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630\Desktop\"/>
    </mc:Choice>
  </mc:AlternateContent>
  <bookViews>
    <workbookView xWindow="-120" yWindow="-120" windowWidth="29040" windowHeight="15840" activeTab="5"/>
  </bookViews>
  <sheets>
    <sheet name="Data" sheetId="2" r:id="rId1"/>
    <sheet name="Table" sheetId="1" r:id="rId2"/>
    <sheet name="TR CHart" sheetId="3" r:id="rId3"/>
    <sheet name="I Chart" sheetId="4" r:id="rId4"/>
    <sheet name="Ratios" sheetId="5" r:id="rId5"/>
    <sheet name="Actives" sheetId="6" r:id="rId6"/>
  </sheets>
  <definedNames>
    <definedName name="_xlnm._FilterDatabase" localSheetId="0" hidden="1">Data!$A$1:$E$899</definedName>
    <definedName name="_xlnm._FilterDatabase" localSheetId="3" hidden="1">'I Chart'!$A$1:$D$7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7" i="6" l="1"/>
  <c r="C147" i="6" s="1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W177" i="5"/>
  <c r="U177" i="5"/>
  <c r="S177" i="5"/>
  <c r="O177" i="5"/>
  <c r="M177" i="5"/>
  <c r="K177" i="5"/>
  <c r="G177" i="5"/>
  <c r="E177" i="5"/>
  <c r="C177" i="5"/>
  <c r="W176" i="5"/>
  <c r="X177" i="5" s="1"/>
  <c r="U176" i="5"/>
  <c r="S176" i="5"/>
  <c r="T177" i="5" s="1"/>
  <c r="O176" i="5"/>
  <c r="P177" i="5" s="1"/>
  <c r="M176" i="5"/>
  <c r="K176" i="5"/>
  <c r="L177" i="5" s="1"/>
  <c r="G176" i="5"/>
  <c r="E176" i="5"/>
  <c r="C176" i="5"/>
  <c r="W175" i="5"/>
  <c r="X176" i="5" s="1"/>
  <c r="U175" i="5"/>
  <c r="S175" i="5"/>
  <c r="T176" i="5" s="1"/>
  <c r="O175" i="5"/>
  <c r="M175" i="5"/>
  <c r="K175" i="5"/>
  <c r="G175" i="5"/>
  <c r="E175" i="5"/>
  <c r="F176" i="5" s="1"/>
  <c r="C175" i="5"/>
  <c r="D176" i="5" s="1"/>
  <c r="W174" i="5"/>
  <c r="X175" i="5" s="1"/>
  <c r="U174" i="5"/>
  <c r="S174" i="5"/>
  <c r="T175" i="5" s="1"/>
  <c r="O174" i="5"/>
  <c r="P175" i="5" s="1"/>
  <c r="M174" i="5"/>
  <c r="K174" i="5"/>
  <c r="L175" i="5" s="1"/>
  <c r="G174" i="5"/>
  <c r="H175" i="5" s="1"/>
  <c r="E174" i="5"/>
  <c r="C174" i="5"/>
  <c r="W173" i="5"/>
  <c r="X174" i="5" s="1"/>
  <c r="U173" i="5"/>
  <c r="S173" i="5"/>
  <c r="T174" i="5" s="1"/>
  <c r="O173" i="5"/>
  <c r="M173" i="5"/>
  <c r="K173" i="5"/>
  <c r="L174" i="5" s="1"/>
  <c r="G173" i="5"/>
  <c r="E173" i="5"/>
  <c r="F174" i="5" s="1"/>
  <c r="C173" i="5"/>
  <c r="D174" i="5" s="1"/>
  <c r="W172" i="5"/>
  <c r="X173" i="5" s="1"/>
  <c r="U172" i="5"/>
  <c r="S172" i="5"/>
  <c r="O172" i="5"/>
  <c r="M172" i="5"/>
  <c r="K172" i="5"/>
  <c r="L173" i="5" s="1"/>
  <c r="G172" i="5"/>
  <c r="E172" i="5"/>
  <c r="C172" i="5"/>
  <c r="W171" i="5"/>
  <c r="X172" i="5" s="1"/>
  <c r="U171" i="5"/>
  <c r="S171" i="5"/>
  <c r="T172" i="5" s="1"/>
  <c r="O171" i="5"/>
  <c r="M171" i="5"/>
  <c r="K171" i="5"/>
  <c r="L172" i="5" s="1"/>
  <c r="G171" i="5"/>
  <c r="E171" i="5"/>
  <c r="F172" i="5" s="1"/>
  <c r="C171" i="5"/>
  <c r="D172" i="5" s="1"/>
  <c r="W170" i="5"/>
  <c r="U170" i="5"/>
  <c r="S170" i="5"/>
  <c r="O170" i="5"/>
  <c r="P171" i="5" s="1"/>
  <c r="M170" i="5"/>
  <c r="K170" i="5"/>
  <c r="G170" i="5"/>
  <c r="E170" i="5"/>
  <c r="C170" i="5"/>
  <c r="W169" i="5"/>
  <c r="U169" i="5"/>
  <c r="S169" i="5"/>
  <c r="T170" i="5" s="1"/>
  <c r="O169" i="5"/>
  <c r="M169" i="5"/>
  <c r="K169" i="5"/>
  <c r="L170" i="5" s="1"/>
  <c r="G169" i="5"/>
  <c r="H170" i="5" s="1"/>
  <c r="E169" i="5"/>
  <c r="C169" i="5"/>
  <c r="D170" i="5" s="1"/>
  <c r="W168" i="5"/>
  <c r="U168" i="5"/>
  <c r="S168" i="5"/>
  <c r="O168" i="5"/>
  <c r="M168" i="5"/>
  <c r="K168" i="5"/>
  <c r="G168" i="5"/>
  <c r="E168" i="5"/>
  <c r="F169" i="5" s="1"/>
  <c r="C168" i="5"/>
  <c r="W167" i="5"/>
  <c r="X168" i="5" s="1"/>
  <c r="U167" i="5"/>
  <c r="S167" i="5"/>
  <c r="O167" i="5"/>
  <c r="P168" i="5" s="1"/>
  <c r="M167" i="5"/>
  <c r="K167" i="5"/>
  <c r="G167" i="5"/>
  <c r="H168" i="5" s="1"/>
  <c r="E167" i="5"/>
  <c r="C167" i="5"/>
  <c r="W166" i="5"/>
  <c r="U166" i="5"/>
  <c r="S166" i="5"/>
  <c r="T167" i="5" s="1"/>
  <c r="O166" i="5"/>
  <c r="M166" i="5"/>
  <c r="K166" i="5"/>
  <c r="G166" i="5"/>
  <c r="E166" i="5"/>
  <c r="C166" i="5"/>
  <c r="W165" i="5"/>
  <c r="U165" i="5"/>
  <c r="T165" i="5"/>
  <c r="S165" i="5"/>
  <c r="T166" i="5" s="1"/>
  <c r="O165" i="5"/>
  <c r="M165" i="5"/>
  <c r="K165" i="5"/>
  <c r="G165" i="5"/>
  <c r="H166" i="5" s="1"/>
  <c r="E165" i="5"/>
  <c r="F166" i="5" s="1"/>
  <c r="C165" i="5"/>
  <c r="W164" i="5"/>
  <c r="X165" i="5" s="1"/>
  <c r="U164" i="5"/>
  <c r="S164" i="5"/>
  <c r="O164" i="5"/>
  <c r="M164" i="5"/>
  <c r="K164" i="5"/>
  <c r="L165" i="5" s="1"/>
  <c r="G164" i="5"/>
  <c r="E164" i="5"/>
  <c r="F165" i="5" s="1"/>
  <c r="C164" i="5"/>
  <c r="W163" i="5"/>
  <c r="U163" i="5"/>
  <c r="S163" i="5"/>
  <c r="O163" i="5"/>
  <c r="M163" i="5"/>
  <c r="Q163" i="5" s="1"/>
  <c r="K163" i="5"/>
  <c r="G163" i="5"/>
  <c r="E163" i="5"/>
  <c r="F164" i="5" s="1"/>
  <c r="C163" i="5"/>
  <c r="W162" i="5"/>
  <c r="U162" i="5"/>
  <c r="S162" i="5"/>
  <c r="O162" i="5"/>
  <c r="P163" i="5" s="1"/>
  <c r="M162" i="5"/>
  <c r="K162" i="5"/>
  <c r="L163" i="5" s="1"/>
  <c r="G162" i="5"/>
  <c r="E162" i="5"/>
  <c r="C162" i="5"/>
  <c r="W161" i="5"/>
  <c r="U161" i="5"/>
  <c r="S161" i="5"/>
  <c r="O161" i="5"/>
  <c r="M161" i="5"/>
  <c r="K161" i="5"/>
  <c r="G161" i="5"/>
  <c r="E161" i="5"/>
  <c r="C161" i="5"/>
  <c r="W160" i="5"/>
  <c r="U160" i="5"/>
  <c r="S160" i="5"/>
  <c r="T161" i="5" s="1"/>
  <c r="O160" i="5"/>
  <c r="M160" i="5"/>
  <c r="K160" i="5"/>
  <c r="G160" i="5"/>
  <c r="E160" i="5"/>
  <c r="C160" i="5"/>
  <c r="W159" i="5"/>
  <c r="U159" i="5"/>
  <c r="V160" i="5" s="1"/>
  <c r="S159" i="5"/>
  <c r="T160" i="5" s="1"/>
  <c r="O159" i="5"/>
  <c r="M159" i="5"/>
  <c r="K159" i="5"/>
  <c r="G159" i="5"/>
  <c r="E159" i="5"/>
  <c r="C159" i="5"/>
  <c r="W158" i="5"/>
  <c r="U158" i="5"/>
  <c r="S158" i="5"/>
  <c r="O158" i="5"/>
  <c r="M158" i="5"/>
  <c r="K158" i="5"/>
  <c r="G158" i="5"/>
  <c r="E158" i="5"/>
  <c r="C158" i="5"/>
  <c r="W157" i="5"/>
  <c r="U157" i="5"/>
  <c r="S157" i="5"/>
  <c r="O157" i="5"/>
  <c r="M157" i="5"/>
  <c r="K157" i="5"/>
  <c r="G157" i="5"/>
  <c r="E157" i="5"/>
  <c r="C157" i="5"/>
  <c r="W156" i="5"/>
  <c r="U156" i="5"/>
  <c r="S156" i="5"/>
  <c r="O156" i="5"/>
  <c r="M156" i="5"/>
  <c r="K156" i="5"/>
  <c r="G156" i="5"/>
  <c r="E156" i="5"/>
  <c r="C156" i="5"/>
  <c r="W155" i="5"/>
  <c r="U155" i="5"/>
  <c r="S155" i="5"/>
  <c r="O155" i="5"/>
  <c r="P156" i="5" s="1"/>
  <c r="M155" i="5"/>
  <c r="K155" i="5"/>
  <c r="G155" i="5"/>
  <c r="E155" i="5"/>
  <c r="C155" i="5"/>
  <c r="W154" i="5"/>
  <c r="U154" i="5"/>
  <c r="S154" i="5"/>
  <c r="T155" i="5" s="1"/>
  <c r="O154" i="5"/>
  <c r="M154" i="5"/>
  <c r="Q154" i="5" s="1"/>
  <c r="K154" i="5"/>
  <c r="G154" i="5"/>
  <c r="E154" i="5"/>
  <c r="C154" i="5"/>
  <c r="W153" i="5"/>
  <c r="U153" i="5"/>
  <c r="V154" i="5" s="1"/>
  <c r="S153" i="5"/>
  <c r="O153" i="5"/>
  <c r="P154" i="5" s="1"/>
  <c r="M153" i="5"/>
  <c r="K153" i="5"/>
  <c r="G153" i="5"/>
  <c r="E153" i="5"/>
  <c r="C153" i="5"/>
  <c r="W152" i="5"/>
  <c r="U152" i="5"/>
  <c r="S152" i="5"/>
  <c r="O152" i="5"/>
  <c r="M152" i="5"/>
  <c r="K152" i="5"/>
  <c r="G152" i="5"/>
  <c r="E152" i="5"/>
  <c r="C152" i="5"/>
  <c r="W151" i="5"/>
  <c r="U151" i="5"/>
  <c r="Y151" i="5" s="1"/>
  <c r="S151" i="5"/>
  <c r="O151" i="5"/>
  <c r="M151" i="5"/>
  <c r="K151" i="5"/>
  <c r="G151" i="5"/>
  <c r="E151" i="5"/>
  <c r="C151" i="5"/>
  <c r="W150" i="5"/>
  <c r="U150" i="5"/>
  <c r="S150" i="5"/>
  <c r="O150" i="5"/>
  <c r="M150" i="5"/>
  <c r="K150" i="5"/>
  <c r="G150" i="5"/>
  <c r="E150" i="5"/>
  <c r="F151" i="5" s="1"/>
  <c r="C150" i="5"/>
  <c r="W149" i="5"/>
  <c r="U149" i="5"/>
  <c r="Y149" i="5" s="1"/>
  <c r="S149" i="5"/>
  <c r="O149" i="5"/>
  <c r="M149" i="5"/>
  <c r="K149" i="5"/>
  <c r="L150" i="5" s="1"/>
  <c r="G149" i="5"/>
  <c r="E149" i="5"/>
  <c r="C149" i="5"/>
  <c r="W148" i="5"/>
  <c r="U148" i="5"/>
  <c r="S148" i="5"/>
  <c r="Q148" i="5"/>
  <c r="O148" i="5"/>
  <c r="M148" i="5"/>
  <c r="K148" i="5"/>
  <c r="G148" i="5"/>
  <c r="E148" i="5"/>
  <c r="C148" i="5"/>
  <c r="W147" i="5"/>
  <c r="U147" i="5"/>
  <c r="Y147" i="5" s="1"/>
  <c r="S147" i="5"/>
  <c r="O147" i="5"/>
  <c r="P147" i="5" s="1"/>
  <c r="M147" i="5"/>
  <c r="Q147" i="5" s="1"/>
  <c r="K147" i="5"/>
  <c r="G147" i="5"/>
  <c r="H147" i="5" s="1"/>
  <c r="F147" i="5"/>
  <c r="E147" i="5"/>
  <c r="C147" i="5"/>
  <c r="I147" i="5" s="1"/>
  <c r="B148" i="6" l="1"/>
  <c r="E147" i="6"/>
  <c r="A147" i="6" s="1"/>
  <c r="D147" i="6"/>
  <c r="X171" i="5"/>
  <c r="T173" i="5"/>
  <c r="P174" i="5"/>
  <c r="H177" i="5"/>
  <c r="I166" i="5"/>
  <c r="Q149" i="5"/>
  <c r="D154" i="5"/>
  <c r="T156" i="5"/>
  <c r="L159" i="5"/>
  <c r="T163" i="5"/>
  <c r="P164" i="5"/>
  <c r="F167" i="5"/>
  <c r="N151" i="5"/>
  <c r="H153" i="5"/>
  <c r="F154" i="5"/>
  <c r="N159" i="5"/>
  <c r="L160" i="5"/>
  <c r="H161" i="5"/>
  <c r="T164" i="5"/>
  <c r="F168" i="5"/>
  <c r="T150" i="5"/>
  <c r="F155" i="5"/>
  <c r="X156" i="5"/>
  <c r="Y156" i="5"/>
  <c r="T158" i="5"/>
  <c r="N149" i="5"/>
  <c r="T149" i="5"/>
  <c r="L157" i="5"/>
  <c r="H158" i="5"/>
  <c r="F159" i="5"/>
  <c r="P162" i="5"/>
  <c r="I172" i="5"/>
  <c r="Q156" i="5"/>
  <c r="L158" i="5"/>
  <c r="H159" i="5"/>
  <c r="F160" i="5"/>
  <c r="Q162" i="5"/>
  <c r="R163" i="5" s="1"/>
  <c r="L164" i="5"/>
  <c r="H165" i="5"/>
  <c r="X166" i="5"/>
  <c r="V166" i="5"/>
  <c r="T168" i="5"/>
  <c r="L171" i="5"/>
  <c r="H172" i="5"/>
  <c r="L149" i="5"/>
  <c r="F150" i="5"/>
  <c r="T151" i="5"/>
  <c r="L161" i="5"/>
  <c r="F162" i="5"/>
  <c r="N166" i="5"/>
  <c r="P172" i="5"/>
  <c r="X151" i="5"/>
  <c r="Q152" i="5"/>
  <c r="L154" i="5"/>
  <c r="T159" i="5"/>
  <c r="P160" i="5"/>
  <c r="H162" i="5"/>
  <c r="V164" i="5"/>
  <c r="P166" i="5"/>
  <c r="L167" i="5"/>
  <c r="P173" i="5"/>
  <c r="Y177" i="5"/>
  <c r="F157" i="5"/>
  <c r="L168" i="5"/>
  <c r="H169" i="5"/>
  <c r="I149" i="5"/>
  <c r="V149" i="5"/>
  <c r="I152" i="5"/>
  <c r="Y152" i="5"/>
  <c r="Z152" i="5" s="1"/>
  <c r="F156" i="5"/>
  <c r="X157" i="5"/>
  <c r="Y157" i="5"/>
  <c r="Z157" i="5" s="1"/>
  <c r="Y161" i="5"/>
  <c r="Y167" i="5"/>
  <c r="T169" i="5"/>
  <c r="N152" i="5"/>
  <c r="L155" i="5"/>
  <c r="Q160" i="5"/>
  <c r="I162" i="5"/>
  <c r="N163" i="5"/>
  <c r="P149" i="5"/>
  <c r="R149" i="5"/>
  <c r="D151" i="5"/>
  <c r="V151" i="5"/>
  <c r="P152" i="5"/>
  <c r="L153" i="5"/>
  <c r="D153" i="5"/>
  <c r="V153" i="5"/>
  <c r="Q155" i="5"/>
  <c r="R156" i="5" s="1"/>
  <c r="I159" i="5"/>
  <c r="L162" i="5"/>
  <c r="F163" i="5"/>
  <c r="X163" i="5"/>
  <c r="X170" i="5"/>
  <c r="T171" i="5"/>
  <c r="H176" i="5"/>
  <c r="I176" i="5"/>
  <c r="X160" i="5"/>
  <c r="I163" i="5"/>
  <c r="I170" i="5"/>
  <c r="H173" i="5"/>
  <c r="L176" i="5"/>
  <c r="Y160" i="5"/>
  <c r="H163" i="5"/>
  <c r="D163" i="5"/>
  <c r="Y163" i="5"/>
  <c r="L166" i="5"/>
  <c r="L169" i="5"/>
  <c r="F149" i="5"/>
  <c r="X149" i="5"/>
  <c r="L151" i="5"/>
  <c r="F152" i="5"/>
  <c r="V156" i="5"/>
  <c r="F161" i="5"/>
  <c r="T162" i="5"/>
  <c r="X164" i="5"/>
  <c r="H174" i="5"/>
  <c r="I174" i="5"/>
  <c r="H149" i="5"/>
  <c r="T153" i="5"/>
  <c r="N154" i="5"/>
  <c r="H155" i="5"/>
  <c r="I155" i="5"/>
  <c r="P159" i="5"/>
  <c r="Q159" i="5"/>
  <c r="R160" i="5" s="1"/>
  <c r="X161" i="5"/>
  <c r="Y164" i="5"/>
  <c r="H171" i="5"/>
  <c r="P176" i="5"/>
  <c r="F148" i="5"/>
  <c r="X148" i="5"/>
  <c r="Y148" i="5"/>
  <c r="Z149" i="5" s="1"/>
  <c r="L148" i="5"/>
  <c r="T148" i="5"/>
  <c r="I148" i="5"/>
  <c r="J149" i="5" s="1"/>
  <c r="X147" i="5"/>
  <c r="N148" i="5"/>
  <c r="N147" i="5"/>
  <c r="P148" i="5"/>
  <c r="H148" i="5"/>
  <c r="V147" i="5"/>
  <c r="V148" i="5"/>
  <c r="R148" i="5"/>
  <c r="R147" i="5"/>
  <c r="Z147" i="5"/>
  <c r="J148" i="5"/>
  <c r="J147" i="5"/>
  <c r="Y168" i="5"/>
  <c r="V169" i="5"/>
  <c r="T152" i="5"/>
  <c r="N150" i="5"/>
  <c r="F153" i="5"/>
  <c r="I160" i="5"/>
  <c r="I164" i="5"/>
  <c r="J164" i="5" s="1"/>
  <c r="Q164" i="5"/>
  <c r="R164" i="5" s="1"/>
  <c r="Y165" i="5"/>
  <c r="Z166" i="5" s="1"/>
  <c r="H167" i="5"/>
  <c r="Y166" i="5"/>
  <c r="V167" i="5"/>
  <c r="X169" i="5"/>
  <c r="Q169" i="5"/>
  <c r="N170" i="5"/>
  <c r="F171" i="5"/>
  <c r="Y170" i="5"/>
  <c r="V171" i="5"/>
  <c r="Q171" i="5"/>
  <c r="N172" i="5"/>
  <c r="F173" i="5"/>
  <c r="Y172" i="5"/>
  <c r="V173" i="5"/>
  <c r="Q173" i="5"/>
  <c r="N174" i="5"/>
  <c r="F175" i="5"/>
  <c r="Y174" i="5"/>
  <c r="V175" i="5"/>
  <c r="Q175" i="5"/>
  <c r="N176" i="5"/>
  <c r="F177" i="5"/>
  <c r="Y176" i="5"/>
  <c r="Z177" i="5" s="1"/>
  <c r="V177" i="5"/>
  <c r="Q177" i="5"/>
  <c r="H152" i="5"/>
  <c r="Q151" i="5"/>
  <c r="X154" i="5"/>
  <c r="I154" i="5"/>
  <c r="J155" i="5" s="1"/>
  <c r="D155" i="5"/>
  <c r="N155" i="5"/>
  <c r="L156" i="5"/>
  <c r="T157" i="5"/>
  <c r="F158" i="5"/>
  <c r="D159" i="5"/>
  <c r="I151" i="5"/>
  <c r="J152" i="5" s="1"/>
  <c r="I156" i="5"/>
  <c r="P151" i="5"/>
  <c r="Y150" i="5"/>
  <c r="Z151" i="5" s="1"/>
  <c r="D152" i="5"/>
  <c r="V152" i="5"/>
  <c r="H154" i="5"/>
  <c r="Q153" i="5"/>
  <c r="R154" i="5" s="1"/>
  <c r="T154" i="5"/>
  <c r="D156" i="5"/>
  <c r="N156" i="5"/>
  <c r="V157" i="5"/>
  <c r="D160" i="5"/>
  <c r="N160" i="5"/>
  <c r="V161" i="5"/>
  <c r="D164" i="5"/>
  <c r="N164" i="5"/>
  <c r="V165" i="5"/>
  <c r="Q168" i="5"/>
  <c r="N169" i="5"/>
  <c r="I169" i="5"/>
  <c r="J170" i="5" s="1"/>
  <c r="P170" i="5"/>
  <c r="D150" i="5"/>
  <c r="L152" i="5"/>
  <c r="H151" i="5"/>
  <c r="Q150" i="5"/>
  <c r="R151" i="5" s="1"/>
  <c r="H156" i="5"/>
  <c r="I157" i="5"/>
  <c r="X158" i="5"/>
  <c r="Y158" i="5"/>
  <c r="P161" i="5"/>
  <c r="Q161" i="5"/>
  <c r="R162" i="5" s="1"/>
  <c r="H164" i="5"/>
  <c r="Q165" i="5"/>
  <c r="X167" i="5"/>
  <c r="Q167" i="5"/>
  <c r="R168" i="5" s="1"/>
  <c r="I168" i="5"/>
  <c r="N168" i="5"/>
  <c r="D169" i="5"/>
  <c r="I171" i="5"/>
  <c r="J172" i="5" s="1"/>
  <c r="I173" i="5"/>
  <c r="J174" i="5" s="1"/>
  <c r="I175" i="5"/>
  <c r="J176" i="5" s="1"/>
  <c r="I177" i="5"/>
  <c r="V150" i="5"/>
  <c r="N153" i="5"/>
  <c r="V168" i="5"/>
  <c r="D147" i="5"/>
  <c r="L147" i="5"/>
  <c r="T147" i="5"/>
  <c r="D148" i="5"/>
  <c r="D149" i="5"/>
  <c r="Y153" i="5"/>
  <c r="X153" i="5"/>
  <c r="I153" i="5"/>
  <c r="Y154" i="5"/>
  <c r="P157" i="5"/>
  <c r="Q157" i="5"/>
  <c r="H160" i="5"/>
  <c r="I161" i="5"/>
  <c r="J162" i="5" s="1"/>
  <c r="X162" i="5"/>
  <c r="Y162" i="5"/>
  <c r="Z163" i="5" s="1"/>
  <c r="P165" i="5"/>
  <c r="I165" i="5"/>
  <c r="J166" i="5" s="1"/>
  <c r="H150" i="5"/>
  <c r="P150" i="5"/>
  <c r="X150" i="5"/>
  <c r="I150" i="5"/>
  <c r="P153" i="5"/>
  <c r="D157" i="5"/>
  <c r="N157" i="5"/>
  <c r="V158" i="5"/>
  <c r="D161" i="5"/>
  <c r="N161" i="5"/>
  <c r="V162" i="5"/>
  <c r="D165" i="5"/>
  <c r="N165" i="5"/>
  <c r="Q166" i="5"/>
  <c r="R167" i="5" s="1"/>
  <c r="I167" i="5"/>
  <c r="J167" i="5" s="1"/>
  <c r="N167" i="5"/>
  <c r="D168" i="5"/>
  <c r="P169" i="5"/>
  <c r="F170" i="5"/>
  <c r="D171" i="5"/>
  <c r="D173" i="5"/>
  <c r="D175" i="5"/>
  <c r="D177" i="5"/>
  <c r="H157" i="5"/>
  <c r="I158" i="5"/>
  <c r="J159" i="5" s="1"/>
  <c r="X159" i="5"/>
  <c r="Y159" i="5"/>
  <c r="D167" i="5"/>
  <c r="Y169" i="5"/>
  <c r="V170" i="5"/>
  <c r="Q170" i="5"/>
  <c r="R171" i="5" s="1"/>
  <c r="N171" i="5"/>
  <c r="Y171" i="5"/>
  <c r="V172" i="5"/>
  <c r="Q172" i="5"/>
  <c r="R173" i="5" s="1"/>
  <c r="N173" i="5"/>
  <c r="Y173" i="5"/>
  <c r="Z174" i="5" s="1"/>
  <c r="V174" i="5"/>
  <c r="Q174" i="5"/>
  <c r="N175" i="5"/>
  <c r="Y175" i="5"/>
  <c r="Z176" i="5" s="1"/>
  <c r="V176" i="5"/>
  <c r="Q176" i="5"/>
  <c r="N177" i="5"/>
  <c r="X155" i="5"/>
  <c r="Y155" i="5"/>
  <c r="Z156" i="5" s="1"/>
  <c r="P158" i="5"/>
  <c r="Q158" i="5"/>
  <c r="R159" i="5" s="1"/>
  <c r="X152" i="5"/>
  <c r="P155" i="5"/>
  <c r="V155" i="5"/>
  <c r="D158" i="5"/>
  <c r="N158" i="5"/>
  <c r="V159" i="5"/>
  <c r="D162" i="5"/>
  <c r="N162" i="5"/>
  <c r="V163" i="5"/>
  <c r="D166" i="5"/>
  <c r="P167" i="5"/>
  <c r="W146" i="5"/>
  <c r="U146" i="5"/>
  <c r="S146" i="5"/>
  <c r="O146" i="5"/>
  <c r="M146" i="5"/>
  <c r="K146" i="5"/>
  <c r="G146" i="5"/>
  <c r="E146" i="5"/>
  <c r="C146" i="5"/>
  <c r="W145" i="5"/>
  <c r="U145" i="5"/>
  <c r="S145" i="5"/>
  <c r="O145" i="5"/>
  <c r="M145" i="5"/>
  <c r="K145" i="5"/>
  <c r="G145" i="5"/>
  <c r="E145" i="5"/>
  <c r="C145" i="5"/>
  <c r="W144" i="5"/>
  <c r="U144" i="5"/>
  <c r="S144" i="5"/>
  <c r="O144" i="5"/>
  <c r="M144" i="5"/>
  <c r="K144" i="5"/>
  <c r="G144" i="5"/>
  <c r="E144" i="5"/>
  <c r="C144" i="5"/>
  <c r="W143" i="5"/>
  <c r="U143" i="5"/>
  <c r="S143" i="5"/>
  <c r="O143" i="5"/>
  <c r="M143" i="5"/>
  <c r="K143" i="5"/>
  <c r="G143" i="5"/>
  <c r="E143" i="5"/>
  <c r="C143" i="5"/>
  <c r="W142" i="5"/>
  <c r="U142" i="5"/>
  <c r="S142" i="5"/>
  <c r="O142" i="5"/>
  <c r="M142" i="5"/>
  <c r="K142" i="5"/>
  <c r="G142" i="5"/>
  <c r="E142" i="5"/>
  <c r="C142" i="5"/>
  <c r="W141" i="5"/>
  <c r="U141" i="5"/>
  <c r="S141" i="5"/>
  <c r="O141" i="5"/>
  <c r="M141" i="5"/>
  <c r="K141" i="5"/>
  <c r="G141" i="5"/>
  <c r="E141" i="5"/>
  <c r="C141" i="5"/>
  <c r="W140" i="5"/>
  <c r="U140" i="5"/>
  <c r="S140" i="5"/>
  <c r="O140" i="5"/>
  <c r="M140" i="5"/>
  <c r="K140" i="5"/>
  <c r="G140" i="5"/>
  <c r="E140" i="5"/>
  <c r="C140" i="5"/>
  <c r="W139" i="5"/>
  <c r="U139" i="5"/>
  <c r="S139" i="5"/>
  <c r="O139" i="5"/>
  <c r="M139" i="5"/>
  <c r="K139" i="5"/>
  <c r="G139" i="5"/>
  <c r="E139" i="5"/>
  <c r="C139" i="5"/>
  <c r="W138" i="5"/>
  <c r="U138" i="5"/>
  <c r="S138" i="5"/>
  <c r="O138" i="5"/>
  <c r="M138" i="5"/>
  <c r="K138" i="5"/>
  <c r="G138" i="5"/>
  <c r="E138" i="5"/>
  <c r="C138" i="5"/>
  <c r="W137" i="5"/>
  <c r="U137" i="5"/>
  <c r="S137" i="5"/>
  <c r="O137" i="5"/>
  <c r="M137" i="5"/>
  <c r="K137" i="5"/>
  <c r="G137" i="5"/>
  <c r="E137" i="5"/>
  <c r="C137" i="5"/>
  <c r="W136" i="5"/>
  <c r="U136" i="5"/>
  <c r="S136" i="5"/>
  <c r="O136" i="5"/>
  <c r="M136" i="5"/>
  <c r="K136" i="5"/>
  <c r="G136" i="5"/>
  <c r="E136" i="5"/>
  <c r="C136" i="5"/>
  <c r="W135" i="5"/>
  <c r="U135" i="5"/>
  <c r="S135" i="5"/>
  <c r="O135" i="5"/>
  <c r="M135" i="5"/>
  <c r="K135" i="5"/>
  <c r="G135" i="5"/>
  <c r="E135" i="5"/>
  <c r="C135" i="5"/>
  <c r="W134" i="5"/>
  <c r="U134" i="5"/>
  <c r="S134" i="5"/>
  <c r="O134" i="5"/>
  <c r="M134" i="5"/>
  <c r="K134" i="5"/>
  <c r="G134" i="5"/>
  <c r="E134" i="5"/>
  <c r="C134" i="5"/>
  <c r="W133" i="5"/>
  <c r="U133" i="5"/>
  <c r="S133" i="5"/>
  <c r="O133" i="5"/>
  <c r="M133" i="5"/>
  <c r="K133" i="5"/>
  <c r="G133" i="5"/>
  <c r="E133" i="5"/>
  <c r="C133" i="5"/>
  <c r="W132" i="5"/>
  <c r="U132" i="5"/>
  <c r="S132" i="5"/>
  <c r="O132" i="5"/>
  <c r="M132" i="5"/>
  <c r="K132" i="5"/>
  <c r="G132" i="5"/>
  <c r="E132" i="5"/>
  <c r="C132" i="5"/>
  <c r="W131" i="5"/>
  <c r="U131" i="5"/>
  <c r="S131" i="5"/>
  <c r="O131" i="5"/>
  <c r="M131" i="5"/>
  <c r="K131" i="5"/>
  <c r="G131" i="5"/>
  <c r="E131" i="5"/>
  <c r="C131" i="5"/>
  <c r="W130" i="5"/>
  <c r="U130" i="5"/>
  <c r="S130" i="5"/>
  <c r="O130" i="5"/>
  <c r="M130" i="5"/>
  <c r="K130" i="5"/>
  <c r="G130" i="5"/>
  <c r="E130" i="5"/>
  <c r="C130" i="5"/>
  <c r="W129" i="5"/>
  <c r="U129" i="5"/>
  <c r="S129" i="5"/>
  <c r="O129" i="5"/>
  <c r="M129" i="5"/>
  <c r="K129" i="5"/>
  <c r="G129" i="5"/>
  <c r="E129" i="5"/>
  <c r="C129" i="5"/>
  <c r="W128" i="5"/>
  <c r="U128" i="5"/>
  <c r="S128" i="5"/>
  <c r="O128" i="5"/>
  <c r="M128" i="5"/>
  <c r="K128" i="5"/>
  <c r="G128" i="5"/>
  <c r="E128" i="5"/>
  <c r="C128" i="5"/>
  <c r="W127" i="5"/>
  <c r="U127" i="5"/>
  <c r="S127" i="5"/>
  <c r="O127" i="5"/>
  <c r="M127" i="5"/>
  <c r="K127" i="5"/>
  <c r="G127" i="5"/>
  <c r="E127" i="5"/>
  <c r="C127" i="5"/>
  <c r="W126" i="5"/>
  <c r="U126" i="5"/>
  <c r="S126" i="5"/>
  <c r="O126" i="5"/>
  <c r="M126" i="5"/>
  <c r="K126" i="5"/>
  <c r="G126" i="5"/>
  <c r="E126" i="5"/>
  <c r="C126" i="5"/>
  <c r="W125" i="5"/>
  <c r="U125" i="5"/>
  <c r="S125" i="5"/>
  <c r="O125" i="5"/>
  <c r="M125" i="5"/>
  <c r="K125" i="5"/>
  <c r="G125" i="5"/>
  <c r="E125" i="5"/>
  <c r="C125" i="5"/>
  <c r="W124" i="5"/>
  <c r="U124" i="5"/>
  <c r="S124" i="5"/>
  <c r="O124" i="5"/>
  <c r="M124" i="5"/>
  <c r="K124" i="5"/>
  <c r="G124" i="5"/>
  <c r="E124" i="5"/>
  <c r="C124" i="5"/>
  <c r="W123" i="5"/>
  <c r="U123" i="5"/>
  <c r="S123" i="5"/>
  <c r="O123" i="5"/>
  <c r="M123" i="5"/>
  <c r="K123" i="5"/>
  <c r="G123" i="5"/>
  <c r="E123" i="5"/>
  <c r="C123" i="5"/>
  <c r="W122" i="5"/>
  <c r="U122" i="5"/>
  <c r="S122" i="5"/>
  <c r="O122" i="5"/>
  <c r="M122" i="5"/>
  <c r="K122" i="5"/>
  <c r="G122" i="5"/>
  <c r="E122" i="5"/>
  <c r="C122" i="5"/>
  <c r="W121" i="5"/>
  <c r="U121" i="5"/>
  <c r="S121" i="5"/>
  <c r="O121" i="5"/>
  <c r="M121" i="5"/>
  <c r="K121" i="5"/>
  <c r="G121" i="5"/>
  <c r="E121" i="5"/>
  <c r="C121" i="5"/>
  <c r="W120" i="5"/>
  <c r="U120" i="5"/>
  <c r="S120" i="5"/>
  <c r="O120" i="5"/>
  <c r="M120" i="5"/>
  <c r="K120" i="5"/>
  <c r="G120" i="5"/>
  <c r="E120" i="5"/>
  <c r="C120" i="5"/>
  <c r="W119" i="5"/>
  <c r="U119" i="5"/>
  <c r="S119" i="5"/>
  <c r="O119" i="5"/>
  <c r="M119" i="5"/>
  <c r="K119" i="5"/>
  <c r="G119" i="5"/>
  <c r="E119" i="5"/>
  <c r="C119" i="5"/>
  <c r="W118" i="5"/>
  <c r="U118" i="5"/>
  <c r="S118" i="5"/>
  <c r="O118" i="5"/>
  <c r="M118" i="5"/>
  <c r="K118" i="5"/>
  <c r="G118" i="5"/>
  <c r="E118" i="5"/>
  <c r="C118" i="5"/>
  <c r="W117" i="5"/>
  <c r="U117" i="5"/>
  <c r="S117" i="5"/>
  <c r="O117" i="5"/>
  <c r="M117" i="5"/>
  <c r="K117" i="5"/>
  <c r="G117" i="5"/>
  <c r="E117" i="5"/>
  <c r="C117" i="5"/>
  <c r="W116" i="5"/>
  <c r="U116" i="5"/>
  <c r="S116" i="5"/>
  <c r="O116" i="5"/>
  <c r="M116" i="5"/>
  <c r="K116" i="5"/>
  <c r="G116" i="5"/>
  <c r="E116" i="5"/>
  <c r="C116" i="5"/>
  <c r="D148" i="6" l="1"/>
  <c r="B149" i="6"/>
  <c r="C148" i="6"/>
  <c r="E148" i="6"/>
  <c r="A148" i="6" s="1"/>
  <c r="Z170" i="5"/>
  <c r="Z172" i="5"/>
  <c r="R152" i="5"/>
  <c r="Z167" i="5"/>
  <c r="Z161" i="5"/>
  <c r="J163" i="5"/>
  <c r="Z154" i="5"/>
  <c r="R177" i="5"/>
  <c r="J177" i="5"/>
  <c r="Z160" i="5"/>
  <c r="J157" i="5"/>
  <c r="Z173" i="5"/>
  <c r="R170" i="5"/>
  <c r="J161" i="5"/>
  <c r="R158" i="5"/>
  <c r="R150" i="5"/>
  <c r="J168" i="5"/>
  <c r="Z164" i="5"/>
  <c r="Z169" i="5"/>
  <c r="R155" i="5"/>
  <c r="Z148" i="5"/>
  <c r="R176" i="5"/>
  <c r="Z155" i="5"/>
  <c r="Z168" i="5"/>
  <c r="Z165" i="5"/>
  <c r="R175" i="5"/>
  <c r="J154" i="5"/>
  <c r="Z159" i="5"/>
  <c r="Z175" i="5"/>
  <c r="R172" i="5"/>
  <c r="J156" i="5"/>
  <c r="J160" i="5"/>
  <c r="J169" i="5"/>
  <c r="R157" i="5"/>
  <c r="J153" i="5"/>
  <c r="J158" i="5"/>
  <c r="Z171" i="5"/>
  <c r="J175" i="5"/>
  <c r="R161" i="5"/>
  <c r="Z162" i="5"/>
  <c r="J151" i="5"/>
  <c r="R174" i="5"/>
  <c r="R165" i="5"/>
  <c r="J173" i="5"/>
  <c r="Z150" i="5"/>
  <c r="Z158" i="5"/>
  <c r="R166" i="5"/>
  <c r="R169" i="5"/>
  <c r="J165" i="5"/>
  <c r="J171" i="5"/>
  <c r="R153" i="5"/>
  <c r="J150" i="5"/>
  <c r="Z153" i="5"/>
  <c r="P145" i="5"/>
  <c r="L146" i="5"/>
  <c r="X142" i="5"/>
  <c r="T144" i="5"/>
  <c r="A144" i="5" s="1"/>
  <c r="V146" i="5"/>
  <c r="D146" i="5"/>
  <c r="X146" i="5"/>
  <c r="Y146" i="5"/>
  <c r="P146" i="5"/>
  <c r="P137" i="5"/>
  <c r="H140" i="5"/>
  <c r="D142" i="5"/>
  <c r="X136" i="5"/>
  <c r="P139" i="5"/>
  <c r="H142" i="5"/>
  <c r="D144" i="5"/>
  <c r="X144" i="5"/>
  <c r="T146" i="5"/>
  <c r="A146" i="5" s="1"/>
  <c r="P136" i="5"/>
  <c r="N137" i="5"/>
  <c r="L138" i="5"/>
  <c r="H139" i="5"/>
  <c r="F140" i="5"/>
  <c r="D141" i="5"/>
  <c r="X141" i="5"/>
  <c r="V142" i="5"/>
  <c r="T143" i="5"/>
  <c r="A143" i="5" s="1"/>
  <c r="P144" i="5"/>
  <c r="N145" i="5"/>
  <c r="H117" i="5"/>
  <c r="L118" i="5"/>
  <c r="V118" i="5"/>
  <c r="P120" i="5"/>
  <c r="N121" i="5"/>
  <c r="H123" i="5"/>
  <c r="F124" i="5"/>
  <c r="D125" i="5"/>
  <c r="X125" i="5"/>
  <c r="V126" i="5"/>
  <c r="T127" i="5"/>
  <c r="A127" i="5" s="1"/>
  <c r="P128" i="5"/>
  <c r="N129" i="5"/>
  <c r="L130" i="5"/>
  <c r="H131" i="5"/>
  <c r="F132" i="5"/>
  <c r="D133" i="5"/>
  <c r="X133" i="5"/>
  <c r="V134" i="5"/>
  <c r="T135" i="5"/>
  <c r="A135" i="5" s="1"/>
  <c r="T117" i="5"/>
  <c r="A117" i="5" s="1"/>
  <c r="D139" i="5"/>
  <c r="X139" i="5"/>
  <c r="V140" i="5"/>
  <c r="T141" i="5"/>
  <c r="A141" i="5" s="1"/>
  <c r="P142" i="5"/>
  <c r="N143" i="5"/>
  <c r="L144" i="5"/>
  <c r="H145" i="5"/>
  <c r="N117" i="5"/>
  <c r="D120" i="5"/>
  <c r="X120" i="5"/>
  <c r="T122" i="5"/>
  <c r="A122" i="5" s="1"/>
  <c r="P123" i="5"/>
  <c r="L125" i="5"/>
  <c r="H126" i="5"/>
  <c r="X128" i="5"/>
  <c r="P131" i="5"/>
  <c r="H134" i="5"/>
  <c r="P118" i="5"/>
  <c r="V117" i="5"/>
  <c r="N119" i="5"/>
  <c r="H121" i="5"/>
  <c r="L136" i="5"/>
  <c r="H137" i="5"/>
  <c r="F138" i="5"/>
  <c r="Y117" i="5"/>
  <c r="L117" i="5"/>
  <c r="H118" i="5"/>
  <c r="I118" i="5"/>
  <c r="X119" i="5"/>
  <c r="V120" i="5"/>
  <c r="P122" i="5"/>
  <c r="N123" i="5"/>
  <c r="L124" i="5"/>
  <c r="H125" i="5"/>
  <c r="F126" i="5"/>
  <c r="D127" i="5"/>
  <c r="X127" i="5"/>
  <c r="V128" i="5"/>
  <c r="T129" i="5"/>
  <c r="A129" i="5" s="1"/>
  <c r="P130" i="5"/>
  <c r="N131" i="5"/>
  <c r="L132" i="5"/>
  <c r="H133" i="5"/>
  <c r="F134" i="5"/>
  <c r="D135" i="5"/>
  <c r="X135" i="5"/>
  <c r="V136" i="5"/>
  <c r="T137" i="5"/>
  <c r="A137" i="5" s="1"/>
  <c r="P138" i="5"/>
  <c r="N139" i="5"/>
  <c r="L140" i="5"/>
  <c r="H141" i="5"/>
  <c r="F142" i="5"/>
  <c r="D143" i="5"/>
  <c r="X143" i="5"/>
  <c r="V144" i="5"/>
  <c r="T145" i="5"/>
  <c r="A145" i="5" s="1"/>
  <c r="N118" i="5"/>
  <c r="H120" i="5"/>
  <c r="D122" i="5"/>
  <c r="X122" i="5"/>
  <c r="T124" i="5"/>
  <c r="A124" i="5" s="1"/>
  <c r="P125" i="5"/>
  <c r="H128" i="5"/>
  <c r="X130" i="5"/>
  <c r="P133" i="5"/>
  <c r="H136" i="5"/>
  <c r="X138" i="5"/>
  <c r="T140" i="5"/>
  <c r="A140" i="5" s="1"/>
  <c r="P141" i="5"/>
  <c r="L143" i="5"/>
  <c r="H144" i="5"/>
  <c r="F122" i="5"/>
  <c r="X123" i="5"/>
  <c r="V124" i="5"/>
  <c r="T125" i="5"/>
  <c r="A125" i="5" s="1"/>
  <c r="P126" i="5"/>
  <c r="N127" i="5"/>
  <c r="L128" i="5"/>
  <c r="H129" i="5"/>
  <c r="F130" i="5"/>
  <c r="D131" i="5"/>
  <c r="X131" i="5"/>
  <c r="V132" i="5"/>
  <c r="T133" i="5"/>
  <c r="A133" i="5" s="1"/>
  <c r="P134" i="5"/>
  <c r="N135" i="5"/>
  <c r="F146" i="5"/>
  <c r="F117" i="5"/>
  <c r="I117" i="5"/>
  <c r="P117" i="5"/>
  <c r="I116" i="5"/>
  <c r="X117" i="5"/>
  <c r="T118" i="5"/>
  <c r="A118" i="5" s="1"/>
  <c r="L121" i="5"/>
  <c r="H122" i="5"/>
  <c r="D124" i="5"/>
  <c r="X124" i="5"/>
  <c r="P127" i="5"/>
  <c r="H130" i="5"/>
  <c r="X132" i="5"/>
  <c r="P135" i="5"/>
  <c r="H138" i="5"/>
  <c r="X140" i="5"/>
  <c r="T142" i="5"/>
  <c r="A142" i="5" s="1"/>
  <c r="P143" i="5"/>
  <c r="L145" i="5"/>
  <c r="H146" i="5"/>
  <c r="T120" i="5"/>
  <c r="A120" i="5" s="1"/>
  <c r="P121" i="5"/>
  <c r="L123" i="5"/>
  <c r="H124" i="5"/>
  <c r="X126" i="5"/>
  <c r="P129" i="5"/>
  <c r="H132" i="5"/>
  <c r="X134" i="5"/>
  <c r="Q146" i="5"/>
  <c r="Q116" i="5"/>
  <c r="D117" i="5"/>
  <c r="F118" i="5"/>
  <c r="Y116" i="5"/>
  <c r="Z117" i="5" s="1"/>
  <c r="Q117" i="5"/>
  <c r="D118" i="5"/>
  <c r="F120" i="5"/>
  <c r="X121" i="5"/>
  <c r="V122" i="5"/>
  <c r="P124" i="5"/>
  <c r="N125" i="5"/>
  <c r="L126" i="5"/>
  <c r="H127" i="5"/>
  <c r="F128" i="5"/>
  <c r="D129" i="5"/>
  <c r="X129" i="5"/>
  <c r="V130" i="5"/>
  <c r="T131" i="5"/>
  <c r="A131" i="5" s="1"/>
  <c r="P132" i="5"/>
  <c r="N133" i="5"/>
  <c r="L134" i="5"/>
  <c r="H135" i="5"/>
  <c r="F136" i="5"/>
  <c r="D137" i="5"/>
  <c r="X137" i="5"/>
  <c r="V138" i="5"/>
  <c r="T139" i="5"/>
  <c r="A139" i="5" s="1"/>
  <c r="N141" i="5"/>
  <c r="L142" i="5"/>
  <c r="H143" i="5"/>
  <c r="F144" i="5"/>
  <c r="D145" i="5"/>
  <c r="X145" i="5"/>
  <c r="Q118" i="5"/>
  <c r="I146" i="5"/>
  <c r="D126" i="5"/>
  <c r="T126" i="5"/>
  <c r="A126" i="5" s="1"/>
  <c r="L127" i="5"/>
  <c r="D128" i="5"/>
  <c r="T128" i="5"/>
  <c r="A128" i="5" s="1"/>
  <c r="L129" i="5"/>
  <c r="D130" i="5"/>
  <c r="T130" i="5"/>
  <c r="A130" i="5" s="1"/>
  <c r="L131" i="5"/>
  <c r="D132" i="5"/>
  <c r="T132" i="5"/>
  <c r="A132" i="5" s="1"/>
  <c r="L133" i="5"/>
  <c r="D134" i="5"/>
  <c r="T134" i="5"/>
  <c r="A134" i="5" s="1"/>
  <c r="L135" i="5"/>
  <c r="D136" i="5"/>
  <c r="T136" i="5"/>
  <c r="A136" i="5" s="1"/>
  <c r="L137" i="5"/>
  <c r="D138" i="5"/>
  <c r="T138" i="5"/>
  <c r="A138" i="5" s="1"/>
  <c r="L139" i="5"/>
  <c r="D140" i="5"/>
  <c r="L141" i="5"/>
  <c r="D119" i="5"/>
  <c r="L119" i="5"/>
  <c r="T119" i="5"/>
  <c r="A119" i="5" s="1"/>
  <c r="I119" i="5"/>
  <c r="Y119" i="5"/>
  <c r="Q120" i="5"/>
  <c r="I121" i="5"/>
  <c r="Y121" i="5"/>
  <c r="Q122" i="5"/>
  <c r="I123" i="5"/>
  <c r="Y123" i="5"/>
  <c r="Q124" i="5"/>
  <c r="I125" i="5"/>
  <c r="Y125" i="5"/>
  <c r="Q126" i="5"/>
  <c r="I127" i="5"/>
  <c r="Y127" i="5"/>
  <c r="Q128" i="5"/>
  <c r="I129" i="5"/>
  <c r="Y129" i="5"/>
  <c r="Q130" i="5"/>
  <c r="I131" i="5"/>
  <c r="Y131" i="5"/>
  <c r="Q132" i="5"/>
  <c r="I133" i="5"/>
  <c r="Y133" i="5"/>
  <c r="Q134" i="5"/>
  <c r="I135" i="5"/>
  <c r="Y135" i="5"/>
  <c r="Q136" i="5"/>
  <c r="I137" i="5"/>
  <c r="Y137" i="5"/>
  <c r="Q138" i="5"/>
  <c r="I139" i="5"/>
  <c r="Y139" i="5"/>
  <c r="Q140" i="5"/>
  <c r="I141" i="5"/>
  <c r="Y141" i="5"/>
  <c r="Q142" i="5"/>
  <c r="I143" i="5"/>
  <c r="Y143" i="5"/>
  <c r="Q144" i="5"/>
  <c r="I145" i="5"/>
  <c r="Y145" i="5"/>
  <c r="Z146" i="5" s="1"/>
  <c r="T121" i="5"/>
  <c r="A121" i="5" s="1"/>
  <c r="L122" i="5"/>
  <c r="V119" i="5"/>
  <c r="V121" i="5"/>
  <c r="V123" i="5"/>
  <c r="V125" i="5"/>
  <c r="V127" i="5"/>
  <c r="N128" i="5"/>
  <c r="F129" i="5"/>
  <c r="V129" i="5"/>
  <c r="N130" i="5"/>
  <c r="F131" i="5"/>
  <c r="V131" i="5"/>
  <c r="N132" i="5"/>
  <c r="F133" i="5"/>
  <c r="V133" i="5"/>
  <c r="N134" i="5"/>
  <c r="F135" i="5"/>
  <c r="V135" i="5"/>
  <c r="N136" i="5"/>
  <c r="F137" i="5"/>
  <c r="V137" i="5"/>
  <c r="N138" i="5"/>
  <c r="F139" i="5"/>
  <c r="V139" i="5"/>
  <c r="N140" i="5"/>
  <c r="F141" i="5"/>
  <c r="V141" i="5"/>
  <c r="N142" i="5"/>
  <c r="F143" i="5"/>
  <c r="V143" i="5"/>
  <c r="N144" i="5"/>
  <c r="F145" i="5"/>
  <c r="V145" i="5"/>
  <c r="N146" i="5"/>
  <c r="L120" i="5"/>
  <c r="D123" i="5"/>
  <c r="F119" i="5"/>
  <c r="N120" i="5"/>
  <c r="N122" i="5"/>
  <c r="N124" i="5"/>
  <c r="N126" i="5"/>
  <c r="P140" i="5"/>
  <c r="J119" i="5"/>
  <c r="D121" i="5"/>
  <c r="T123" i="5"/>
  <c r="A123" i="5" s="1"/>
  <c r="F121" i="5"/>
  <c r="F123" i="5"/>
  <c r="F125" i="5"/>
  <c r="F127" i="5"/>
  <c r="X118" i="5"/>
  <c r="H119" i="5"/>
  <c r="P119" i="5"/>
  <c r="Y118" i="5"/>
  <c r="Z119" i="5" s="1"/>
  <c r="Q119" i="5"/>
  <c r="R120" i="5" s="1"/>
  <c r="I120" i="5"/>
  <c r="J121" i="5" s="1"/>
  <c r="Y120" i="5"/>
  <c r="Q121" i="5"/>
  <c r="R122" i="5" s="1"/>
  <c r="I122" i="5"/>
  <c r="J123" i="5" s="1"/>
  <c r="Y122" i="5"/>
  <c r="Q123" i="5"/>
  <c r="R124" i="5" s="1"/>
  <c r="I124" i="5"/>
  <c r="J125" i="5" s="1"/>
  <c r="Y124" i="5"/>
  <c r="Z125" i="5" s="1"/>
  <c r="Q125" i="5"/>
  <c r="R126" i="5" s="1"/>
  <c r="I126" i="5"/>
  <c r="Y126" i="5"/>
  <c r="Z127" i="5" s="1"/>
  <c r="Q127" i="5"/>
  <c r="R128" i="5" s="1"/>
  <c r="I128" i="5"/>
  <c r="Y128" i="5"/>
  <c r="Z129" i="5" s="1"/>
  <c r="Q129" i="5"/>
  <c r="R130" i="5" s="1"/>
  <c r="I130" i="5"/>
  <c r="J131" i="5" s="1"/>
  <c r="Y130" i="5"/>
  <c r="Q131" i="5"/>
  <c r="I132" i="5"/>
  <c r="J133" i="5" s="1"/>
  <c r="Y132" i="5"/>
  <c r="Z133" i="5" s="1"/>
  <c r="Q133" i="5"/>
  <c r="I134" i="5"/>
  <c r="J135" i="5" s="1"/>
  <c r="Y134" i="5"/>
  <c r="Z135" i="5" s="1"/>
  <c r="Q135" i="5"/>
  <c r="R136" i="5" s="1"/>
  <c r="I136" i="5"/>
  <c r="Y136" i="5"/>
  <c r="Q137" i="5"/>
  <c r="R138" i="5" s="1"/>
  <c r="I138" i="5"/>
  <c r="J139" i="5" s="1"/>
  <c r="Y138" i="5"/>
  <c r="Q139" i="5"/>
  <c r="R140" i="5" s="1"/>
  <c r="I140" i="5"/>
  <c r="J141" i="5" s="1"/>
  <c r="Y140" i="5"/>
  <c r="Z141" i="5" s="1"/>
  <c r="Q141" i="5"/>
  <c r="I142" i="5"/>
  <c r="Y142" i="5"/>
  <c r="Z143" i="5" s="1"/>
  <c r="Q143" i="5"/>
  <c r="R144" i="5" s="1"/>
  <c r="I144" i="5"/>
  <c r="Y144" i="5"/>
  <c r="Z145" i="5" s="1"/>
  <c r="Q145" i="5"/>
  <c r="R146" i="5" s="1"/>
  <c r="C116" i="6"/>
  <c r="D116" i="6"/>
  <c r="E116" i="6"/>
  <c r="C117" i="6"/>
  <c r="D117" i="6"/>
  <c r="E117" i="6"/>
  <c r="C118" i="6"/>
  <c r="D118" i="6"/>
  <c r="E118" i="6"/>
  <c r="A118" i="6" s="1"/>
  <c r="C119" i="6"/>
  <c r="D119" i="6"/>
  <c r="E119" i="6"/>
  <c r="C120" i="6"/>
  <c r="D120" i="6"/>
  <c r="E120" i="6"/>
  <c r="A120" i="6" s="1"/>
  <c r="C121" i="6"/>
  <c r="D121" i="6"/>
  <c r="E121" i="6"/>
  <c r="C122" i="6"/>
  <c r="D122" i="6"/>
  <c r="E122" i="6"/>
  <c r="C123" i="6"/>
  <c r="D123" i="6"/>
  <c r="E123" i="6"/>
  <c r="A123" i="6" s="1"/>
  <c r="C124" i="6"/>
  <c r="D124" i="6"/>
  <c r="E124" i="6"/>
  <c r="C125" i="6"/>
  <c r="D125" i="6"/>
  <c r="E125" i="6"/>
  <c r="C126" i="6"/>
  <c r="D126" i="6"/>
  <c r="E126" i="6"/>
  <c r="A126" i="6" s="1"/>
  <c r="C127" i="6"/>
  <c r="D127" i="6"/>
  <c r="E127" i="6"/>
  <c r="A127" i="6" s="1"/>
  <c r="C128" i="6"/>
  <c r="D128" i="6"/>
  <c r="E128" i="6"/>
  <c r="A128" i="6" s="1"/>
  <c r="C129" i="6"/>
  <c r="D129" i="6"/>
  <c r="E129" i="6"/>
  <c r="C130" i="6"/>
  <c r="D130" i="6"/>
  <c r="E130" i="6"/>
  <c r="A130" i="6" s="1"/>
  <c r="C131" i="6"/>
  <c r="D131" i="6"/>
  <c r="E131" i="6"/>
  <c r="A131" i="6" s="1"/>
  <c r="C132" i="6"/>
  <c r="D132" i="6"/>
  <c r="E132" i="6"/>
  <c r="A132" i="6" s="1"/>
  <c r="C133" i="6"/>
  <c r="D133" i="6"/>
  <c r="E133" i="6"/>
  <c r="C134" i="6"/>
  <c r="D134" i="6"/>
  <c r="E134" i="6"/>
  <c r="A134" i="6" s="1"/>
  <c r="C135" i="6"/>
  <c r="D135" i="6"/>
  <c r="E135" i="6"/>
  <c r="A135" i="6" s="1"/>
  <c r="C136" i="6"/>
  <c r="D136" i="6"/>
  <c r="E136" i="6"/>
  <c r="A136" i="6" s="1"/>
  <c r="C137" i="6"/>
  <c r="D137" i="6"/>
  <c r="E137" i="6"/>
  <c r="A137" i="6" s="1"/>
  <c r="C138" i="6"/>
  <c r="D138" i="6"/>
  <c r="E138" i="6"/>
  <c r="A138" i="6" s="1"/>
  <c r="C139" i="6"/>
  <c r="D139" i="6"/>
  <c r="E139" i="6"/>
  <c r="A139" i="6" s="1"/>
  <c r="C140" i="6"/>
  <c r="D140" i="6"/>
  <c r="E140" i="6"/>
  <c r="A140" i="6" s="1"/>
  <c r="C141" i="6"/>
  <c r="D141" i="6"/>
  <c r="E141" i="6"/>
  <c r="A141" i="6" s="1"/>
  <c r="C142" i="6"/>
  <c r="D142" i="6"/>
  <c r="E142" i="6"/>
  <c r="A142" i="6" s="1"/>
  <c r="C143" i="6"/>
  <c r="D143" i="6"/>
  <c r="E143" i="6"/>
  <c r="A143" i="6" s="1"/>
  <c r="C144" i="6"/>
  <c r="D144" i="6"/>
  <c r="E144" i="6"/>
  <c r="A144" i="6" s="1"/>
  <c r="C145" i="6"/>
  <c r="D145" i="6"/>
  <c r="E145" i="6"/>
  <c r="A145" i="6" s="1"/>
  <c r="C146" i="6"/>
  <c r="D146" i="6"/>
  <c r="E146" i="6"/>
  <c r="A146" i="6" s="1"/>
  <c r="A116" i="6"/>
  <c r="A117" i="6"/>
  <c r="A119" i="6"/>
  <c r="A121" i="6"/>
  <c r="A122" i="6"/>
  <c r="A124" i="6"/>
  <c r="A125" i="6"/>
  <c r="A129" i="6"/>
  <c r="A133" i="6"/>
  <c r="B116" i="6"/>
  <c r="B117" i="6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50" i="6" l="1"/>
  <c r="C149" i="6"/>
  <c r="D149" i="6"/>
  <c r="E149" i="6"/>
  <c r="A149" i="6" s="1"/>
  <c r="J145" i="5"/>
  <c r="Z139" i="5"/>
  <c r="R134" i="5"/>
  <c r="J129" i="5"/>
  <c r="Z123" i="5"/>
  <c r="J143" i="5"/>
  <c r="Z137" i="5"/>
  <c r="R132" i="5"/>
  <c r="J127" i="5"/>
  <c r="Z121" i="5"/>
  <c r="J146" i="5"/>
  <c r="J118" i="5"/>
  <c r="R142" i="5"/>
  <c r="J137" i="5"/>
  <c r="Z131" i="5"/>
  <c r="J117" i="5"/>
  <c r="R117" i="5"/>
  <c r="R118" i="5"/>
  <c r="Z142" i="5"/>
  <c r="R137" i="5"/>
  <c r="J132" i="5"/>
  <c r="Z126" i="5"/>
  <c r="R121" i="5"/>
  <c r="J142" i="5"/>
  <c r="Z136" i="5"/>
  <c r="R131" i="5"/>
  <c r="J126" i="5"/>
  <c r="Z120" i="5"/>
  <c r="R141" i="5"/>
  <c r="J136" i="5"/>
  <c r="Z130" i="5"/>
  <c r="R125" i="5"/>
  <c r="J120" i="5"/>
  <c r="Z140" i="5"/>
  <c r="R135" i="5"/>
  <c r="J130" i="5"/>
  <c r="Z124" i="5"/>
  <c r="R145" i="5"/>
  <c r="J140" i="5"/>
  <c r="Z134" i="5"/>
  <c r="R129" i="5"/>
  <c r="J124" i="5"/>
  <c r="Z118" i="5"/>
  <c r="Z144" i="5"/>
  <c r="R139" i="5"/>
  <c r="J134" i="5"/>
  <c r="Z128" i="5"/>
  <c r="R123" i="5"/>
  <c r="R119" i="5"/>
  <c r="J144" i="5"/>
  <c r="Z138" i="5"/>
  <c r="R133" i="5"/>
  <c r="J128" i="5"/>
  <c r="Z122" i="5"/>
  <c r="R143" i="5"/>
  <c r="J138" i="5"/>
  <c r="Z132" i="5"/>
  <c r="R127" i="5"/>
  <c r="J122" i="5"/>
  <c r="C97" i="3"/>
  <c r="D97" i="3"/>
  <c r="E97" i="3"/>
  <c r="C98" i="3"/>
  <c r="A98" i="3" s="1"/>
  <c r="D98" i="3"/>
  <c r="E98" i="3"/>
  <c r="C99" i="3"/>
  <c r="A99" i="3" s="1"/>
  <c r="D99" i="3"/>
  <c r="E99" i="3"/>
  <c r="C100" i="3"/>
  <c r="D100" i="3"/>
  <c r="E100" i="3"/>
  <c r="C101" i="3"/>
  <c r="D101" i="3"/>
  <c r="E101" i="3"/>
  <c r="C102" i="3"/>
  <c r="A102" i="3" s="1"/>
  <c r="D102" i="3"/>
  <c r="E102" i="3"/>
  <c r="C103" i="3"/>
  <c r="A103" i="3" s="1"/>
  <c r="D103" i="3"/>
  <c r="E103" i="3"/>
  <c r="C104" i="3"/>
  <c r="D104" i="3"/>
  <c r="E104" i="3"/>
  <c r="C105" i="3"/>
  <c r="A105" i="3" s="1"/>
  <c r="D105" i="3"/>
  <c r="E105" i="3"/>
  <c r="C106" i="3"/>
  <c r="A106" i="3" s="1"/>
  <c r="D106" i="3"/>
  <c r="E106" i="3"/>
  <c r="C107" i="3"/>
  <c r="A107" i="3" s="1"/>
  <c r="D107" i="3"/>
  <c r="E107" i="3"/>
  <c r="C108" i="3"/>
  <c r="A108" i="3" s="1"/>
  <c r="D108" i="3"/>
  <c r="E108" i="3"/>
  <c r="C109" i="3"/>
  <c r="A109" i="3" s="1"/>
  <c r="D109" i="3"/>
  <c r="E109" i="3"/>
  <c r="C110" i="3"/>
  <c r="A110" i="3" s="1"/>
  <c r="D110" i="3"/>
  <c r="E110" i="3"/>
  <c r="C111" i="3"/>
  <c r="A111" i="3" s="1"/>
  <c r="D111" i="3"/>
  <c r="E111" i="3"/>
  <c r="C112" i="3"/>
  <c r="A112" i="3" s="1"/>
  <c r="D112" i="3"/>
  <c r="E112" i="3"/>
  <c r="C113" i="3"/>
  <c r="A113" i="3" s="1"/>
  <c r="D113" i="3"/>
  <c r="E113" i="3"/>
  <c r="C114" i="3"/>
  <c r="A114" i="3" s="1"/>
  <c r="D114" i="3"/>
  <c r="E114" i="3"/>
  <c r="C115" i="3"/>
  <c r="A115" i="3" s="1"/>
  <c r="D115" i="3"/>
  <c r="E115" i="3"/>
  <c r="C116" i="3"/>
  <c r="A116" i="3" s="1"/>
  <c r="D116" i="3"/>
  <c r="E116" i="3"/>
  <c r="C117" i="3"/>
  <c r="A117" i="3" s="1"/>
  <c r="D117" i="3"/>
  <c r="E117" i="3"/>
  <c r="C118" i="3"/>
  <c r="A118" i="3" s="1"/>
  <c r="D118" i="3"/>
  <c r="E118" i="3"/>
  <c r="C119" i="3"/>
  <c r="A119" i="3" s="1"/>
  <c r="D119" i="3"/>
  <c r="E119" i="3"/>
  <c r="C120" i="3"/>
  <c r="A120" i="3" s="1"/>
  <c r="D120" i="3"/>
  <c r="E120" i="3"/>
  <c r="C121" i="3"/>
  <c r="A121" i="3" s="1"/>
  <c r="D121" i="3"/>
  <c r="E121" i="3"/>
  <c r="C122" i="3"/>
  <c r="A122" i="3" s="1"/>
  <c r="D122" i="3"/>
  <c r="E122" i="3"/>
  <c r="C123" i="3"/>
  <c r="A123" i="3" s="1"/>
  <c r="D123" i="3"/>
  <c r="E123" i="3"/>
  <c r="C124" i="3"/>
  <c r="A124" i="3" s="1"/>
  <c r="D124" i="3"/>
  <c r="E124" i="3"/>
  <c r="C125" i="3"/>
  <c r="A125" i="3" s="1"/>
  <c r="D125" i="3"/>
  <c r="E125" i="3"/>
  <c r="C126" i="3"/>
  <c r="A126" i="3" s="1"/>
  <c r="D126" i="3"/>
  <c r="E126" i="3"/>
  <c r="A97" i="3"/>
  <c r="A100" i="3"/>
  <c r="A101" i="3"/>
  <c r="A104" i="3"/>
  <c r="C150" i="6" l="1"/>
  <c r="D150" i="6"/>
  <c r="E150" i="6"/>
  <c r="A150" i="6" s="1"/>
  <c r="B151" i="6"/>
  <c r="W115" i="5"/>
  <c r="X116" i="5" s="1"/>
  <c r="U115" i="5"/>
  <c r="V116" i="5" s="1"/>
  <c r="S115" i="5"/>
  <c r="T116" i="5" s="1"/>
  <c r="A116" i="5" s="1"/>
  <c r="O115" i="5"/>
  <c r="P116" i="5" s="1"/>
  <c r="M115" i="5"/>
  <c r="N116" i="5" s="1"/>
  <c r="K115" i="5"/>
  <c r="L116" i="5" s="1"/>
  <c r="G115" i="5"/>
  <c r="H116" i="5" s="1"/>
  <c r="E115" i="5"/>
  <c r="F116" i="5" s="1"/>
  <c r="C115" i="5"/>
  <c r="D116" i="5" s="1"/>
  <c r="W114" i="5"/>
  <c r="U114" i="5"/>
  <c r="S114" i="5"/>
  <c r="O114" i="5"/>
  <c r="M114" i="5"/>
  <c r="K114" i="5"/>
  <c r="G114" i="5"/>
  <c r="E114" i="5"/>
  <c r="C114" i="5"/>
  <c r="W113" i="5"/>
  <c r="U113" i="5"/>
  <c r="S113" i="5"/>
  <c r="O113" i="5"/>
  <c r="M113" i="5"/>
  <c r="K113" i="5"/>
  <c r="G113" i="5"/>
  <c r="E113" i="5"/>
  <c r="C113" i="5"/>
  <c r="W112" i="5"/>
  <c r="U112" i="5"/>
  <c r="S112" i="5"/>
  <c r="O112" i="5"/>
  <c r="M112" i="5"/>
  <c r="K112" i="5"/>
  <c r="G112" i="5"/>
  <c r="E112" i="5"/>
  <c r="C112" i="5"/>
  <c r="W111" i="5"/>
  <c r="U111" i="5"/>
  <c r="S111" i="5"/>
  <c r="O111" i="5"/>
  <c r="M111" i="5"/>
  <c r="K111" i="5"/>
  <c r="G111" i="5"/>
  <c r="E111" i="5"/>
  <c r="C111" i="5"/>
  <c r="W110" i="5"/>
  <c r="U110" i="5"/>
  <c r="S110" i="5"/>
  <c r="O110" i="5"/>
  <c r="M110" i="5"/>
  <c r="K110" i="5"/>
  <c r="G110" i="5"/>
  <c r="E110" i="5"/>
  <c r="C110" i="5"/>
  <c r="W109" i="5"/>
  <c r="U109" i="5"/>
  <c r="S109" i="5"/>
  <c r="O109" i="5"/>
  <c r="M109" i="5"/>
  <c r="K109" i="5"/>
  <c r="G109" i="5"/>
  <c r="E109" i="5"/>
  <c r="C109" i="5"/>
  <c r="W108" i="5"/>
  <c r="U108" i="5"/>
  <c r="S108" i="5"/>
  <c r="O108" i="5"/>
  <c r="M108" i="5"/>
  <c r="K108" i="5"/>
  <c r="G108" i="5"/>
  <c r="E108" i="5"/>
  <c r="C108" i="5"/>
  <c r="W107" i="5"/>
  <c r="U107" i="5"/>
  <c r="S107" i="5"/>
  <c r="O107" i="5"/>
  <c r="M107" i="5"/>
  <c r="K107" i="5"/>
  <c r="G107" i="5"/>
  <c r="E107" i="5"/>
  <c r="C107" i="5"/>
  <c r="W106" i="5"/>
  <c r="U106" i="5"/>
  <c r="S106" i="5"/>
  <c r="O106" i="5"/>
  <c r="M106" i="5"/>
  <c r="K106" i="5"/>
  <c r="G106" i="5"/>
  <c r="E106" i="5"/>
  <c r="C106" i="5"/>
  <c r="W105" i="5"/>
  <c r="U105" i="5"/>
  <c r="S105" i="5"/>
  <c r="O105" i="5"/>
  <c r="M105" i="5"/>
  <c r="K105" i="5"/>
  <c r="G105" i="5"/>
  <c r="E105" i="5"/>
  <c r="C105" i="5"/>
  <c r="W104" i="5"/>
  <c r="U104" i="5"/>
  <c r="S104" i="5"/>
  <c r="O104" i="5"/>
  <c r="M104" i="5"/>
  <c r="K104" i="5"/>
  <c r="G104" i="5"/>
  <c r="E104" i="5"/>
  <c r="C104" i="5"/>
  <c r="W103" i="5"/>
  <c r="U103" i="5"/>
  <c r="S103" i="5"/>
  <c r="O103" i="5"/>
  <c r="M103" i="5"/>
  <c r="K103" i="5"/>
  <c r="G103" i="5"/>
  <c r="E103" i="5"/>
  <c r="C103" i="5"/>
  <c r="W102" i="5"/>
  <c r="U102" i="5"/>
  <c r="S102" i="5"/>
  <c r="O102" i="5"/>
  <c r="M102" i="5"/>
  <c r="K102" i="5"/>
  <c r="G102" i="5"/>
  <c r="E102" i="5"/>
  <c r="C102" i="5"/>
  <c r="W101" i="5"/>
  <c r="U101" i="5"/>
  <c r="S101" i="5"/>
  <c r="O101" i="5"/>
  <c r="M101" i="5"/>
  <c r="K101" i="5"/>
  <c r="G101" i="5"/>
  <c r="E101" i="5"/>
  <c r="C101" i="5"/>
  <c r="W100" i="5"/>
  <c r="U100" i="5"/>
  <c r="S100" i="5"/>
  <c r="O100" i="5"/>
  <c r="M100" i="5"/>
  <c r="K100" i="5"/>
  <c r="G100" i="5"/>
  <c r="E100" i="5"/>
  <c r="C100" i="5"/>
  <c r="W99" i="5"/>
  <c r="U99" i="5"/>
  <c r="S99" i="5"/>
  <c r="O99" i="5"/>
  <c r="M99" i="5"/>
  <c r="K99" i="5"/>
  <c r="G99" i="5"/>
  <c r="E99" i="5"/>
  <c r="C99" i="5"/>
  <c r="W98" i="5"/>
  <c r="U98" i="5"/>
  <c r="S98" i="5"/>
  <c r="O98" i="5"/>
  <c r="M98" i="5"/>
  <c r="K98" i="5"/>
  <c r="G98" i="5"/>
  <c r="E98" i="5"/>
  <c r="C98" i="5"/>
  <c r="W97" i="5"/>
  <c r="U97" i="5"/>
  <c r="S97" i="5"/>
  <c r="O97" i="5"/>
  <c r="M97" i="5"/>
  <c r="K97" i="5"/>
  <c r="G97" i="5"/>
  <c r="E97" i="5"/>
  <c r="C97" i="5"/>
  <c r="W96" i="5"/>
  <c r="U96" i="5"/>
  <c r="S96" i="5"/>
  <c r="O96" i="5"/>
  <c r="M96" i="5"/>
  <c r="K96" i="5"/>
  <c r="G96" i="5"/>
  <c r="E96" i="5"/>
  <c r="C96" i="5"/>
  <c r="W95" i="5"/>
  <c r="U95" i="5"/>
  <c r="S95" i="5"/>
  <c r="O95" i="5"/>
  <c r="M95" i="5"/>
  <c r="K95" i="5"/>
  <c r="G95" i="5"/>
  <c r="E95" i="5"/>
  <c r="C95" i="5"/>
  <c r="W94" i="5"/>
  <c r="U94" i="5"/>
  <c r="S94" i="5"/>
  <c r="O94" i="5"/>
  <c r="M94" i="5"/>
  <c r="K94" i="5"/>
  <c r="G94" i="5"/>
  <c r="E94" i="5"/>
  <c r="C94" i="5"/>
  <c r="W93" i="5"/>
  <c r="U93" i="5"/>
  <c r="S93" i="5"/>
  <c r="O93" i="5"/>
  <c r="M93" i="5"/>
  <c r="K93" i="5"/>
  <c r="G93" i="5"/>
  <c r="E93" i="5"/>
  <c r="C93" i="5"/>
  <c r="W92" i="5"/>
  <c r="U92" i="5"/>
  <c r="S92" i="5"/>
  <c r="O92" i="5"/>
  <c r="M92" i="5"/>
  <c r="K92" i="5"/>
  <c r="G92" i="5"/>
  <c r="E92" i="5"/>
  <c r="C92" i="5"/>
  <c r="W91" i="5"/>
  <c r="U91" i="5"/>
  <c r="S91" i="5"/>
  <c r="O91" i="5"/>
  <c r="M91" i="5"/>
  <c r="K91" i="5"/>
  <c r="G91" i="5"/>
  <c r="E91" i="5"/>
  <c r="C91" i="5"/>
  <c r="W90" i="5"/>
  <c r="U90" i="5"/>
  <c r="S90" i="5"/>
  <c r="O90" i="5"/>
  <c r="M90" i="5"/>
  <c r="K90" i="5"/>
  <c r="G90" i="5"/>
  <c r="E90" i="5"/>
  <c r="C90" i="5"/>
  <c r="W89" i="5"/>
  <c r="U89" i="5"/>
  <c r="S89" i="5"/>
  <c r="O89" i="5"/>
  <c r="M89" i="5"/>
  <c r="K89" i="5"/>
  <c r="G89" i="5"/>
  <c r="E89" i="5"/>
  <c r="C89" i="5"/>
  <c r="W88" i="5"/>
  <c r="U88" i="5"/>
  <c r="S88" i="5"/>
  <c r="O88" i="5"/>
  <c r="M88" i="5"/>
  <c r="K88" i="5"/>
  <c r="G88" i="5"/>
  <c r="E88" i="5"/>
  <c r="C88" i="5"/>
  <c r="W87" i="5"/>
  <c r="U87" i="5"/>
  <c r="S87" i="5"/>
  <c r="O87" i="5"/>
  <c r="M87" i="5"/>
  <c r="K87" i="5"/>
  <c r="G87" i="5"/>
  <c r="E87" i="5"/>
  <c r="C87" i="5"/>
  <c r="W86" i="5"/>
  <c r="U86" i="5"/>
  <c r="S86" i="5"/>
  <c r="O86" i="5"/>
  <c r="M86" i="5"/>
  <c r="K86" i="5"/>
  <c r="G86" i="5"/>
  <c r="E86" i="5"/>
  <c r="C86" i="5"/>
  <c r="E151" i="6" l="1"/>
  <c r="A151" i="6" s="1"/>
  <c r="B152" i="6"/>
  <c r="C151" i="6"/>
  <c r="D151" i="6"/>
  <c r="T115" i="5"/>
  <c r="A115" i="5" s="1"/>
  <c r="P115" i="5"/>
  <c r="X114" i="5"/>
  <c r="H109" i="5"/>
  <c r="F110" i="5"/>
  <c r="X111" i="5"/>
  <c r="T113" i="5"/>
  <c r="A113" i="5" s="1"/>
  <c r="P114" i="5"/>
  <c r="T112" i="5"/>
  <c r="A112" i="5" s="1"/>
  <c r="P113" i="5"/>
  <c r="L115" i="5"/>
  <c r="X115" i="5"/>
  <c r="Y86" i="5"/>
  <c r="D94" i="5"/>
  <c r="V95" i="5"/>
  <c r="T96" i="5"/>
  <c r="A96" i="5" s="1"/>
  <c r="P97" i="5"/>
  <c r="L99" i="5"/>
  <c r="H100" i="5"/>
  <c r="F101" i="5"/>
  <c r="X102" i="5"/>
  <c r="T104" i="5"/>
  <c r="A104" i="5" s="1"/>
  <c r="P105" i="5"/>
  <c r="L107" i="5"/>
  <c r="H108" i="5"/>
  <c r="F109" i="5"/>
  <c r="X110" i="5"/>
  <c r="Q87" i="5"/>
  <c r="L89" i="5"/>
  <c r="P95" i="5"/>
  <c r="L97" i="5"/>
  <c r="H98" i="5"/>
  <c r="F99" i="5"/>
  <c r="X100" i="5"/>
  <c r="T102" i="5"/>
  <c r="A102" i="5" s="1"/>
  <c r="L105" i="5"/>
  <c r="H106" i="5"/>
  <c r="F107" i="5"/>
  <c r="X108" i="5"/>
  <c r="T110" i="5"/>
  <c r="A110" i="5" s="1"/>
  <c r="P111" i="5"/>
  <c r="L113" i="5"/>
  <c r="H114" i="5"/>
  <c r="F115" i="5"/>
  <c r="F87" i="5"/>
  <c r="V89" i="5"/>
  <c r="N92" i="5"/>
  <c r="F95" i="5"/>
  <c r="D96" i="5"/>
  <c r="P103" i="5"/>
  <c r="Q86" i="5"/>
  <c r="P110" i="5"/>
  <c r="L112" i="5"/>
  <c r="H113" i="5"/>
  <c r="F114" i="5"/>
  <c r="I86" i="5"/>
  <c r="T89" i="5"/>
  <c r="A89" i="5" s="1"/>
  <c r="P90" i="5"/>
  <c r="L92" i="5"/>
  <c r="H93" i="5"/>
  <c r="D95" i="5"/>
  <c r="X95" i="5"/>
  <c r="T97" i="5"/>
  <c r="A97" i="5" s="1"/>
  <c r="P98" i="5"/>
  <c r="L100" i="5"/>
  <c r="H101" i="5"/>
  <c r="F102" i="5"/>
  <c r="X103" i="5"/>
  <c r="T105" i="5"/>
  <c r="A105" i="5" s="1"/>
  <c r="P106" i="5"/>
  <c r="L108" i="5"/>
  <c r="H111" i="5"/>
  <c r="F112" i="5"/>
  <c r="X113" i="5"/>
  <c r="T87" i="5"/>
  <c r="A87" i="5" s="1"/>
  <c r="L94" i="5"/>
  <c r="H95" i="5"/>
  <c r="F96" i="5"/>
  <c r="X97" i="5"/>
  <c r="T99" i="5"/>
  <c r="A99" i="5" s="1"/>
  <c r="P100" i="5"/>
  <c r="L102" i="5"/>
  <c r="H103" i="5"/>
  <c r="F104" i="5"/>
  <c r="X105" i="5"/>
  <c r="T107" i="5"/>
  <c r="A107" i="5" s="1"/>
  <c r="P108" i="5"/>
  <c r="L110" i="5"/>
  <c r="H88" i="5"/>
  <c r="F89" i="5"/>
  <c r="V91" i="5"/>
  <c r="T92" i="5"/>
  <c r="A92" i="5" s="1"/>
  <c r="N94" i="5"/>
  <c r="L95" i="5"/>
  <c r="P88" i="5"/>
  <c r="L88" i="5"/>
  <c r="H89" i="5"/>
  <c r="D91" i="5"/>
  <c r="X91" i="5"/>
  <c r="T93" i="5"/>
  <c r="A93" i="5" s="1"/>
  <c r="Q88" i="5"/>
  <c r="L90" i="5"/>
  <c r="H91" i="5"/>
  <c r="D93" i="5"/>
  <c r="X93" i="5"/>
  <c r="Y94" i="5"/>
  <c r="F91" i="5"/>
  <c r="D92" i="5"/>
  <c r="V93" i="5"/>
  <c r="P94" i="5"/>
  <c r="I94" i="5"/>
  <c r="Q93" i="5"/>
  <c r="T88" i="5"/>
  <c r="A88" i="5" s="1"/>
  <c r="N90" i="5"/>
  <c r="L91" i="5"/>
  <c r="F93" i="5"/>
  <c r="Y92" i="5"/>
  <c r="T94" i="5"/>
  <c r="A94" i="5" s="1"/>
  <c r="H96" i="5"/>
  <c r="F97" i="5"/>
  <c r="X98" i="5"/>
  <c r="T100" i="5"/>
  <c r="A100" i="5" s="1"/>
  <c r="P101" i="5"/>
  <c r="L103" i="5"/>
  <c r="L93" i="5"/>
  <c r="X94" i="5"/>
  <c r="F88" i="5"/>
  <c r="D89" i="5"/>
  <c r="X89" i="5"/>
  <c r="T91" i="5"/>
  <c r="A91" i="5" s="1"/>
  <c r="P92" i="5"/>
  <c r="P87" i="5"/>
  <c r="I87" i="5"/>
  <c r="H87" i="5"/>
  <c r="L87" i="5"/>
  <c r="X87" i="5"/>
  <c r="Q97" i="5"/>
  <c r="N98" i="5"/>
  <c r="I101" i="5"/>
  <c r="D102" i="5"/>
  <c r="Y102" i="5"/>
  <c r="V103" i="5"/>
  <c r="Q105" i="5"/>
  <c r="N106" i="5"/>
  <c r="I109" i="5"/>
  <c r="D110" i="5"/>
  <c r="Y110" i="5"/>
  <c r="V111" i="5"/>
  <c r="Q113" i="5"/>
  <c r="N114" i="5"/>
  <c r="N87" i="5"/>
  <c r="V87" i="5"/>
  <c r="N88" i="5"/>
  <c r="Y88" i="5"/>
  <c r="Q89" i="5"/>
  <c r="I90" i="5"/>
  <c r="Y90" i="5"/>
  <c r="Q91" i="5"/>
  <c r="I92" i="5"/>
  <c r="P89" i="5"/>
  <c r="T90" i="5"/>
  <c r="A90" i="5" s="1"/>
  <c r="Y95" i="5"/>
  <c r="V96" i="5"/>
  <c r="Q98" i="5"/>
  <c r="N99" i="5"/>
  <c r="I102" i="5"/>
  <c r="D103" i="5"/>
  <c r="Y103" i="5"/>
  <c r="V104" i="5"/>
  <c r="Q106" i="5"/>
  <c r="N107" i="5"/>
  <c r="I110" i="5"/>
  <c r="D111" i="5"/>
  <c r="Y111" i="5"/>
  <c r="V112" i="5"/>
  <c r="Q114" i="5"/>
  <c r="N115" i="5"/>
  <c r="D87" i="5"/>
  <c r="D88" i="5"/>
  <c r="X88" i="5"/>
  <c r="F90" i="5"/>
  <c r="F92" i="5"/>
  <c r="V92" i="5"/>
  <c r="N93" i="5"/>
  <c r="F94" i="5"/>
  <c r="V94" i="5"/>
  <c r="N95" i="5"/>
  <c r="X96" i="5"/>
  <c r="Y96" i="5"/>
  <c r="V97" i="5"/>
  <c r="T98" i="5"/>
  <c r="A98" i="5" s="1"/>
  <c r="P99" i="5"/>
  <c r="Q99" i="5"/>
  <c r="N100" i="5"/>
  <c r="L101" i="5"/>
  <c r="H102" i="5"/>
  <c r="F103" i="5"/>
  <c r="I103" i="5"/>
  <c r="D104" i="5"/>
  <c r="X104" i="5"/>
  <c r="Y104" i="5"/>
  <c r="V105" i="5"/>
  <c r="T106" i="5"/>
  <c r="A106" i="5" s="1"/>
  <c r="P107" i="5"/>
  <c r="Q107" i="5"/>
  <c r="N108" i="5"/>
  <c r="L109" i="5"/>
  <c r="H110" i="5"/>
  <c r="F111" i="5"/>
  <c r="I111" i="5"/>
  <c r="D112" i="5"/>
  <c r="X112" i="5"/>
  <c r="Y112" i="5"/>
  <c r="V113" i="5"/>
  <c r="T114" i="5"/>
  <c r="A114" i="5" s="1"/>
  <c r="Q115" i="5"/>
  <c r="R116" i="5" s="1"/>
  <c r="V88" i="5"/>
  <c r="D90" i="5"/>
  <c r="N91" i="5"/>
  <c r="Y87" i="5"/>
  <c r="I88" i="5"/>
  <c r="X90" i="5"/>
  <c r="H92" i="5"/>
  <c r="P93" i="5"/>
  <c r="Y97" i="5"/>
  <c r="V98" i="5"/>
  <c r="Q100" i="5"/>
  <c r="N101" i="5"/>
  <c r="I104" i="5"/>
  <c r="D105" i="5"/>
  <c r="Y105" i="5"/>
  <c r="V106" i="5"/>
  <c r="Q108" i="5"/>
  <c r="N109" i="5"/>
  <c r="I112" i="5"/>
  <c r="D113" i="5"/>
  <c r="Y113" i="5"/>
  <c r="V114" i="5"/>
  <c r="N89" i="5"/>
  <c r="V90" i="5"/>
  <c r="H90" i="5"/>
  <c r="P91" i="5"/>
  <c r="X92" i="5"/>
  <c r="H94" i="5"/>
  <c r="I96" i="5"/>
  <c r="D97" i="5"/>
  <c r="I89" i="5"/>
  <c r="Y89" i="5"/>
  <c r="Q90" i="5"/>
  <c r="I91" i="5"/>
  <c r="Y91" i="5"/>
  <c r="Q92" i="5"/>
  <c r="I93" i="5"/>
  <c r="J94" i="5" s="1"/>
  <c r="Y93" i="5"/>
  <c r="Q94" i="5"/>
  <c r="I95" i="5"/>
  <c r="I97" i="5"/>
  <c r="D98" i="5"/>
  <c r="Y98" i="5"/>
  <c r="V99" i="5"/>
  <c r="Q101" i="5"/>
  <c r="N102" i="5"/>
  <c r="H104" i="5"/>
  <c r="F105" i="5"/>
  <c r="I105" i="5"/>
  <c r="D106" i="5"/>
  <c r="X106" i="5"/>
  <c r="Y106" i="5"/>
  <c r="V107" i="5"/>
  <c r="T108" i="5"/>
  <c r="A108" i="5" s="1"/>
  <c r="P109" i="5"/>
  <c r="Q109" i="5"/>
  <c r="N110" i="5"/>
  <c r="L111" i="5"/>
  <c r="H112" i="5"/>
  <c r="F113" i="5"/>
  <c r="I113" i="5"/>
  <c r="D114" i="5"/>
  <c r="Y114" i="5"/>
  <c r="V115" i="5"/>
  <c r="T95" i="5"/>
  <c r="A95" i="5" s="1"/>
  <c r="L96" i="5"/>
  <c r="H97" i="5"/>
  <c r="F98" i="5"/>
  <c r="I98" i="5"/>
  <c r="D99" i="5"/>
  <c r="X99" i="5"/>
  <c r="Y99" i="5"/>
  <c r="V100" i="5"/>
  <c r="T101" i="5"/>
  <c r="A101" i="5" s="1"/>
  <c r="P102" i="5"/>
  <c r="Q102" i="5"/>
  <c r="N103" i="5"/>
  <c r="L104" i="5"/>
  <c r="H105" i="5"/>
  <c r="F106" i="5"/>
  <c r="I106" i="5"/>
  <c r="D107" i="5"/>
  <c r="X107" i="5"/>
  <c r="Y107" i="5"/>
  <c r="V108" i="5"/>
  <c r="T109" i="5"/>
  <c r="A109" i="5" s="1"/>
  <c r="Q110" i="5"/>
  <c r="N111" i="5"/>
  <c r="I114" i="5"/>
  <c r="D115" i="5"/>
  <c r="Y115" i="5"/>
  <c r="Z116" i="5" s="1"/>
  <c r="Q95" i="5"/>
  <c r="N96" i="5"/>
  <c r="I99" i="5"/>
  <c r="D100" i="5"/>
  <c r="Y100" i="5"/>
  <c r="V101" i="5"/>
  <c r="Q103" i="5"/>
  <c r="N104" i="5"/>
  <c r="I107" i="5"/>
  <c r="D108" i="5"/>
  <c r="Y108" i="5"/>
  <c r="V109" i="5"/>
  <c r="Q111" i="5"/>
  <c r="N112" i="5"/>
  <c r="I115" i="5"/>
  <c r="J116" i="5" s="1"/>
  <c r="P96" i="5"/>
  <c r="Q96" i="5"/>
  <c r="N97" i="5"/>
  <c r="L98" i="5"/>
  <c r="H99" i="5"/>
  <c r="F100" i="5"/>
  <c r="I100" i="5"/>
  <c r="D101" i="5"/>
  <c r="X101" i="5"/>
  <c r="Y101" i="5"/>
  <c r="V102" i="5"/>
  <c r="T103" i="5"/>
  <c r="A103" i="5" s="1"/>
  <c r="P104" i="5"/>
  <c r="Q104" i="5"/>
  <c r="R105" i="5" s="1"/>
  <c r="N105" i="5"/>
  <c r="L106" i="5"/>
  <c r="H107" i="5"/>
  <c r="F108" i="5"/>
  <c r="I108" i="5"/>
  <c r="J109" i="5" s="1"/>
  <c r="D109" i="5"/>
  <c r="X109" i="5"/>
  <c r="Y109" i="5"/>
  <c r="V110" i="5"/>
  <c r="T111" i="5"/>
  <c r="A111" i="5" s="1"/>
  <c r="P112" i="5"/>
  <c r="Q112" i="5"/>
  <c r="N113" i="5"/>
  <c r="L114" i="5"/>
  <c r="H115" i="5"/>
  <c r="E86" i="6"/>
  <c r="A86" i="6" s="1"/>
  <c r="D86" i="6"/>
  <c r="B86" i="6"/>
  <c r="C86" i="6" s="1"/>
  <c r="C152" i="6" l="1"/>
  <c r="D152" i="6"/>
  <c r="E152" i="6"/>
  <c r="A152" i="6" s="1"/>
  <c r="B153" i="6"/>
  <c r="J92" i="5"/>
  <c r="J87" i="5"/>
  <c r="R93" i="5"/>
  <c r="Z102" i="5"/>
  <c r="R113" i="5"/>
  <c r="Z92" i="5"/>
  <c r="R87" i="5"/>
  <c r="J90" i="5"/>
  <c r="R88" i="5"/>
  <c r="J101" i="5"/>
  <c r="R96" i="5"/>
  <c r="R104" i="5"/>
  <c r="Z113" i="5"/>
  <c r="J107" i="5"/>
  <c r="J98" i="5"/>
  <c r="R91" i="5"/>
  <c r="R109" i="5"/>
  <c r="R112" i="5"/>
  <c r="Z101" i="5"/>
  <c r="Z94" i="5"/>
  <c r="R97" i="5"/>
  <c r="J111" i="5"/>
  <c r="R101" i="5"/>
  <c r="J113" i="5"/>
  <c r="Z110" i="5"/>
  <c r="J104" i="5"/>
  <c r="Z111" i="5"/>
  <c r="J96" i="5"/>
  <c r="Z90" i="5"/>
  <c r="Z109" i="5"/>
  <c r="R95" i="5"/>
  <c r="Z106" i="5"/>
  <c r="R114" i="5"/>
  <c r="Z103" i="5"/>
  <c r="Z98" i="5"/>
  <c r="R107" i="5"/>
  <c r="Z96" i="5"/>
  <c r="R90" i="5"/>
  <c r="R89" i="5"/>
  <c r="J115" i="5"/>
  <c r="J106" i="5"/>
  <c r="Z100" i="5"/>
  <c r="R110" i="5"/>
  <c r="Z89" i="5"/>
  <c r="Z115" i="5"/>
  <c r="R108" i="5"/>
  <c r="Z97" i="5"/>
  <c r="R115" i="5"/>
  <c r="Z104" i="5"/>
  <c r="J100" i="5"/>
  <c r="J95" i="5"/>
  <c r="Z95" i="5"/>
  <c r="J102" i="5"/>
  <c r="R111" i="5"/>
  <c r="J108" i="5"/>
  <c r="J99" i="5"/>
  <c r="J114" i="5"/>
  <c r="R102" i="5"/>
  <c r="J97" i="5"/>
  <c r="Z114" i="5"/>
  <c r="J105" i="5"/>
  <c r="J89" i="5"/>
  <c r="R94" i="5"/>
  <c r="Z112" i="5"/>
  <c r="J103" i="5"/>
  <c r="J93" i="5"/>
  <c r="Z108" i="5"/>
  <c r="R103" i="5"/>
  <c r="Z107" i="5"/>
  <c r="Z88" i="5"/>
  <c r="J112" i="5"/>
  <c r="R92" i="5"/>
  <c r="J110" i="5"/>
  <c r="R98" i="5"/>
  <c r="Z99" i="5"/>
  <c r="Z105" i="5"/>
  <c r="R100" i="5"/>
  <c r="R99" i="5"/>
  <c r="Z91" i="5"/>
  <c r="Z93" i="5"/>
  <c r="Z87" i="5"/>
  <c r="J91" i="5"/>
  <c r="R106" i="5"/>
  <c r="J88" i="5"/>
  <c r="B87" i="6"/>
  <c r="K500" i="2"/>
  <c r="C153" i="6" l="1"/>
  <c r="E153" i="6"/>
  <c r="A153" i="6" s="1"/>
  <c r="B154" i="6"/>
  <c r="D153" i="6"/>
  <c r="D87" i="6"/>
  <c r="E87" i="6"/>
  <c r="A87" i="6" s="1"/>
  <c r="C87" i="6"/>
  <c r="B88" i="6"/>
  <c r="B55" i="6"/>
  <c r="B56" i="6" s="1"/>
  <c r="W85" i="5"/>
  <c r="X86" i="5" s="1"/>
  <c r="U85" i="5"/>
  <c r="V86" i="5" s="1"/>
  <c r="S85" i="5"/>
  <c r="T86" i="5" s="1"/>
  <c r="A86" i="5" s="1"/>
  <c r="O85" i="5"/>
  <c r="P86" i="5" s="1"/>
  <c r="M85" i="5"/>
  <c r="N86" i="5" s="1"/>
  <c r="K85" i="5"/>
  <c r="L86" i="5" s="1"/>
  <c r="G85" i="5"/>
  <c r="H86" i="5" s="1"/>
  <c r="E85" i="5"/>
  <c r="F86" i="5" s="1"/>
  <c r="C85" i="5"/>
  <c r="D86" i="5" s="1"/>
  <c r="W84" i="5"/>
  <c r="U84" i="5"/>
  <c r="S84" i="5"/>
  <c r="O84" i="5"/>
  <c r="M84" i="5"/>
  <c r="K84" i="5"/>
  <c r="G84" i="5"/>
  <c r="E84" i="5"/>
  <c r="C84" i="5"/>
  <c r="W83" i="5"/>
  <c r="U83" i="5"/>
  <c r="S83" i="5"/>
  <c r="O83" i="5"/>
  <c r="M83" i="5"/>
  <c r="K83" i="5"/>
  <c r="G83" i="5"/>
  <c r="E83" i="5"/>
  <c r="C83" i="5"/>
  <c r="W82" i="5"/>
  <c r="U82" i="5"/>
  <c r="S82" i="5"/>
  <c r="O82" i="5"/>
  <c r="M82" i="5"/>
  <c r="K82" i="5"/>
  <c r="G82" i="5"/>
  <c r="E82" i="5"/>
  <c r="C82" i="5"/>
  <c r="W81" i="5"/>
  <c r="U81" i="5"/>
  <c r="S81" i="5"/>
  <c r="O81" i="5"/>
  <c r="M81" i="5"/>
  <c r="K81" i="5"/>
  <c r="G81" i="5"/>
  <c r="E81" i="5"/>
  <c r="C81" i="5"/>
  <c r="W80" i="5"/>
  <c r="U80" i="5"/>
  <c r="S80" i="5"/>
  <c r="O80" i="5"/>
  <c r="M80" i="5"/>
  <c r="K80" i="5"/>
  <c r="G80" i="5"/>
  <c r="E80" i="5"/>
  <c r="C80" i="5"/>
  <c r="W79" i="5"/>
  <c r="U79" i="5"/>
  <c r="S79" i="5"/>
  <c r="O79" i="5"/>
  <c r="M79" i="5"/>
  <c r="K79" i="5"/>
  <c r="G79" i="5"/>
  <c r="E79" i="5"/>
  <c r="C79" i="5"/>
  <c r="W78" i="5"/>
  <c r="U78" i="5"/>
  <c r="S78" i="5"/>
  <c r="O78" i="5"/>
  <c r="M78" i="5"/>
  <c r="K78" i="5"/>
  <c r="G78" i="5"/>
  <c r="E78" i="5"/>
  <c r="C78" i="5"/>
  <c r="W77" i="5"/>
  <c r="U77" i="5"/>
  <c r="S77" i="5"/>
  <c r="O77" i="5"/>
  <c r="M77" i="5"/>
  <c r="K77" i="5"/>
  <c r="G77" i="5"/>
  <c r="E77" i="5"/>
  <c r="C77" i="5"/>
  <c r="W76" i="5"/>
  <c r="U76" i="5"/>
  <c r="S76" i="5"/>
  <c r="O76" i="5"/>
  <c r="M76" i="5"/>
  <c r="K76" i="5"/>
  <c r="G76" i="5"/>
  <c r="E76" i="5"/>
  <c r="C76" i="5"/>
  <c r="W75" i="5"/>
  <c r="U75" i="5"/>
  <c r="S75" i="5"/>
  <c r="O75" i="5"/>
  <c r="M75" i="5"/>
  <c r="K75" i="5"/>
  <c r="G75" i="5"/>
  <c r="E75" i="5"/>
  <c r="C75" i="5"/>
  <c r="W74" i="5"/>
  <c r="U74" i="5"/>
  <c r="S74" i="5"/>
  <c r="O74" i="5"/>
  <c r="M74" i="5"/>
  <c r="K74" i="5"/>
  <c r="G74" i="5"/>
  <c r="E74" i="5"/>
  <c r="C74" i="5"/>
  <c r="W73" i="5"/>
  <c r="U73" i="5"/>
  <c r="S73" i="5"/>
  <c r="O73" i="5"/>
  <c r="M73" i="5"/>
  <c r="K73" i="5"/>
  <c r="G73" i="5"/>
  <c r="E73" i="5"/>
  <c r="C73" i="5"/>
  <c r="W72" i="5"/>
  <c r="U72" i="5"/>
  <c r="S72" i="5"/>
  <c r="O72" i="5"/>
  <c r="M72" i="5"/>
  <c r="K72" i="5"/>
  <c r="G72" i="5"/>
  <c r="E72" i="5"/>
  <c r="C72" i="5"/>
  <c r="W71" i="5"/>
  <c r="U71" i="5"/>
  <c r="S71" i="5"/>
  <c r="O71" i="5"/>
  <c r="M71" i="5"/>
  <c r="K71" i="5"/>
  <c r="G71" i="5"/>
  <c r="E71" i="5"/>
  <c r="C71" i="5"/>
  <c r="W70" i="5"/>
  <c r="U70" i="5"/>
  <c r="S70" i="5"/>
  <c r="O70" i="5"/>
  <c r="M70" i="5"/>
  <c r="K70" i="5"/>
  <c r="G70" i="5"/>
  <c r="E70" i="5"/>
  <c r="C70" i="5"/>
  <c r="W69" i="5"/>
  <c r="U69" i="5"/>
  <c r="S69" i="5"/>
  <c r="O69" i="5"/>
  <c r="M69" i="5"/>
  <c r="K69" i="5"/>
  <c r="G69" i="5"/>
  <c r="E69" i="5"/>
  <c r="C69" i="5"/>
  <c r="W68" i="5"/>
  <c r="U68" i="5"/>
  <c r="S68" i="5"/>
  <c r="O68" i="5"/>
  <c r="M68" i="5"/>
  <c r="K68" i="5"/>
  <c r="G68" i="5"/>
  <c r="E68" i="5"/>
  <c r="C68" i="5"/>
  <c r="W67" i="5"/>
  <c r="U67" i="5"/>
  <c r="S67" i="5"/>
  <c r="O67" i="5"/>
  <c r="M67" i="5"/>
  <c r="K67" i="5"/>
  <c r="G67" i="5"/>
  <c r="E67" i="5"/>
  <c r="C67" i="5"/>
  <c r="W66" i="5"/>
  <c r="U66" i="5"/>
  <c r="S66" i="5"/>
  <c r="O66" i="5"/>
  <c r="M66" i="5"/>
  <c r="K66" i="5"/>
  <c r="G66" i="5"/>
  <c r="E66" i="5"/>
  <c r="C66" i="5"/>
  <c r="W65" i="5"/>
  <c r="U65" i="5"/>
  <c r="S65" i="5"/>
  <c r="O65" i="5"/>
  <c r="M65" i="5"/>
  <c r="K65" i="5"/>
  <c r="G65" i="5"/>
  <c r="E65" i="5"/>
  <c r="C65" i="5"/>
  <c r="W64" i="5"/>
  <c r="U64" i="5"/>
  <c r="S64" i="5"/>
  <c r="O64" i="5"/>
  <c r="M64" i="5"/>
  <c r="K64" i="5"/>
  <c r="G64" i="5"/>
  <c r="E64" i="5"/>
  <c r="C64" i="5"/>
  <c r="W63" i="5"/>
  <c r="U63" i="5"/>
  <c r="S63" i="5"/>
  <c r="O63" i="5"/>
  <c r="M63" i="5"/>
  <c r="K63" i="5"/>
  <c r="G63" i="5"/>
  <c r="E63" i="5"/>
  <c r="C63" i="5"/>
  <c r="W62" i="5"/>
  <c r="U62" i="5"/>
  <c r="S62" i="5"/>
  <c r="O62" i="5"/>
  <c r="M62" i="5"/>
  <c r="K62" i="5"/>
  <c r="G62" i="5"/>
  <c r="E62" i="5"/>
  <c r="C62" i="5"/>
  <c r="W61" i="5"/>
  <c r="U61" i="5"/>
  <c r="S61" i="5"/>
  <c r="O61" i="5"/>
  <c r="M61" i="5"/>
  <c r="K61" i="5"/>
  <c r="G61" i="5"/>
  <c r="E61" i="5"/>
  <c r="C61" i="5"/>
  <c r="W60" i="5"/>
  <c r="U60" i="5"/>
  <c r="S60" i="5"/>
  <c r="O60" i="5"/>
  <c r="M60" i="5"/>
  <c r="K60" i="5"/>
  <c r="G60" i="5"/>
  <c r="E60" i="5"/>
  <c r="C60" i="5"/>
  <c r="W59" i="5"/>
  <c r="U59" i="5"/>
  <c r="S59" i="5"/>
  <c r="O59" i="5"/>
  <c r="M59" i="5"/>
  <c r="K59" i="5"/>
  <c r="G59" i="5"/>
  <c r="E59" i="5"/>
  <c r="C59" i="5"/>
  <c r="W58" i="5"/>
  <c r="U58" i="5"/>
  <c r="S58" i="5"/>
  <c r="O58" i="5"/>
  <c r="M58" i="5"/>
  <c r="K58" i="5"/>
  <c r="G58" i="5"/>
  <c r="E58" i="5"/>
  <c r="C58" i="5"/>
  <c r="W57" i="5"/>
  <c r="U57" i="5"/>
  <c r="S57" i="5"/>
  <c r="O57" i="5"/>
  <c r="M57" i="5"/>
  <c r="K57" i="5"/>
  <c r="G57" i="5"/>
  <c r="E57" i="5"/>
  <c r="C57" i="5"/>
  <c r="W56" i="5"/>
  <c r="U56" i="5"/>
  <c r="S56" i="5"/>
  <c r="O56" i="5"/>
  <c r="M56" i="5"/>
  <c r="K56" i="5"/>
  <c r="G56" i="5"/>
  <c r="E56" i="5"/>
  <c r="C56" i="5"/>
  <c r="W55" i="5"/>
  <c r="U55" i="5"/>
  <c r="S55" i="5"/>
  <c r="O55" i="5"/>
  <c r="M55" i="5"/>
  <c r="K55" i="5"/>
  <c r="G55" i="5"/>
  <c r="E55" i="5"/>
  <c r="C55" i="5"/>
  <c r="C70" i="4"/>
  <c r="A70" i="4" s="1"/>
  <c r="D70" i="4"/>
  <c r="E70" i="4"/>
  <c r="C71" i="4"/>
  <c r="A71" i="4" s="1"/>
  <c r="D71" i="4"/>
  <c r="E71" i="4"/>
  <c r="C72" i="4"/>
  <c r="A72" i="4" s="1"/>
  <c r="D72" i="4"/>
  <c r="E72" i="4"/>
  <c r="C73" i="4"/>
  <c r="A73" i="4" s="1"/>
  <c r="D73" i="4"/>
  <c r="E73" i="4"/>
  <c r="C74" i="4"/>
  <c r="A74" i="4" s="1"/>
  <c r="D74" i="4"/>
  <c r="E74" i="4"/>
  <c r="C75" i="4"/>
  <c r="A75" i="4" s="1"/>
  <c r="D75" i="4"/>
  <c r="E75" i="4"/>
  <c r="C76" i="4"/>
  <c r="A76" i="4" s="1"/>
  <c r="D76" i="4"/>
  <c r="E76" i="4"/>
  <c r="C77" i="4"/>
  <c r="D77" i="4"/>
  <c r="E77" i="4"/>
  <c r="C78" i="4"/>
  <c r="A78" i="4" s="1"/>
  <c r="D78" i="4"/>
  <c r="E78" i="4"/>
  <c r="C79" i="4"/>
  <c r="A79" i="4" s="1"/>
  <c r="D79" i="4"/>
  <c r="E79" i="4"/>
  <c r="C80" i="4"/>
  <c r="A80" i="4" s="1"/>
  <c r="D80" i="4"/>
  <c r="E80" i="4"/>
  <c r="C81" i="4"/>
  <c r="A81" i="4" s="1"/>
  <c r="D81" i="4"/>
  <c r="E81" i="4"/>
  <c r="C82" i="4"/>
  <c r="A82" i="4" s="1"/>
  <c r="D82" i="4"/>
  <c r="E82" i="4"/>
  <c r="C83" i="4"/>
  <c r="A83" i="4" s="1"/>
  <c r="D83" i="4"/>
  <c r="E83" i="4"/>
  <c r="C84" i="4"/>
  <c r="A84" i="4" s="1"/>
  <c r="D84" i="4"/>
  <c r="E84" i="4"/>
  <c r="C85" i="4"/>
  <c r="A85" i="4" s="1"/>
  <c r="D85" i="4"/>
  <c r="E85" i="4"/>
  <c r="C86" i="4"/>
  <c r="A86" i="4" s="1"/>
  <c r="D86" i="4"/>
  <c r="E86" i="4"/>
  <c r="C87" i="4"/>
  <c r="A87" i="4" s="1"/>
  <c r="D87" i="4"/>
  <c r="E87" i="4"/>
  <c r="C88" i="4"/>
  <c r="A88" i="4" s="1"/>
  <c r="D88" i="4"/>
  <c r="E88" i="4"/>
  <c r="C89" i="4"/>
  <c r="A89" i="4" s="1"/>
  <c r="D89" i="4"/>
  <c r="E89" i="4"/>
  <c r="C90" i="4"/>
  <c r="A90" i="4" s="1"/>
  <c r="D90" i="4"/>
  <c r="E90" i="4"/>
  <c r="C91" i="4"/>
  <c r="A91" i="4" s="1"/>
  <c r="D91" i="4"/>
  <c r="E91" i="4"/>
  <c r="C92" i="4"/>
  <c r="A92" i="4" s="1"/>
  <c r="D92" i="4"/>
  <c r="E92" i="4"/>
  <c r="C93" i="4"/>
  <c r="A93" i="4" s="1"/>
  <c r="D93" i="4"/>
  <c r="E93" i="4"/>
  <c r="C94" i="4"/>
  <c r="A94" i="4" s="1"/>
  <c r="D94" i="4"/>
  <c r="E94" i="4"/>
  <c r="C95" i="4"/>
  <c r="A95" i="4" s="1"/>
  <c r="D95" i="4"/>
  <c r="E95" i="4"/>
  <c r="C96" i="4"/>
  <c r="A96" i="4" s="1"/>
  <c r="D96" i="4"/>
  <c r="E96" i="4"/>
  <c r="C97" i="4"/>
  <c r="A97" i="4" s="1"/>
  <c r="D97" i="4"/>
  <c r="E97" i="4"/>
  <c r="C98" i="4"/>
  <c r="A98" i="4" s="1"/>
  <c r="D98" i="4"/>
  <c r="E98" i="4"/>
  <c r="C99" i="4"/>
  <c r="A99" i="4" s="1"/>
  <c r="D99" i="4"/>
  <c r="E99" i="4"/>
  <c r="C100" i="4"/>
  <c r="A100" i="4" s="1"/>
  <c r="D100" i="4"/>
  <c r="E100" i="4"/>
  <c r="A77" i="4"/>
  <c r="C66" i="3"/>
  <c r="A66" i="3" s="1"/>
  <c r="D66" i="3"/>
  <c r="E66" i="3"/>
  <c r="C67" i="3"/>
  <c r="A67" i="3" s="1"/>
  <c r="D67" i="3"/>
  <c r="E67" i="3"/>
  <c r="C68" i="3"/>
  <c r="A68" i="3" s="1"/>
  <c r="D68" i="3"/>
  <c r="E68" i="3"/>
  <c r="C69" i="3"/>
  <c r="A69" i="3" s="1"/>
  <c r="D69" i="3"/>
  <c r="E69" i="3"/>
  <c r="C70" i="3"/>
  <c r="A70" i="3" s="1"/>
  <c r="D70" i="3"/>
  <c r="E70" i="3"/>
  <c r="C71" i="3"/>
  <c r="A71" i="3" s="1"/>
  <c r="D71" i="3"/>
  <c r="E71" i="3"/>
  <c r="C72" i="3"/>
  <c r="A72" i="3" s="1"/>
  <c r="D72" i="3"/>
  <c r="E72" i="3"/>
  <c r="C73" i="3"/>
  <c r="A73" i="3" s="1"/>
  <c r="D73" i="3"/>
  <c r="E73" i="3"/>
  <c r="C74" i="3"/>
  <c r="A74" i="3" s="1"/>
  <c r="D74" i="3"/>
  <c r="E74" i="3"/>
  <c r="C75" i="3"/>
  <c r="A75" i="3" s="1"/>
  <c r="D75" i="3"/>
  <c r="E75" i="3"/>
  <c r="C76" i="3"/>
  <c r="A76" i="3" s="1"/>
  <c r="D76" i="3"/>
  <c r="E76" i="3"/>
  <c r="C77" i="3"/>
  <c r="A77" i="3" s="1"/>
  <c r="D77" i="3"/>
  <c r="E77" i="3"/>
  <c r="C78" i="3"/>
  <c r="A78" i="3" s="1"/>
  <c r="D78" i="3"/>
  <c r="E78" i="3"/>
  <c r="C79" i="3"/>
  <c r="A79" i="3" s="1"/>
  <c r="D79" i="3"/>
  <c r="E79" i="3"/>
  <c r="C80" i="3"/>
  <c r="A80" i="3" s="1"/>
  <c r="D80" i="3"/>
  <c r="E80" i="3"/>
  <c r="C81" i="3"/>
  <c r="A81" i="3" s="1"/>
  <c r="D81" i="3"/>
  <c r="E81" i="3"/>
  <c r="C82" i="3"/>
  <c r="A82" i="3" s="1"/>
  <c r="D82" i="3"/>
  <c r="E82" i="3"/>
  <c r="C83" i="3"/>
  <c r="A83" i="3" s="1"/>
  <c r="D83" i="3"/>
  <c r="E83" i="3"/>
  <c r="C84" i="3"/>
  <c r="A84" i="3" s="1"/>
  <c r="D84" i="3"/>
  <c r="E84" i="3"/>
  <c r="C85" i="3"/>
  <c r="A85" i="3" s="1"/>
  <c r="D85" i="3"/>
  <c r="E85" i="3"/>
  <c r="C86" i="3"/>
  <c r="A86" i="3" s="1"/>
  <c r="D86" i="3"/>
  <c r="E86" i="3"/>
  <c r="C87" i="3"/>
  <c r="A87" i="3" s="1"/>
  <c r="D87" i="3"/>
  <c r="E87" i="3"/>
  <c r="C88" i="3"/>
  <c r="A88" i="3" s="1"/>
  <c r="D88" i="3"/>
  <c r="E88" i="3"/>
  <c r="C89" i="3"/>
  <c r="A89" i="3" s="1"/>
  <c r="D89" i="3"/>
  <c r="E89" i="3"/>
  <c r="C90" i="3"/>
  <c r="A90" i="3" s="1"/>
  <c r="D90" i="3"/>
  <c r="E90" i="3"/>
  <c r="C91" i="3"/>
  <c r="A91" i="3" s="1"/>
  <c r="D91" i="3"/>
  <c r="E91" i="3"/>
  <c r="C92" i="3"/>
  <c r="A92" i="3" s="1"/>
  <c r="D92" i="3"/>
  <c r="E92" i="3"/>
  <c r="C93" i="3"/>
  <c r="A93" i="3" s="1"/>
  <c r="D93" i="3"/>
  <c r="E93" i="3"/>
  <c r="C94" i="3"/>
  <c r="A94" i="3" s="1"/>
  <c r="D94" i="3"/>
  <c r="E94" i="3"/>
  <c r="C95" i="3"/>
  <c r="A95" i="3" s="1"/>
  <c r="D95" i="3"/>
  <c r="E95" i="3"/>
  <c r="C96" i="3"/>
  <c r="A96" i="3" s="1"/>
  <c r="D96" i="3"/>
  <c r="E96" i="3"/>
  <c r="C154" i="6" l="1"/>
  <c r="D154" i="6"/>
  <c r="E154" i="6"/>
  <c r="A154" i="6" s="1"/>
  <c r="B155" i="6"/>
  <c r="C88" i="6"/>
  <c r="B89" i="6"/>
  <c r="E88" i="6"/>
  <c r="A88" i="6" s="1"/>
  <c r="D88" i="6"/>
  <c r="N85" i="5"/>
  <c r="H80" i="5"/>
  <c r="F81" i="5"/>
  <c r="F84" i="5"/>
  <c r="D85" i="5"/>
  <c r="X85" i="5"/>
  <c r="F65" i="5"/>
  <c r="P69" i="5"/>
  <c r="X66" i="5"/>
  <c r="Y66" i="5"/>
  <c r="Q69" i="5"/>
  <c r="X82" i="5"/>
  <c r="Y82" i="5"/>
  <c r="P85" i="5"/>
  <c r="Q85" i="5"/>
  <c r="R86" i="5" s="1"/>
  <c r="V70" i="5"/>
  <c r="T71" i="5"/>
  <c r="A71" i="5" s="1"/>
  <c r="P72" i="5"/>
  <c r="N73" i="5"/>
  <c r="L74" i="5"/>
  <c r="F76" i="5"/>
  <c r="D77" i="5"/>
  <c r="X77" i="5"/>
  <c r="V78" i="5"/>
  <c r="T79" i="5"/>
  <c r="A79" i="5" s="1"/>
  <c r="N81" i="5"/>
  <c r="L82" i="5"/>
  <c r="H83" i="5"/>
  <c r="Y85" i="5"/>
  <c r="Z86" i="5" s="1"/>
  <c r="T56" i="5"/>
  <c r="A56" i="5" s="1"/>
  <c r="Y62" i="5"/>
  <c r="P65" i="5"/>
  <c r="N66" i="5"/>
  <c r="H68" i="5"/>
  <c r="F69" i="5"/>
  <c r="X70" i="5"/>
  <c r="V71" i="5"/>
  <c r="P73" i="5"/>
  <c r="N74" i="5"/>
  <c r="X78" i="5"/>
  <c r="V79" i="5"/>
  <c r="P81" i="5"/>
  <c r="N82" i="5"/>
  <c r="H84" i="5"/>
  <c r="F85" i="5"/>
  <c r="N57" i="5"/>
  <c r="V64" i="5"/>
  <c r="T65" i="5"/>
  <c r="A65" i="5" s="1"/>
  <c r="L68" i="5"/>
  <c r="F70" i="5"/>
  <c r="T73" i="5"/>
  <c r="A73" i="5" s="1"/>
  <c r="N75" i="5"/>
  <c r="L76" i="5"/>
  <c r="F78" i="5"/>
  <c r="D79" i="5"/>
  <c r="V80" i="5"/>
  <c r="T81" i="5"/>
  <c r="A81" i="5" s="1"/>
  <c r="N83" i="5"/>
  <c r="L84" i="5"/>
  <c r="H57" i="5"/>
  <c r="N63" i="5"/>
  <c r="D67" i="5"/>
  <c r="V68" i="5"/>
  <c r="F74" i="5"/>
  <c r="D75" i="5"/>
  <c r="V76" i="5"/>
  <c r="T77" i="5"/>
  <c r="A77" i="5" s="1"/>
  <c r="N79" i="5"/>
  <c r="L80" i="5"/>
  <c r="F82" i="5"/>
  <c r="D83" i="5"/>
  <c r="V84" i="5"/>
  <c r="T85" i="5"/>
  <c r="A85" i="5" s="1"/>
  <c r="Y55" i="5"/>
  <c r="D56" i="5"/>
  <c r="X56" i="5"/>
  <c r="N60" i="5"/>
  <c r="L61" i="5"/>
  <c r="D64" i="5"/>
  <c r="X64" i="5"/>
  <c r="V65" i="5"/>
  <c r="T66" i="5"/>
  <c r="A66" i="5" s="1"/>
  <c r="F71" i="5"/>
  <c r="D72" i="5"/>
  <c r="F56" i="5"/>
  <c r="N56" i="5"/>
  <c r="P56" i="5"/>
  <c r="L57" i="5"/>
  <c r="X60" i="5"/>
  <c r="V61" i="5"/>
  <c r="P63" i="5"/>
  <c r="H74" i="5"/>
  <c r="Y78" i="5"/>
  <c r="D57" i="5"/>
  <c r="V58" i="5"/>
  <c r="L62" i="5"/>
  <c r="P84" i="5"/>
  <c r="V56" i="5"/>
  <c r="T57" i="5"/>
  <c r="A57" i="5" s="1"/>
  <c r="Y58" i="5"/>
  <c r="Q61" i="5"/>
  <c r="F64" i="5"/>
  <c r="D65" i="5"/>
  <c r="N69" i="5"/>
  <c r="L70" i="5"/>
  <c r="D73" i="5"/>
  <c r="X73" i="5"/>
  <c r="T74" i="5"/>
  <c r="A74" i="5" s="1"/>
  <c r="P75" i="5"/>
  <c r="N76" i="5"/>
  <c r="L77" i="5"/>
  <c r="P57" i="5"/>
  <c r="L58" i="5"/>
  <c r="F60" i="5"/>
  <c r="I60" i="5"/>
  <c r="X61" i="5"/>
  <c r="V62" i="5"/>
  <c r="T63" i="5"/>
  <c r="A63" i="5" s="1"/>
  <c r="L65" i="5"/>
  <c r="T70" i="5"/>
  <c r="A70" i="5" s="1"/>
  <c r="P71" i="5"/>
  <c r="N72" i="5"/>
  <c r="N58" i="5"/>
  <c r="D69" i="5"/>
  <c r="D76" i="5"/>
  <c r="X76" i="5"/>
  <c r="V77" i="5"/>
  <c r="T78" i="5"/>
  <c r="A78" i="5" s="1"/>
  <c r="P79" i="5"/>
  <c r="L81" i="5"/>
  <c r="H82" i="5"/>
  <c r="F83" i="5"/>
  <c r="D84" i="5"/>
  <c r="X84" i="5"/>
  <c r="F57" i="5"/>
  <c r="Y56" i="5"/>
  <c r="H63" i="5"/>
  <c r="Q73" i="5"/>
  <c r="T58" i="5"/>
  <c r="A58" i="5" s="1"/>
  <c r="P59" i="5"/>
  <c r="L66" i="5"/>
  <c r="H67" i="5"/>
  <c r="F68" i="5"/>
  <c r="N70" i="5"/>
  <c r="L72" i="5"/>
  <c r="X74" i="5"/>
  <c r="V75" i="5"/>
  <c r="P77" i="5"/>
  <c r="Q77" i="5"/>
  <c r="F80" i="5"/>
  <c r="D81" i="5"/>
  <c r="T83" i="5"/>
  <c r="A83" i="5" s="1"/>
  <c r="L85" i="5"/>
  <c r="I55" i="5"/>
  <c r="L56" i="5"/>
  <c r="I68" i="5"/>
  <c r="D71" i="5"/>
  <c r="Q55" i="5"/>
  <c r="D60" i="5"/>
  <c r="V59" i="5"/>
  <c r="T61" i="5"/>
  <c r="A61" i="5" s="1"/>
  <c r="H64" i="5"/>
  <c r="T67" i="5"/>
  <c r="A67" i="5" s="1"/>
  <c r="P68" i="5"/>
  <c r="L69" i="5"/>
  <c r="H70" i="5"/>
  <c r="H76" i="5"/>
  <c r="F77" i="5"/>
  <c r="I57" i="5"/>
  <c r="Q57" i="5"/>
  <c r="N59" i="5"/>
  <c r="L60" i="5"/>
  <c r="F61" i="5"/>
  <c r="X62" i="5"/>
  <c r="N65" i="5"/>
  <c r="H66" i="5"/>
  <c r="F67" i="5"/>
  <c r="X68" i="5"/>
  <c r="N71" i="5"/>
  <c r="H72" i="5"/>
  <c r="I72" i="5"/>
  <c r="V74" i="5"/>
  <c r="T75" i="5"/>
  <c r="A75" i="5" s="1"/>
  <c r="L78" i="5"/>
  <c r="H79" i="5"/>
  <c r="D80" i="5"/>
  <c r="X80" i="5"/>
  <c r="V81" i="5"/>
  <c r="I84" i="5"/>
  <c r="I85" i="5"/>
  <c r="J86" i="5" s="1"/>
  <c r="H56" i="5"/>
  <c r="Q56" i="5"/>
  <c r="T62" i="5"/>
  <c r="A62" i="5" s="1"/>
  <c r="N62" i="5"/>
  <c r="D68" i="5"/>
  <c r="V67" i="5"/>
  <c r="L73" i="5"/>
  <c r="F73" i="5"/>
  <c r="N78" i="5"/>
  <c r="V83" i="5"/>
  <c r="I56" i="5"/>
  <c r="D59" i="5"/>
  <c r="P60" i="5"/>
  <c r="F62" i="5"/>
  <c r="L64" i="5"/>
  <c r="X65" i="5"/>
  <c r="Q65" i="5"/>
  <c r="N67" i="5"/>
  <c r="T69" i="5"/>
  <c r="A69" i="5" s="1"/>
  <c r="H71" i="5"/>
  <c r="Y70" i="5"/>
  <c r="V72" i="5"/>
  <c r="P76" i="5"/>
  <c r="I76" i="5"/>
  <c r="X81" i="5"/>
  <c r="Q81" i="5"/>
  <c r="F59" i="5"/>
  <c r="N64" i="5"/>
  <c r="V69" i="5"/>
  <c r="F75" i="5"/>
  <c r="N80" i="5"/>
  <c r="T82" i="5"/>
  <c r="A82" i="5" s="1"/>
  <c r="V85" i="5"/>
  <c r="V57" i="5"/>
  <c r="H59" i="5"/>
  <c r="V60" i="5"/>
  <c r="N61" i="5"/>
  <c r="H62" i="5"/>
  <c r="D63" i="5"/>
  <c r="P64" i="5"/>
  <c r="I64" i="5"/>
  <c r="F66" i="5"/>
  <c r="V66" i="5"/>
  <c r="P67" i="5"/>
  <c r="X69" i="5"/>
  <c r="F72" i="5"/>
  <c r="X72" i="5"/>
  <c r="H75" i="5"/>
  <c r="Y74" i="5"/>
  <c r="N77" i="5"/>
  <c r="H78" i="5"/>
  <c r="P80" i="5"/>
  <c r="I80" i="5"/>
  <c r="V82" i="5"/>
  <c r="P83" i="5"/>
  <c r="F63" i="5"/>
  <c r="N68" i="5"/>
  <c r="V73" i="5"/>
  <c r="F79" i="5"/>
  <c r="N84" i="5"/>
  <c r="V63" i="5"/>
  <c r="B57" i="6"/>
  <c r="E56" i="6"/>
  <c r="A56" i="6" s="1"/>
  <c r="D56" i="6"/>
  <c r="C56" i="6"/>
  <c r="C55" i="6"/>
  <c r="D55" i="6"/>
  <c r="E55" i="6"/>
  <c r="A55" i="6" s="1"/>
  <c r="D58" i="5"/>
  <c r="F58" i="5"/>
  <c r="Q58" i="5"/>
  <c r="Y59" i="5"/>
  <c r="I61" i="5"/>
  <c r="Q62" i="5"/>
  <c r="Y63" i="5"/>
  <c r="I65" i="5"/>
  <c r="Q66" i="5"/>
  <c r="Y67" i="5"/>
  <c r="I69" i="5"/>
  <c r="Q70" i="5"/>
  <c r="Y71" i="5"/>
  <c r="I73" i="5"/>
  <c r="Q74" i="5"/>
  <c r="Y75" i="5"/>
  <c r="I77" i="5"/>
  <c r="Q78" i="5"/>
  <c r="Y79" i="5"/>
  <c r="I81" i="5"/>
  <c r="Q82" i="5"/>
  <c r="Y83" i="5"/>
  <c r="I58" i="5"/>
  <c r="T59" i="5"/>
  <c r="A59" i="5" s="1"/>
  <c r="Q59" i="5"/>
  <c r="D61" i="5"/>
  <c r="Y60" i="5"/>
  <c r="I62" i="5"/>
  <c r="Q63" i="5"/>
  <c r="Y64" i="5"/>
  <c r="I66" i="5"/>
  <c r="Q67" i="5"/>
  <c r="Y68" i="5"/>
  <c r="I70" i="5"/>
  <c r="Q71" i="5"/>
  <c r="Y72" i="5"/>
  <c r="I74" i="5"/>
  <c r="Q75" i="5"/>
  <c r="Y76" i="5"/>
  <c r="I78" i="5"/>
  <c r="Q79" i="5"/>
  <c r="Y80" i="5"/>
  <c r="I82" i="5"/>
  <c r="Q83" i="5"/>
  <c r="Y84" i="5"/>
  <c r="X58" i="5"/>
  <c r="H60" i="5"/>
  <c r="P61" i="5"/>
  <c r="X57" i="5"/>
  <c r="H58" i="5"/>
  <c r="P58" i="5"/>
  <c r="Y57" i="5"/>
  <c r="L59" i="5"/>
  <c r="I59" i="5"/>
  <c r="T60" i="5"/>
  <c r="A60" i="5" s="1"/>
  <c r="Q60" i="5"/>
  <c r="D62" i="5"/>
  <c r="Y61" i="5"/>
  <c r="L63" i="5"/>
  <c r="I63" i="5"/>
  <c r="T64" i="5"/>
  <c r="A64" i="5" s="1"/>
  <c r="Q64" i="5"/>
  <c r="D66" i="5"/>
  <c r="Y65" i="5"/>
  <c r="Z66" i="5" s="1"/>
  <c r="L67" i="5"/>
  <c r="I67" i="5"/>
  <c r="J68" i="5" s="1"/>
  <c r="T68" i="5"/>
  <c r="A68" i="5" s="1"/>
  <c r="Q68" i="5"/>
  <c r="D70" i="5"/>
  <c r="Y69" i="5"/>
  <c r="L71" i="5"/>
  <c r="I71" i="5"/>
  <c r="T72" i="5"/>
  <c r="A72" i="5" s="1"/>
  <c r="Q72" i="5"/>
  <c r="D74" i="5"/>
  <c r="Y73" i="5"/>
  <c r="L75" i="5"/>
  <c r="I75" i="5"/>
  <c r="T76" i="5"/>
  <c r="A76" i="5" s="1"/>
  <c r="Q76" i="5"/>
  <c r="D78" i="5"/>
  <c r="Y77" i="5"/>
  <c r="L79" i="5"/>
  <c r="I79" i="5"/>
  <c r="T80" i="5"/>
  <c r="A80" i="5" s="1"/>
  <c r="Q80" i="5"/>
  <c r="D82" i="5"/>
  <c r="Y81" i="5"/>
  <c r="L83" i="5"/>
  <c r="I83" i="5"/>
  <c r="T84" i="5"/>
  <c r="A84" i="5" s="1"/>
  <c r="Q84" i="5"/>
  <c r="X59" i="5"/>
  <c r="H61" i="5"/>
  <c r="P62" i="5"/>
  <c r="X63" i="5"/>
  <c r="H65" i="5"/>
  <c r="P66" i="5"/>
  <c r="X67" i="5"/>
  <c r="H69" i="5"/>
  <c r="P70" i="5"/>
  <c r="X71" i="5"/>
  <c r="H73" i="5"/>
  <c r="P74" i="5"/>
  <c r="X75" i="5"/>
  <c r="H77" i="5"/>
  <c r="P78" i="5"/>
  <c r="X79" i="5"/>
  <c r="H81" i="5"/>
  <c r="P82" i="5"/>
  <c r="X83" i="5"/>
  <c r="H85" i="5"/>
  <c r="E8" i="6"/>
  <c r="A8" i="6" s="1"/>
  <c r="D8" i="6"/>
  <c r="C8" i="6"/>
  <c r="E7" i="6"/>
  <c r="A7" i="6" s="1"/>
  <c r="D7" i="6"/>
  <c r="C7" i="6"/>
  <c r="E6" i="6"/>
  <c r="A6" i="6" s="1"/>
  <c r="D6" i="6"/>
  <c r="C6" i="6"/>
  <c r="E5" i="6"/>
  <c r="A5" i="6" s="1"/>
  <c r="D5" i="6"/>
  <c r="C5" i="6"/>
  <c r="E4" i="6"/>
  <c r="A4" i="6" s="1"/>
  <c r="D4" i="6"/>
  <c r="C4" i="6"/>
  <c r="B5" i="6"/>
  <c r="B6" i="6" s="1"/>
  <c r="B7" i="6" s="1"/>
  <c r="B8" i="6" s="1"/>
  <c r="B9" i="6" s="1"/>
  <c r="O9" i="5"/>
  <c r="M9" i="5"/>
  <c r="K9" i="5"/>
  <c r="G9" i="5"/>
  <c r="E9" i="5"/>
  <c r="C9" i="5"/>
  <c r="O8" i="5"/>
  <c r="M8" i="5"/>
  <c r="K8" i="5"/>
  <c r="G8" i="5"/>
  <c r="E8" i="5"/>
  <c r="C8" i="5"/>
  <c r="O7" i="5"/>
  <c r="M7" i="5"/>
  <c r="K7" i="5"/>
  <c r="G7" i="5"/>
  <c r="E7" i="5"/>
  <c r="C7" i="5"/>
  <c r="O6" i="5"/>
  <c r="M6" i="5"/>
  <c r="K6" i="5"/>
  <c r="G6" i="5"/>
  <c r="E6" i="5"/>
  <c r="C6" i="5"/>
  <c r="O5" i="5"/>
  <c r="M5" i="5"/>
  <c r="K5" i="5"/>
  <c r="G5" i="5"/>
  <c r="E5" i="5"/>
  <c r="C5" i="5"/>
  <c r="O4" i="5"/>
  <c r="M4" i="5"/>
  <c r="K4" i="5"/>
  <c r="G4" i="5"/>
  <c r="E4" i="5"/>
  <c r="C4" i="5"/>
  <c r="E23" i="4"/>
  <c r="D23" i="4"/>
  <c r="C23" i="4"/>
  <c r="A23" i="4" s="1"/>
  <c r="E22" i="4"/>
  <c r="D22" i="4"/>
  <c r="C22" i="4"/>
  <c r="A22" i="4" s="1"/>
  <c r="E21" i="4"/>
  <c r="D21" i="4"/>
  <c r="C21" i="4"/>
  <c r="A21" i="4" s="1"/>
  <c r="E20" i="4"/>
  <c r="D20" i="4"/>
  <c r="C20" i="4"/>
  <c r="A20" i="4" s="1"/>
  <c r="E19" i="4"/>
  <c r="D19" i="4"/>
  <c r="C19" i="4"/>
  <c r="A19" i="4" s="1"/>
  <c r="C155" i="6" l="1"/>
  <c r="D155" i="6"/>
  <c r="E155" i="6"/>
  <c r="A155" i="6" s="1"/>
  <c r="B156" i="6"/>
  <c r="J57" i="5"/>
  <c r="D89" i="6"/>
  <c r="E89" i="6"/>
  <c r="A89" i="6" s="1"/>
  <c r="C89" i="6"/>
  <c r="B90" i="6"/>
  <c r="R81" i="5"/>
  <c r="R69" i="5"/>
  <c r="R70" i="5"/>
  <c r="Z82" i="5"/>
  <c r="Z83" i="5"/>
  <c r="Z85" i="5"/>
  <c r="R65" i="5"/>
  <c r="R85" i="5"/>
  <c r="Z74" i="5"/>
  <c r="J64" i="5"/>
  <c r="Z62" i="5"/>
  <c r="J76" i="5"/>
  <c r="Z56" i="5"/>
  <c r="R73" i="5"/>
  <c r="Z58" i="5"/>
  <c r="Z59" i="5"/>
  <c r="J69" i="5"/>
  <c r="Z79" i="5"/>
  <c r="Z78" i="5"/>
  <c r="J84" i="5"/>
  <c r="R77" i="5"/>
  <c r="J72" i="5"/>
  <c r="R61" i="5"/>
  <c r="Z70" i="5"/>
  <c r="J60" i="5"/>
  <c r="J61" i="5"/>
  <c r="Z75" i="5"/>
  <c r="R57" i="5"/>
  <c r="J85" i="5"/>
  <c r="J81" i="5"/>
  <c r="Z77" i="5"/>
  <c r="J67" i="5"/>
  <c r="J59" i="5"/>
  <c r="Z71" i="5"/>
  <c r="J78" i="5"/>
  <c r="R67" i="5"/>
  <c r="Z68" i="5"/>
  <c r="J80" i="5"/>
  <c r="R79" i="5"/>
  <c r="J77" i="5"/>
  <c r="R56" i="5"/>
  <c r="J56" i="5"/>
  <c r="E57" i="6"/>
  <c r="A57" i="6" s="1"/>
  <c r="D57" i="6"/>
  <c r="C57" i="6"/>
  <c r="B58" i="6"/>
  <c r="R76" i="5"/>
  <c r="Z65" i="5"/>
  <c r="J75" i="5"/>
  <c r="R64" i="5"/>
  <c r="Z76" i="5"/>
  <c r="J66" i="5"/>
  <c r="J58" i="5"/>
  <c r="R66" i="5"/>
  <c r="R84" i="5"/>
  <c r="Z73" i="5"/>
  <c r="J63" i="5"/>
  <c r="R75" i="5"/>
  <c r="Z64" i="5"/>
  <c r="J83" i="5"/>
  <c r="R72" i="5"/>
  <c r="Z61" i="5"/>
  <c r="Z84" i="5"/>
  <c r="J74" i="5"/>
  <c r="R63" i="5"/>
  <c r="J65" i="5"/>
  <c r="J73" i="5"/>
  <c r="R78" i="5"/>
  <c r="Z81" i="5"/>
  <c r="J71" i="5"/>
  <c r="R83" i="5"/>
  <c r="Z72" i="5"/>
  <c r="J62" i="5"/>
  <c r="Z57" i="5"/>
  <c r="R62" i="5"/>
  <c r="R80" i="5"/>
  <c r="Z69" i="5"/>
  <c r="R60" i="5"/>
  <c r="J82" i="5"/>
  <c r="R71" i="5"/>
  <c r="Z60" i="5"/>
  <c r="Z67" i="5"/>
  <c r="R74" i="5"/>
  <c r="J79" i="5"/>
  <c r="R68" i="5"/>
  <c r="Z80" i="5"/>
  <c r="J70" i="5"/>
  <c r="R59" i="5"/>
  <c r="R58" i="5"/>
  <c r="R82" i="5"/>
  <c r="Z63" i="5"/>
  <c r="L9" i="5"/>
  <c r="H9" i="5"/>
  <c r="L5" i="5"/>
  <c r="P6" i="5"/>
  <c r="F8" i="5"/>
  <c r="H5" i="5"/>
  <c r="F5" i="5"/>
  <c r="L6" i="5"/>
  <c r="P7" i="5"/>
  <c r="F9" i="5"/>
  <c r="Q6" i="5"/>
  <c r="Q5" i="5"/>
  <c r="I7" i="5"/>
  <c r="Q9" i="5"/>
  <c r="H7" i="5"/>
  <c r="P5" i="5"/>
  <c r="F7" i="5"/>
  <c r="L8" i="5"/>
  <c r="P9" i="5"/>
  <c r="H6" i="5"/>
  <c r="Q4" i="5"/>
  <c r="I6" i="5"/>
  <c r="H8" i="5"/>
  <c r="Q8" i="5"/>
  <c r="I5" i="5"/>
  <c r="Q7" i="5"/>
  <c r="I9" i="5"/>
  <c r="F6" i="5"/>
  <c r="L7" i="5"/>
  <c r="P8" i="5"/>
  <c r="I4" i="5"/>
  <c r="I8" i="5"/>
  <c r="D4" i="5"/>
  <c r="L4" i="5"/>
  <c r="D5" i="5"/>
  <c r="D6" i="5"/>
  <c r="D7" i="5"/>
  <c r="D8" i="5"/>
  <c r="D9" i="5"/>
  <c r="F4" i="5"/>
  <c r="N4" i="5"/>
  <c r="N5" i="5"/>
  <c r="N6" i="5"/>
  <c r="N7" i="5"/>
  <c r="N8" i="5"/>
  <c r="N9" i="5"/>
  <c r="H4" i="5"/>
  <c r="P4" i="5"/>
  <c r="E9" i="6"/>
  <c r="A9" i="6" s="1"/>
  <c r="D9" i="6"/>
  <c r="B10" i="6"/>
  <c r="B11" i="6" s="1"/>
  <c r="C9" i="6"/>
  <c r="B157" i="6" l="1"/>
  <c r="C156" i="6"/>
  <c r="D156" i="6"/>
  <c r="E156" i="6"/>
  <c r="A156" i="6" s="1"/>
  <c r="B91" i="6"/>
  <c r="E90" i="6"/>
  <c r="A90" i="6" s="1"/>
  <c r="D90" i="6"/>
  <c r="C90" i="6"/>
  <c r="E58" i="6"/>
  <c r="A58" i="6" s="1"/>
  <c r="B59" i="6"/>
  <c r="C58" i="6"/>
  <c r="D58" i="6"/>
  <c r="J7" i="5"/>
  <c r="R6" i="5"/>
  <c r="J8" i="5"/>
  <c r="R9" i="5"/>
  <c r="R7" i="5"/>
  <c r="J5" i="5"/>
  <c r="R5" i="5"/>
  <c r="J6" i="5"/>
  <c r="J4" i="5"/>
  <c r="R8" i="5"/>
  <c r="R4" i="5"/>
  <c r="J9" i="5"/>
  <c r="B12" i="6"/>
  <c r="D11" i="6"/>
  <c r="C11" i="6"/>
  <c r="E11" i="6"/>
  <c r="A11" i="6" s="1"/>
  <c r="C10" i="6"/>
  <c r="D10" i="6"/>
  <c r="E10" i="6"/>
  <c r="A10" i="6" s="1"/>
  <c r="C36" i="3"/>
  <c r="A36" i="3" s="1"/>
  <c r="D36" i="3"/>
  <c r="E36" i="3"/>
  <c r="C37" i="3"/>
  <c r="A37" i="3" s="1"/>
  <c r="D37" i="3"/>
  <c r="E37" i="3"/>
  <c r="C38" i="3"/>
  <c r="A38" i="3" s="1"/>
  <c r="D38" i="3"/>
  <c r="E38" i="3"/>
  <c r="C39" i="3"/>
  <c r="A39" i="3" s="1"/>
  <c r="D39" i="3"/>
  <c r="E39" i="3"/>
  <c r="C40" i="3"/>
  <c r="A40" i="3" s="1"/>
  <c r="D40" i="3"/>
  <c r="E40" i="3"/>
  <c r="C41" i="3"/>
  <c r="A41" i="3" s="1"/>
  <c r="D41" i="3"/>
  <c r="E41" i="3"/>
  <c r="C42" i="3"/>
  <c r="A42" i="3" s="1"/>
  <c r="D42" i="3"/>
  <c r="E42" i="3"/>
  <c r="C43" i="3"/>
  <c r="A43" i="3" s="1"/>
  <c r="D43" i="3"/>
  <c r="E43" i="3"/>
  <c r="C44" i="3"/>
  <c r="A44" i="3" s="1"/>
  <c r="D44" i="3"/>
  <c r="E44" i="3"/>
  <c r="C45" i="3"/>
  <c r="A45" i="3" s="1"/>
  <c r="D45" i="3"/>
  <c r="E45" i="3"/>
  <c r="C46" i="3"/>
  <c r="A46" i="3" s="1"/>
  <c r="D46" i="3"/>
  <c r="E46" i="3"/>
  <c r="C47" i="3"/>
  <c r="A47" i="3" s="1"/>
  <c r="D47" i="3"/>
  <c r="E47" i="3"/>
  <c r="C48" i="3"/>
  <c r="A48" i="3" s="1"/>
  <c r="D48" i="3"/>
  <c r="E48" i="3"/>
  <c r="C49" i="3"/>
  <c r="A49" i="3" s="1"/>
  <c r="D49" i="3"/>
  <c r="E49" i="3"/>
  <c r="C50" i="3"/>
  <c r="A50" i="3" s="1"/>
  <c r="D50" i="3"/>
  <c r="E50" i="3"/>
  <c r="C51" i="3"/>
  <c r="A51" i="3" s="1"/>
  <c r="D51" i="3"/>
  <c r="E51" i="3"/>
  <c r="C52" i="3"/>
  <c r="A52" i="3" s="1"/>
  <c r="D52" i="3"/>
  <c r="E52" i="3"/>
  <c r="C53" i="3"/>
  <c r="A53" i="3" s="1"/>
  <c r="D53" i="3"/>
  <c r="E53" i="3"/>
  <c r="C54" i="3"/>
  <c r="A54" i="3" s="1"/>
  <c r="D54" i="3"/>
  <c r="E54" i="3"/>
  <c r="C55" i="3"/>
  <c r="A55" i="3" s="1"/>
  <c r="D55" i="3"/>
  <c r="E55" i="3"/>
  <c r="C56" i="3"/>
  <c r="A56" i="3" s="1"/>
  <c r="D56" i="3"/>
  <c r="E56" i="3"/>
  <c r="C57" i="3"/>
  <c r="A57" i="3" s="1"/>
  <c r="D57" i="3"/>
  <c r="E57" i="3"/>
  <c r="C58" i="3"/>
  <c r="A58" i="3" s="1"/>
  <c r="D58" i="3"/>
  <c r="E58" i="3"/>
  <c r="C59" i="3"/>
  <c r="A59" i="3" s="1"/>
  <c r="D59" i="3"/>
  <c r="E59" i="3"/>
  <c r="C60" i="3"/>
  <c r="A60" i="3" s="1"/>
  <c r="D60" i="3"/>
  <c r="E60" i="3"/>
  <c r="C61" i="3"/>
  <c r="A61" i="3" s="1"/>
  <c r="D61" i="3"/>
  <c r="E61" i="3"/>
  <c r="C62" i="3"/>
  <c r="A62" i="3" s="1"/>
  <c r="D62" i="3"/>
  <c r="E62" i="3"/>
  <c r="C63" i="3"/>
  <c r="A63" i="3" s="1"/>
  <c r="D63" i="3"/>
  <c r="E63" i="3"/>
  <c r="C64" i="3"/>
  <c r="A64" i="3" s="1"/>
  <c r="D64" i="3"/>
  <c r="E64" i="3"/>
  <c r="C65" i="3"/>
  <c r="A65" i="3" s="1"/>
  <c r="D65" i="3"/>
  <c r="E65" i="3"/>
  <c r="C157" i="6" l="1"/>
  <c r="D157" i="6"/>
  <c r="B158" i="6"/>
  <c r="E157" i="6"/>
  <c r="A157" i="6" s="1"/>
  <c r="B92" i="6"/>
  <c r="D91" i="6"/>
  <c r="E91" i="6"/>
  <c r="A91" i="6" s="1"/>
  <c r="C91" i="6"/>
  <c r="C59" i="6"/>
  <c r="B60" i="6"/>
  <c r="E59" i="6"/>
  <c r="A59" i="6" s="1"/>
  <c r="D59" i="6"/>
  <c r="B13" i="6"/>
  <c r="E12" i="6"/>
  <c r="A12" i="6" s="1"/>
  <c r="C12" i="6"/>
  <c r="D12" i="6"/>
  <c r="W54" i="5"/>
  <c r="X55" i="5" s="1"/>
  <c r="U54" i="5"/>
  <c r="V55" i="5" s="1"/>
  <c r="S54" i="5"/>
  <c r="T55" i="5" s="1"/>
  <c r="A55" i="5" s="1"/>
  <c r="O54" i="5"/>
  <c r="P55" i="5" s="1"/>
  <c r="M54" i="5"/>
  <c r="N55" i="5" s="1"/>
  <c r="K54" i="5"/>
  <c r="L55" i="5" s="1"/>
  <c r="G54" i="5"/>
  <c r="H55" i="5" s="1"/>
  <c r="E54" i="5"/>
  <c r="F55" i="5" s="1"/>
  <c r="C54" i="5"/>
  <c r="D55" i="5" s="1"/>
  <c r="W53" i="5"/>
  <c r="U53" i="5"/>
  <c r="S53" i="5"/>
  <c r="O53" i="5"/>
  <c r="M53" i="5"/>
  <c r="K53" i="5"/>
  <c r="G53" i="5"/>
  <c r="E53" i="5"/>
  <c r="C53" i="5"/>
  <c r="W52" i="5"/>
  <c r="U52" i="5"/>
  <c r="S52" i="5"/>
  <c r="O52" i="5"/>
  <c r="M52" i="5"/>
  <c r="K52" i="5"/>
  <c r="G52" i="5"/>
  <c r="E52" i="5"/>
  <c r="C52" i="5"/>
  <c r="W51" i="5"/>
  <c r="U51" i="5"/>
  <c r="S51" i="5"/>
  <c r="O51" i="5"/>
  <c r="M51" i="5"/>
  <c r="K51" i="5"/>
  <c r="G51" i="5"/>
  <c r="E51" i="5"/>
  <c r="C51" i="5"/>
  <c r="W50" i="5"/>
  <c r="U50" i="5"/>
  <c r="S50" i="5"/>
  <c r="O50" i="5"/>
  <c r="M50" i="5"/>
  <c r="K50" i="5"/>
  <c r="G50" i="5"/>
  <c r="E50" i="5"/>
  <c r="C50" i="5"/>
  <c r="W49" i="5"/>
  <c r="U49" i="5"/>
  <c r="S49" i="5"/>
  <c r="O49" i="5"/>
  <c r="M49" i="5"/>
  <c r="K49" i="5"/>
  <c r="G49" i="5"/>
  <c r="E49" i="5"/>
  <c r="C49" i="5"/>
  <c r="W48" i="5"/>
  <c r="U48" i="5"/>
  <c r="S48" i="5"/>
  <c r="O48" i="5"/>
  <c r="M48" i="5"/>
  <c r="K48" i="5"/>
  <c r="G48" i="5"/>
  <c r="E48" i="5"/>
  <c r="C48" i="5"/>
  <c r="W47" i="5"/>
  <c r="U47" i="5"/>
  <c r="S47" i="5"/>
  <c r="O47" i="5"/>
  <c r="M47" i="5"/>
  <c r="K47" i="5"/>
  <c r="G47" i="5"/>
  <c r="E47" i="5"/>
  <c r="C47" i="5"/>
  <c r="W46" i="5"/>
  <c r="U46" i="5"/>
  <c r="S46" i="5"/>
  <c r="O46" i="5"/>
  <c r="M46" i="5"/>
  <c r="K46" i="5"/>
  <c r="G46" i="5"/>
  <c r="E46" i="5"/>
  <c r="C46" i="5"/>
  <c r="W45" i="5"/>
  <c r="U45" i="5"/>
  <c r="S45" i="5"/>
  <c r="O45" i="5"/>
  <c r="M45" i="5"/>
  <c r="K45" i="5"/>
  <c r="G45" i="5"/>
  <c r="E45" i="5"/>
  <c r="C45" i="5"/>
  <c r="W44" i="5"/>
  <c r="U44" i="5"/>
  <c r="S44" i="5"/>
  <c r="O44" i="5"/>
  <c r="M44" i="5"/>
  <c r="K44" i="5"/>
  <c r="G44" i="5"/>
  <c r="E44" i="5"/>
  <c r="C44" i="5"/>
  <c r="W43" i="5"/>
  <c r="U43" i="5"/>
  <c r="S43" i="5"/>
  <c r="O43" i="5"/>
  <c r="M43" i="5"/>
  <c r="K43" i="5"/>
  <c r="G43" i="5"/>
  <c r="E43" i="5"/>
  <c r="C43" i="5"/>
  <c r="W42" i="5"/>
  <c r="U42" i="5"/>
  <c r="S42" i="5"/>
  <c r="O42" i="5"/>
  <c r="M42" i="5"/>
  <c r="K42" i="5"/>
  <c r="G42" i="5"/>
  <c r="E42" i="5"/>
  <c r="C42" i="5"/>
  <c r="W41" i="5"/>
  <c r="U41" i="5"/>
  <c r="S41" i="5"/>
  <c r="O41" i="5"/>
  <c r="M41" i="5"/>
  <c r="K41" i="5"/>
  <c r="G41" i="5"/>
  <c r="E41" i="5"/>
  <c r="C41" i="5"/>
  <c r="W40" i="5"/>
  <c r="U40" i="5"/>
  <c r="S40" i="5"/>
  <c r="O40" i="5"/>
  <c r="M40" i="5"/>
  <c r="K40" i="5"/>
  <c r="G40" i="5"/>
  <c r="E40" i="5"/>
  <c r="C40" i="5"/>
  <c r="W39" i="5"/>
  <c r="U39" i="5"/>
  <c r="S39" i="5"/>
  <c r="O39" i="5"/>
  <c r="M39" i="5"/>
  <c r="K39" i="5"/>
  <c r="G39" i="5"/>
  <c r="E39" i="5"/>
  <c r="C39" i="5"/>
  <c r="W38" i="5"/>
  <c r="U38" i="5"/>
  <c r="S38" i="5"/>
  <c r="O38" i="5"/>
  <c r="M38" i="5"/>
  <c r="K38" i="5"/>
  <c r="G38" i="5"/>
  <c r="E38" i="5"/>
  <c r="C38" i="5"/>
  <c r="W37" i="5"/>
  <c r="U37" i="5"/>
  <c r="S37" i="5"/>
  <c r="O37" i="5"/>
  <c r="M37" i="5"/>
  <c r="K37" i="5"/>
  <c r="G37" i="5"/>
  <c r="E37" i="5"/>
  <c r="C37" i="5"/>
  <c r="W36" i="5"/>
  <c r="U36" i="5"/>
  <c r="S36" i="5"/>
  <c r="O36" i="5"/>
  <c r="M36" i="5"/>
  <c r="K36" i="5"/>
  <c r="G36" i="5"/>
  <c r="E36" i="5"/>
  <c r="C36" i="5"/>
  <c r="W35" i="5"/>
  <c r="U35" i="5"/>
  <c r="S35" i="5"/>
  <c r="O35" i="5"/>
  <c r="M35" i="5"/>
  <c r="K35" i="5"/>
  <c r="G35" i="5"/>
  <c r="E35" i="5"/>
  <c r="C35" i="5"/>
  <c r="W34" i="5"/>
  <c r="U34" i="5"/>
  <c r="S34" i="5"/>
  <c r="O34" i="5"/>
  <c r="M34" i="5"/>
  <c r="K34" i="5"/>
  <c r="G34" i="5"/>
  <c r="E34" i="5"/>
  <c r="C34" i="5"/>
  <c r="W33" i="5"/>
  <c r="U33" i="5"/>
  <c r="S33" i="5"/>
  <c r="O33" i="5"/>
  <c r="M33" i="5"/>
  <c r="K33" i="5"/>
  <c r="G33" i="5"/>
  <c r="E33" i="5"/>
  <c r="C33" i="5"/>
  <c r="W32" i="5"/>
  <c r="U32" i="5"/>
  <c r="S32" i="5"/>
  <c r="O32" i="5"/>
  <c r="M32" i="5"/>
  <c r="K32" i="5"/>
  <c r="G32" i="5"/>
  <c r="E32" i="5"/>
  <c r="C32" i="5"/>
  <c r="W31" i="5"/>
  <c r="U31" i="5"/>
  <c r="S31" i="5"/>
  <c r="O31" i="5"/>
  <c r="M31" i="5"/>
  <c r="K31" i="5"/>
  <c r="G31" i="5"/>
  <c r="E31" i="5"/>
  <c r="C31" i="5"/>
  <c r="W30" i="5"/>
  <c r="U30" i="5"/>
  <c r="S30" i="5"/>
  <c r="O30" i="5"/>
  <c r="M30" i="5"/>
  <c r="K30" i="5"/>
  <c r="G30" i="5"/>
  <c r="E30" i="5"/>
  <c r="C30" i="5"/>
  <c r="W29" i="5"/>
  <c r="U29" i="5"/>
  <c r="S29" i="5"/>
  <c r="O29" i="5"/>
  <c r="M29" i="5"/>
  <c r="K29" i="5"/>
  <c r="G29" i="5"/>
  <c r="E29" i="5"/>
  <c r="C29" i="5"/>
  <c r="W28" i="5"/>
  <c r="U28" i="5"/>
  <c r="S28" i="5"/>
  <c r="O28" i="5"/>
  <c r="M28" i="5"/>
  <c r="K28" i="5"/>
  <c r="G28" i="5"/>
  <c r="E28" i="5"/>
  <c r="C28" i="5"/>
  <c r="W27" i="5"/>
  <c r="U27" i="5"/>
  <c r="S27" i="5"/>
  <c r="O27" i="5"/>
  <c r="M27" i="5"/>
  <c r="K27" i="5"/>
  <c r="G27" i="5"/>
  <c r="E27" i="5"/>
  <c r="C27" i="5"/>
  <c r="W26" i="5"/>
  <c r="U26" i="5"/>
  <c r="S26" i="5"/>
  <c r="O26" i="5"/>
  <c r="M26" i="5"/>
  <c r="K26" i="5"/>
  <c r="G26" i="5"/>
  <c r="E26" i="5"/>
  <c r="C26" i="5"/>
  <c r="W25" i="5"/>
  <c r="U25" i="5"/>
  <c r="S25" i="5"/>
  <c r="O25" i="5"/>
  <c r="M25" i="5"/>
  <c r="K25" i="5"/>
  <c r="G25" i="5"/>
  <c r="E25" i="5"/>
  <c r="C25" i="5"/>
  <c r="C40" i="4"/>
  <c r="A40" i="4" s="1"/>
  <c r="D40" i="4"/>
  <c r="E40" i="4"/>
  <c r="C41" i="4"/>
  <c r="A41" i="4" s="1"/>
  <c r="D41" i="4"/>
  <c r="E41" i="4"/>
  <c r="C42" i="4"/>
  <c r="A42" i="4" s="1"/>
  <c r="D42" i="4"/>
  <c r="E42" i="4"/>
  <c r="C43" i="4"/>
  <c r="A43" i="4" s="1"/>
  <c r="D43" i="4"/>
  <c r="E43" i="4"/>
  <c r="C44" i="4"/>
  <c r="A44" i="4" s="1"/>
  <c r="D44" i="4"/>
  <c r="E44" i="4"/>
  <c r="C45" i="4"/>
  <c r="A45" i="4" s="1"/>
  <c r="D45" i="4"/>
  <c r="E45" i="4"/>
  <c r="C46" i="4"/>
  <c r="A46" i="4" s="1"/>
  <c r="D46" i="4"/>
  <c r="E46" i="4"/>
  <c r="C47" i="4"/>
  <c r="A47" i="4" s="1"/>
  <c r="D47" i="4"/>
  <c r="E47" i="4"/>
  <c r="C48" i="4"/>
  <c r="A48" i="4" s="1"/>
  <c r="D48" i="4"/>
  <c r="E48" i="4"/>
  <c r="C49" i="4"/>
  <c r="A49" i="4" s="1"/>
  <c r="D49" i="4"/>
  <c r="E49" i="4"/>
  <c r="C50" i="4"/>
  <c r="A50" i="4" s="1"/>
  <c r="D50" i="4"/>
  <c r="E50" i="4"/>
  <c r="C51" i="4"/>
  <c r="A51" i="4" s="1"/>
  <c r="D51" i="4"/>
  <c r="E51" i="4"/>
  <c r="C52" i="4"/>
  <c r="A52" i="4" s="1"/>
  <c r="D52" i="4"/>
  <c r="E52" i="4"/>
  <c r="C53" i="4"/>
  <c r="A53" i="4" s="1"/>
  <c r="D53" i="4"/>
  <c r="E53" i="4"/>
  <c r="C54" i="4"/>
  <c r="A54" i="4" s="1"/>
  <c r="D54" i="4"/>
  <c r="E54" i="4"/>
  <c r="C55" i="4"/>
  <c r="A55" i="4" s="1"/>
  <c r="D55" i="4"/>
  <c r="E55" i="4"/>
  <c r="C56" i="4"/>
  <c r="A56" i="4" s="1"/>
  <c r="D56" i="4"/>
  <c r="E56" i="4"/>
  <c r="C57" i="4"/>
  <c r="A57" i="4" s="1"/>
  <c r="D57" i="4"/>
  <c r="E57" i="4"/>
  <c r="C58" i="4"/>
  <c r="A58" i="4" s="1"/>
  <c r="D58" i="4"/>
  <c r="E58" i="4"/>
  <c r="C59" i="4"/>
  <c r="A59" i="4" s="1"/>
  <c r="D59" i="4"/>
  <c r="E59" i="4"/>
  <c r="C60" i="4"/>
  <c r="A60" i="4" s="1"/>
  <c r="D60" i="4"/>
  <c r="E60" i="4"/>
  <c r="C61" i="4"/>
  <c r="A61" i="4" s="1"/>
  <c r="D61" i="4"/>
  <c r="E61" i="4"/>
  <c r="C62" i="4"/>
  <c r="A62" i="4" s="1"/>
  <c r="D62" i="4"/>
  <c r="E62" i="4"/>
  <c r="C63" i="4"/>
  <c r="A63" i="4" s="1"/>
  <c r="D63" i="4"/>
  <c r="E63" i="4"/>
  <c r="C64" i="4"/>
  <c r="A64" i="4" s="1"/>
  <c r="D64" i="4"/>
  <c r="E64" i="4"/>
  <c r="C65" i="4"/>
  <c r="A65" i="4" s="1"/>
  <c r="D65" i="4"/>
  <c r="E65" i="4"/>
  <c r="C66" i="4"/>
  <c r="A66" i="4" s="1"/>
  <c r="D66" i="4"/>
  <c r="E66" i="4"/>
  <c r="C67" i="4"/>
  <c r="A67" i="4" s="1"/>
  <c r="D67" i="4"/>
  <c r="E67" i="4"/>
  <c r="C68" i="4"/>
  <c r="A68" i="4" s="1"/>
  <c r="D68" i="4"/>
  <c r="E68" i="4"/>
  <c r="C69" i="4"/>
  <c r="A69" i="4" s="1"/>
  <c r="D69" i="4"/>
  <c r="E69" i="4"/>
  <c r="D158" i="6" l="1"/>
  <c r="E158" i="6"/>
  <c r="A158" i="6" s="1"/>
  <c r="B159" i="6"/>
  <c r="C158" i="6"/>
  <c r="E92" i="6"/>
  <c r="A92" i="6" s="1"/>
  <c r="D92" i="6"/>
  <c r="C92" i="6"/>
  <c r="B93" i="6"/>
  <c r="E60" i="6"/>
  <c r="A60" i="6" s="1"/>
  <c r="D60" i="6"/>
  <c r="C60" i="6"/>
  <c r="B61" i="6"/>
  <c r="P54" i="5"/>
  <c r="B14" i="6"/>
  <c r="E13" i="6"/>
  <c r="A13" i="6" s="1"/>
  <c r="D13" i="6"/>
  <c r="C13" i="6"/>
  <c r="L54" i="5"/>
  <c r="X50" i="5"/>
  <c r="P53" i="5"/>
  <c r="T48" i="5"/>
  <c r="A48" i="5" s="1"/>
  <c r="P33" i="5"/>
  <c r="L35" i="5"/>
  <c r="H36" i="5"/>
  <c r="F37" i="5"/>
  <c r="X38" i="5"/>
  <c r="T40" i="5"/>
  <c r="A40" i="5" s="1"/>
  <c r="P41" i="5"/>
  <c r="L43" i="5"/>
  <c r="H44" i="5"/>
  <c r="F45" i="5"/>
  <c r="X46" i="5"/>
  <c r="V27" i="5"/>
  <c r="P29" i="5"/>
  <c r="H28" i="5"/>
  <c r="F29" i="5"/>
  <c r="X30" i="5"/>
  <c r="T32" i="5"/>
  <c r="A32" i="5" s="1"/>
  <c r="P49" i="5"/>
  <c r="H49" i="5"/>
  <c r="F50" i="5"/>
  <c r="X51" i="5"/>
  <c r="T53" i="5"/>
  <c r="A53" i="5" s="1"/>
  <c r="L37" i="5"/>
  <c r="H38" i="5"/>
  <c r="F39" i="5"/>
  <c r="X40" i="5"/>
  <c r="T42" i="5"/>
  <c r="A42" i="5" s="1"/>
  <c r="P43" i="5"/>
  <c r="L45" i="5"/>
  <c r="H46" i="5"/>
  <c r="F47" i="5"/>
  <c r="X48" i="5"/>
  <c r="T50" i="5"/>
  <c r="A50" i="5" s="1"/>
  <c r="P51" i="5"/>
  <c r="L53" i="5"/>
  <c r="H54" i="5"/>
  <c r="Y50" i="5"/>
  <c r="Q53" i="5"/>
  <c r="X43" i="5"/>
  <c r="T45" i="5"/>
  <c r="A45" i="5" s="1"/>
  <c r="P46" i="5"/>
  <c r="L48" i="5"/>
  <c r="Y30" i="5"/>
  <c r="Q33" i="5"/>
  <c r="Y38" i="5"/>
  <c r="Q41" i="5"/>
  <c r="Y46" i="5"/>
  <c r="Q49" i="5"/>
  <c r="L51" i="5"/>
  <c r="H52" i="5"/>
  <c r="F53" i="5"/>
  <c r="X54" i="5"/>
  <c r="T26" i="5"/>
  <c r="A26" i="5" s="1"/>
  <c r="L29" i="5"/>
  <c r="H30" i="5"/>
  <c r="F31" i="5"/>
  <c r="X32" i="5"/>
  <c r="T34" i="5"/>
  <c r="A34" i="5" s="1"/>
  <c r="P35" i="5"/>
  <c r="I25" i="5"/>
  <c r="Q29" i="5"/>
  <c r="H32" i="5"/>
  <c r="F33" i="5"/>
  <c r="X34" i="5"/>
  <c r="Y34" i="5"/>
  <c r="P37" i="5"/>
  <c r="Q37" i="5"/>
  <c r="H40" i="5"/>
  <c r="F41" i="5"/>
  <c r="X42" i="5"/>
  <c r="Y42" i="5"/>
  <c r="P45" i="5"/>
  <c r="Q45" i="5"/>
  <c r="H48" i="5"/>
  <c r="F49" i="5"/>
  <c r="I26" i="5"/>
  <c r="L40" i="5"/>
  <c r="H41" i="5"/>
  <c r="F42" i="5"/>
  <c r="L26" i="5"/>
  <c r="F44" i="5"/>
  <c r="X45" i="5"/>
  <c r="T47" i="5"/>
  <c r="A47" i="5" s="1"/>
  <c r="P48" i="5"/>
  <c r="L50" i="5"/>
  <c r="H51" i="5"/>
  <c r="F52" i="5"/>
  <c r="X53" i="5"/>
  <c r="P26" i="5"/>
  <c r="N27" i="5"/>
  <c r="H26" i="5"/>
  <c r="F27" i="5"/>
  <c r="L46" i="5"/>
  <c r="F48" i="5"/>
  <c r="T51" i="5"/>
  <c r="A51" i="5" s="1"/>
  <c r="N26" i="5"/>
  <c r="X27" i="5"/>
  <c r="V28" i="5"/>
  <c r="T37" i="5"/>
  <c r="A37" i="5" s="1"/>
  <c r="P38" i="5"/>
  <c r="D29" i="5"/>
  <c r="X29" i="5"/>
  <c r="Y29" i="5"/>
  <c r="T31" i="5"/>
  <c r="A31" i="5" s="1"/>
  <c r="P32" i="5"/>
  <c r="Q32" i="5"/>
  <c r="L34" i="5"/>
  <c r="H35" i="5"/>
  <c r="F36" i="5"/>
  <c r="X37" i="5"/>
  <c r="Y37" i="5"/>
  <c r="T39" i="5"/>
  <c r="A39" i="5" s="1"/>
  <c r="P40" i="5"/>
  <c r="Q40" i="5"/>
  <c r="L42" i="5"/>
  <c r="H43" i="5"/>
  <c r="Y45" i="5"/>
  <c r="Q48" i="5"/>
  <c r="Y25" i="5"/>
  <c r="L27" i="5"/>
  <c r="L30" i="5"/>
  <c r="F32" i="5"/>
  <c r="T35" i="5"/>
  <c r="A35" i="5" s="1"/>
  <c r="L38" i="5"/>
  <c r="F40" i="5"/>
  <c r="T43" i="5"/>
  <c r="A43" i="5" s="1"/>
  <c r="F26" i="5"/>
  <c r="D28" i="5"/>
  <c r="Q25" i="5"/>
  <c r="T29" i="5"/>
  <c r="A29" i="5" s="1"/>
  <c r="P30" i="5"/>
  <c r="Q30" i="5"/>
  <c r="L32" i="5"/>
  <c r="H33" i="5"/>
  <c r="F34" i="5"/>
  <c r="X35" i="5"/>
  <c r="Y35" i="5"/>
  <c r="Q38" i="5"/>
  <c r="Y43" i="5"/>
  <c r="D26" i="5"/>
  <c r="P27" i="5"/>
  <c r="Y27" i="5"/>
  <c r="F35" i="5"/>
  <c r="F43" i="5"/>
  <c r="F51" i="5"/>
  <c r="V26" i="5"/>
  <c r="Q26" i="5"/>
  <c r="N28" i="5"/>
  <c r="Y54" i="5"/>
  <c r="Z55" i="5" s="1"/>
  <c r="H29" i="5"/>
  <c r="F30" i="5"/>
  <c r="Y31" i="5"/>
  <c r="Q34" i="5"/>
  <c r="F38" i="5"/>
  <c r="Y39" i="5"/>
  <c r="Q42" i="5"/>
  <c r="F46" i="5"/>
  <c r="Y47" i="5"/>
  <c r="Q50" i="5"/>
  <c r="F54" i="5"/>
  <c r="I54" i="5"/>
  <c r="J55" i="5" s="1"/>
  <c r="N30" i="5"/>
  <c r="N38" i="5"/>
  <c r="V43" i="5"/>
  <c r="N46" i="5"/>
  <c r="V51" i="5"/>
  <c r="N54" i="5"/>
  <c r="P28" i="5"/>
  <c r="Q28" i="5"/>
  <c r="N29" i="5"/>
  <c r="I30" i="5"/>
  <c r="D31" i="5"/>
  <c r="P31" i="5"/>
  <c r="T33" i="5"/>
  <c r="A33" i="5" s="1"/>
  <c r="H34" i="5"/>
  <c r="Y33" i="5"/>
  <c r="V34" i="5"/>
  <c r="L36" i="5"/>
  <c r="X36" i="5"/>
  <c r="Q36" i="5"/>
  <c r="N37" i="5"/>
  <c r="I38" i="5"/>
  <c r="D39" i="5"/>
  <c r="P39" i="5"/>
  <c r="T41" i="5"/>
  <c r="A41" i="5" s="1"/>
  <c r="H42" i="5"/>
  <c r="Y41" i="5"/>
  <c r="V42" i="5"/>
  <c r="L44" i="5"/>
  <c r="X44" i="5"/>
  <c r="Q44" i="5"/>
  <c r="N45" i="5"/>
  <c r="I46" i="5"/>
  <c r="D47" i="5"/>
  <c r="P47" i="5"/>
  <c r="T49" i="5"/>
  <c r="A49" i="5" s="1"/>
  <c r="H50" i="5"/>
  <c r="Y49" i="5"/>
  <c r="V50" i="5"/>
  <c r="L52" i="5"/>
  <c r="X52" i="5"/>
  <c r="Q52" i="5"/>
  <c r="N53" i="5"/>
  <c r="I31" i="5"/>
  <c r="D32" i="5"/>
  <c r="V35" i="5"/>
  <c r="I39" i="5"/>
  <c r="D40" i="5"/>
  <c r="I47" i="5"/>
  <c r="D48" i="5"/>
  <c r="D27" i="5"/>
  <c r="T27" i="5"/>
  <c r="A27" i="5" s="1"/>
  <c r="Q27" i="5"/>
  <c r="I29" i="5"/>
  <c r="D30" i="5"/>
  <c r="Y32" i="5"/>
  <c r="V33" i="5"/>
  <c r="Q35" i="5"/>
  <c r="N36" i="5"/>
  <c r="I37" i="5"/>
  <c r="D38" i="5"/>
  <c r="Y40" i="5"/>
  <c r="V41" i="5"/>
  <c r="Q43" i="5"/>
  <c r="N44" i="5"/>
  <c r="I45" i="5"/>
  <c r="D46" i="5"/>
  <c r="Y48" i="5"/>
  <c r="V49" i="5"/>
  <c r="Q51" i="5"/>
  <c r="N52" i="5"/>
  <c r="I53" i="5"/>
  <c r="D54" i="5"/>
  <c r="V32" i="5"/>
  <c r="I36" i="5"/>
  <c r="D37" i="5"/>
  <c r="I27" i="5"/>
  <c r="T28" i="5"/>
  <c r="A28" i="5" s="1"/>
  <c r="F28" i="5"/>
  <c r="T30" i="5"/>
  <c r="A30" i="5" s="1"/>
  <c r="H31" i="5"/>
  <c r="V31" i="5"/>
  <c r="L33" i="5"/>
  <c r="X33" i="5"/>
  <c r="N34" i="5"/>
  <c r="I35" i="5"/>
  <c r="D36" i="5"/>
  <c r="P36" i="5"/>
  <c r="T38" i="5"/>
  <c r="A38" i="5" s="1"/>
  <c r="H39" i="5"/>
  <c r="V39" i="5"/>
  <c r="L41" i="5"/>
  <c r="X41" i="5"/>
  <c r="N42" i="5"/>
  <c r="I43" i="5"/>
  <c r="D44" i="5"/>
  <c r="P44" i="5"/>
  <c r="T46" i="5"/>
  <c r="A46" i="5" s="1"/>
  <c r="H47" i="5"/>
  <c r="V47" i="5"/>
  <c r="L49" i="5"/>
  <c r="X49" i="5"/>
  <c r="N50" i="5"/>
  <c r="I51" i="5"/>
  <c r="D52" i="5"/>
  <c r="P52" i="5"/>
  <c r="T54" i="5"/>
  <c r="A54" i="5" s="1"/>
  <c r="V38" i="5"/>
  <c r="N41" i="5"/>
  <c r="I42" i="5"/>
  <c r="D43" i="5"/>
  <c r="V46" i="5"/>
  <c r="N49" i="5"/>
  <c r="I50" i="5"/>
  <c r="D51" i="5"/>
  <c r="Y53" i="5"/>
  <c r="V54" i="5"/>
  <c r="N35" i="5"/>
  <c r="V40" i="5"/>
  <c r="I44" i="5"/>
  <c r="D45" i="5"/>
  <c r="N51" i="5"/>
  <c r="N33" i="5"/>
  <c r="I34" i="5"/>
  <c r="D35" i="5"/>
  <c r="X26" i="5"/>
  <c r="H27" i="5"/>
  <c r="Y26" i="5"/>
  <c r="L28" i="5"/>
  <c r="I28" i="5"/>
  <c r="Y28" i="5"/>
  <c r="V29" i="5"/>
  <c r="L31" i="5"/>
  <c r="X31" i="5"/>
  <c r="Q31" i="5"/>
  <c r="N32" i="5"/>
  <c r="I33" i="5"/>
  <c r="D34" i="5"/>
  <c r="P34" i="5"/>
  <c r="T36" i="5"/>
  <c r="A36" i="5" s="1"/>
  <c r="H37" i="5"/>
  <c r="Y36" i="5"/>
  <c r="V37" i="5"/>
  <c r="L39" i="5"/>
  <c r="X39" i="5"/>
  <c r="Q39" i="5"/>
  <c r="R40" i="5" s="1"/>
  <c r="N40" i="5"/>
  <c r="I41" i="5"/>
  <c r="D42" i="5"/>
  <c r="P42" i="5"/>
  <c r="T44" i="5"/>
  <c r="A44" i="5" s="1"/>
  <c r="H45" i="5"/>
  <c r="Y44" i="5"/>
  <c r="V45" i="5"/>
  <c r="L47" i="5"/>
  <c r="X47" i="5"/>
  <c r="Q47" i="5"/>
  <c r="N48" i="5"/>
  <c r="I49" i="5"/>
  <c r="D50" i="5"/>
  <c r="P50" i="5"/>
  <c r="T52" i="5"/>
  <c r="A52" i="5" s="1"/>
  <c r="H53" i="5"/>
  <c r="Y52" i="5"/>
  <c r="V53" i="5"/>
  <c r="N43" i="5"/>
  <c r="V48" i="5"/>
  <c r="I52" i="5"/>
  <c r="J53" i="5" s="1"/>
  <c r="D53" i="5"/>
  <c r="V30" i="5"/>
  <c r="X28" i="5"/>
  <c r="N31" i="5"/>
  <c r="I32" i="5"/>
  <c r="D33" i="5"/>
  <c r="V36" i="5"/>
  <c r="N39" i="5"/>
  <c r="I40" i="5"/>
  <c r="D41" i="5"/>
  <c r="V44" i="5"/>
  <c r="Q46" i="5"/>
  <c r="N47" i="5"/>
  <c r="I48" i="5"/>
  <c r="D49" i="5"/>
  <c r="Y51" i="5"/>
  <c r="V52" i="5"/>
  <c r="Q54" i="5"/>
  <c r="R55" i="5" s="1"/>
  <c r="S4" i="5"/>
  <c r="T4" i="5" s="1"/>
  <c r="A4" i="5" s="1"/>
  <c r="S5" i="5"/>
  <c r="S6" i="5"/>
  <c r="S7" i="5"/>
  <c r="S8" i="5"/>
  <c r="S9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T25" i="5" s="1"/>
  <c r="A25" i="5" s="1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L25" i="5" s="1"/>
  <c r="S10" i="5"/>
  <c r="K10" i="5"/>
  <c r="L10" i="5" s="1"/>
  <c r="C24" i="5"/>
  <c r="D25" i="5" s="1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E159" i="6" l="1"/>
  <c r="A159" i="6" s="1"/>
  <c r="B160" i="6"/>
  <c r="C159" i="6"/>
  <c r="D159" i="6"/>
  <c r="B94" i="6"/>
  <c r="E93" i="6"/>
  <c r="A93" i="6" s="1"/>
  <c r="D93" i="6"/>
  <c r="C93" i="6"/>
  <c r="D61" i="6"/>
  <c r="B62" i="6"/>
  <c r="E61" i="6"/>
  <c r="A61" i="6" s="1"/>
  <c r="C61" i="6"/>
  <c r="Z33" i="5"/>
  <c r="B15" i="6"/>
  <c r="C14" i="6"/>
  <c r="D14" i="6"/>
  <c r="E14" i="6"/>
  <c r="A14" i="6" s="1"/>
  <c r="Z53" i="5"/>
  <c r="Z50" i="5"/>
  <c r="R34" i="5"/>
  <c r="Z38" i="5"/>
  <c r="Z39" i="5"/>
  <c r="Z45" i="5"/>
  <c r="R29" i="5"/>
  <c r="Z46" i="5"/>
  <c r="Z34" i="5"/>
  <c r="R50" i="5"/>
  <c r="R49" i="5"/>
  <c r="R33" i="5"/>
  <c r="Z54" i="5"/>
  <c r="R48" i="5"/>
  <c r="R42" i="5"/>
  <c r="R54" i="5"/>
  <c r="R53" i="5"/>
  <c r="R41" i="5"/>
  <c r="Z27" i="5"/>
  <c r="Z31" i="5"/>
  <c r="Z30" i="5"/>
  <c r="J49" i="5"/>
  <c r="Z37" i="5"/>
  <c r="Z29" i="5"/>
  <c r="Z42" i="5"/>
  <c r="R30" i="5"/>
  <c r="J26" i="5"/>
  <c r="R38" i="5"/>
  <c r="R44" i="5"/>
  <c r="J36" i="5"/>
  <c r="Z41" i="5"/>
  <c r="J30" i="5"/>
  <c r="Z35" i="5"/>
  <c r="R45" i="5"/>
  <c r="R46" i="5"/>
  <c r="R37" i="5"/>
  <c r="Z43" i="5"/>
  <c r="J29" i="5"/>
  <c r="R36" i="5"/>
  <c r="J54" i="5"/>
  <c r="Z48" i="5"/>
  <c r="R52" i="5"/>
  <c r="J33" i="5"/>
  <c r="Z49" i="5"/>
  <c r="J38" i="5"/>
  <c r="Z47" i="5"/>
  <c r="Z52" i="5"/>
  <c r="R32" i="5"/>
  <c r="R26" i="5"/>
  <c r="J43" i="5"/>
  <c r="J28" i="5"/>
  <c r="R28" i="5"/>
  <c r="J51" i="5"/>
  <c r="J46" i="5"/>
  <c r="J32" i="5"/>
  <c r="R43" i="5"/>
  <c r="Z36" i="5"/>
  <c r="J42" i="5"/>
  <c r="J35" i="5"/>
  <c r="J41" i="5"/>
  <c r="J37" i="5"/>
  <c r="J31" i="5"/>
  <c r="Z40" i="5"/>
  <c r="R31" i="5"/>
  <c r="R35" i="5"/>
  <c r="J34" i="5"/>
  <c r="J48" i="5"/>
  <c r="J47" i="5"/>
  <c r="Z32" i="5"/>
  <c r="Z51" i="5"/>
  <c r="R39" i="5"/>
  <c r="R27" i="5"/>
  <c r="J45" i="5"/>
  <c r="J52" i="5"/>
  <c r="J50" i="5"/>
  <c r="J44" i="5"/>
  <c r="J40" i="5"/>
  <c r="Z28" i="5"/>
  <c r="Z26" i="5"/>
  <c r="R47" i="5"/>
  <c r="J39" i="5"/>
  <c r="R51" i="5"/>
  <c r="Z44" i="5"/>
  <c r="J27" i="5"/>
  <c r="T15" i="5"/>
  <c r="A15" i="5" s="1"/>
  <c r="T6" i="5"/>
  <c r="A6" i="5" s="1"/>
  <c r="T9" i="5"/>
  <c r="A9" i="5" s="1"/>
  <c r="D16" i="5"/>
  <c r="D24" i="5"/>
  <c r="D11" i="5"/>
  <c r="D19" i="5"/>
  <c r="L18" i="5"/>
  <c r="T24" i="5"/>
  <c r="A24" i="5" s="1"/>
  <c r="T16" i="5"/>
  <c r="A16" i="5" s="1"/>
  <c r="T7" i="5"/>
  <c r="A7" i="5" s="1"/>
  <c r="D22" i="5"/>
  <c r="L23" i="5"/>
  <c r="L15" i="5"/>
  <c r="T21" i="5"/>
  <c r="A21" i="5" s="1"/>
  <c r="T13" i="5"/>
  <c r="A13" i="5" s="1"/>
  <c r="L21" i="5"/>
  <c r="L13" i="5"/>
  <c r="T19" i="5"/>
  <c r="A19" i="5" s="1"/>
  <c r="T17" i="5"/>
  <c r="A17" i="5" s="1"/>
  <c r="T8" i="5"/>
  <c r="A8" i="5" s="1"/>
  <c r="T11" i="5"/>
  <c r="A11" i="5" s="1"/>
  <c r="L24" i="5"/>
  <c r="L16" i="5"/>
  <c r="T22" i="5"/>
  <c r="A22" i="5" s="1"/>
  <c r="T14" i="5"/>
  <c r="A14" i="5" s="1"/>
  <c r="L19" i="5"/>
  <c r="L11" i="5"/>
  <c r="T18" i="5"/>
  <c r="A18" i="5" s="1"/>
  <c r="D18" i="5"/>
  <c r="D20" i="5"/>
  <c r="L17" i="5"/>
  <c r="T23" i="5"/>
  <c r="A23" i="5" s="1"/>
  <c r="D23" i="5"/>
  <c r="L22" i="5"/>
  <c r="L14" i="5"/>
  <c r="T20" i="5"/>
  <c r="A20" i="5" s="1"/>
  <c r="T12" i="5"/>
  <c r="A12" i="5" s="1"/>
  <c r="D17" i="5"/>
  <c r="L12" i="5"/>
  <c r="L20" i="5"/>
  <c r="D10" i="5"/>
  <c r="D12" i="5"/>
  <c r="T10" i="5"/>
  <c r="A10" i="5" s="1"/>
  <c r="D13" i="5"/>
  <c r="D21" i="5"/>
  <c r="T5" i="5"/>
  <c r="D14" i="5"/>
  <c r="D15" i="5"/>
  <c r="W9" i="5"/>
  <c r="W8" i="5"/>
  <c r="W7" i="5"/>
  <c r="W6" i="5"/>
  <c r="W5" i="5"/>
  <c r="W4" i="5"/>
  <c r="U9" i="5"/>
  <c r="U8" i="5"/>
  <c r="U7" i="5"/>
  <c r="U6" i="5"/>
  <c r="U5" i="5"/>
  <c r="U4" i="5"/>
  <c r="W24" i="5"/>
  <c r="X25" i="5" s="1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U24" i="5"/>
  <c r="V25" i="5" s="1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O24" i="5"/>
  <c r="P25" i="5" s="1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M24" i="5"/>
  <c r="N25" i="5" s="1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G24" i="5"/>
  <c r="H25" i="5" s="1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C160" i="6" l="1"/>
  <c r="D160" i="6"/>
  <c r="E160" i="6"/>
  <c r="A160" i="6" s="1"/>
  <c r="B161" i="6"/>
  <c r="C94" i="6"/>
  <c r="E94" i="6"/>
  <c r="A94" i="6" s="1"/>
  <c r="B95" i="6"/>
  <c r="D94" i="6"/>
  <c r="D62" i="6"/>
  <c r="C62" i="6"/>
  <c r="B63" i="6"/>
  <c r="E62" i="6"/>
  <c r="A62" i="6" s="1"/>
  <c r="B16" i="6"/>
  <c r="E15" i="6"/>
  <c r="A15" i="6" s="1"/>
  <c r="D15" i="6"/>
  <c r="C15" i="6"/>
  <c r="I24" i="5"/>
  <c r="J25" i="5" s="1"/>
  <c r="F25" i="5"/>
  <c r="I20" i="5"/>
  <c r="H11" i="5"/>
  <c r="H19" i="5"/>
  <c r="I12" i="5"/>
  <c r="Y4" i="5"/>
  <c r="Q19" i="5"/>
  <c r="Q11" i="5"/>
  <c r="Y11" i="5"/>
  <c r="Y19" i="5"/>
  <c r="I16" i="5"/>
  <c r="I21" i="5"/>
  <c r="I13" i="5"/>
  <c r="H13" i="5"/>
  <c r="H21" i="5"/>
  <c r="N14" i="5"/>
  <c r="P23" i="5"/>
  <c r="F11" i="5"/>
  <c r="Q15" i="5"/>
  <c r="Q23" i="5"/>
  <c r="Y17" i="5"/>
  <c r="I17" i="5"/>
  <c r="Y13" i="5"/>
  <c r="I23" i="5"/>
  <c r="I14" i="5"/>
  <c r="I22" i="5"/>
  <c r="I15" i="5"/>
  <c r="J16" i="5" s="1"/>
  <c r="Y14" i="5"/>
  <c r="Y22" i="5"/>
  <c r="I11" i="5"/>
  <c r="X7" i="5"/>
  <c r="H15" i="5"/>
  <c r="H23" i="5"/>
  <c r="P17" i="5"/>
  <c r="P10" i="5"/>
  <c r="H18" i="5"/>
  <c r="Q18" i="5"/>
  <c r="P12" i="5"/>
  <c r="P20" i="5"/>
  <c r="Y12" i="5"/>
  <c r="Y20" i="5"/>
  <c r="V9" i="5"/>
  <c r="Q21" i="5"/>
  <c r="X5" i="5"/>
  <c r="I19" i="5"/>
  <c r="X6" i="5"/>
  <c r="F19" i="5"/>
  <c r="I18" i="5"/>
  <c r="I10" i="5"/>
  <c r="V19" i="5"/>
  <c r="X12" i="5"/>
  <c r="X20" i="5"/>
  <c r="V6" i="5"/>
  <c r="X8" i="5"/>
  <c r="V16" i="5"/>
  <c r="V24" i="5"/>
  <c r="X17" i="5"/>
  <c r="X11" i="5"/>
  <c r="X19" i="5"/>
  <c r="Q14" i="5"/>
  <c r="V12" i="5"/>
  <c r="H16" i="5"/>
  <c r="H24" i="5"/>
  <c r="N17" i="5"/>
  <c r="P18" i="5"/>
  <c r="Y8" i="5"/>
  <c r="X13" i="5"/>
  <c r="X21" i="5"/>
  <c r="H12" i="5"/>
  <c r="H20" i="5"/>
  <c r="N13" i="5"/>
  <c r="N21" i="5"/>
  <c r="P14" i="5"/>
  <c r="P22" i="5"/>
  <c r="V8" i="5"/>
  <c r="H14" i="5"/>
  <c r="H22" i="5"/>
  <c r="N15" i="5"/>
  <c r="N23" i="5"/>
  <c r="P16" i="5"/>
  <c r="P24" i="5"/>
  <c r="V17" i="5"/>
  <c r="X18" i="5"/>
  <c r="F18" i="5"/>
  <c r="H10" i="5"/>
  <c r="Q24" i="5"/>
  <c r="R25" i="5" s="1"/>
  <c r="Y10" i="5"/>
  <c r="V20" i="5"/>
  <c r="H17" i="5"/>
  <c r="N18" i="5"/>
  <c r="P11" i="5"/>
  <c r="P19" i="5"/>
  <c r="V5" i="5"/>
  <c r="N11" i="5"/>
  <c r="X14" i="5"/>
  <c r="X22" i="5"/>
  <c r="P13" i="5"/>
  <c r="P21" i="5"/>
  <c r="V14" i="5"/>
  <c r="V22" i="5"/>
  <c r="X15" i="5"/>
  <c r="X23" i="5"/>
  <c r="X9" i="5"/>
  <c r="Q10" i="5"/>
  <c r="X10" i="5"/>
  <c r="X24" i="5"/>
  <c r="Y21" i="5"/>
  <c r="N22" i="5"/>
  <c r="P15" i="5"/>
  <c r="Q17" i="5"/>
  <c r="Y24" i="5"/>
  <c r="Z25" i="5" s="1"/>
  <c r="Y16" i="5"/>
  <c r="F10" i="5"/>
  <c r="F17" i="5"/>
  <c r="V13" i="5"/>
  <c r="V21" i="5"/>
  <c r="Q16" i="5"/>
  <c r="Y23" i="5"/>
  <c r="Y15" i="5"/>
  <c r="Y5" i="5"/>
  <c r="F24" i="5"/>
  <c r="F16" i="5"/>
  <c r="N16" i="5"/>
  <c r="N24" i="5"/>
  <c r="Y7" i="5"/>
  <c r="V10" i="5"/>
  <c r="F23" i="5"/>
  <c r="F15" i="5"/>
  <c r="V15" i="5"/>
  <c r="V23" i="5"/>
  <c r="X16" i="5"/>
  <c r="Q22" i="5"/>
  <c r="V7" i="5"/>
  <c r="F22" i="5"/>
  <c r="F14" i="5"/>
  <c r="N10" i="5"/>
  <c r="Q13" i="5"/>
  <c r="Y9" i="5"/>
  <c r="F21" i="5"/>
  <c r="F13" i="5"/>
  <c r="N19" i="5"/>
  <c r="Q20" i="5"/>
  <c r="Q12" i="5"/>
  <c r="Y6" i="5"/>
  <c r="F20" i="5"/>
  <c r="F12" i="5"/>
  <c r="N12" i="5"/>
  <c r="N20" i="5"/>
  <c r="V18" i="5"/>
  <c r="Y18" i="5"/>
  <c r="V11" i="5"/>
  <c r="E39" i="4"/>
  <c r="D39" i="4"/>
  <c r="C39" i="4"/>
  <c r="A39" i="4" s="1"/>
  <c r="E38" i="4"/>
  <c r="D38" i="4"/>
  <c r="C38" i="4"/>
  <c r="A38" i="4" s="1"/>
  <c r="E37" i="4"/>
  <c r="D37" i="4"/>
  <c r="C37" i="4"/>
  <c r="A37" i="4" s="1"/>
  <c r="E36" i="4"/>
  <c r="D36" i="4"/>
  <c r="C36" i="4"/>
  <c r="A36" i="4" s="1"/>
  <c r="E35" i="4"/>
  <c r="D35" i="4"/>
  <c r="C35" i="4"/>
  <c r="A35" i="4" s="1"/>
  <c r="E34" i="4"/>
  <c r="D34" i="4"/>
  <c r="C34" i="4"/>
  <c r="A34" i="4" s="1"/>
  <c r="E33" i="4"/>
  <c r="D33" i="4"/>
  <c r="C33" i="4"/>
  <c r="A33" i="4" s="1"/>
  <c r="E32" i="4"/>
  <c r="D32" i="4"/>
  <c r="C32" i="4"/>
  <c r="A32" i="4" s="1"/>
  <c r="E31" i="4"/>
  <c r="D31" i="4"/>
  <c r="C31" i="4"/>
  <c r="A31" i="4" s="1"/>
  <c r="E30" i="4"/>
  <c r="D30" i="4"/>
  <c r="C30" i="4"/>
  <c r="A30" i="4" s="1"/>
  <c r="E29" i="4"/>
  <c r="D29" i="4"/>
  <c r="C29" i="4"/>
  <c r="A29" i="4" s="1"/>
  <c r="E28" i="4"/>
  <c r="D28" i="4"/>
  <c r="C28" i="4"/>
  <c r="A28" i="4" s="1"/>
  <c r="E27" i="4"/>
  <c r="D27" i="4"/>
  <c r="C27" i="4"/>
  <c r="A27" i="4" s="1"/>
  <c r="E26" i="4"/>
  <c r="D26" i="4"/>
  <c r="C26" i="4"/>
  <c r="A26" i="4" s="1"/>
  <c r="E25" i="4"/>
  <c r="D25" i="4"/>
  <c r="C25" i="4"/>
  <c r="A25" i="4" s="1"/>
  <c r="E24" i="4"/>
  <c r="D24" i="4"/>
  <c r="C24" i="4"/>
  <c r="A24" i="4" s="1"/>
  <c r="C24" i="3"/>
  <c r="A24" i="3" s="1"/>
  <c r="C15" i="3"/>
  <c r="A15" i="3" s="1"/>
  <c r="D15" i="3"/>
  <c r="E15" i="3"/>
  <c r="C16" i="3"/>
  <c r="A16" i="3" s="1"/>
  <c r="D16" i="3"/>
  <c r="E16" i="3"/>
  <c r="C17" i="3"/>
  <c r="A17" i="3" s="1"/>
  <c r="D17" i="3"/>
  <c r="E17" i="3"/>
  <c r="C18" i="3"/>
  <c r="A18" i="3" s="1"/>
  <c r="D18" i="3"/>
  <c r="E18" i="3"/>
  <c r="C19" i="3"/>
  <c r="A19" i="3" s="1"/>
  <c r="D19" i="3"/>
  <c r="E19" i="3"/>
  <c r="C20" i="3"/>
  <c r="A20" i="3" s="1"/>
  <c r="D20" i="3"/>
  <c r="E20" i="3"/>
  <c r="C21" i="3"/>
  <c r="A21" i="3" s="1"/>
  <c r="D21" i="3"/>
  <c r="E21" i="3"/>
  <c r="C22" i="3"/>
  <c r="A22" i="3" s="1"/>
  <c r="D22" i="3"/>
  <c r="E22" i="3"/>
  <c r="C23" i="3"/>
  <c r="A23" i="3" s="1"/>
  <c r="D23" i="3"/>
  <c r="E23" i="3"/>
  <c r="D24" i="3"/>
  <c r="E24" i="3"/>
  <c r="C25" i="3"/>
  <c r="A25" i="3" s="1"/>
  <c r="D25" i="3"/>
  <c r="E25" i="3"/>
  <c r="C26" i="3"/>
  <c r="A26" i="3" s="1"/>
  <c r="D26" i="3"/>
  <c r="E26" i="3"/>
  <c r="C27" i="3"/>
  <c r="A27" i="3" s="1"/>
  <c r="D27" i="3"/>
  <c r="E27" i="3"/>
  <c r="C28" i="3"/>
  <c r="A28" i="3" s="1"/>
  <c r="D28" i="3"/>
  <c r="E28" i="3"/>
  <c r="C29" i="3"/>
  <c r="A29" i="3" s="1"/>
  <c r="D29" i="3"/>
  <c r="E29" i="3"/>
  <c r="C30" i="3"/>
  <c r="A30" i="3" s="1"/>
  <c r="D30" i="3"/>
  <c r="E30" i="3"/>
  <c r="C31" i="3"/>
  <c r="A31" i="3" s="1"/>
  <c r="D31" i="3"/>
  <c r="E31" i="3"/>
  <c r="C32" i="3"/>
  <c r="A32" i="3" s="1"/>
  <c r="D32" i="3"/>
  <c r="E32" i="3"/>
  <c r="C33" i="3"/>
  <c r="A33" i="3" s="1"/>
  <c r="D33" i="3"/>
  <c r="E33" i="3"/>
  <c r="C34" i="3"/>
  <c r="A34" i="3" s="1"/>
  <c r="D34" i="3"/>
  <c r="E34" i="3"/>
  <c r="C35" i="3"/>
  <c r="A35" i="3" s="1"/>
  <c r="D35" i="3"/>
  <c r="E35" i="3"/>
  <c r="C161" i="6" l="1"/>
  <c r="E161" i="6"/>
  <c r="A161" i="6" s="1"/>
  <c r="B162" i="6"/>
  <c r="D161" i="6"/>
  <c r="C95" i="6"/>
  <c r="B96" i="6"/>
  <c r="E95" i="6"/>
  <c r="A95" i="6" s="1"/>
  <c r="D95" i="6"/>
  <c r="B64" i="6"/>
  <c r="D63" i="6"/>
  <c r="E63" i="6"/>
  <c r="A63" i="6" s="1"/>
  <c r="C63" i="6"/>
  <c r="J13" i="5"/>
  <c r="J20" i="5"/>
  <c r="B17" i="6"/>
  <c r="E16" i="6"/>
  <c r="A16" i="6" s="1"/>
  <c r="D16" i="6"/>
  <c r="C16" i="6"/>
  <c r="J10" i="5"/>
  <c r="J24" i="5"/>
  <c r="J21" i="5"/>
  <c r="Z17" i="5"/>
  <c r="J12" i="5"/>
  <c r="R16" i="5"/>
  <c r="R15" i="5"/>
  <c r="R11" i="5"/>
  <c r="Z12" i="5"/>
  <c r="Z11" i="5"/>
  <c r="J15" i="5"/>
  <c r="Z19" i="5"/>
  <c r="Z20" i="5"/>
  <c r="R24" i="5"/>
  <c r="Z14" i="5"/>
  <c r="R19" i="5"/>
  <c r="J17" i="5"/>
  <c r="R21" i="5"/>
  <c r="R23" i="5"/>
  <c r="Z22" i="5"/>
  <c r="Z13" i="5"/>
  <c r="J23" i="5"/>
  <c r="R18" i="5"/>
  <c r="J19" i="5"/>
  <c r="Z9" i="5"/>
  <c r="R14" i="5"/>
  <c r="Z24" i="5"/>
  <c r="Z8" i="5"/>
  <c r="J14" i="5"/>
  <c r="J18" i="5"/>
  <c r="R10" i="5"/>
  <c r="R13" i="5"/>
  <c r="R20" i="5"/>
  <c r="J11" i="5"/>
  <c r="Z21" i="5"/>
  <c r="J22" i="5"/>
  <c r="R12" i="5"/>
  <c r="Z7" i="5"/>
  <c r="Z6" i="5"/>
  <c r="R22" i="5"/>
  <c r="Z15" i="5"/>
  <c r="Z16" i="5"/>
  <c r="Z5" i="5"/>
  <c r="Z10" i="5"/>
  <c r="R17" i="5"/>
  <c r="Z18" i="5"/>
  <c r="Z23" i="5"/>
  <c r="B2" i="1"/>
  <c r="C162" i="6" l="1"/>
  <c r="D162" i="6"/>
  <c r="E162" i="6"/>
  <c r="A162" i="6" s="1"/>
  <c r="B163" i="6"/>
  <c r="B97" i="6"/>
  <c r="C96" i="6"/>
  <c r="E96" i="6"/>
  <c r="A96" i="6" s="1"/>
  <c r="D96" i="6"/>
  <c r="B65" i="6"/>
  <c r="E64" i="6"/>
  <c r="A64" i="6" s="1"/>
  <c r="D64" i="6"/>
  <c r="C64" i="6"/>
  <c r="B18" i="6"/>
  <c r="C17" i="6"/>
  <c r="D17" i="6"/>
  <c r="E17" i="6"/>
  <c r="A17" i="6" s="1"/>
  <c r="C3" i="1"/>
  <c r="G3" i="1"/>
  <c r="G5" i="1"/>
  <c r="G4" i="1"/>
  <c r="E3" i="1"/>
  <c r="C4" i="1"/>
  <c r="C5" i="1"/>
  <c r="E4" i="1"/>
  <c r="E5" i="1"/>
  <c r="C163" i="6" l="1"/>
  <c r="D163" i="6"/>
  <c r="E163" i="6"/>
  <c r="A163" i="6" s="1"/>
  <c r="B164" i="6"/>
  <c r="D97" i="6"/>
  <c r="C97" i="6"/>
  <c r="B98" i="6"/>
  <c r="E97" i="6"/>
  <c r="A97" i="6" s="1"/>
  <c r="E65" i="6"/>
  <c r="A65" i="6" s="1"/>
  <c r="D65" i="6"/>
  <c r="C65" i="6"/>
  <c r="B66" i="6"/>
  <c r="B19" i="6"/>
  <c r="E18" i="6"/>
  <c r="A18" i="6" s="1"/>
  <c r="D18" i="6"/>
  <c r="C18" i="6"/>
  <c r="D5" i="1"/>
  <c r="G6" i="1"/>
  <c r="H6" i="1" s="1"/>
  <c r="H4" i="1"/>
  <c r="H5" i="1"/>
  <c r="F4" i="1"/>
  <c r="F5" i="1"/>
  <c r="C6" i="1"/>
  <c r="D6" i="1" s="1"/>
  <c r="D4" i="1"/>
  <c r="E6" i="1"/>
  <c r="F6" i="1" s="1"/>
  <c r="D164" i="6" l="1"/>
  <c r="E164" i="6"/>
  <c r="A164" i="6" s="1"/>
  <c r="B165" i="6"/>
  <c r="C164" i="6"/>
  <c r="B99" i="6"/>
  <c r="D98" i="6"/>
  <c r="E98" i="6"/>
  <c r="A98" i="6" s="1"/>
  <c r="C98" i="6"/>
  <c r="B67" i="6"/>
  <c r="E66" i="6"/>
  <c r="A66" i="6" s="1"/>
  <c r="D66" i="6"/>
  <c r="C66" i="6"/>
  <c r="B20" i="6"/>
  <c r="D19" i="6"/>
  <c r="C19" i="6"/>
  <c r="E19" i="6"/>
  <c r="A19" i="6" s="1"/>
  <c r="C165" i="6" l="1"/>
  <c r="D165" i="6"/>
  <c r="E165" i="6"/>
  <c r="A165" i="6" s="1"/>
  <c r="B166" i="6"/>
  <c r="D99" i="6"/>
  <c r="C99" i="6"/>
  <c r="B100" i="6"/>
  <c r="E99" i="6"/>
  <c r="A99" i="6" s="1"/>
  <c r="C67" i="6"/>
  <c r="B68" i="6"/>
  <c r="E67" i="6"/>
  <c r="A67" i="6" s="1"/>
  <c r="D67" i="6"/>
  <c r="B21" i="6"/>
  <c r="E20" i="6"/>
  <c r="A20" i="6" s="1"/>
  <c r="C20" i="6"/>
  <c r="D20" i="6"/>
  <c r="D166" i="6" l="1"/>
  <c r="E166" i="6"/>
  <c r="A166" i="6" s="1"/>
  <c r="B167" i="6"/>
  <c r="C166" i="6"/>
  <c r="E100" i="6"/>
  <c r="A100" i="6" s="1"/>
  <c r="C100" i="6"/>
  <c r="D100" i="6"/>
  <c r="B101" i="6"/>
  <c r="C68" i="6"/>
  <c r="E68" i="6"/>
  <c r="A68" i="6" s="1"/>
  <c r="D68" i="6"/>
  <c r="B69" i="6"/>
  <c r="B22" i="6"/>
  <c r="E21" i="6"/>
  <c r="A21" i="6" s="1"/>
  <c r="D21" i="6"/>
  <c r="C21" i="6"/>
  <c r="E167" i="6" l="1"/>
  <c r="A167" i="6" s="1"/>
  <c r="B168" i="6"/>
  <c r="C167" i="6"/>
  <c r="D167" i="6"/>
  <c r="E101" i="6"/>
  <c r="A101" i="6" s="1"/>
  <c r="B102" i="6"/>
  <c r="D101" i="6"/>
  <c r="C101" i="6"/>
  <c r="B70" i="6"/>
  <c r="E69" i="6"/>
  <c r="A69" i="6" s="1"/>
  <c r="D69" i="6"/>
  <c r="C69" i="6"/>
  <c r="B23" i="6"/>
  <c r="C22" i="6"/>
  <c r="D22" i="6"/>
  <c r="E22" i="6"/>
  <c r="A22" i="6" s="1"/>
  <c r="C168" i="6" l="1"/>
  <c r="D168" i="6"/>
  <c r="E168" i="6"/>
  <c r="A168" i="6" s="1"/>
  <c r="B169" i="6"/>
  <c r="C102" i="6"/>
  <c r="B103" i="6"/>
  <c r="E102" i="6"/>
  <c r="A102" i="6" s="1"/>
  <c r="D102" i="6"/>
  <c r="D70" i="6"/>
  <c r="C70" i="6"/>
  <c r="B71" i="6"/>
  <c r="E70" i="6"/>
  <c r="A70" i="6" s="1"/>
  <c r="B24" i="6"/>
  <c r="E23" i="6"/>
  <c r="A23" i="6" s="1"/>
  <c r="D23" i="6"/>
  <c r="C23" i="6"/>
  <c r="E169" i="6" l="1"/>
  <c r="A169" i="6" s="1"/>
  <c r="B170" i="6"/>
  <c r="D169" i="6"/>
  <c r="C169" i="6"/>
  <c r="B104" i="6"/>
  <c r="E103" i="6"/>
  <c r="A103" i="6" s="1"/>
  <c r="D103" i="6"/>
  <c r="C103" i="6"/>
  <c r="B72" i="6"/>
  <c r="E71" i="6"/>
  <c r="A71" i="6" s="1"/>
  <c r="D71" i="6"/>
  <c r="C71" i="6"/>
  <c r="B25" i="6"/>
  <c r="E24" i="6"/>
  <c r="A24" i="6" s="1"/>
  <c r="D24" i="6"/>
  <c r="C24" i="6"/>
  <c r="B171" i="6" l="1"/>
  <c r="C170" i="6"/>
  <c r="D170" i="6"/>
  <c r="E170" i="6"/>
  <c r="A170" i="6" s="1"/>
  <c r="B105" i="6"/>
  <c r="E104" i="6"/>
  <c r="A104" i="6" s="1"/>
  <c r="D104" i="6"/>
  <c r="C104" i="6"/>
  <c r="E72" i="6"/>
  <c r="A72" i="6" s="1"/>
  <c r="B73" i="6"/>
  <c r="D72" i="6"/>
  <c r="C72" i="6"/>
  <c r="B26" i="6"/>
  <c r="C25" i="6"/>
  <c r="D25" i="6"/>
  <c r="E25" i="6"/>
  <c r="A25" i="6" s="1"/>
  <c r="C171" i="6" l="1"/>
  <c r="D171" i="6"/>
  <c r="E171" i="6"/>
  <c r="A171" i="6" s="1"/>
  <c r="B172" i="6"/>
  <c r="D105" i="6"/>
  <c r="C105" i="6"/>
  <c r="B106" i="6"/>
  <c r="E105" i="6"/>
  <c r="A105" i="6" s="1"/>
  <c r="E73" i="6"/>
  <c r="A73" i="6" s="1"/>
  <c r="D73" i="6"/>
  <c r="C73" i="6"/>
  <c r="B74" i="6"/>
  <c r="B27" i="6"/>
  <c r="E26" i="6"/>
  <c r="A26" i="6" s="1"/>
  <c r="D26" i="6"/>
  <c r="C26" i="6"/>
  <c r="D172" i="6" l="1"/>
  <c r="B173" i="6"/>
  <c r="E172" i="6"/>
  <c r="A172" i="6" s="1"/>
  <c r="C172" i="6"/>
  <c r="B107" i="6"/>
  <c r="E106" i="6"/>
  <c r="A106" i="6" s="1"/>
  <c r="D106" i="6"/>
  <c r="C106" i="6"/>
  <c r="E74" i="6"/>
  <c r="A74" i="6" s="1"/>
  <c r="B75" i="6"/>
  <c r="C74" i="6"/>
  <c r="D74" i="6"/>
  <c r="B28" i="6"/>
  <c r="D27" i="6"/>
  <c r="C27" i="6"/>
  <c r="E27" i="6"/>
  <c r="A27" i="6" s="1"/>
  <c r="C173" i="6" l="1"/>
  <c r="D173" i="6"/>
  <c r="B174" i="6"/>
  <c r="E173" i="6"/>
  <c r="A173" i="6" s="1"/>
  <c r="B108" i="6"/>
  <c r="C107" i="6"/>
  <c r="E107" i="6"/>
  <c r="A107" i="6" s="1"/>
  <c r="D107" i="6"/>
  <c r="C75" i="6"/>
  <c r="B76" i="6"/>
  <c r="E75" i="6"/>
  <c r="A75" i="6" s="1"/>
  <c r="D75" i="6"/>
  <c r="B29" i="6"/>
  <c r="E28" i="6"/>
  <c r="A28" i="6" s="1"/>
  <c r="C28" i="6"/>
  <c r="D28" i="6"/>
  <c r="D174" i="6" l="1"/>
  <c r="E174" i="6"/>
  <c r="A174" i="6" s="1"/>
  <c r="B175" i="6"/>
  <c r="C174" i="6"/>
  <c r="E108" i="6"/>
  <c r="A108" i="6" s="1"/>
  <c r="C108" i="6"/>
  <c r="D108" i="6"/>
  <c r="B109" i="6"/>
  <c r="E76" i="6"/>
  <c r="A76" i="6" s="1"/>
  <c r="D76" i="6"/>
  <c r="C76" i="6"/>
  <c r="B77" i="6"/>
  <c r="B30" i="6"/>
  <c r="E29" i="6"/>
  <c r="A29" i="6" s="1"/>
  <c r="D29" i="6"/>
  <c r="C29" i="6"/>
  <c r="B176" i="6" l="1"/>
  <c r="C175" i="6"/>
  <c r="D175" i="6"/>
  <c r="E175" i="6"/>
  <c r="A175" i="6" s="1"/>
  <c r="B110" i="6"/>
  <c r="E109" i="6"/>
  <c r="A109" i="6" s="1"/>
  <c r="D109" i="6"/>
  <c r="C109" i="6"/>
  <c r="B78" i="6"/>
  <c r="E77" i="6"/>
  <c r="A77" i="6" s="1"/>
  <c r="D77" i="6"/>
  <c r="C77" i="6"/>
  <c r="B31" i="6"/>
  <c r="C30" i="6"/>
  <c r="D30" i="6"/>
  <c r="E30" i="6"/>
  <c r="A30" i="6" s="1"/>
  <c r="C176" i="6" l="1"/>
  <c r="D176" i="6"/>
  <c r="E176" i="6"/>
  <c r="A176" i="6" s="1"/>
  <c r="B177" i="6"/>
  <c r="C110" i="6"/>
  <c r="D110" i="6"/>
  <c r="B111" i="6"/>
  <c r="E110" i="6"/>
  <c r="A110" i="6" s="1"/>
  <c r="D78" i="6"/>
  <c r="C78" i="6"/>
  <c r="B79" i="6"/>
  <c r="E78" i="6"/>
  <c r="A78" i="6" s="1"/>
  <c r="B32" i="6"/>
  <c r="E31" i="6"/>
  <c r="A31" i="6" s="1"/>
  <c r="D31" i="6"/>
  <c r="C31" i="6"/>
  <c r="D177" i="6" l="1"/>
  <c r="E177" i="6"/>
  <c r="A177" i="6" s="1"/>
  <c r="C177" i="6"/>
  <c r="D111" i="6"/>
  <c r="C111" i="6"/>
  <c r="E111" i="6"/>
  <c r="A111" i="6" s="1"/>
  <c r="B112" i="6"/>
  <c r="B80" i="6"/>
  <c r="E79" i="6"/>
  <c r="A79" i="6" s="1"/>
  <c r="D79" i="6"/>
  <c r="C79" i="6"/>
  <c r="B33" i="6"/>
  <c r="E32" i="6"/>
  <c r="A32" i="6" s="1"/>
  <c r="D32" i="6"/>
  <c r="C32" i="6"/>
  <c r="B113" i="6" l="1"/>
  <c r="E112" i="6"/>
  <c r="A112" i="6" s="1"/>
  <c r="D112" i="6"/>
  <c r="C112" i="6"/>
  <c r="B81" i="6"/>
  <c r="E80" i="6"/>
  <c r="A80" i="6" s="1"/>
  <c r="D80" i="6"/>
  <c r="C80" i="6"/>
  <c r="B34" i="6"/>
  <c r="C33" i="6"/>
  <c r="D33" i="6"/>
  <c r="E33" i="6"/>
  <c r="A33" i="6" s="1"/>
  <c r="D113" i="6" l="1"/>
  <c r="E113" i="6"/>
  <c r="A113" i="6" s="1"/>
  <c r="C113" i="6"/>
  <c r="B114" i="6"/>
  <c r="E81" i="6"/>
  <c r="A81" i="6" s="1"/>
  <c r="D81" i="6"/>
  <c r="C81" i="6"/>
  <c r="B82" i="6"/>
  <c r="B35" i="6"/>
  <c r="E34" i="6"/>
  <c r="A34" i="6" s="1"/>
  <c r="D34" i="6"/>
  <c r="C34" i="6"/>
  <c r="B115" i="6" l="1"/>
  <c r="E114" i="6"/>
  <c r="A114" i="6" s="1"/>
  <c r="D114" i="6"/>
  <c r="C114" i="6"/>
  <c r="E82" i="6"/>
  <c r="A82" i="6" s="1"/>
  <c r="B83" i="6"/>
  <c r="D82" i="6"/>
  <c r="C82" i="6"/>
  <c r="B36" i="6"/>
  <c r="D35" i="6"/>
  <c r="C35" i="6"/>
  <c r="E35" i="6"/>
  <c r="A35" i="6" s="1"/>
  <c r="E115" i="6" l="1"/>
  <c r="A115" i="6" s="1"/>
  <c r="D115" i="6"/>
  <c r="C115" i="6"/>
  <c r="C83" i="6"/>
  <c r="B84" i="6"/>
  <c r="E83" i="6"/>
  <c r="A83" i="6" s="1"/>
  <c r="D83" i="6"/>
  <c r="B37" i="6"/>
  <c r="E36" i="6"/>
  <c r="A36" i="6" s="1"/>
  <c r="C36" i="6"/>
  <c r="D36" i="6"/>
  <c r="E84" i="6" l="1"/>
  <c r="A84" i="6" s="1"/>
  <c r="C84" i="6"/>
  <c r="D84" i="6"/>
  <c r="B85" i="6"/>
  <c r="B38" i="6"/>
  <c r="E37" i="6"/>
  <c r="A37" i="6" s="1"/>
  <c r="D37" i="6"/>
  <c r="C37" i="6"/>
  <c r="E85" i="6" l="1"/>
  <c r="A85" i="6" s="1"/>
  <c r="D85" i="6"/>
  <c r="C85" i="6"/>
  <c r="B39" i="6"/>
  <c r="C38" i="6"/>
  <c r="D38" i="6"/>
  <c r="E38" i="6"/>
  <c r="A38" i="6" s="1"/>
  <c r="B40" i="6" l="1"/>
  <c r="E39" i="6"/>
  <c r="A39" i="6" s="1"/>
  <c r="D39" i="6"/>
  <c r="C39" i="6"/>
  <c r="B41" i="6" l="1"/>
  <c r="E40" i="6"/>
  <c r="A40" i="6" s="1"/>
  <c r="D40" i="6"/>
  <c r="C40" i="6"/>
  <c r="B42" i="6" l="1"/>
  <c r="C41" i="6"/>
  <c r="D41" i="6"/>
  <c r="E41" i="6"/>
  <c r="A41" i="6" s="1"/>
  <c r="B43" i="6" l="1"/>
  <c r="E42" i="6"/>
  <c r="A42" i="6" s="1"/>
  <c r="D42" i="6"/>
  <c r="C42" i="6"/>
  <c r="B44" i="6" l="1"/>
  <c r="D43" i="6"/>
  <c r="C43" i="6"/>
  <c r="E43" i="6"/>
  <c r="A43" i="6" s="1"/>
  <c r="B45" i="6" l="1"/>
  <c r="E44" i="6"/>
  <c r="A44" i="6" s="1"/>
  <c r="C44" i="6"/>
  <c r="D44" i="6"/>
  <c r="B46" i="6" l="1"/>
  <c r="E45" i="6"/>
  <c r="A45" i="6" s="1"/>
  <c r="D45" i="6"/>
  <c r="C45" i="6"/>
  <c r="B47" i="6" l="1"/>
  <c r="C46" i="6"/>
  <c r="D46" i="6"/>
  <c r="E46" i="6"/>
  <c r="A46" i="6" s="1"/>
  <c r="B48" i="6" l="1"/>
  <c r="E47" i="6"/>
  <c r="A47" i="6" s="1"/>
  <c r="D47" i="6"/>
  <c r="C47" i="6"/>
  <c r="B49" i="6" l="1"/>
  <c r="E48" i="6"/>
  <c r="A48" i="6" s="1"/>
  <c r="D48" i="6"/>
  <c r="C48" i="6"/>
  <c r="B50" i="6" l="1"/>
  <c r="C49" i="6"/>
  <c r="D49" i="6"/>
  <c r="E49" i="6"/>
  <c r="A49" i="6" s="1"/>
  <c r="E50" i="6" l="1"/>
  <c r="A50" i="6" s="1"/>
  <c r="B51" i="6"/>
  <c r="D50" i="6"/>
  <c r="C50" i="6"/>
  <c r="B52" i="6" l="1"/>
  <c r="D51" i="6"/>
  <c r="C51" i="6"/>
  <c r="E51" i="6"/>
  <c r="A51" i="6" s="1"/>
  <c r="B53" i="6" l="1"/>
  <c r="E52" i="6"/>
  <c r="A52" i="6" s="1"/>
  <c r="C52" i="6"/>
  <c r="D52" i="6"/>
  <c r="B54" i="6" l="1"/>
  <c r="E53" i="6"/>
  <c r="A53" i="6" s="1"/>
  <c r="D53" i="6"/>
  <c r="C53" i="6"/>
  <c r="C54" i="6" l="1"/>
  <c r="D54" i="6"/>
  <c r="E54" i="6"/>
  <c r="A54" i="6" s="1"/>
</calcChain>
</file>

<file path=xl/comments1.xml><?xml version="1.0" encoding="utf-8"?>
<comments xmlns="http://schemas.openxmlformats.org/spreadsheetml/2006/main">
  <authors>
    <author>MURAT OZLU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  <charset val="162"/>
          </rPr>
          <t>MURAT OZLU:</t>
        </r>
        <r>
          <rPr>
            <sz val="9"/>
            <color indexed="81"/>
            <rFont val="Tahoma"/>
            <family val="2"/>
            <charset val="162"/>
          </rPr>
          <t xml:space="preserve">
89 yaşında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  <charset val="162"/>
          </rPr>
          <t>MURAT OZLU:</t>
        </r>
        <r>
          <rPr>
            <sz val="9"/>
            <color indexed="81"/>
            <rFont val="Tahoma"/>
            <family val="2"/>
            <charset val="162"/>
          </rPr>
          <t xml:space="preserve">
61 yaşında</t>
        </r>
      </text>
    </comment>
  </commentList>
</comments>
</file>

<file path=xl/sharedStrings.xml><?xml version="1.0" encoding="utf-8"?>
<sst xmlns="http://schemas.openxmlformats.org/spreadsheetml/2006/main" count="2864" uniqueCount="12">
  <si>
    <t>Deaths</t>
  </si>
  <si>
    <t>Recovered</t>
  </si>
  <si>
    <t>Confirmed</t>
  </si>
  <si>
    <t>Active</t>
  </si>
  <si>
    <t>World</t>
  </si>
  <si>
    <t>Italy</t>
  </si>
  <si>
    <t>Situtation</t>
  </si>
  <si>
    <t>Number</t>
  </si>
  <si>
    <t>District</t>
  </si>
  <si>
    <t>Date</t>
  </si>
  <si>
    <t>Turkey</t>
  </si>
  <si>
    <t>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</si>
</sst>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d/mm/yyyy;@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3" fontId="0" fillId="0" borderId="1" xfId="0" applyNumberFormat="1" applyBorder="1"/>
    <xf numFmtId="165" fontId="2" fillId="0" borderId="1" xfId="0" applyNumberFormat="1" applyFont="1" applyBorder="1"/>
    <xf numFmtId="0" fontId="0" fillId="0" borderId="0" xfId="0" applyBorder="1"/>
    <xf numFmtId="3" fontId="0" fillId="0" borderId="0" xfId="0" applyNumberFormat="1" applyBorder="1"/>
    <xf numFmtId="165" fontId="0" fillId="0" borderId="0" xfId="0" applyNumberForma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0" fillId="0" borderId="0" xfId="0" applyNumberFormat="1"/>
    <xf numFmtId="165" fontId="2" fillId="0" borderId="0" xfId="0" applyNumberFormat="1" applyFont="1" applyAlignment="1">
      <alignment horizontal="center" vertical="center"/>
    </xf>
    <xf numFmtId="0" fontId="0" fillId="0" borderId="0" xfId="0" applyFill="1" applyBorder="1"/>
    <xf numFmtId="16" fontId="0" fillId="0" borderId="0" xfId="0" applyNumberFormat="1"/>
    <xf numFmtId="9" fontId="0" fillId="0" borderId="1" xfId="1" applyNumberFormat="1" applyFont="1" applyBorder="1"/>
    <xf numFmtId="9" fontId="0" fillId="0" borderId="4" xfId="1" applyNumberFormat="1" applyFont="1" applyBorder="1"/>
    <xf numFmtId="9" fontId="0" fillId="0" borderId="6" xfId="1" applyNumberFormat="1" applyFont="1" applyBorder="1"/>
    <xf numFmtId="3" fontId="0" fillId="0" borderId="6" xfId="0" applyNumberFormat="1" applyBorder="1"/>
    <xf numFmtId="9" fontId="0" fillId="0" borderId="7" xfId="1" applyNumberFormat="1" applyFon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2" fillId="0" borderId="6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3" fontId="0" fillId="0" borderId="13" xfId="0" applyNumberFormat="1" applyBorder="1"/>
    <xf numFmtId="3" fontId="0" fillId="0" borderId="12" xfId="0" applyNumberFormat="1" applyBorder="1"/>
    <xf numFmtId="165" fontId="0" fillId="0" borderId="2" xfId="0" applyNumberFormat="1" applyBorder="1"/>
    <xf numFmtId="165" fontId="0" fillId="0" borderId="15" xfId="0" applyNumberFormat="1" applyBorder="1"/>
    <xf numFmtId="165" fontId="0" fillId="0" borderId="8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165" fontId="0" fillId="0" borderId="0" xfId="0" applyNumberFormat="1" applyAlignment="1">
      <alignment horizontal="center" vertical="center"/>
    </xf>
    <xf numFmtId="9" fontId="0" fillId="0" borderId="0" xfId="0" applyNumberFormat="1"/>
    <xf numFmtId="9" fontId="2" fillId="0" borderId="6" xfId="0" applyNumberFormat="1" applyFont="1" applyBorder="1" applyAlignment="1">
      <alignment horizontal="center" vertical="center"/>
    </xf>
    <xf numFmtId="9" fontId="0" fillId="0" borderId="13" xfId="0" applyNumberFormat="1" applyBorder="1"/>
    <xf numFmtId="9" fontId="0" fillId="0" borderId="1" xfId="0" applyNumberFormat="1" applyBorder="1"/>
    <xf numFmtId="9" fontId="0" fillId="0" borderId="6" xfId="0" applyNumberFormat="1" applyBorder="1"/>
    <xf numFmtId="9" fontId="2" fillId="0" borderId="7" xfId="0" applyNumberFormat="1" applyFont="1" applyBorder="1" applyAlignment="1">
      <alignment horizontal="center" vertical="center"/>
    </xf>
    <xf numFmtId="9" fontId="0" fillId="0" borderId="14" xfId="0" applyNumberFormat="1" applyBorder="1"/>
    <xf numFmtId="9" fontId="0" fillId="0" borderId="4" xfId="0" applyNumberFormat="1" applyBorder="1"/>
    <xf numFmtId="9" fontId="0" fillId="0" borderId="7" xfId="0" applyNumberFormat="1" applyBorder="1"/>
    <xf numFmtId="9" fontId="0" fillId="0" borderId="13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WORLD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2D-4024-A829-FC8902233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73-4D2F-9638-0A66757DB5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73-4D2F-9638-0A66757DB53D}"/>
              </c:ext>
            </c:extLst>
          </c:dPt>
          <c:dLbls>
            <c:dLbl>
              <c:idx val="0"/>
              <c:layout>
                <c:manualLayout>
                  <c:x val="-2.3460301837270343E-2"/>
                  <c:y val="0.1331711140274131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A2D-4024-A829-FC8902233A9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Table!$B$4:$B$6</c:f>
              <c:strCache>
                <c:ptCount val="3"/>
                <c:pt idx="0">
                  <c:v>Deaths</c:v>
                </c:pt>
                <c:pt idx="1">
                  <c:v>Recovered</c:v>
                </c:pt>
                <c:pt idx="2">
                  <c:v>Active</c:v>
                </c:pt>
              </c:strCache>
            </c:strRef>
          </c:cat>
          <c:val>
            <c:numRef>
              <c:f>Table!$C$4:$C$6</c:f>
              <c:numCache>
                <c:formatCode>#,##0</c:formatCode>
                <c:ptCount val="3"/>
                <c:pt idx="0">
                  <c:v>749358</c:v>
                </c:pt>
                <c:pt idx="1">
                  <c:v>12826815</c:v>
                </c:pt>
                <c:pt idx="2">
                  <c:v>7044674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024-A829-FC8902233A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ITALY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651-4C6F-A35A-8F8685B0CA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D74-4F77-807A-AD327249A6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51-4C6F-A35A-8F8685B0CABE}"/>
              </c:ext>
            </c:extLst>
          </c:dPt>
          <c:dLbls>
            <c:dLbl>
              <c:idx val="0"/>
              <c:layout>
                <c:manualLayout>
                  <c:x val="-4.9154855643044622E-2"/>
                  <c:y val="0.121096529600466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651-4C6F-A35A-8F8685B0CAB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Table!$B$4:$B$6</c:f>
              <c:strCache>
                <c:ptCount val="3"/>
                <c:pt idx="0">
                  <c:v>Deaths</c:v>
                </c:pt>
                <c:pt idx="1">
                  <c:v>Recovered</c:v>
                </c:pt>
                <c:pt idx="2">
                  <c:v>Active</c:v>
                </c:pt>
              </c:strCache>
            </c:strRef>
          </c:cat>
          <c:val>
            <c:numRef>
              <c:f>Table!$E$4:$E$6</c:f>
              <c:numCache>
                <c:formatCode>#,##0</c:formatCode>
                <c:ptCount val="3"/>
                <c:pt idx="0">
                  <c:v>35225</c:v>
                </c:pt>
                <c:pt idx="1">
                  <c:v>202697</c:v>
                </c:pt>
                <c:pt idx="2">
                  <c:v>13791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4-4F77-807A-AD327249A67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TURKEY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4D61-A097-8CC304FAE2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4D61-A097-8CC304FAE2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6A-4D61-A097-8CC304FAE202}"/>
              </c:ext>
            </c:extLst>
          </c:dPt>
          <c:dLbls>
            <c:dLbl>
              <c:idx val="0"/>
              <c:layout>
                <c:manualLayout>
                  <c:x val="-3.0244258530183688E-2"/>
                  <c:y val="1.92159138002486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76A-4D61-A097-8CC304FAE202}"/>
                </c:ext>
              </c:extLst>
            </c:dLbl>
            <c:dLbl>
              <c:idx val="1"/>
              <c:layout>
                <c:manualLayout>
                  <c:x val="2.9530839895013125E-3"/>
                  <c:y val="1.83653359119583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76A-4D61-A097-8CC304FAE202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Table!$B$4:$B$6</c:f>
              <c:strCache>
                <c:ptCount val="3"/>
                <c:pt idx="0">
                  <c:v>Deaths</c:v>
                </c:pt>
                <c:pt idx="1">
                  <c:v>Recovered</c:v>
                </c:pt>
                <c:pt idx="2">
                  <c:v>Active</c:v>
                </c:pt>
              </c:strCache>
            </c:strRef>
          </c:cat>
          <c:val>
            <c:numRef>
              <c:f>Table!$G$4:$G$6</c:f>
              <c:numCache>
                <c:formatCode>#,##0</c:formatCode>
                <c:ptCount val="3"/>
                <c:pt idx="0">
                  <c:v>5873</c:v>
                </c:pt>
                <c:pt idx="1">
                  <c:v>226155</c:v>
                </c:pt>
                <c:pt idx="2">
                  <c:v>11152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4-42F9-8204-7988CDC201F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bg1"/>
                </a:solidFill>
              </a:rPr>
              <a:t>TURKEY COVID-19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 CHart'!$C$14</c:f>
              <c:strCache>
                <c:ptCount val="1"/>
                <c:pt idx="0">
                  <c:v>Confirmed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34925" cap="sq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'TR CHart'!$A$15:$A$126</c:f>
              <c:numCache>
                <c:formatCode>dd/mm/yyyy;@</c:formatCode>
                <c:ptCount val="1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</c:numCache>
            </c:numRef>
          </c:cat>
          <c:val>
            <c:numRef>
              <c:f>'TR CHart'!$C$15:$C$126</c:f>
              <c:numCache>
                <c:formatCode>#,##0</c:formatCode>
                <c:ptCount val="112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47</c:v>
                </c:pt>
                <c:pt idx="6">
                  <c:v>98</c:v>
                </c:pt>
                <c:pt idx="7">
                  <c:v>191</c:v>
                </c:pt>
                <c:pt idx="8">
                  <c:v>359</c:v>
                </c:pt>
                <c:pt idx="9">
                  <c:v>670</c:v>
                </c:pt>
                <c:pt idx="10">
                  <c:v>947</c:v>
                </c:pt>
                <c:pt idx="11">
                  <c:v>1236</c:v>
                </c:pt>
                <c:pt idx="12">
                  <c:v>1529</c:v>
                </c:pt>
                <c:pt idx="13">
                  <c:v>1872</c:v>
                </c:pt>
                <c:pt idx="14">
                  <c:v>2433</c:v>
                </c:pt>
                <c:pt idx="15">
                  <c:v>3629</c:v>
                </c:pt>
                <c:pt idx="16">
                  <c:v>5698</c:v>
                </c:pt>
                <c:pt idx="17">
                  <c:v>7402</c:v>
                </c:pt>
                <c:pt idx="18">
                  <c:v>9217</c:v>
                </c:pt>
                <c:pt idx="19">
                  <c:v>10827</c:v>
                </c:pt>
                <c:pt idx="20">
                  <c:v>13531</c:v>
                </c:pt>
                <c:pt idx="21">
                  <c:v>15679</c:v>
                </c:pt>
                <c:pt idx="22">
                  <c:v>18135</c:v>
                </c:pt>
                <c:pt idx="23">
                  <c:v>20921</c:v>
                </c:pt>
                <c:pt idx="24">
                  <c:v>23934</c:v>
                </c:pt>
                <c:pt idx="25">
                  <c:v>27069</c:v>
                </c:pt>
                <c:pt idx="26">
                  <c:v>30217</c:v>
                </c:pt>
                <c:pt idx="27">
                  <c:v>34109</c:v>
                </c:pt>
                <c:pt idx="28">
                  <c:v>38226</c:v>
                </c:pt>
                <c:pt idx="29">
                  <c:v>42282</c:v>
                </c:pt>
                <c:pt idx="30">
                  <c:v>47029</c:v>
                </c:pt>
                <c:pt idx="31">
                  <c:v>52167</c:v>
                </c:pt>
                <c:pt idx="32">
                  <c:v>56956</c:v>
                </c:pt>
                <c:pt idx="33">
                  <c:v>61049</c:v>
                </c:pt>
                <c:pt idx="34">
                  <c:v>65111</c:v>
                </c:pt>
                <c:pt idx="35">
                  <c:v>69392</c:v>
                </c:pt>
                <c:pt idx="36">
                  <c:v>74193</c:v>
                </c:pt>
                <c:pt idx="37">
                  <c:v>78546</c:v>
                </c:pt>
                <c:pt idx="38">
                  <c:v>82329</c:v>
                </c:pt>
                <c:pt idx="39">
                  <c:v>86306</c:v>
                </c:pt>
                <c:pt idx="40">
                  <c:v>90980</c:v>
                </c:pt>
                <c:pt idx="41">
                  <c:v>95591</c:v>
                </c:pt>
                <c:pt idx="42">
                  <c:v>98674</c:v>
                </c:pt>
                <c:pt idx="43">
                  <c:v>101790</c:v>
                </c:pt>
                <c:pt idx="44">
                  <c:v>104912</c:v>
                </c:pt>
                <c:pt idx="45">
                  <c:v>107773</c:v>
                </c:pt>
                <c:pt idx="46">
                  <c:v>110130</c:v>
                </c:pt>
                <c:pt idx="47">
                  <c:v>112261</c:v>
                </c:pt>
                <c:pt idx="48">
                  <c:v>114653</c:v>
                </c:pt>
                <c:pt idx="49">
                  <c:v>117589</c:v>
                </c:pt>
                <c:pt idx="50">
                  <c:v>120204</c:v>
                </c:pt>
                <c:pt idx="51">
                  <c:v>122392</c:v>
                </c:pt>
                <c:pt idx="52">
                  <c:v>124375</c:v>
                </c:pt>
                <c:pt idx="53">
                  <c:v>126045</c:v>
                </c:pt>
                <c:pt idx="54">
                  <c:v>127659</c:v>
                </c:pt>
                <c:pt idx="55">
                  <c:v>129491</c:v>
                </c:pt>
                <c:pt idx="56">
                  <c:v>131744</c:v>
                </c:pt>
                <c:pt idx="57">
                  <c:v>133721</c:v>
                </c:pt>
                <c:pt idx="58">
                  <c:v>135569</c:v>
                </c:pt>
                <c:pt idx="59">
                  <c:v>137115</c:v>
                </c:pt>
                <c:pt idx="60">
                  <c:v>138657</c:v>
                </c:pt>
                <c:pt idx="61">
                  <c:v>139771</c:v>
                </c:pt>
                <c:pt idx="62">
                  <c:v>141485</c:v>
                </c:pt>
                <c:pt idx="63">
                  <c:v>143114</c:v>
                </c:pt>
                <c:pt idx="64">
                  <c:v>144749</c:v>
                </c:pt>
                <c:pt idx="65">
                  <c:v>146457</c:v>
                </c:pt>
                <c:pt idx="66">
                  <c:v>148067</c:v>
                </c:pt>
                <c:pt idx="67">
                  <c:v>149435</c:v>
                </c:pt>
                <c:pt idx="68">
                  <c:v>150593</c:v>
                </c:pt>
                <c:pt idx="69">
                  <c:v>151615</c:v>
                </c:pt>
                <c:pt idx="70">
                  <c:v>152587</c:v>
                </c:pt>
                <c:pt idx="71">
                  <c:v>153548</c:v>
                </c:pt>
                <c:pt idx="72">
                  <c:v>154500</c:v>
                </c:pt>
                <c:pt idx="73">
                  <c:v>155686</c:v>
                </c:pt>
                <c:pt idx="74">
                  <c:v>156827</c:v>
                </c:pt>
                <c:pt idx="75">
                  <c:v>157814</c:v>
                </c:pt>
                <c:pt idx="76">
                  <c:v>158762</c:v>
                </c:pt>
                <c:pt idx="77">
                  <c:v>159797</c:v>
                </c:pt>
                <c:pt idx="78">
                  <c:v>160979</c:v>
                </c:pt>
                <c:pt idx="79">
                  <c:v>162120</c:v>
                </c:pt>
                <c:pt idx="80">
                  <c:v>163103</c:v>
                </c:pt>
                <c:pt idx="81">
                  <c:v>163942</c:v>
                </c:pt>
                <c:pt idx="82">
                  <c:v>164769</c:v>
                </c:pt>
                <c:pt idx="83">
                  <c:v>165555</c:v>
                </c:pt>
                <c:pt idx="84">
                  <c:v>166422</c:v>
                </c:pt>
                <c:pt idx="85">
                  <c:v>167410</c:v>
                </c:pt>
                <c:pt idx="86">
                  <c:v>168340</c:v>
                </c:pt>
                <c:pt idx="87">
                  <c:v>169218</c:v>
                </c:pt>
                <c:pt idx="88">
                  <c:v>170132</c:v>
                </c:pt>
                <c:pt idx="89">
                  <c:v>171121</c:v>
                </c:pt>
                <c:pt idx="90">
                  <c:v>172114</c:v>
                </c:pt>
                <c:pt idx="91">
                  <c:v>173036</c:v>
                </c:pt>
                <c:pt idx="92">
                  <c:v>174023</c:v>
                </c:pt>
                <c:pt idx="93">
                  <c:v>175218</c:v>
                </c:pt>
                <c:pt idx="94">
                  <c:v>176677</c:v>
                </c:pt>
                <c:pt idx="95">
                  <c:v>178239</c:v>
                </c:pt>
                <c:pt idx="96">
                  <c:v>179831</c:v>
                </c:pt>
                <c:pt idx="97">
                  <c:v>181298</c:v>
                </c:pt>
                <c:pt idx="98">
                  <c:v>182727</c:v>
                </c:pt>
                <c:pt idx="99">
                  <c:v>184031</c:v>
                </c:pt>
                <c:pt idx="100">
                  <c:v>185245</c:v>
                </c:pt>
                <c:pt idx="101">
                  <c:v>186493</c:v>
                </c:pt>
                <c:pt idx="102">
                  <c:v>187685</c:v>
                </c:pt>
                <c:pt idx="103">
                  <c:v>188897</c:v>
                </c:pt>
                <c:pt idx="104">
                  <c:v>190165</c:v>
                </c:pt>
                <c:pt idx="105">
                  <c:v>191657</c:v>
                </c:pt>
                <c:pt idx="106">
                  <c:v>193115</c:v>
                </c:pt>
                <c:pt idx="107">
                  <c:v>194511</c:v>
                </c:pt>
                <c:pt idx="108">
                  <c:v>195883</c:v>
                </c:pt>
                <c:pt idx="109">
                  <c:v>197239</c:v>
                </c:pt>
                <c:pt idx="110">
                  <c:v>198613</c:v>
                </c:pt>
                <c:pt idx="111">
                  <c:v>199906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3-47C3-9B72-9EAEC7963DC4}"/>
            </c:ext>
          </c:extLst>
        </c:ser>
        <c:ser>
          <c:idx val="1"/>
          <c:order val="1"/>
          <c:tx>
            <c:strRef>
              <c:f>'TR CHart'!$D$14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 CHart'!$A$15:$A$126</c:f>
              <c:numCache>
                <c:formatCode>dd/mm/yyyy;@</c:formatCode>
                <c:ptCount val="1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</c:numCache>
            </c:numRef>
          </c:cat>
          <c:val>
            <c:numRef>
              <c:f>'TR CHart'!$D$15:$D$126</c:f>
              <c:numCache>
                <c:formatCode>#,##0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9</c:v>
                </c:pt>
                <c:pt idx="10">
                  <c:v>21</c:v>
                </c:pt>
                <c:pt idx="11">
                  <c:v>30</c:v>
                </c:pt>
                <c:pt idx="12">
                  <c:v>37</c:v>
                </c:pt>
                <c:pt idx="13">
                  <c:v>44</c:v>
                </c:pt>
                <c:pt idx="14">
                  <c:v>59</c:v>
                </c:pt>
                <c:pt idx="15">
                  <c:v>75</c:v>
                </c:pt>
                <c:pt idx="16">
                  <c:v>92</c:v>
                </c:pt>
                <c:pt idx="17">
                  <c:v>108</c:v>
                </c:pt>
                <c:pt idx="18">
                  <c:v>131</c:v>
                </c:pt>
                <c:pt idx="19">
                  <c:v>168</c:v>
                </c:pt>
                <c:pt idx="20">
                  <c:v>214</c:v>
                </c:pt>
                <c:pt idx="21">
                  <c:v>277</c:v>
                </c:pt>
                <c:pt idx="22">
                  <c:v>356</c:v>
                </c:pt>
                <c:pt idx="23">
                  <c:v>425</c:v>
                </c:pt>
                <c:pt idx="24">
                  <c:v>501</c:v>
                </c:pt>
                <c:pt idx="25">
                  <c:v>574</c:v>
                </c:pt>
                <c:pt idx="26">
                  <c:v>649</c:v>
                </c:pt>
                <c:pt idx="27">
                  <c:v>725</c:v>
                </c:pt>
                <c:pt idx="28">
                  <c:v>812</c:v>
                </c:pt>
                <c:pt idx="29">
                  <c:v>908</c:v>
                </c:pt>
                <c:pt idx="30">
                  <c:v>1006</c:v>
                </c:pt>
                <c:pt idx="31">
                  <c:v>1101</c:v>
                </c:pt>
                <c:pt idx="32">
                  <c:v>1198</c:v>
                </c:pt>
                <c:pt idx="33">
                  <c:v>1296</c:v>
                </c:pt>
                <c:pt idx="34">
                  <c:v>1403</c:v>
                </c:pt>
                <c:pt idx="35">
                  <c:v>1518</c:v>
                </c:pt>
                <c:pt idx="36">
                  <c:v>1643</c:v>
                </c:pt>
                <c:pt idx="37">
                  <c:v>1769</c:v>
                </c:pt>
                <c:pt idx="38">
                  <c:v>1890</c:v>
                </c:pt>
                <c:pt idx="39">
                  <c:v>2017</c:v>
                </c:pt>
                <c:pt idx="40">
                  <c:v>2140</c:v>
                </c:pt>
                <c:pt idx="41">
                  <c:v>2259</c:v>
                </c:pt>
                <c:pt idx="42">
                  <c:v>2376</c:v>
                </c:pt>
                <c:pt idx="43">
                  <c:v>2491</c:v>
                </c:pt>
                <c:pt idx="44">
                  <c:v>2600</c:v>
                </c:pt>
                <c:pt idx="45">
                  <c:v>2706</c:v>
                </c:pt>
                <c:pt idx="46">
                  <c:v>2805</c:v>
                </c:pt>
                <c:pt idx="47">
                  <c:v>2900</c:v>
                </c:pt>
                <c:pt idx="48">
                  <c:v>2992</c:v>
                </c:pt>
                <c:pt idx="49">
                  <c:v>3081</c:v>
                </c:pt>
                <c:pt idx="50">
                  <c:v>3174</c:v>
                </c:pt>
                <c:pt idx="51">
                  <c:v>3258</c:v>
                </c:pt>
                <c:pt idx="52">
                  <c:v>3336</c:v>
                </c:pt>
                <c:pt idx="53">
                  <c:v>3397</c:v>
                </c:pt>
                <c:pt idx="54">
                  <c:v>3461</c:v>
                </c:pt>
                <c:pt idx="55">
                  <c:v>3520</c:v>
                </c:pt>
                <c:pt idx="56">
                  <c:v>3584</c:v>
                </c:pt>
                <c:pt idx="57">
                  <c:v>3641</c:v>
                </c:pt>
                <c:pt idx="58">
                  <c:v>3689</c:v>
                </c:pt>
                <c:pt idx="59">
                  <c:v>3739</c:v>
                </c:pt>
                <c:pt idx="60">
                  <c:v>3786</c:v>
                </c:pt>
                <c:pt idx="61">
                  <c:v>3841</c:v>
                </c:pt>
                <c:pt idx="62">
                  <c:v>3894</c:v>
                </c:pt>
                <c:pt idx="63">
                  <c:v>3952</c:v>
                </c:pt>
                <c:pt idx="64">
                  <c:v>4007</c:v>
                </c:pt>
                <c:pt idx="65">
                  <c:v>4055</c:v>
                </c:pt>
                <c:pt idx="66">
                  <c:v>4096</c:v>
                </c:pt>
                <c:pt idx="67">
                  <c:v>4140</c:v>
                </c:pt>
                <c:pt idx="68">
                  <c:v>4171</c:v>
                </c:pt>
                <c:pt idx="69">
                  <c:v>4199</c:v>
                </c:pt>
                <c:pt idx="70">
                  <c:v>4222</c:v>
                </c:pt>
                <c:pt idx="71">
                  <c:v>4249</c:v>
                </c:pt>
                <c:pt idx="72">
                  <c:v>4276</c:v>
                </c:pt>
                <c:pt idx="73">
                  <c:v>4308</c:v>
                </c:pt>
                <c:pt idx="74">
                  <c:v>4340</c:v>
                </c:pt>
                <c:pt idx="75">
                  <c:v>4369</c:v>
                </c:pt>
                <c:pt idx="76">
                  <c:v>4397</c:v>
                </c:pt>
                <c:pt idx="77">
                  <c:v>4431</c:v>
                </c:pt>
                <c:pt idx="78">
                  <c:v>4461</c:v>
                </c:pt>
                <c:pt idx="79">
                  <c:v>4489</c:v>
                </c:pt>
                <c:pt idx="80">
                  <c:v>4515</c:v>
                </c:pt>
                <c:pt idx="81">
                  <c:v>4540</c:v>
                </c:pt>
                <c:pt idx="82">
                  <c:v>4563</c:v>
                </c:pt>
                <c:pt idx="83">
                  <c:v>4585</c:v>
                </c:pt>
                <c:pt idx="84">
                  <c:v>4609</c:v>
                </c:pt>
                <c:pt idx="85">
                  <c:v>4630</c:v>
                </c:pt>
                <c:pt idx="86">
                  <c:v>4648</c:v>
                </c:pt>
                <c:pt idx="87">
                  <c:v>4669</c:v>
                </c:pt>
                <c:pt idx="88">
                  <c:v>4692</c:v>
                </c:pt>
                <c:pt idx="89">
                  <c:v>4711</c:v>
                </c:pt>
                <c:pt idx="90">
                  <c:v>4729</c:v>
                </c:pt>
                <c:pt idx="91">
                  <c:v>4746</c:v>
                </c:pt>
                <c:pt idx="92">
                  <c:v>4763</c:v>
                </c:pt>
                <c:pt idx="93">
                  <c:v>4778</c:v>
                </c:pt>
                <c:pt idx="94">
                  <c:v>4792</c:v>
                </c:pt>
                <c:pt idx="95">
                  <c:v>4807</c:v>
                </c:pt>
                <c:pt idx="96">
                  <c:v>4825</c:v>
                </c:pt>
                <c:pt idx="97">
                  <c:v>4842</c:v>
                </c:pt>
                <c:pt idx="98">
                  <c:v>4861</c:v>
                </c:pt>
                <c:pt idx="99">
                  <c:v>4882</c:v>
                </c:pt>
                <c:pt idx="100">
                  <c:v>4905</c:v>
                </c:pt>
                <c:pt idx="101">
                  <c:v>4927</c:v>
                </c:pt>
                <c:pt idx="102">
                  <c:v>4950</c:v>
                </c:pt>
                <c:pt idx="103">
                  <c:v>4974</c:v>
                </c:pt>
                <c:pt idx="104">
                  <c:v>5001</c:v>
                </c:pt>
                <c:pt idx="105">
                  <c:v>5025</c:v>
                </c:pt>
                <c:pt idx="106">
                  <c:v>5046</c:v>
                </c:pt>
                <c:pt idx="107">
                  <c:v>5065</c:v>
                </c:pt>
                <c:pt idx="108">
                  <c:v>5082</c:v>
                </c:pt>
                <c:pt idx="109">
                  <c:v>5097</c:v>
                </c:pt>
                <c:pt idx="110">
                  <c:v>5115</c:v>
                </c:pt>
                <c:pt idx="111">
                  <c:v>5131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3-47C3-9B72-9EAEC7963DC4}"/>
            </c:ext>
          </c:extLst>
        </c:ser>
        <c:ser>
          <c:idx val="2"/>
          <c:order val="2"/>
          <c:tx>
            <c:strRef>
              <c:f>'TR CHart'!$E$14</c:f>
              <c:strCache>
                <c:ptCount val="1"/>
                <c:pt idx="0">
                  <c:v>Recovered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'TR CHart'!$A$15:$A$126</c:f>
              <c:numCache>
                <c:formatCode>dd/mm/yyyy;@</c:formatCode>
                <c:ptCount val="11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  <c:pt idx="82">
                  <c:v>43983</c:v>
                </c:pt>
                <c:pt idx="83">
                  <c:v>43984</c:v>
                </c:pt>
                <c:pt idx="84">
                  <c:v>43985</c:v>
                </c:pt>
                <c:pt idx="85">
                  <c:v>43986</c:v>
                </c:pt>
                <c:pt idx="86">
                  <c:v>43987</c:v>
                </c:pt>
                <c:pt idx="87">
                  <c:v>43988</c:v>
                </c:pt>
                <c:pt idx="88">
                  <c:v>43989</c:v>
                </c:pt>
                <c:pt idx="89">
                  <c:v>43990</c:v>
                </c:pt>
                <c:pt idx="90">
                  <c:v>43991</c:v>
                </c:pt>
                <c:pt idx="91">
                  <c:v>43992</c:v>
                </c:pt>
                <c:pt idx="92">
                  <c:v>43993</c:v>
                </c:pt>
                <c:pt idx="93">
                  <c:v>43994</c:v>
                </c:pt>
                <c:pt idx="94">
                  <c:v>43995</c:v>
                </c:pt>
                <c:pt idx="95">
                  <c:v>43996</c:v>
                </c:pt>
                <c:pt idx="96">
                  <c:v>43997</c:v>
                </c:pt>
                <c:pt idx="97">
                  <c:v>43998</c:v>
                </c:pt>
                <c:pt idx="98">
                  <c:v>43999</c:v>
                </c:pt>
                <c:pt idx="99">
                  <c:v>44000</c:v>
                </c:pt>
                <c:pt idx="100">
                  <c:v>44001</c:v>
                </c:pt>
                <c:pt idx="101">
                  <c:v>44002</c:v>
                </c:pt>
                <c:pt idx="102">
                  <c:v>44003</c:v>
                </c:pt>
                <c:pt idx="103">
                  <c:v>44004</c:v>
                </c:pt>
                <c:pt idx="104">
                  <c:v>44005</c:v>
                </c:pt>
                <c:pt idx="105">
                  <c:v>44006</c:v>
                </c:pt>
                <c:pt idx="106">
                  <c:v>44007</c:v>
                </c:pt>
                <c:pt idx="107">
                  <c:v>44008</c:v>
                </c:pt>
                <c:pt idx="108">
                  <c:v>44009</c:v>
                </c:pt>
                <c:pt idx="109">
                  <c:v>44010</c:v>
                </c:pt>
                <c:pt idx="110">
                  <c:v>44011</c:v>
                </c:pt>
                <c:pt idx="111">
                  <c:v>44012</c:v>
                </c:pt>
              </c:numCache>
            </c:numRef>
          </c:cat>
          <c:val>
            <c:numRef>
              <c:f>'TR CHart'!$E$15:$E$126</c:f>
              <c:numCache>
                <c:formatCode>#,##0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</c:v>
                </c:pt>
                <c:pt idx="15">
                  <c:v>26</c:v>
                </c:pt>
                <c:pt idx="16">
                  <c:v>42</c:v>
                </c:pt>
                <c:pt idx="17">
                  <c:v>70</c:v>
                </c:pt>
                <c:pt idx="18">
                  <c:v>105</c:v>
                </c:pt>
                <c:pt idx="19">
                  <c:v>162</c:v>
                </c:pt>
                <c:pt idx="20">
                  <c:v>243</c:v>
                </c:pt>
                <c:pt idx="21">
                  <c:v>333</c:v>
                </c:pt>
                <c:pt idx="22">
                  <c:v>415</c:v>
                </c:pt>
                <c:pt idx="23">
                  <c:v>484</c:v>
                </c:pt>
                <c:pt idx="24">
                  <c:v>786</c:v>
                </c:pt>
                <c:pt idx="25">
                  <c:v>1042</c:v>
                </c:pt>
                <c:pt idx="26">
                  <c:v>1326</c:v>
                </c:pt>
                <c:pt idx="27">
                  <c:v>1582</c:v>
                </c:pt>
                <c:pt idx="28">
                  <c:v>1846</c:v>
                </c:pt>
                <c:pt idx="29">
                  <c:v>2142</c:v>
                </c:pt>
                <c:pt idx="30">
                  <c:v>2423</c:v>
                </c:pt>
                <c:pt idx="31">
                  <c:v>2965</c:v>
                </c:pt>
                <c:pt idx="32">
                  <c:v>3446</c:v>
                </c:pt>
                <c:pt idx="33">
                  <c:v>3957</c:v>
                </c:pt>
                <c:pt idx="34">
                  <c:v>4799</c:v>
                </c:pt>
                <c:pt idx="35">
                  <c:v>5674</c:v>
                </c:pt>
                <c:pt idx="36">
                  <c:v>7089</c:v>
                </c:pt>
                <c:pt idx="37">
                  <c:v>8631</c:v>
                </c:pt>
                <c:pt idx="38">
                  <c:v>10453</c:v>
                </c:pt>
                <c:pt idx="39">
                  <c:v>11976</c:v>
                </c:pt>
                <c:pt idx="40">
                  <c:v>13430</c:v>
                </c:pt>
                <c:pt idx="41">
                  <c:v>14918</c:v>
                </c:pt>
                <c:pt idx="42">
                  <c:v>16477</c:v>
                </c:pt>
                <c:pt idx="43">
                  <c:v>18491</c:v>
                </c:pt>
                <c:pt idx="44">
                  <c:v>21737</c:v>
                </c:pt>
                <c:pt idx="45">
                  <c:v>25582</c:v>
                </c:pt>
                <c:pt idx="46">
                  <c:v>29140</c:v>
                </c:pt>
                <c:pt idx="47">
                  <c:v>33791</c:v>
                </c:pt>
                <c:pt idx="48">
                  <c:v>38809</c:v>
                </c:pt>
                <c:pt idx="49">
                  <c:v>44040</c:v>
                </c:pt>
                <c:pt idx="50">
                  <c:v>48886</c:v>
                </c:pt>
                <c:pt idx="51">
                  <c:v>53808</c:v>
                </c:pt>
                <c:pt idx="52">
                  <c:v>58259</c:v>
                </c:pt>
                <c:pt idx="53">
                  <c:v>63151</c:v>
                </c:pt>
                <c:pt idx="54">
                  <c:v>68166</c:v>
                </c:pt>
                <c:pt idx="55">
                  <c:v>73285</c:v>
                </c:pt>
                <c:pt idx="56">
                  <c:v>78202</c:v>
                </c:pt>
                <c:pt idx="57">
                  <c:v>82984</c:v>
                </c:pt>
                <c:pt idx="58">
                  <c:v>86396</c:v>
                </c:pt>
                <c:pt idx="59">
                  <c:v>89480</c:v>
                </c:pt>
                <c:pt idx="60">
                  <c:v>92691</c:v>
                </c:pt>
                <c:pt idx="61">
                  <c:v>95780</c:v>
                </c:pt>
                <c:pt idx="62">
                  <c:v>98889</c:v>
                </c:pt>
                <c:pt idx="63">
                  <c:v>101715</c:v>
                </c:pt>
                <c:pt idx="64">
                  <c:v>104030</c:v>
                </c:pt>
                <c:pt idx="65">
                  <c:v>106133</c:v>
                </c:pt>
                <c:pt idx="66">
                  <c:v>108137</c:v>
                </c:pt>
                <c:pt idx="67">
                  <c:v>109962</c:v>
                </c:pt>
                <c:pt idx="68">
                  <c:v>111577</c:v>
                </c:pt>
                <c:pt idx="69">
                  <c:v>112895</c:v>
                </c:pt>
                <c:pt idx="70">
                  <c:v>113987</c:v>
                </c:pt>
                <c:pt idx="71">
                  <c:v>114990</c:v>
                </c:pt>
                <c:pt idx="72">
                  <c:v>116111</c:v>
                </c:pt>
                <c:pt idx="73">
                  <c:v>117602</c:v>
                </c:pt>
                <c:pt idx="74">
                  <c:v>118694</c:v>
                </c:pt>
                <c:pt idx="75">
                  <c:v>120015</c:v>
                </c:pt>
                <c:pt idx="76">
                  <c:v>121507</c:v>
                </c:pt>
                <c:pt idx="77">
                  <c:v>122793</c:v>
                </c:pt>
                <c:pt idx="78">
                  <c:v>124369</c:v>
                </c:pt>
                <c:pt idx="79">
                  <c:v>125963</c:v>
                </c:pt>
                <c:pt idx="80">
                  <c:v>126984</c:v>
                </c:pt>
                <c:pt idx="81">
                  <c:v>127973</c:v>
                </c:pt>
                <c:pt idx="82">
                  <c:v>128947</c:v>
                </c:pt>
                <c:pt idx="83">
                  <c:v>129921</c:v>
                </c:pt>
                <c:pt idx="84">
                  <c:v>130852</c:v>
                </c:pt>
                <c:pt idx="85">
                  <c:v>131778</c:v>
                </c:pt>
                <c:pt idx="86">
                  <c:v>133400</c:v>
                </c:pt>
                <c:pt idx="87">
                  <c:v>135322</c:v>
                </c:pt>
                <c:pt idx="88">
                  <c:v>137969</c:v>
                </c:pt>
                <c:pt idx="89">
                  <c:v>141380</c:v>
                </c:pt>
                <c:pt idx="90">
                  <c:v>144598</c:v>
                </c:pt>
                <c:pt idx="91">
                  <c:v>146839</c:v>
                </c:pt>
                <c:pt idx="92">
                  <c:v>147860</c:v>
                </c:pt>
                <c:pt idx="93">
                  <c:v>149102</c:v>
                </c:pt>
                <c:pt idx="94">
                  <c:v>150087</c:v>
                </c:pt>
                <c:pt idx="95">
                  <c:v>151417</c:v>
                </c:pt>
                <c:pt idx="96">
                  <c:v>152364</c:v>
                </c:pt>
                <c:pt idx="97">
                  <c:v>153379</c:v>
                </c:pt>
                <c:pt idx="98">
                  <c:v>154640</c:v>
                </c:pt>
                <c:pt idx="99">
                  <c:v>156022</c:v>
                </c:pt>
                <c:pt idx="100">
                  <c:v>157516</c:v>
                </c:pt>
                <c:pt idx="101">
                  <c:v>158828</c:v>
                </c:pt>
                <c:pt idx="102">
                  <c:v>160240</c:v>
                </c:pt>
                <c:pt idx="103">
                  <c:v>161533</c:v>
                </c:pt>
                <c:pt idx="104">
                  <c:v>162848</c:v>
                </c:pt>
                <c:pt idx="105">
                  <c:v>164234</c:v>
                </c:pt>
                <c:pt idx="106">
                  <c:v>165706</c:v>
                </c:pt>
                <c:pt idx="107">
                  <c:v>167198</c:v>
                </c:pt>
                <c:pt idx="108">
                  <c:v>169182</c:v>
                </c:pt>
                <c:pt idx="109">
                  <c:v>170595</c:v>
                </c:pt>
                <c:pt idx="110">
                  <c:v>171809</c:v>
                </c:pt>
                <c:pt idx="111">
                  <c:v>173111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3-47C3-9B72-9EAEC7963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05864"/>
        <c:axId val="467901272"/>
      </c:lineChart>
      <c:dateAx>
        <c:axId val="467905864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467901272"/>
        <c:crosses val="autoZero"/>
        <c:auto val="1"/>
        <c:lblOffset val="100"/>
        <c:baseTimeUnit val="days"/>
      </c:dateAx>
      <c:valAx>
        <c:axId val="46790127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6790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>
                <a:solidFill>
                  <a:schemeClr val="bg1"/>
                </a:solidFill>
              </a:rPr>
              <a:t>ITALY COVID-19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 Chart'!$C$18</c:f>
              <c:strCache>
                <c:ptCount val="1"/>
                <c:pt idx="0">
                  <c:v>Confirmed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'I Chart'!$A$19:$A$100</c:f>
              <c:numCache>
                <c:formatCode>dd/mm/yyyy;@</c:formatCode>
                <c:ptCount val="8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</c:numCache>
            </c:numRef>
          </c:cat>
          <c:val>
            <c:numRef>
              <c:f>'I Chart'!$C$19:$C$100</c:f>
              <c:numCache>
                <c:formatCode>#,##0</c:formatCode>
                <c:ptCount val="82"/>
                <c:pt idx="0">
                  <c:v>10149</c:v>
                </c:pt>
                <c:pt idx="1">
                  <c:v>12462</c:v>
                </c:pt>
                <c:pt idx="2">
                  <c:v>15113</c:v>
                </c:pt>
                <c:pt idx="3">
                  <c:v>17660</c:v>
                </c:pt>
                <c:pt idx="4">
                  <c:v>21153</c:v>
                </c:pt>
                <c:pt idx="5">
                  <c:v>24747</c:v>
                </c:pt>
                <c:pt idx="6">
                  <c:v>27980</c:v>
                </c:pt>
                <c:pt idx="7">
                  <c:v>31506</c:v>
                </c:pt>
                <c:pt idx="8">
                  <c:v>35713</c:v>
                </c:pt>
                <c:pt idx="9">
                  <c:v>41035</c:v>
                </c:pt>
                <c:pt idx="10">
                  <c:v>47021</c:v>
                </c:pt>
                <c:pt idx="11">
                  <c:v>53578</c:v>
                </c:pt>
                <c:pt idx="12">
                  <c:v>59138</c:v>
                </c:pt>
                <c:pt idx="13">
                  <c:v>63927</c:v>
                </c:pt>
                <c:pt idx="14">
                  <c:v>69176</c:v>
                </c:pt>
                <c:pt idx="15">
                  <c:v>74386</c:v>
                </c:pt>
                <c:pt idx="16">
                  <c:v>80589</c:v>
                </c:pt>
                <c:pt idx="17">
                  <c:v>86498</c:v>
                </c:pt>
                <c:pt idx="18">
                  <c:v>92472</c:v>
                </c:pt>
                <c:pt idx="19">
                  <c:v>97689</c:v>
                </c:pt>
                <c:pt idx="20">
                  <c:v>101739</c:v>
                </c:pt>
                <c:pt idx="21">
                  <c:v>105792</c:v>
                </c:pt>
                <c:pt idx="22">
                  <c:v>110574</c:v>
                </c:pt>
                <c:pt idx="23">
                  <c:v>115242</c:v>
                </c:pt>
                <c:pt idx="24">
                  <c:v>119827</c:v>
                </c:pt>
                <c:pt idx="25">
                  <c:v>124632</c:v>
                </c:pt>
                <c:pt idx="26">
                  <c:v>128948</c:v>
                </c:pt>
                <c:pt idx="27">
                  <c:v>132547</c:v>
                </c:pt>
                <c:pt idx="28">
                  <c:v>135586</c:v>
                </c:pt>
                <c:pt idx="29">
                  <c:v>139422</c:v>
                </c:pt>
                <c:pt idx="30">
                  <c:v>143626</c:v>
                </c:pt>
                <c:pt idx="31">
                  <c:v>147577</c:v>
                </c:pt>
                <c:pt idx="32">
                  <c:v>152271</c:v>
                </c:pt>
                <c:pt idx="33">
                  <c:v>156363</c:v>
                </c:pt>
                <c:pt idx="34">
                  <c:v>159516</c:v>
                </c:pt>
                <c:pt idx="35">
                  <c:v>162488</c:v>
                </c:pt>
                <c:pt idx="36">
                  <c:v>165155</c:v>
                </c:pt>
                <c:pt idx="37">
                  <c:v>168941</c:v>
                </c:pt>
                <c:pt idx="38">
                  <c:v>172434</c:v>
                </c:pt>
                <c:pt idx="39">
                  <c:v>175925</c:v>
                </c:pt>
                <c:pt idx="40">
                  <c:v>178972</c:v>
                </c:pt>
                <c:pt idx="41">
                  <c:v>181228</c:v>
                </c:pt>
                <c:pt idx="42">
                  <c:v>184628</c:v>
                </c:pt>
                <c:pt idx="43">
                  <c:v>187327</c:v>
                </c:pt>
                <c:pt idx="44">
                  <c:v>189973</c:v>
                </c:pt>
                <c:pt idx="45">
                  <c:v>195351</c:v>
                </c:pt>
                <c:pt idx="46">
                  <c:v>197675</c:v>
                </c:pt>
                <c:pt idx="47">
                  <c:v>197675</c:v>
                </c:pt>
                <c:pt idx="48">
                  <c:v>201505</c:v>
                </c:pt>
                <c:pt idx="49">
                  <c:v>201505</c:v>
                </c:pt>
                <c:pt idx="50">
                  <c:v>203591</c:v>
                </c:pt>
                <c:pt idx="51">
                  <c:v>207428</c:v>
                </c:pt>
                <c:pt idx="52">
                  <c:v>209328</c:v>
                </c:pt>
                <c:pt idx="53">
                  <c:v>210717</c:v>
                </c:pt>
                <c:pt idx="54">
                  <c:v>211938</c:v>
                </c:pt>
                <c:pt idx="55">
                  <c:v>213013</c:v>
                </c:pt>
                <c:pt idx="56">
                  <c:v>214457</c:v>
                </c:pt>
                <c:pt idx="57">
                  <c:v>214457</c:v>
                </c:pt>
                <c:pt idx="58">
                  <c:v>217185</c:v>
                </c:pt>
                <c:pt idx="59">
                  <c:v>218268</c:v>
                </c:pt>
                <c:pt idx="60">
                  <c:v>218268</c:v>
                </c:pt>
                <c:pt idx="61">
                  <c:v>219814</c:v>
                </c:pt>
                <c:pt idx="62">
                  <c:v>221216</c:v>
                </c:pt>
                <c:pt idx="63">
                  <c:v>222104</c:v>
                </c:pt>
                <c:pt idx="64">
                  <c:v>223096</c:v>
                </c:pt>
                <c:pt idx="65">
                  <c:v>223885</c:v>
                </c:pt>
                <c:pt idx="66">
                  <c:v>224760</c:v>
                </c:pt>
                <c:pt idx="67">
                  <c:v>225435</c:v>
                </c:pt>
                <c:pt idx="68">
                  <c:v>225886</c:v>
                </c:pt>
                <c:pt idx="69">
                  <c:v>226699</c:v>
                </c:pt>
                <c:pt idx="70">
                  <c:v>227364</c:v>
                </c:pt>
                <c:pt idx="71">
                  <c:v>228006</c:v>
                </c:pt>
                <c:pt idx="72">
                  <c:v>228658</c:v>
                </c:pt>
                <c:pt idx="73">
                  <c:v>229327</c:v>
                </c:pt>
                <c:pt idx="74">
                  <c:v>229858</c:v>
                </c:pt>
                <c:pt idx="75">
                  <c:v>230158</c:v>
                </c:pt>
                <c:pt idx="76">
                  <c:v>230555</c:v>
                </c:pt>
                <c:pt idx="77">
                  <c:v>231139</c:v>
                </c:pt>
                <c:pt idx="78">
                  <c:v>231732</c:v>
                </c:pt>
                <c:pt idx="79">
                  <c:v>232248</c:v>
                </c:pt>
                <c:pt idx="80">
                  <c:v>232664</c:v>
                </c:pt>
                <c:pt idx="81">
                  <c:v>232997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8-43AD-8409-D75DF26E334A}"/>
            </c:ext>
          </c:extLst>
        </c:ser>
        <c:ser>
          <c:idx val="1"/>
          <c:order val="1"/>
          <c:tx>
            <c:strRef>
              <c:f>'I Chart'!$D$18</c:f>
              <c:strCache>
                <c:ptCount val="1"/>
                <c:pt idx="0">
                  <c:v>Deaths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 Chart'!$A$19:$A$100</c:f>
              <c:numCache>
                <c:formatCode>dd/mm/yyyy;@</c:formatCode>
                <c:ptCount val="8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</c:numCache>
            </c:numRef>
          </c:cat>
          <c:val>
            <c:numRef>
              <c:f>'I Chart'!$D$19:$D$100</c:f>
              <c:numCache>
                <c:formatCode>#,##0</c:formatCode>
                <c:ptCount val="82"/>
                <c:pt idx="0">
                  <c:v>631</c:v>
                </c:pt>
                <c:pt idx="1">
                  <c:v>827</c:v>
                </c:pt>
                <c:pt idx="2">
                  <c:v>1016</c:v>
                </c:pt>
                <c:pt idx="3">
                  <c:v>1266</c:v>
                </c:pt>
                <c:pt idx="4">
                  <c:v>1441</c:v>
                </c:pt>
                <c:pt idx="5">
                  <c:v>1809</c:v>
                </c:pt>
                <c:pt idx="6">
                  <c:v>2158</c:v>
                </c:pt>
                <c:pt idx="7">
                  <c:v>2503</c:v>
                </c:pt>
                <c:pt idx="8">
                  <c:v>2978</c:v>
                </c:pt>
                <c:pt idx="9">
                  <c:v>3405</c:v>
                </c:pt>
                <c:pt idx="10">
                  <c:v>4032</c:v>
                </c:pt>
                <c:pt idx="11">
                  <c:v>4825</c:v>
                </c:pt>
                <c:pt idx="12">
                  <c:v>5476</c:v>
                </c:pt>
                <c:pt idx="13">
                  <c:v>6077</c:v>
                </c:pt>
                <c:pt idx="14">
                  <c:v>6820</c:v>
                </c:pt>
                <c:pt idx="15">
                  <c:v>7503</c:v>
                </c:pt>
                <c:pt idx="16">
                  <c:v>8215</c:v>
                </c:pt>
                <c:pt idx="17">
                  <c:v>9134</c:v>
                </c:pt>
                <c:pt idx="18">
                  <c:v>10023</c:v>
                </c:pt>
                <c:pt idx="19">
                  <c:v>10779</c:v>
                </c:pt>
                <c:pt idx="20">
                  <c:v>11591</c:v>
                </c:pt>
                <c:pt idx="21">
                  <c:v>12428</c:v>
                </c:pt>
                <c:pt idx="22">
                  <c:v>13155</c:v>
                </c:pt>
                <c:pt idx="23">
                  <c:v>13915</c:v>
                </c:pt>
                <c:pt idx="24">
                  <c:v>14681</c:v>
                </c:pt>
                <c:pt idx="25">
                  <c:v>15362</c:v>
                </c:pt>
                <c:pt idx="26">
                  <c:v>15887</c:v>
                </c:pt>
                <c:pt idx="27">
                  <c:v>16523</c:v>
                </c:pt>
                <c:pt idx="28">
                  <c:v>17127</c:v>
                </c:pt>
                <c:pt idx="29">
                  <c:v>17669</c:v>
                </c:pt>
                <c:pt idx="30">
                  <c:v>18279</c:v>
                </c:pt>
                <c:pt idx="31">
                  <c:v>18849</c:v>
                </c:pt>
                <c:pt idx="32">
                  <c:v>19468</c:v>
                </c:pt>
                <c:pt idx="33">
                  <c:v>19899</c:v>
                </c:pt>
                <c:pt idx="34">
                  <c:v>20465</c:v>
                </c:pt>
                <c:pt idx="35">
                  <c:v>21067</c:v>
                </c:pt>
                <c:pt idx="36">
                  <c:v>21645</c:v>
                </c:pt>
                <c:pt idx="37">
                  <c:v>22170</c:v>
                </c:pt>
                <c:pt idx="38">
                  <c:v>22745</c:v>
                </c:pt>
                <c:pt idx="39">
                  <c:v>23227</c:v>
                </c:pt>
                <c:pt idx="40">
                  <c:v>23660</c:v>
                </c:pt>
                <c:pt idx="41">
                  <c:v>24114</c:v>
                </c:pt>
                <c:pt idx="42">
                  <c:v>24599.5</c:v>
                </c:pt>
                <c:pt idx="43">
                  <c:v>25085</c:v>
                </c:pt>
                <c:pt idx="44">
                  <c:v>25549</c:v>
                </c:pt>
                <c:pt idx="45">
                  <c:v>26384</c:v>
                </c:pt>
                <c:pt idx="46">
                  <c:v>26644</c:v>
                </c:pt>
                <c:pt idx="47">
                  <c:v>26644</c:v>
                </c:pt>
                <c:pt idx="48">
                  <c:v>27359</c:v>
                </c:pt>
                <c:pt idx="49">
                  <c:v>27359</c:v>
                </c:pt>
                <c:pt idx="50">
                  <c:v>27682</c:v>
                </c:pt>
                <c:pt idx="51">
                  <c:v>28236</c:v>
                </c:pt>
                <c:pt idx="52">
                  <c:v>28710</c:v>
                </c:pt>
                <c:pt idx="53">
                  <c:v>28884</c:v>
                </c:pt>
                <c:pt idx="54">
                  <c:v>29079</c:v>
                </c:pt>
                <c:pt idx="55">
                  <c:v>29315</c:v>
                </c:pt>
                <c:pt idx="56">
                  <c:v>29684</c:v>
                </c:pt>
                <c:pt idx="57">
                  <c:v>29684</c:v>
                </c:pt>
                <c:pt idx="58">
                  <c:v>30201</c:v>
                </c:pt>
                <c:pt idx="59">
                  <c:v>30395</c:v>
                </c:pt>
                <c:pt idx="60">
                  <c:v>30395</c:v>
                </c:pt>
                <c:pt idx="61">
                  <c:v>30739</c:v>
                </c:pt>
                <c:pt idx="62">
                  <c:v>30911</c:v>
                </c:pt>
                <c:pt idx="63">
                  <c:v>31106</c:v>
                </c:pt>
                <c:pt idx="64">
                  <c:v>31368</c:v>
                </c:pt>
                <c:pt idx="65">
                  <c:v>31610</c:v>
                </c:pt>
                <c:pt idx="66">
                  <c:v>31763</c:v>
                </c:pt>
                <c:pt idx="67">
                  <c:v>31908</c:v>
                </c:pt>
                <c:pt idx="68">
                  <c:v>32007</c:v>
                </c:pt>
                <c:pt idx="69">
                  <c:v>32169</c:v>
                </c:pt>
                <c:pt idx="70">
                  <c:v>32330</c:v>
                </c:pt>
                <c:pt idx="71">
                  <c:v>32486</c:v>
                </c:pt>
                <c:pt idx="72">
                  <c:v>32616</c:v>
                </c:pt>
                <c:pt idx="73">
                  <c:v>32735</c:v>
                </c:pt>
                <c:pt idx="74">
                  <c:v>32785</c:v>
                </c:pt>
                <c:pt idx="75">
                  <c:v>32877</c:v>
                </c:pt>
                <c:pt idx="76">
                  <c:v>32955</c:v>
                </c:pt>
                <c:pt idx="77">
                  <c:v>33072</c:v>
                </c:pt>
                <c:pt idx="78">
                  <c:v>33142</c:v>
                </c:pt>
                <c:pt idx="79">
                  <c:v>33229</c:v>
                </c:pt>
                <c:pt idx="80">
                  <c:v>33340</c:v>
                </c:pt>
                <c:pt idx="81">
                  <c:v>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8-43AD-8409-D75DF26E334A}"/>
            </c:ext>
          </c:extLst>
        </c:ser>
        <c:ser>
          <c:idx val="2"/>
          <c:order val="2"/>
          <c:tx>
            <c:strRef>
              <c:f>'I Chart'!$E$18</c:f>
              <c:strCache>
                <c:ptCount val="1"/>
                <c:pt idx="0">
                  <c:v>Recovered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'I Chart'!$A$19:$A$100</c:f>
              <c:numCache>
                <c:formatCode>dd/mm/yyyy;@</c:formatCode>
                <c:ptCount val="8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  <c:pt idx="29">
                  <c:v>43930</c:v>
                </c:pt>
                <c:pt idx="30">
                  <c:v>43931</c:v>
                </c:pt>
                <c:pt idx="31">
                  <c:v>43932</c:v>
                </c:pt>
                <c:pt idx="32">
                  <c:v>43933</c:v>
                </c:pt>
                <c:pt idx="33">
                  <c:v>43934</c:v>
                </c:pt>
                <c:pt idx="34">
                  <c:v>43935</c:v>
                </c:pt>
                <c:pt idx="35">
                  <c:v>43936</c:v>
                </c:pt>
                <c:pt idx="36">
                  <c:v>43937</c:v>
                </c:pt>
                <c:pt idx="37">
                  <c:v>43938</c:v>
                </c:pt>
                <c:pt idx="38">
                  <c:v>43939</c:v>
                </c:pt>
                <c:pt idx="39">
                  <c:v>43940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43946</c:v>
                </c:pt>
                <c:pt idx="46">
                  <c:v>43947</c:v>
                </c:pt>
                <c:pt idx="47">
                  <c:v>43948</c:v>
                </c:pt>
                <c:pt idx="48">
                  <c:v>43949</c:v>
                </c:pt>
                <c:pt idx="49">
                  <c:v>43950</c:v>
                </c:pt>
                <c:pt idx="50">
                  <c:v>43951</c:v>
                </c:pt>
                <c:pt idx="51">
                  <c:v>43952</c:v>
                </c:pt>
                <c:pt idx="52">
                  <c:v>43953</c:v>
                </c:pt>
                <c:pt idx="53">
                  <c:v>43954</c:v>
                </c:pt>
                <c:pt idx="54">
                  <c:v>43955</c:v>
                </c:pt>
                <c:pt idx="55">
                  <c:v>43956</c:v>
                </c:pt>
                <c:pt idx="56">
                  <c:v>43957</c:v>
                </c:pt>
                <c:pt idx="57">
                  <c:v>43958</c:v>
                </c:pt>
                <c:pt idx="58">
                  <c:v>43959</c:v>
                </c:pt>
                <c:pt idx="59">
                  <c:v>43960</c:v>
                </c:pt>
                <c:pt idx="60">
                  <c:v>43961</c:v>
                </c:pt>
                <c:pt idx="61">
                  <c:v>43962</c:v>
                </c:pt>
                <c:pt idx="62">
                  <c:v>43963</c:v>
                </c:pt>
                <c:pt idx="63">
                  <c:v>43964</c:v>
                </c:pt>
                <c:pt idx="64">
                  <c:v>43965</c:v>
                </c:pt>
                <c:pt idx="65">
                  <c:v>43966</c:v>
                </c:pt>
                <c:pt idx="66">
                  <c:v>43967</c:v>
                </c:pt>
                <c:pt idx="67">
                  <c:v>43968</c:v>
                </c:pt>
                <c:pt idx="68">
                  <c:v>43969</c:v>
                </c:pt>
                <c:pt idx="69">
                  <c:v>43970</c:v>
                </c:pt>
                <c:pt idx="70">
                  <c:v>43971</c:v>
                </c:pt>
                <c:pt idx="71">
                  <c:v>43972</c:v>
                </c:pt>
                <c:pt idx="72">
                  <c:v>43973</c:v>
                </c:pt>
                <c:pt idx="73">
                  <c:v>43974</c:v>
                </c:pt>
                <c:pt idx="74">
                  <c:v>43975</c:v>
                </c:pt>
                <c:pt idx="75">
                  <c:v>43976</c:v>
                </c:pt>
                <c:pt idx="76">
                  <c:v>43977</c:v>
                </c:pt>
                <c:pt idx="77">
                  <c:v>43978</c:v>
                </c:pt>
                <c:pt idx="78">
                  <c:v>43979</c:v>
                </c:pt>
                <c:pt idx="79">
                  <c:v>43980</c:v>
                </c:pt>
                <c:pt idx="80">
                  <c:v>43981</c:v>
                </c:pt>
                <c:pt idx="81">
                  <c:v>43982</c:v>
                </c:pt>
              </c:numCache>
            </c:numRef>
          </c:cat>
          <c:val>
            <c:numRef>
              <c:f>'I Chart'!$E$19:$E$100</c:f>
              <c:numCache>
                <c:formatCode>#,##0</c:formatCode>
                <c:ptCount val="82"/>
                <c:pt idx="0">
                  <c:v>1004</c:v>
                </c:pt>
                <c:pt idx="1">
                  <c:v>1045</c:v>
                </c:pt>
                <c:pt idx="2">
                  <c:v>1258</c:v>
                </c:pt>
                <c:pt idx="3">
                  <c:v>1439</c:v>
                </c:pt>
                <c:pt idx="4">
                  <c:v>1962</c:v>
                </c:pt>
                <c:pt idx="5">
                  <c:v>2335</c:v>
                </c:pt>
                <c:pt idx="6">
                  <c:v>2749</c:v>
                </c:pt>
                <c:pt idx="7">
                  <c:v>2941</c:v>
                </c:pt>
                <c:pt idx="8">
                  <c:v>4025</c:v>
                </c:pt>
                <c:pt idx="9">
                  <c:v>4440</c:v>
                </c:pt>
                <c:pt idx="10">
                  <c:v>4440</c:v>
                </c:pt>
                <c:pt idx="11">
                  <c:v>6072</c:v>
                </c:pt>
                <c:pt idx="12">
                  <c:v>7024</c:v>
                </c:pt>
                <c:pt idx="13">
                  <c:v>7432</c:v>
                </c:pt>
                <c:pt idx="14">
                  <c:v>8326</c:v>
                </c:pt>
                <c:pt idx="15">
                  <c:v>9362</c:v>
                </c:pt>
                <c:pt idx="16">
                  <c:v>10361</c:v>
                </c:pt>
                <c:pt idx="17">
                  <c:v>10950</c:v>
                </c:pt>
                <c:pt idx="18">
                  <c:v>12384</c:v>
                </c:pt>
                <c:pt idx="19">
                  <c:v>13030</c:v>
                </c:pt>
                <c:pt idx="20">
                  <c:v>14620</c:v>
                </c:pt>
                <c:pt idx="21">
                  <c:v>15729</c:v>
                </c:pt>
                <c:pt idx="22">
                  <c:v>16847</c:v>
                </c:pt>
                <c:pt idx="23">
                  <c:v>18278</c:v>
                </c:pt>
                <c:pt idx="24">
                  <c:v>19758</c:v>
                </c:pt>
                <c:pt idx="25">
                  <c:v>20996</c:v>
                </c:pt>
                <c:pt idx="26">
                  <c:v>21815</c:v>
                </c:pt>
                <c:pt idx="27">
                  <c:v>22837</c:v>
                </c:pt>
                <c:pt idx="28">
                  <c:v>24392</c:v>
                </c:pt>
                <c:pt idx="29">
                  <c:v>26491</c:v>
                </c:pt>
                <c:pt idx="30">
                  <c:v>28470</c:v>
                </c:pt>
                <c:pt idx="31">
                  <c:v>30455</c:v>
                </c:pt>
                <c:pt idx="32">
                  <c:v>32534</c:v>
                </c:pt>
                <c:pt idx="33">
                  <c:v>34211</c:v>
                </c:pt>
                <c:pt idx="34">
                  <c:v>35435</c:v>
                </c:pt>
                <c:pt idx="35">
                  <c:v>37130</c:v>
                </c:pt>
                <c:pt idx="36">
                  <c:v>38092</c:v>
                </c:pt>
                <c:pt idx="37">
                  <c:v>40164</c:v>
                </c:pt>
                <c:pt idx="38">
                  <c:v>42727</c:v>
                </c:pt>
                <c:pt idx="39">
                  <c:v>44927</c:v>
                </c:pt>
                <c:pt idx="40">
                  <c:v>47055</c:v>
                </c:pt>
                <c:pt idx="41">
                  <c:v>48877</c:v>
                </c:pt>
                <c:pt idx="42">
                  <c:v>51710</c:v>
                </c:pt>
                <c:pt idx="43">
                  <c:v>54543</c:v>
                </c:pt>
                <c:pt idx="44">
                  <c:v>57576</c:v>
                </c:pt>
                <c:pt idx="45">
                  <c:v>63120</c:v>
                </c:pt>
                <c:pt idx="46">
                  <c:v>64928</c:v>
                </c:pt>
                <c:pt idx="47">
                  <c:v>64928</c:v>
                </c:pt>
                <c:pt idx="48">
                  <c:v>68941</c:v>
                </c:pt>
                <c:pt idx="49">
                  <c:v>68941</c:v>
                </c:pt>
                <c:pt idx="50">
                  <c:v>71252</c:v>
                </c:pt>
                <c:pt idx="51">
                  <c:v>78249</c:v>
                </c:pt>
                <c:pt idx="52">
                  <c:v>79914</c:v>
                </c:pt>
                <c:pt idx="53">
                  <c:v>81654</c:v>
                </c:pt>
                <c:pt idx="54">
                  <c:v>82879</c:v>
                </c:pt>
                <c:pt idx="55">
                  <c:v>85231</c:v>
                </c:pt>
                <c:pt idx="56">
                  <c:v>93245</c:v>
                </c:pt>
                <c:pt idx="57">
                  <c:v>93245</c:v>
                </c:pt>
                <c:pt idx="58">
                  <c:v>99023</c:v>
                </c:pt>
                <c:pt idx="59">
                  <c:v>103031</c:v>
                </c:pt>
                <c:pt idx="60">
                  <c:v>103031</c:v>
                </c:pt>
                <c:pt idx="61">
                  <c:v>106587</c:v>
                </c:pt>
                <c:pt idx="62">
                  <c:v>109039</c:v>
                </c:pt>
                <c:pt idx="63">
                  <c:v>112541</c:v>
                </c:pt>
                <c:pt idx="64">
                  <c:v>115288</c:v>
                </c:pt>
                <c:pt idx="65">
                  <c:v>120205</c:v>
                </c:pt>
                <c:pt idx="66">
                  <c:v>122810</c:v>
                </c:pt>
                <c:pt idx="67">
                  <c:v>125176</c:v>
                </c:pt>
                <c:pt idx="68">
                  <c:v>127326</c:v>
                </c:pt>
                <c:pt idx="69">
                  <c:v>129401</c:v>
                </c:pt>
                <c:pt idx="70">
                  <c:v>132282</c:v>
                </c:pt>
                <c:pt idx="71">
                  <c:v>134560</c:v>
                </c:pt>
                <c:pt idx="72">
                  <c:v>136720</c:v>
                </c:pt>
                <c:pt idx="73">
                  <c:v>138840</c:v>
                </c:pt>
                <c:pt idx="74">
                  <c:v>140479</c:v>
                </c:pt>
                <c:pt idx="75">
                  <c:v>141981</c:v>
                </c:pt>
                <c:pt idx="76">
                  <c:v>144658</c:v>
                </c:pt>
                <c:pt idx="77">
                  <c:v>147101</c:v>
                </c:pt>
                <c:pt idx="78">
                  <c:v>150604</c:v>
                </c:pt>
                <c:pt idx="79">
                  <c:v>152844</c:v>
                </c:pt>
                <c:pt idx="80">
                  <c:v>155633</c:v>
                </c:pt>
                <c:pt idx="81">
                  <c:v>157507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8-43AD-8409-D75DF26E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54920"/>
        <c:axId val="589651312"/>
      </c:lineChart>
      <c:dateAx>
        <c:axId val="589654920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589651312"/>
        <c:crosses val="autoZero"/>
        <c:auto val="1"/>
        <c:lblOffset val="100"/>
        <c:baseTimeUnit val="days"/>
      </c:dateAx>
      <c:valAx>
        <c:axId val="589651312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58965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ACTIVE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Ratios!$C$2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Ratios!$A$25:$A$177</c:f>
              <c:strCache>
                <c:ptCount val="134"/>
                <c:pt idx="0">
                  <c:v>01/04/2020</c:v>
                </c:pt>
                <c:pt idx="1">
                  <c:v>02/04/2020</c:v>
                </c:pt>
                <c:pt idx="2">
                  <c:v>03/04/2020</c:v>
                </c:pt>
                <c:pt idx="3">
                  <c:v>04/04/2020</c:v>
                </c:pt>
                <c:pt idx="4">
                  <c:v>05/04/2020</c:v>
                </c:pt>
                <c:pt idx="5">
                  <c:v>06/04/2020</c:v>
                </c:pt>
                <c:pt idx="6">
                  <c:v>07/04/2020</c:v>
                </c:pt>
                <c:pt idx="7">
                  <c:v>08/04/2020</c:v>
                </c:pt>
                <c:pt idx="8">
                  <c:v>09/04/2020</c:v>
                </c:pt>
                <c:pt idx="9">
                  <c:v>10/04/2020</c:v>
                </c:pt>
                <c:pt idx="10">
                  <c:v>11/04/2020</c:v>
                </c:pt>
                <c:pt idx="11">
                  <c:v>12/04/2020</c:v>
                </c:pt>
                <c:pt idx="12">
                  <c:v>13/04/2020</c:v>
                </c:pt>
                <c:pt idx="13">
                  <c:v>14/04/2020</c:v>
                </c:pt>
                <c:pt idx="14">
                  <c:v>15/04/2020</c:v>
                </c:pt>
                <c:pt idx="15">
                  <c:v>16/04/2020</c:v>
                </c:pt>
                <c:pt idx="16">
                  <c:v>17/04/2020</c:v>
                </c:pt>
                <c:pt idx="17">
                  <c:v>18/04/2020</c:v>
                </c:pt>
                <c:pt idx="18">
                  <c:v>19/04/2020</c:v>
                </c:pt>
                <c:pt idx="19">
                  <c:v>20/04/2020</c:v>
                </c:pt>
                <c:pt idx="20">
                  <c:v>21/04/2020</c:v>
                </c:pt>
                <c:pt idx="21">
                  <c:v>22/04/2020</c:v>
                </c:pt>
                <c:pt idx="22">
                  <c:v>23/04/2020</c:v>
                </c:pt>
                <c:pt idx="23">
                  <c:v>24/04/2020</c:v>
                </c:pt>
                <c:pt idx="24">
                  <c:v>25/04/2020</c:v>
                </c:pt>
                <c:pt idx="25">
                  <c:v>26/04/2020</c:v>
                </c:pt>
                <c:pt idx="26">
                  <c:v>27/04/2020</c:v>
                </c:pt>
                <c:pt idx="27">
                  <c:v>28/04/2020</c:v>
                </c:pt>
                <c:pt idx="28">
                  <c:v>29/04/2020</c:v>
                </c:pt>
                <c:pt idx="29">
                  <c:v>30/04/2020</c:v>
                </c:pt>
                <c:pt idx="30">
                  <c:v>01/05/2020</c:v>
                </c:pt>
                <c:pt idx="31">
                  <c:v>02/05/2020</c:v>
                </c:pt>
                <c:pt idx="32">
                  <c:v>03/05/2020</c:v>
                </c:pt>
                <c:pt idx="33">
                  <c:v>04/05/2020</c:v>
                </c:pt>
                <c:pt idx="34">
                  <c:v>05/05/2020</c:v>
                </c:pt>
                <c:pt idx="35">
                  <c:v>06/05/2020</c:v>
                </c:pt>
                <c:pt idx="36">
                  <c:v>07/05/2020</c:v>
                </c:pt>
                <c:pt idx="37">
                  <c:v>08/05/2020</c:v>
                </c:pt>
                <c:pt idx="38">
                  <c:v>09/05/2020</c:v>
                </c:pt>
                <c:pt idx="39">
                  <c:v>10/05/2020</c:v>
                </c:pt>
                <c:pt idx="40">
                  <c:v>11/05/2020</c:v>
                </c:pt>
                <c:pt idx="41">
                  <c:v>12/05/2020</c:v>
                </c:pt>
                <c:pt idx="42">
                  <c:v>13/05/2020</c:v>
                </c:pt>
                <c:pt idx="43">
                  <c:v>14/05/2020</c:v>
                </c:pt>
                <c:pt idx="44">
                  <c:v>15/05/2020</c:v>
                </c:pt>
                <c:pt idx="45">
                  <c:v>16/05/2020</c:v>
                </c:pt>
                <c:pt idx="46">
                  <c:v>17/05/2020</c:v>
                </c:pt>
                <c:pt idx="47">
                  <c:v>18/05/2020</c:v>
                </c:pt>
                <c:pt idx="48">
                  <c:v>19/05/2020</c:v>
                </c:pt>
                <c:pt idx="49">
                  <c:v>20/05/2020</c:v>
                </c:pt>
                <c:pt idx="50">
                  <c:v>21/05/2020</c:v>
                </c:pt>
                <c:pt idx="51">
                  <c:v>22/05/2020</c:v>
                </c:pt>
                <c:pt idx="52">
                  <c:v>23/05/2020</c:v>
                </c:pt>
                <c:pt idx="53">
                  <c:v>24/05/2020</c:v>
                </c:pt>
                <c:pt idx="54">
                  <c:v>25/05/2020</c:v>
                </c:pt>
                <c:pt idx="55">
                  <c:v>26/05/2020</c:v>
                </c:pt>
                <c:pt idx="56">
                  <c:v>27/05/2020</c:v>
                </c:pt>
                <c:pt idx="57">
                  <c:v>28/05/2020</c:v>
                </c:pt>
                <c:pt idx="58">
                  <c:v>29/05/2020</c:v>
                </c:pt>
                <c:pt idx="59">
                  <c:v>30/05/2020</c:v>
                </c:pt>
                <c:pt idx="60">
                  <c:v>31/05/2020</c:v>
                </c:pt>
                <c:pt idx="61">
                  <c:v>01/06/2020</c:v>
                </c:pt>
                <c:pt idx="62">
                  <c:v>02/06/2020</c:v>
                </c:pt>
                <c:pt idx="63">
                  <c:v>03/06/2020</c:v>
                </c:pt>
                <c:pt idx="64">
                  <c:v>04/06/2020</c:v>
                </c:pt>
                <c:pt idx="65">
                  <c:v>05/06/2020</c:v>
                </c:pt>
                <c:pt idx="66">
                  <c:v>06/06/2020</c:v>
                </c:pt>
                <c:pt idx="67">
                  <c:v>07/06/2020</c:v>
                </c:pt>
                <c:pt idx="68">
                  <c:v>08/06/2020</c:v>
                </c:pt>
                <c:pt idx="69">
                  <c:v>09/06/2020</c:v>
                </c:pt>
                <c:pt idx="70">
                  <c:v>10/06/2020</c:v>
                </c:pt>
                <c:pt idx="71">
                  <c:v>11/06/2020</c:v>
                </c:pt>
                <c:pt idx="72">
                  <c:v>12/06/2020</c:v>
                </c:pt>
                <c:pt idx="73">
                  <c:v>13/06/2020</c:v>
                </c:pt>
                <c:pt idx="74">
                  <c:v>14/06/2020</c:v>
                </c:pt>
                <c:pt idx="75">
                  <c:v>15/06/2020</c:v>
                </c:pt>
                <c:pt idx="76">
                  <c:v>16/06/2020</c:v>
                </c:pt>
                <c:pt idx="77">
                  <c:v>17/06/2020</c:v>
                </c:pt>
                <c:pt idx="78">
                  <c:v>18/06/2020</c:v>
                </c:pt>
                <c:pt idx="79">
                  <c:v>19/06/2020</c:v>
                </c:pt>
                <c:pt idx="80">
                  <c:v>20/06/2020</c:v>
                </c:pt>
                <c:pt idx="81">
                  <c:v>21/06/2020</c:v>
                </c:pt>
                <c:pt idx="82">
                  <c:v>22/06/2020</c:v>
                </c:pt>
                <c:pt idx="83">
                  <c:v>23/06/2020</c:v>
                </c:pt>
                <c:pt idx="84">
                  <c:v>24/06/2020</c:v>
                </c:pt>
                <c:pt idx="85">
                  <c:v>25/06/2020</c:v>
                </c:pt>
                <c:pt idx="86">
                  <c:v>26/06/2020</c:v>
                </c:pt>
                <c:pt idx="87">
                  <c:v>27/06/2020</c:v>
                </c:pt>
                <c:pt idx="88">
                  <c:v>28/06/2020</c:v>
                </c:pt>
                <c:pt idx="89">
                  <c:v>29/06/2020</c:v>
                </c:pt>
                <c:pt idx="90">
                  <c:v>30/06/2020</c:v>
                </c:pt>
                <c:pt idx="91">
                  <c:v>01/07/2020</c:v>
                </c:pt>
                <c:pt idx="92">
                  <c:v>02/07/2020</c:v>
                </c:pt>
                <c:pt idx="93">
                  <c:v>03/07/2020</c:v>
                </c:pt>
                <c:pt idx="94">
                  <c:v>04/07/2020</c:v>
                </c:pt>
                <c:pt idx="95">
                  <c:v>05/07/2020</c:v>
                </c:pt>
                <c:pt idx="96">
                  <c:v>06/07/2020</c:v>
                </c:pt>
                <c:pt idx="97">
                  <c:v>07/07/2020</c:v>
                </c:pt>
                <c:pt idx="98">
                  <c:v>08/07/2020</c:v>
                </c:pt>
                <c:pt idx="99">
                  <c:v>09/07/2020</c:v>
                </c:pt>
                <c:pt idx="100">
                  <c:v>10/07/2020</c:v>
                </c:pt>
                <c:pt idx="101">
                  <c:v>11/07/2020</c:v>
                </c:pt>
                <c:pt idx="102">
                  <c:v>12/07/2020</c:v>
                </c:pt>
                <c:pt idx="103">
                  <c:v>13/07/2020</c:v>
                </c:pt>
                <c:pt idx="104">
                  <c:v>14/07/2020</c:v>
                </c:pt>
                <c:pt idx="105">
                  <c:v>15/07/2020</c:v>
                </c:pt>
                <c:pt idx="106">
                  <c:v>16/07/2020</c:v>
                </c:pt>
                <c:pt idx="107">
                  <c:v>17/07/2020</c:v>
                </c:pt>
                <c:pt idx="108">
                  <c:v>18/07/2020</c:v>
                </c:pt>
                <c:pt idx="109">
                  <c:v>19/07/2020</c:v>
                </c:pt>
                <c:pt idx="110">
                  <c:v>20/07/2020</c:v>
                </c:pt>
                <c:pt idx="111">
                  <c:v>21/07/2020</c:v>
                </c:pt>
                <c:pt idx="112">
                  <c:v>22/07/2020</c:v>
                </c:pt>
                <c:pt idx="113">
                  <c:v>23/07/2020</c:v>
                </c:pt>
                <c:pt idx="114">
                  <c:v>24/07/2020</c:v>
                </c:pt>
                <c:pt idx="115">
                  <c:v>25/07/2020</c:v>
                </c:pt>
                <c:pt idx="116">
                  <c:v>26/07/2020</c:v>
                </c:pt>
                <c:pt idx="117">
                  <c:v>27/07/2020</c:v>
                </c:pt>
                <c:pt idx="118">
                  <c:v>28/07/2020</c:v>
                </c:pt>
                <c:pt idx="119">
                  <c:v>29/07/2020</c:v>
                </c:pt>
                <c:pt idx="120">
                  <c:v>30/07/2020</c:v>
                </c:pt>
                <c:pt idx="121">
                  <c:v>31/07/2020</c:v>
                </c:pt>
                <c:pt idx="122">
                  <c:v>01/08/2020</c:v>
                </c:pt>
                <c:pt idx="123">
                  <c:v>02/08/2020</c:v>
                </c:pt>
                <c:pt idx="124">
                  <c:v>03/08/2020</c:v>
                </c:pt>
                <c:pt idx="125">
                  <c:v>04/08/2020</c:v>
                </c:pt>
                <c:pt idx="126">
                  <c:v>05/08/2020</c:v>
                </c:pt>
                <c:pt idx="127">
                  <c:v>06/08/2020</c:v>
                </c:pt>
                <c:pt idx="128">
                  <c:v>07/08/2020</c:v>
                </c:pt>
                <c:pt idx="129">
                  <c:v>08/08/2020</c:v>
                </c:pt>
                <c:pt idx="130">
                  <c:v>09/08/2020</c:v>
                </c:pt>
                <c:pt idx="131">
                  <c:v>10/08/2020</c:v>
                </c:pt>
                <c:pt idx="132">
                  <c:v>11/08/2020</c:v>
                </c:pt>
                <c:pt idx="133">
                  <c:v>12/08/2020</c:v>
                </c:pt>
              </c:strCache>
            </c:strRef>
          </c:cat>
          <c:val>
            <c:numRef>
              <c:f>Ratios!$D$25:$D$177</c:f>
              <c:numCache>
                <c:formatCode>0%</c:formatCode>
                <c:ptCount val="153"/>
                <c:pt idx="0">
                  <c:v>9.3570821695487819E-2</c:v>
                </c:pt>
                <c:pt idx="1">
                  <c:v>9.0452851606660181E-2</c:v>
                </c:pt>
                <c:pt idx="2">
                  <c:v>8.4083590826042304E-2</c:v>
                </c:pt>
                <c:pt idx="3">
                  <c:v>0.10086570162760564</c:v>
                </c:pt>
                <c:pt idx="4">
                  <c:v>7.3787157449006671E-2</c:v>
                </c:pt>
                <c:pt idx="5">
                  <c:v>6.1639656990569155E-2</c:v>
                </c:pt>
                <c:pt idx="6">
                  <c:v>5.6720986059259515E-2</c:v>
                </c:pt>
                <c:pt idx="7">
                  <c:v>6.193597113121823E-2</c:v>
                </c:pt>
                <c:pt idx="8">
                  <c:v>3.7331936075451926E-2</c:v>
                </c:pt>
                <c:pt idx="9">
                  <c:v>7.9070669600373386E-2</c:v>
                </c:pt>
                <c:pt idx="10">
                  <c:v>6.0172910518931283E-2</c:v>
                </c:pt>
                <c:pt idx="11">
                  <c:v>4.6531726230494529E-2</c:v>
                </c:pt>
                <c:pt idx="12">
                  <c:v>4.1144399454115681E-2</c:v>
                </c:pt>
                <c:pt idx="13">
                  <c:v>3.7917513819647322E-2</c:v>
                </c:pt>
                <c:pt idx="14">
                  <c:v>3.19086302079402E-2</c:v>
                </c:pt>
                <c:pt idx="15">
                  <c:v>4.1635873016994056E-2</c:v>
                </c:pt>
                <c:pt idx="16">
                  <c:v>4.5417628213665628E-2</c:v>
                </c:pt>
                <c:pt idx="17">
                  <c:v>4.2214052295151384E-2</c:v>
                </c:pt>
                <c:pt idx="18">
                  <c:v>4.0604662719799865E-2</c:v>
                </c:pt>
                <c:pt idx="19">
                  <c:v>2.6988987068284277E-2</c:v>
                </c:pt>
                <c:pt idx="20">
                  <c:v>3.0938975122793023E-2</c:v>
                </c:pt>
                <c:pt idx="21">
                  <c:v>2.9895498891728267E-2</c:v>
                </c:pt>
                <c:pt idx="22">
                  <c:v>3.0189984542063529E-2</c:v>
                </c:pt>
                <c:pt idx="23">
                  <c:v>3.0596611682785123E-2</c:v>
                </c:pt>
                <c:pt idx="24">
                  <c:v>4.8174642765428016E-2</c:v>
                </c:pt>
                <c:pt idx="25">
                  <c:v>4.0566665375964067E-2</c:v>
                </c:pt>
                <c:pt idx="26">
                  <c:v>1.3322742706286347E-2</c:v>
                </c:pt>
                <c:pt idx="27">
                  <c:v>3.1844233398854796E-2</c:v>
                </c:pt>
                <c:pt idx="28">
                  <c:v>1.685559025301827E-2</c:v>
                </c:pt>
                <c:pt idx="29">
                  <c:v>2.5815621160046862E-2</c:v>
                </c:pt>
                <c:pt idx="30">
                  <c:v>3.636139188897046E-2</c:v>
                </c:pt>
                <c:pt idx="31">
                  <c:v>1.3530018606469137E-2</c:v>
                </c:pt>
                <c:pt idx="32">
                  <c:v>2.9360236868595745E-2</c:v>
                </c:pt>
                <c:pt idx="33">
                  <c:v>2.8220157041929483E-2</c:v>
                </c:pt>
                <c:pt idx="34">
                  <c:v>2.2232656552619995E-2</c:v>
                </c:pt>
                <c:pt idx="35">
                  <c:v>2.4317885508531496E-2</c:v>
                </c:pt>
                <c:pt idx="36">
                  <c:v>8.2526180939977278E-3</c:v>
                </c:pt>
                <c:pt idx="37">
                  <c:v>3.1326727597292346E-2</c:v>
                </c:pt>
                <c:pt idx="38">
                  <c:v>3.1799341366894308E-2</c:v>
                </c:pt>
                <c:pt idx="39">
                  <c:v>7.235152899537068E-3</c:v>
                </c:pt>
                <c:pt idx="40">
                  <c:v>2.9991397638431082E-2</c:v>
                </c:pt>
                <c:pt idx="41">
                  <c:v>2.0215659877285574E-2</c:v>
                </c:pt>
                <c:pt idx="42">
                  <c:v>1.9958680933984521E-2</c:v>
                </c:pt>
                <c:pt idx="43">
                  <c:v>2.1887417995508644E-2</c:v>
                </c:pt>
                <c:pt idx="44">
                  <c:v>2.2552977006922079E-2</c:v>
                </c:pt>
                <c:pt idx="45">
                  <c:v>2.0192424753106709E-2</c:v>
                </c:pt>
                <c:pt idx="46">
                  <c:v>1.7166774419365448E-2</c:v>
                </c:pt>
                <c:pt idx="47">
                  <c:v>1.873782782659612E-2</c:v>
                </c:pt>
                <c:pt idx="48">
                  <c:v>1.9897987127294098E-2</c:v>
                </c:pt>
                <c:pt idx="49">
                  <c:v>2.0210344396683035E-2</c:v>
                </c:pt>
                <c:pt idx="50">
                  <c:v>2.120536250378267E-2</c:v>
                </c:pt>
                <c:pt idx="51">
                  <c:v>2.1243432533243022E-2</c:v>
                </c:pt>
                <c:pt idx="52">
                  <c:v>1.9103530214167951E-2</c:v>
                </c:pt>
                <c:pt idx="53">
                  <c:v>1.8313440778613587E-2</c:v>
                </c:pt>
                <c:pt idx="54">
                  <c:v>1.6171275570200754E-2</c:v>
                </c:pt>
                <c:pt idx="55">
                  <c:v>1.7209090126570025E-2</c:v>
                </c:pt>
                <c:pt idx="56">
                  <c:v>1.8277430368328757E-2</c:v>
                </c:pt>
                <c:pt idx="57">
                  <c:v>2.0583331430007082E-2</c:v>
                </c:pt>
                <c:pt idx="58">
                  <c:v>1.9853687743008802E-2</c:v>
                </c:pt>
                <c:pt idx="59">
                  <c:v>2.2744048849859266E-2</c:v>
                </c:pt>
                <c:pt idx="60">
                  <c:v>1.7812955467858896E-2</c:v>
                </c:pt>
                <c:pt idx="61">
                  <c:v>1.6038084328936882E-2</c:v>
                </c:pt>
                <c:pt idx="62">
                  <c:v>1.793626788503782E-2</c:v>
                </c:pt>
                <c:pt idx="63">
                  <c:v>2.0444047399924555E-2</c:v>
                </c:pt>
                <c:pt idx="64">
                  <c:v>1.9105388457026702E-2</c:v>
                </c:pt>
                <c:pt idx="65">
                  <c:v>1.9890441482982399E-2</c:v>
                </c:pt>
                <c:pt idx="66">
                  <c:v>1.866911025381239E-2</c:v>
                </c:pt>
                <c:pt idx="67">
                  <c:v>1.7101778743451989E-2</c:v>
                </c:pt>
                <c:pt idx="68">
                  <c:v>1.5607930587032651E-2</c:v>
                </c:pt>
                <c:pt idx="69">
                  <c:v>1.7387604232487298E-2</c:v>
                </c:pt>
                <c:pt idx="70">
                  <c:v>1.6293865084466327E-2</c:v>
                </c:pt>
                <c:pt idx="71">
                  <c:v>2.0956112974048806E-2</c:v>
                </c:pt>
                <c:pt idx="72">
                  <c:v>1.5745731475001402E-2</c:v>
                </c:pt>
                <c:pt idx="73">
                  <c:v>1.757545918261734E-2</c:v>
                </c:pt>
                <c:pt idx="74">
                  <c:v>1.7248980037471585E-2</c:v>
                </c:pt>
                <c:pt idx="75">
                  <c:v>1.6906883296181559E-2</c:v>
                </c:pt>
                <c:pt idx="76">
                  <c:v>1.735464939715009E-2</c:v>
                </c:pt>
                <c:pt idx="77">
                  <c:v>2.153306728456534E-2</c:v>
                </c:pt>
                <c:pt idx="78">
                  <c:v>1.6650039820597727E-2</c:v>
                </c:pt>
                <c:pt idx="79">
                  <c:v>2.0733829294154054E-2</c:v>
                </c:pt>
                <c:pt idx="80">
                  <c:v>1.4635684350788334E-2</c:v>
                </c:pt>
                <c:pt idx="81">
                  <c:v>1.8623254112580308E-2</c:v>
                </c:pt>
                <c:pt idx="82">
                  <c:v>1.5979501394444734E-2</c:v>
                </c:pt>
                <c:pt idx="83">
                  <c:v>1.8115342719863328E-2</c:v>
                </c:pt>
                <c:pt idx="84">
                  <c:v>1.8033207009125959E-2</c:v>
                </c:pt>
                <c:pt idx="85">
                  <c:v>1.9014123935530144E-2</c:v>
                </c:pt>
                <c:pt idx="86">
                  <c:v>1.9952800408831416E-2</c:v>
                </c:pt>
                <c:pt idx="87">
                  <c:v>1.8156577332697245E-2</c:v>
                </c:pt>
                <c:pt idx="88">
                  <c:v>1.6659694063901775E-2</c:v>
                </c:pt>
                <c:pt idx="89">
                  <c:v>1.5411316870217413E-2</c:v>
                </c:pt>
                <c:pt idx="90">
                  <c:v>1.6859294723985313E-2</c:v>
                </c:pt>
                <c:pt idx="91">
                  <c:v>2.068693693048709E-2</c:v>
                </c:pt>
                <c:pt idx="92">
                  <c:v>1.6571162484986045E-2</c:v>
                </c:pt>
                <c:pt idx="93">
                  <c:v>1.8872486266689567E-2</c:v>
                </c:pt>
                <c:pt idx="94">
                  <c:v>1.7375450998196096E-2</c:v>
                </c:pt>
                <c:pt idx="95">
                  <c:v>1.6188248675881704E-2</c:v>
                </c:pt>
                <c:pt idx="96">
                  <c:v>1.4881516182029811E-2</c:v>
                </c:pt>
                <c:pt idx="97">
                  <c:v>1.8029627293956952E-2</c:v>
                </c:pt>
                <c:pt idx="98">
                  <c:v>1.7910830812397575E-2</c:v>
                </c:pt>
                <c:pt idx="99">
                  <c:v>1.8854659061842895E-2</c:v>
                </c:pt>
                <c:pt idx="100">
                  <c:v>1.8743013622346236E-2</c:v>
                </c:pt>
                <c:pt idx="101">
                  <c:v>1.7557433243612995E-2</c:v>
                </c:pt>
                <c:pt idx="102">
                  <c:v>1.5132127076245559E-2</c:v>
                </c:pt>
                <c:pt idx="103">
                  <c:v>1.5029328778437342E-2</c:v>
                </c:pt>
                <c:pt idx="104">
                  <c:v>1.6722562689101692E-2</c:v>
                </c:pt>
                <c:pt idx="105">
                  <c:v>1.7333769654138204E-2</c:v>
                </c:pt>
                <c:pt idx="106">
                  <c:v>1.8504513305825081E-2</c:v>
                </c:pt>
                <c:pt idx="107">
                  <c:v>1.8109209683008609E-2</c:v>
                </c:pt>
                <c:pt idx="108">
                  <c:v>1.6906292779684019E-2</c:v>
                </c:pt>
                <c:pt idx="109">
                  <c:v>1.5012255716500797E-2</c:v>
                </c:pt>
                <c:pt idx="110">
                  <c:v>1.349661357708235E-2</c:v>
                </c:pt>
                <c:pt idx="111">
                  <c:v>1.6604103584142681E-2</c:v>
                </c:pt>
                <c:pt idx="112">
                  <c:v>1.8886995140568665E-2</c:v>
                </c:pt>
                <c:pt idx="113">
                  <c:v>1.8478122410494204E-2</c:v>
                </c:pt>
                <c:pt idx="114">
                  <c:v>1.8131013695496731E-2</c:v>
                </c:pt>
                <c:pt idx="115">
                  <c:v>1.6121435704158776E-2</c:v>
                </c:pt>
                <c:pt idx="116">
                  <c:v>1.2809570594752186E-2</c:v>
                </c:pt>
                <c:pt idx="117">
                  <c:v>1.4467153167003239E-2</c:v>
                </c:pt>
                <c:pt idx="118">
                  <c:v>1.2364270534543118E-2</c:v>
                </c:pt>
                <c:pt idx="119">
                  <c:v>2.0227508244152856E-2</c:v>
                </c:pt>
                <c:pt idx="120">
                  <c:v>1.6480559370092056E-2</c:v>
                </c:pt>
                <c:pt idx="121">
                  <c:v>1.6755301402875421E-2</c:v>
                </c:pt>
                <c:pt idx="122">
                  <c:v>1.424121224765958E-2</c:v>
                </c:pt>
                <c:pt idx="123">
                  <c:v>1.2830860169074455E-2</c:v>
                </c:pt>
                <c:pt idx="124">
                  <c:v>1.1211140829212464E-2</c:v>
                </c:pt>
                <c:pt idx="125">
                  <c:v>1.4143860522755238E-2</c:v>
                </c:pt>
                <c:pt idx="126">
                  <c:v>1.4625267565474156E-2</c:v>
                </c:pt>
                <c:pt idx="127">
                  <c:v>1.5160361074684802E-2</c:v>
                </c:pt>
                <c:pt idx="128">
                  <c:v>1.4708321121650148E-2</c:v>
                </c:pt>
                <c:pt idx="129">
                  <c:v>1.338990184557403E-2</c:v>
                </c:pt>
                <c:pt idx="130">
                  <c:v>1.141575717405255E-2</c:v>
                </c:pt>
                <c:pt idx="131">
                  <c:v>1.1476419193680617E-2</c:v>
                </c:pt>
                <c:pt idx="132">
                  <c:v>1.2641600460018564E-2</c:v>
                </c:pt>
                <c:pt idx="133">
                  <c:v>1.362876530783236E-2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F-471B-9A2C-48DE9B805A6A}"/>
            </c:ext>
          </c:extLst>
        </c:ser>
        <c:ser>
          <c:idx val="1"/>
          <c:order val="1"/>
          <c:tx>
            <c:strRef>
              <c:f>Ratios!$K$2</c:f>
              <c:strCache>
                <c:ptCount val="1"/>
                <c:pt idx="0">
                  <c:v>Italy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Ratios!$A$25:$A$177</c:f>
              <c:strCache>
                <c:ptCount val="134"/>
                <c:pt idx="0">
                  <c:v>01/04/2020</c:v>
                </c:pt>
                <c:pt idx="1">
                  <c:v>02/04/2020</c:v>
                </c:pt>
                <c:pt idx="2">
                  <c:v>03/04/2020</c:v>
                </c:pt>
                <c:pt idx="3">
                  <c:v>04/04/2020</c:v>
                </c:pt>
                <c:pt idx="4">
                  <c:v>05/04/2020</c:v>
                </c:pt>
                <c:pt idx="5">
                  <c:v>06/04/2020</c:v>
                </c:pt>
                <c:pt idx="6">
                  <c:v>07/04/2020</c:v>
                </c:pt>
                <c:pt idx="7">
                  <c:v>08/04/2020</c:v>
                </c:pt>
                <c:pt idx="8">
                  <c:v>09/04/2020</c:v>
                </c:pt>
                <c:pt idx="9">
                  <c:v>10/04/2020</c:v>
                </c:pt>
                <c:pt idx="10">
                  <c:v>11/04/2020</c:v>
                </c:pt>
                <c:pt idx="11">
                  <c:v>12/04/2020</c:v>
                </c:pt>
                <c:pt idx="12">
                  <c:v>13/04/2020</c:v>
                </c:pt>
                <c:pt idx="13">
                  <c:v>14/04/2020</c:v>
                </c:pt>
                <c:pt idx="14">
                  <c:v>15/04/2020</c:v>
                </c:pt>
                <c:pt idx="15">
                  <c:v>16/04/2020</c:v>
                </c:pt>
                <c:pt idx="16">
                  <c:v>17/04/2020</c:v>
                </c:pt>
                <c:pt idx="17">
                  <c:v>18/04/2020</c:v>
                </c:pt>
                <c:pt idx="18">
                  <c:v>19/04/2020</c:v>
                </c:pt>
                <c:pt idx="19">
                  <c:v>20/04/2020</c:v>
                </c:pt>
                <c:pt idx="20">
                  <c:v>21/04/2020</c:v>
                </c:pt>
                <c:pt idx="21">
                  <c:v>22/04/2020</c:v>
                </c:pt>
                <c:pt idx="22">
                  <c:v>23/04/2020</c:v>
                </c:pt>
                <c:pt idx="23">
                  <c:v>24/04/2020</c:v>
                </c:pt>
                <c:pt idx="24">
                  <c:v>25/04/2020</c:v>
                </c:pt>
                <c:pt idx="25">
                  <c:v>26/04/2020</c:v>
                </c:pt>
                <c:pt idx="26">
                  <c:v>27/04/2020</c:v>
                </c:pt>
                <c:pt idx="27">
                  <c:v>28/04/2020</c:v>
                </c:pt>
                <c:pt idx="28">
                  <c:v>29/04/2020</c:v>
                </c:pt>
                <c:pt idx="29">
                  <c:v>30/04/2020</c:v>
                </c:pt>
                <c:pt idx="30">
                  <c:v>01/05/2020</c:v>
                </c:pt>
                <c:pt idx="31">
                  <c:v>02/05/2020</c:v>
                </c:pt>
                <c:pt idx="32">
                  <c:v>03/05/2020</c:v>
                </c:pt>
                <c:pt idx="33">
                  <c:v>04/05/2020</c:v>
                </c:pt>
                <c:pt idx="34">
                  <c:v>05/05/2020</c:v>
                </c:pt>
                <c:pt idx="35">
                  <c:v>06/05/2020</c:v>
                </c:pt>
                <c:pt idx="36">
                  <c:v>07/05/2020</c:v>
                </c:pt>
                <c:pt idx="37">
                  <c:v>08/05/2020</c:v>
                </c:pt>
                <c:pt idx="38">
                  <c:v>09/05/2020</c:v>
                </c:pt>
                <c:pt idx="39">
                  <c:v>10/05/2020</c:v>
                </c:pt>
                <c:pt idx="40">
                  <c:v>11/05/2020</c:v>
                </c:pt>
                <c:pt idx="41">
                  <c:v>12/05/2020</c:v>
                </c:pt>
                <c:pt idx="42">
                  <c:v>13/05/2020</c:v>
                </c:pt>
                <c:pt idx="43">
                  <c:v>14/05/2020</c:v>
                </c:pt>
                <c:pt idx="44">
                  <c:v>15/05/2020</c:v>
                </c:pt>
                <c:pt idx="45">
                  <c:v>16/05/2020</c:v>
                </c:pt>
                <c:pt idx="46">
                  <c:v>17/05/2020</c:v>
                </c:pt>
                <c:pt idx="47">
                  <c:v>18/05/2020</c:v>
                </c:pt>
                <c:pt idx="48">
                  <c:v>19/05/2020</c:v>
                </c:pt>
                <c:pt idx="49">
                  <c:v>20/05/2020</c:v>
                </c:pt>
                <c:pt idx="50">
                  <c:v>21/05/2020</c:v>
                </c:pt>
                <c:pt idx="51">
                  <c:v>22/05/2020</c:v>
                </c:pt>
                <c:pt idx="52">
                  <c:v>23/05/2020</c:v>
                </c:pt>
                <c:pt idx="53">
                  <c:v>24/05/2020</c:v>
                </c:pt>
                <c:pt idx="54">
                  <c:v>25/05/2020</c:v>
                </c:pt>
                <c:pt idx="55">
                  <c:v>26/05/2020</c:v>
                </c:pt>
                <c:pt idx="56">
                  <c:v>27/05/2020</c:v>
                </c:pt>
                <c:pt idx="57">
                  <c:v>28/05/2020</c:v>
                </c:pt>
                <c:pt idx="58">
                  <c:v>29/05/2020</c:v>
                </c:pt>
                <c:pt idx="59">
                  <c:v>30/05/2020</c:v>
                </c:pt>
                <c:pt idx="60">
                  <c:v>31/05/2020</c:v>
                </c:pt>
                <c:pt idx="61">
                  <c:v>01/06/2020</c:v>
                </c:pt>
                <c:pt idx="62">
                  <c:v>02/06/2020</c:v>
                </c:pt>
                <c:pt idx="63">
                  <c:v>03/06/2020</c:v>
                </c:pt>
                <c:pt idx="64">
                  <c:v>04/06/2020</c:v>
                </c:pt>
                <c:pt idx="65">
                  <c:v>05/06/2020</c:v>
                </c:pt>
                <c:pt idx="66">
                  <c:v>06/06/2020</c:v>
                </c:pt>
                <c:pt idx="67">
                  <c:v>07/06/2020</c:v>
                </c:pt>
                <c:pt idx="68">
                  <c:v>08/06/2020</c:v>
                </c:pt>
                <c:pt idx="69">
                  <c:v>09/06/2020</c:v>
                </c:pt>
                <c:pt idx="70">
                  <c:v>10/06/2020</c:v>
                </c:pt>
                <c:pt idx="71">
                  <c:v>11/06/2020</c:v>
                </c:pt>
                <c:pt idx="72">
                  <c:v>12/06/2020</c:v>
                </c:pt>
                <c:pt idx="73">
                  <c:v>13/06/2020</c:v>
                </c:pt>
                <c:pt idx="74">
                  <c:v>14/06/2020</c:v>
                </c:pt>
                <c:pt idx="75">
                  <c:v>15/06/2020</c:v>
                </c:pt>
                <c:pt idx="76">
                  <c:v>16/06/2020</c:v>
                </c:pt>
                <c:pt idx="77">
                  <c:v>17/06/2020</c:v>
                </c:pt>
                <c:pt idx="78">
                  <c:v>18/06/2020</c:v>
                </c:pt>
                <c:pt idx="79">
                  <c:v>19/06/2020</c:v>
                </c:pt>
                <c:pt idx="80">
                  <c:v>20/06/2020</c:v>
                </c:pt>
                <c:pt idx="81">
                  <c:v>21/06/2020</c:v>
                </c:pt>
                <c:pt idx="82">
                  <c:v>22/06/2020</c:v>
                </c:pt>
                <c:pt idx="83">
                  <c:v>23/06/2020</c:v>
                </c:pt>
                <c:pt idx="84">
                  <c:v>24/06/2020</c:v>
                </c:pt>
                <c:pt idx="85">
                  <c:v>25/06/2020</c:v>
                </c:pt>
                <c:pt idx="86">
                  <c:v>26/06/2020</c:v>
                </c:pt>
                <c:pt idx="87">
                  <c:v>27/06/2020</c:v>
                </c:pt>
                <c:pt idx="88">
                  <c:v>28/06/2020</c:v>
                </c:pt>
                <c:pt idx="89">
                  <c:v>29/06/2020</c:v>
                </c:pt>
                <c:pt idx="90">
                  <c:v>30/06/2020</c:v>
                </c:pt>
                <c:pt idx="91">
                  <c:v>01/07/2020</c:v>
                </c:pt>
                <c:pt idx="92">
                  <c:v>02/07/2020</c:v>
                </c:pt>
                <c:pt idx="93">
                  <c:v>03/07/2020</c:v>
                </c:pt>
                <c:pt idx="94">
                  <c:v>04/07/2020</c:v>
                </c:pt>
                <c:pt idx="95">
                  <c:v>05/07/2020</c:v>
                </c:pt>
                <c:pt idx="96">
                  <c:v>06/07/2020</c:v>
                </c:pt>
                <c:pt idx="97">
                  <c:v>07/07/2020</c:v>
                </c:pt>
                <c:pt idx="98">
                  <c:v>08/07/2020</c:v>
                </c:pt>
                <c:pt idx="99">
                  <c:v>09/07/2020</c:v>
                </c:pt>
                <c:pt idx="100">
                  <c:v>10/07/2020</c:v>
                </c:pt>
                <c:pt idx="101">
                  <c:v>11/07/2020</c:v>
                </c:pt>
                <c:pt idx="102">
                  <c:v>12/07/2020</c:v>
                </c:pt>
                <c:pt idx="103">
                  <c:v>13/07/2020</c:v>
                </c:pt>
                <c:pt idx="104">
                  <c:v>14/07/2020</c:v>
                </c:pt>
                <c:pt idx="105">
                  <c:v>15/07/2020</c:v>
                </c:pt>
                <c:pt idx="106">
                  <c:v>16/07/2020</c:v>
                </c:pt>
                <c:pt idx="107">
                  <c:v>17/07/2020</c:v>
                </c:pt>
                <c:pt idx="108">
                  <c:v>18/07/2020</c:v>
                </c:pt>
                <c:pt idx="109">
                  <c:v>19/07/2020</c:v>
                </c:pt>
                <c:pt idx="110">
                  <c:v>20/07/2020</c:v>
                </c:pt>
                <c:pt idx="111">
                  <c:v>21/07/2020</c:v>
                </c:pt>
                <c:pt idx="112">
                  <c:v>22/07/2020</c:v>
                </c:pt>
                <c:pt idx="113">
                  <c:v>23/07/2020</c:v>
                </c:pt>
                <c:pt idx="114">
                  <c:v>24/07/2020</c:v>
                </c:pt>
                <c:pt idx="115">
                  <c:v>25/07/2020</c:v>
                </c:pt>
                <c:pt idx="116">
                  <c:v>26/07/2020</c:v>
                </c:pt>
                <c:pt idx="117">
                  <c:v>27/07/2020</c:v>
                </c:pt>
                <c:pt idx="118">
                  <c:v>28/07/2020</c:v>
                </c:pt>
                <c:pt idx="119">
                  <c:v>29/07/2020</c:v>
                </c:pt>
                <c:pt idx="120">
                  <c:v>30/07/2020</c:v>
                </c:pt>
                <c:pt idx="121">
                  <c:v>31/07/2020</c:v>
                </c:pt>
                <c:pt idx="122">
                  <c:v>01/08/2020</c:v>
                </c:pt>
                <c:pt idx="123">
                  <c:v>02/08/2020</c:v>
                </c:pt>
                <c:pt idx="124">
                  <c:v>03/08/2020</c:v>
                </c:pt>
                <c:pt idx="125">
                  <c:v>04/08/2020</c:v>
                </c:pt>
                <c:pt idx="126">
                  <c:v>05/08/2020</c:v>
                </c:pt>
                <c:pt idx="127">
                  <c:v>06/08/2020</c:v>
                </c:pt>
                <c:pt idx="128">
                  <c:v>07/08/2020</c:v>
                </c:pt>
                <c:pt idx="129">
                  <c:v>08/08/2020</c:v>
                </c:pt>
                <c:pt idx="130">
                  <c:v>09/08/2020</c:v>
                </c:pt>
                <c:pt idx="131">
                  <c:v>10/08/2020</c:v>
                </c:pt>
                <c:pt idx="132">
                  <c:v>11/08/2020</c:v>
                </c:pt>
                <c:pt idx="133">
                  <c:v>12/08/2020</c:v>
                </c:pt>
              </c:strCache>
            </c:strRef>
          </c:cat>
          <c:val>
            <c:numRef>
              <c:f>Ratios!$L$25:$L$177</c:f>
              <c:numCache>
                <c:formatCode>0%</c:formatCode>
                <c:ptCount val="153"/>
                <c:pt idx="0">
                  <c:v>3.9837230560552002E-2</c:v>
                </c:pt>
                <c:pt idx="1">
                  <c:v>4.5201905626134305E-2</c:v>
                </c:pt>
                <c:pt idx="2">
                  <c:v>4.2216072494438116E-2</c:v>
                </c:pt>
                <c:pt idx="3">
                  <c:v>3.9785841967338295E-2</c:v>
                </c:pt>
                <c:pt idx="4">
                  <c:v>4.0099476745641634E-2</c:v>
                </c:pt>
                <c:pt idx="5">
                  <c:v>3.4629950574491301E-2</c:v>
                </c:pt>
                <c:pt idx="6">
                  <c:v>2.7910475540527963E-2</c:v>
                </c:pt>
                <c:pt idx="7">
                  <c:v>2.2927716206326814E-2</c:v>
                </c:pt>
                <c:pt idx="8">
                  <c:v>2.8292006549348752E-2</c:v>
                </c:pt>
                <c:pt idx="9">
                  <c:v>3.0153060492605185E-2</c:v>
                </c:pt>
                <c:pt idx="10">
                  <c:v>2.7508946848063719E-2</c:v>
                </c:pt>
                <c:pt idx="11">
                  <c:v>3.1807124416406353E-2</c:v>
                </c:pt>
                <c:pt idx="12">
                  <c:v>2.6873140650550662E-2</c:v>
                </c:pt>
                <c:pt idx="13">
                  <c:v>2.0164616949022468E-2</c:v>
                </c:pt>
                <c:pt idx="14">
                  <c:v>1.8631359863587351E-2</c:v>
                </c:pt>
                <c:pt idx="15">
                  <c:v>1.641351976761361E-2</c:v>
                </c:pt>
                <c:pt idx="16">
                  <c:v>2.2923919953982623E-2</c:v>
                </c:pt>
                <c:pt idx="17">
                  <c:v>2.0675857251940027E-2</c:v>
                </c:pt>
                <c:pt idx="18">
                  <c:v>2.0245427235927951E-2</c:v>
                </c:pt>
                <c:pt idx="19">
                  <c:v>1.731988063095069E-2</c:v>
                </c:pt>
                <c:pt idx="20">
                  <c:v>1.2605323737791387E-2</c:v>
                </c:pt>
                <c:pt idx="21">
                  <c:v>1.876089787450063E-2</c:v>
                </c:pt>
                <c:pt idx="22">
                  <c:v>1.461858439673289E-2</c:v>
                </c:pt>
                <c:pt idx="23">
                  <c:v>1.4125032696834947E-2</c:v>
                </c:pt>
                <c:pt idx="24">
                  <c:v>2.8309286056439599E-2</c:v>
                </c:pt>
                <c:pt idx="25">
                  <c:v>1.1896534955029665E-2</c:v>
                </c:pt>
                <c:pt idx="26">
                  <c:v>0</c:v>
                </c:pt>
                <c:pt idx="27">
                  <c:v>1.9375237131655496E-2</c:v>
                </c:pt>
                <c:pt idx="28">
                  <c:v>0</c:v>
                </c:pt>
                <c:pt idx="29">
                  <c:v>1.0352100444157714E-2</c:v>
                </c:pt>
                <c:pt idx="30">
                  <c:v>1.8846609133016685E-2</c:v>
                </c:pt>
                <c:pt idx="31">
                  <c:v>9.159804847947239E-3</c:v>
                </c:pt>
                <c:pt idx="32">
                  <c:v>6.6355193762898416E-3</c:v>
                </c:pt>
                <c:pt idx="33">
                  <c:v>5.7945016301484929E-3</c:v>
                </c:pt>
                <c:pt idx="34">
                  <c:v>5.0722381073710233E-3</c:v>
                </c:pt>
                <c:pt idx="35">
                  <c:v>6.7789289855548721E-3</c:v>
                </c:pt>
                <c:pt idx="36">
                  <c:v>0</c:v>
                </c:pt>
                <c:pt idx="37">
                  <c:v>1.2720498748000764E-2</c:v>
                </c:pt>
                <c:pt idx="38">
                  <c:v>4.9865322190759034E-3</c:v>
                </c:pt>
                <c:pt idx="39">
                  <c:v>0</c:v>
                </c:pt>
                <c:pt idx="40">
                  <c:v>7.0830355342972858E-3</c:v>
                </c:pt>
                <c:pt idx="41">
                  <c:v>6.378119683004722E-3</c:v>
                </c:pt>
                <c:pt idx="42">
                  <c:v>4.0141761897873572E-3</c:v>
                </c:pt>
                <c:pt idx="43">
                  <c:v>4.4663761120916331E-3</c:v>
                </c:pt>
                <c:pt idx="44">
                  <c:v>3.5365941119518056E-3</c:v>
                </c:pt>
                <c:pt idx="45">
                  <c:v>3.9082564709560716E-3</c:v>
                </c:pt>
                <c:pt idx="46">
                  <c:v>3.0032034169781099E-3</c:v>
                </c:pt>
                <c:pt idx="47">
                  <c:v>2.0005766628961785E-3</c:v>
                </c:pt>
                <c:pt idx="48">
                  <c:v>3.59916063855219E-3</c:v>
                </c:pt>
                <c:pt idx="49">
                  <c:v>2.9334050878036515E-3</c:v>
                </c:pt>
                <c:pt idx="50">
                  <c:v>2.8236660157280836E-3</c:v>
                </c:pt>
                <c:pt idx="51">
                  <c:v>2.8595738708630473E-3</c:v>
                </c:pt>
                <c:pt idx="52">
                  <c:v>2.9257668657995785E-3</c:v>
                </c:pt>
                <c:pt idx="53">
                  <c:v>2.3154709214353304E-3</c:v>
                </c:pt>
                <c:pt idx="54">
                  <c:v>1.3051536165806716E-3</c:v>
                </c:pt>
                <c:pt idx="55">
                  <c:v>1.7249020238271102E-3</c:v>
                </c:pt>
                <c:pt idx="56">
                  <c:v>2.5330181518509682E-3</c:v>
                </c:pt>
                <c:pt idx="57">
                  <c:v>2.5655557911040544E-3</c:v>
                </c:pt>
                <c:pt idx="58">
                  <c:v>2.2267101651908239E-3</c:v>
                </c:pt>
                <c:pt idx="59">
                  <c:v>1.7911887292893804E-3</c:v>
                </c:pt>
                <c:pt idx="60">
                  <c:v>1.4312484956847643E-3</c:v>
                </c:pt>
                <c:pt idx="61">
                  <c:v>8.5838015081739249E-4</c:v>
                </c:pt>
                <c:pt idx="62">
                  <c:v>1.3636539063538553E-3</c:v>
                </c:pt>
                <c:pt idx="63">
                  <c:v>1.3746440271502902E-3</c:v>
                </c:pt>
                <c:pt idx="64">
                  <c:v>7.5694076190150358E-4</c:v>
                </c:pt>
                <c:pt idx="65">
                  <c:v>2.2135522385508498E-3</c:v>
                </c:pt>
                <c:pt idx="66">
                  <c:v>1.151233738823439E-3</c:v>
                </c:pt>
                <c:pt idx="67">
                  <c:v>8.3900835175318672E-4</c:v>
                </c:pt>
                <c:pt idx="68">
                  <c:v>1.1914995021234224E-3</c:v>
                </c:pt>
                <c:pt idx="69">
                  <c:v>1.2028323940189902E-3</c:v>
                </c:pt>
                <c:pt idx="70">
                  <c:v>8.5752734960371194E-4</c:v>
                </c:pt>
                <c:pt idx="71">
                  <c:v>1.6075465615893927E-3</c:v>
                </c:pt>
                <c:pt idx="72">
                  <c:v>6.9026263858187019E-4</c:v>
                </c:pt>
                <c:pt idx="73">
                  <c:v>1.4642093904064662E-3</c:v>
                </c:pt>
                <c:pt idx="74">
                  <c:v>1.4282635611089748E-3</c:v>
                </c:pt>
                <c:pt idx="75">
                  <c:v>1.2701011439349506E-3</c:v>
                </c:pt>
                <c:pt idx="76">
                  <c:v>8.8499304648320622E-4</c:v>
                </c:pt>
                <c:pt idx="77">
                  <c:v>1.3810526315789474E-3</c:v>
                </c:pt>
                <c:pt idx="78">
                  <c:v>1.3917621137965253E-3</c:v>
                </c:pt>
                <c:pt idx="79">
                  <c:v>-6.2143358008725266E-4</c:v>
                </c:pt>
                <c:pt idx="80">
                  <c:v>1.1091924322825415E-3</c:v>
                </c:pt>
                <c:pt idx="81">
                  <c:v>9.4009023187493438E-4</c:v>
                </c:pt>
                <c:pt idx="82">
                  <c:v>9.2662862318080999E-4</c:v>
                </c:pt>
                <c:pt idx="83">
                  <c:v>4.73357908847185E-4</c:v>
                </c:pt>
                <c:pt idx="84">
                  <c:v>2.4159140487286096E-3</c:v>
                </c:pt>
                <c:pt idx="85">
                  <c:v>1.2363727496762875E-3</c:v>
                </c:pt>
                <c:pt idx="86">
                  <c:v>1.0638031588696153E-3</c:v>
                </c:pt>
                <c:pt idx="87">
                  <c:v>7.2928517550768671E-4</c:v>
                </c:pt>
                <c:pt idx="88">
                  <c:v>7.245893993403738E-4</c:v>
                </c:pt>
                <c:pt idx="89">
                  <c:v>5.2432274978153213E-4</c:v>
                </c:pt>
                <c:pt idx="90">
                  <c:v>5.9059375467899978E-4</c:v>
                </c:pt>
                <c:pt idx="91">
                  <c:v>7.5651140170755434E-4</c:v>
                </c:pt>
                <c:pt idx="92">
                  <c:v>8.348562884200033E-4</c:v>
                </c:pt>
                <c:pt idx="93">
                  <c:v>9.2546096671245555E-4</c:v>
                </c:pt>
                <c:pt idx="94">
                  <c:v>9.7435982486400419E-4</c:v>
                </c:pt>
                <c:pt idx="95">
                  <c:v>7.9529780174716989E-4</c:v>
                </c:pt>
                <c:pt idx="96">
                  <c:v>8.608879562602696E-4</c:v>
                </c:pt>
                <c:pt idx="97">
                  <c:v>5.665394365207035E-4</c:v>
                </c:pt>
                <c:pt idx="98">
                  <c:v>7.9766569128271252E-4</c:v>
                </c:pt>
                <c:pt idx="99">
                  <c:v>8.8375339150688218E-4</c:v>
                </c:pt>
                <c:pt idx="100">
                  <c:v>1.1387876862392363E-3</c:v>
                </c:pt>
                <c:pt idx="101">
                  <c:v>7.7481361199147709E-4</c:v>
                </c:pt>
                <c:pt idx="102">
                  <c:v>9.6364901761336261E-4</c:v>
                </c:pt>
                <c:pt idx="103">
                  <c:v>6.9529871102315876E-4</c:v>
                </c:pt>
                <c:pt idx="104">
                  <c:v>4.686921843522592E-4</c:v>
                </c:pt>
                <c:pt idx="105">
                  <c:v>6.6572424222499833E-4</c:v>
                </c:pt>
                <c:pt idx="106">
                  <c:v>9.4453524759143513E-4</c:v>
                </c:pt>
                <c:pt idx="107">
                  <c:v>9.4774674237699805E-4</c:v>
                </c:pt>
                <c:pt idx="108">
                  <c:v>1.0206298392815422E-3</c:v>
                </c:pt>
                <c:pt idx="109">
                  <c:v>8.9265240606676058E-4</c:v>
                </c:pt>
                <c:pt idx="110">
                  <c:v>7.7730593943559404E-4</c:v>
                </c:pt>
                <c:pt idx="111">
                  <c:v>5.2325201124991819E-4</c:v>
                </c:pt>
                <c:pt idx="112">
                  <c:v>1.1440151663724913E-3</c:v>
                </c:pt>
                <c:pt idx="113">
                  <c:v>1.248816481112671E-3</c:v>
                </c:pt>
                <c:pt idx="114">
                  <c:v>1.0271543747809146E-3</c:v>
                </c:pt>
                <c:pt idx="115">
                  <c:v>1.115680605887862E-3</c:v>
                </c:pt>
                <c:pt idx="116">
                  <c:v>1.0330914652002734E-3</c:v>
                </c:pt>
                <c:pt idx="117">
                  <c:v>6.8259940353814028E-4</c:v>
                </c:pt>
                <c:pt idx="118">
                  <c:v>8.2018466335885922E-4</c:v>
                </c:pt>
                <c:pt idx="119">
                  <c:v>1.1684138781603974E-3</c:v>
                </c:pt>
                <c:pt idx="120">
                  <c:v>1.5479625247187734E-3</c:v>
                </c:pt>
                <c:pt idx="121">
                  <c:v>1.5334320556081534E-3</c:v>
                </c:pt>
                <c:pt idx="122">
                  <c:v>1.1917410326537042E-3</c:v>
                </c:pt>
                <c:pt idx="123">
                  <c:v>9.6032796410471606E-4</c:v>
                </c:pt>
                <c:pt idx="124">
                  <c:v>6.4094811948240413E-4</c:v>
                </c:pt>
                <c:pt idx="125">
                  <c:v>7.6542225122769704E-4</c:v>
                </c:pt>
                <c:pt idx="126">
                  <c:v>1.5457754841618394E-3</c:v>
                </c:pt>
                <c:pt idx="127">
                  <c:v>1.6117169005196883E-3</c:v>
                </c:pt>
                <c:pt idx="128">
                  <c:v>2.2150527278855876E-3</c:v>
                </c:pt>
                <c:pt idx="129">
                  <c:v>1.389356011467192E-3</c:v>
                </c:pt>
                <c:pt idx="130">
                  <c:v>1.8512372902364225E-3</c:v>
                </c:pt>
                <c:pt idx="131">
                  <c:v>1.0336597942258727E-3</c:v>
                </c:pt>
                <c:pt idx="132">
                  <c:v>1.6425794876906209E-3</c:v>
                </c:pt>
                <c:pt idx="133">
                  <c:v>1.8946253935527013E-3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F-471B-9A2C-48DE9B805A6A}"/>
            </c:ext>
          </c:extLst>
        </c:ser>
        <c:ser>
          <c:idx val="2"/>
          <c:order val="2"/>
          <c:tx>
            <c:strRef>
              <c:f>Ratios!$S$2</c:f>
              <c:strCache>
                <c:ptCount val="1"/>
                <c:pt idx="0">
                  <c:v>Turkey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Ratios!$A$25:$A$177</c:f>
              <c:strCache>
                <c:ptCount val="134"/>
                <c:pt idx="0">
                  <c:v>01/04/2020</c:v>
                </c:pt>
                <c:pt idx="1">
                  <c:v>02/04/2020</c:v>
                </c:pt>
                <c:pt idx="2">
                  <c:v>03/04/2020</c:v>
                </c:pt>
                <c:pt idx="3">
                  <c:v>04/04/2020</c:v>
                </c:pt>
                <c:pt idx="4">
                  <c:v>05/04/2020</c:v>
                </c:pt>
                <c:pt idx="5">
                  <c:v>06/04/2020</c:v>
                </c:pt>
                <c:pt idx="6">
                  <c:v>07/04/2020</c:v>
                </c:pt>
                <c:pt idx="7">
                  <c:v>08/04/2020</c:v>
                </c:pt>
                <c:pt idx="8">
                  <c:v>09/04/2020</c:v>
                </c:pt>
                <c:pt idx="9">
                  <c:v>10/04/2020</c:v>
                </c:pt>
                <c:pt idx="10">
                  <c:v>11/04/2020</c:v>
                </c:pt>
                <c:pt idx="11">
                  <c:v>12/04/2020</c:v>
                </c:pt>
                <c:pt idx="12">
                  <c:v>13/04/2020</c:v>
                </c:pt>
                <c:pt idx="13">
                  <c:v>14/04/2020</c:v>
                </c:pt>
                <c:pt idx="14">
                  <c:v>15/04/2020</c:v>
                </c:pt>
                <c:pt idx="15">
                  <c:v>16/04/2020</c:v>
                </c:pt>
                <c:pt idx="16">
                  <c:v>17/04/2020</c:v>
                </c:pt>
                <c:pt idx="17">
                  <c:v>18/04/2020</c:v>
                </c:pt>
                <c:pt idx="18">
                  <c:v>19/04/2020</c:v>
                </c:pt>
                <c:pt idx="19">
                  <c:v>20/04/2020</c:v>
                </c:pt>
                <c:pt idx="20">
                  <c:v>21/04/2020</c:v>
                </c:pt>
                <c:pt idx="21">
                  <c:v>22/04/2020</c:v>
                </c:pt>
                <c:pt idx="22">
                  <c:v>23/04/2020</c:v>
                </c:pt>
                <c:pt idx="23">
                  <c:v>24/04/2020</c:v>
                </c:pt>
                <c:pt idx="24">
                  <c:v>25/04/2020</c:v>
                </c:pt>
                <c:pt idx="25">
                  <c:v>26/04/2020</c:v>
                </c:pt>
                <c:pt idx="26">
                  <c:v>27/04/2020</c:v>
                </c:pt>
                <c:pt idx="27">
                  <c:v>28/04/2020</c:v>
                </c:pt>
                <c:pt idx="28">
                  <c:v>29/04/2020</c:v>
                </c:pt>
                <c:pt idx="29">
                  <c:v>30/04/2020</c:v>
                </c:pt>
                <c:pt idx="30">
                  <c:v>01/05/2020</c:v>
                </c:pt>
                <c:pt idx="31">
                  <c:v>02/05/2020</c:v>
                </c:pt>
                <c:pt idx="32">
                  <c:v>03/05/2020</c:v>
                </c:pt>
                <c:pt idx="33">
                  <c:v>04/05/2020</c:v>
                </c:pt>
                <c:pt idx="34">
                  <c:v>05/05/2020</c:v>
                </c:pt>
                <c:pt idx="35">
                  <c:v>06/05/2020</c:v>
                </c:pt>
                <c:pt idx="36">
                  <c:v>07/05/2020</c:v>
                </c:pt>
                <c:pt idx="37">
                  <c:v>08/05/2020</c:v>
                </c:pt>
                <c:pt idx="38">
                  <c:v>09/05/2020</c:v>
                </c:pt>
                <c:pt idx="39">
                  <c:v>10/05/2020</c:v>
                </c:pt>
                <c:pt idx="40">
                  <c:v>11/05/2020</c:v>
                </c:pt>
                <c:pt idx="41">
                  <c:v>12/05/2020</c:v>
                </c:pt>
                <c:pt idx="42">
                  <c:v>13/05/2020</c:v>
                </c:pt>
                <c:pt idx="43">
                  <c:v>14/05/2020</c:v>
                </c:pt>
                <c:pt idx="44">
                  <c:v>15/05/2020</c:v>
                </c:pt>
                <c:pt idx="45">
                  <c:v>16/05/2020</c:v>
                </c:pt>
                <c:pt idx="46">
                  <c:v>17/05/2020</c:v>
                </c:pt>
                <c:pt idx="47">
                  <c:v>18/05/2020</c:v>
                </c:pt>
                <c:pt idx="48">
                  <c:v>19/05/2020</c:v>
                </c:pt>
                <c:pt idx="49">
                  <c:v>20/05/2020</c:v>
                </c:pt>
                <c:pt idx="50">
                  <c:v>21/05/2020</c:v>
                </c:pt>
                <c:pt idx="51">
                  <c:v>22/05/2020</c:v>
                </c:pt>
                <c:pt idx="52">
                  <c:v>23/05/2020</c:v>
                </c:pt>
                <c:pt idx="53">
                  <c:v>24/05/2020</c:v>
                </c:pt>
                <c:pt idx="54">
                  <c:v>25/05/2020</c:v>
                </c:pt>
                <c:pt idx="55">
                  <c:v>26/05/2020</c:v>
                </c:pt>
                <c:pt idx="56">
                  <c:v>27/05/2020</c:v>
                </c:pt>
                <c:pt idx="57">
                  <c:v>28/05/2020</c:v>
                </c:pt>
                <c:pt idx="58">
                  <c:v>29/05/2020</c:v>
                </c:pt>
                <c:pt idx="59">
                  <c:v>30/05/2020</c:v>
                </c:pt>
                <c:pt idx="60">
                  <c:v>31/05/2020</c:v>
                </c:pt>
                <c:pt idx="61">
                  <c:v>01/06/2020</c:v>
                </c:pt>
                <c:pt idx="62">
                  <c:v>02/06/2020</c:v>
                </c:pt>
                <c:pt idx="63">
                  <c:v>03/06/2020</c:v>
                </c:pt>
                <c:pt idx="64">
                  <c:v>04/06/2020</c:v>
                </c:pt>
                <c:pt idx="65">
                  <c:v>05/06/2020</c:v>
                </c:pt>
                <c:pt idx="66">
                  <c:v>06/06/2020</c:v>
                </c:pt>
                <c:pt idx="67">
                  <c:v>07/06/2020</c:v>
                </c:pt>
                <c:pt idx="68">
                  <c:v>08/06/2020</c:v>
                </c:pt>
                <c:pt idx="69">
                  <c:v>09/06/2020</c:v>
                </c:pt>
                <c:pt idx="70">
                  <c:v>10/06/2020</c:v>
                </c:pt>
                <c:pt idx="71">
                  <c:v>11/06/2020</c:v>
                </c:pt>
                <c:pt idx="72">
                  <c:v>12/06/2020</c:v>
                </c:pt>
                <c:pt idx="73">
                  <c:v>13/06/2020</c:v>
                </c:pt>
                <c:pt idx="74">
                  <c:v>14/06/2020</c:v>
                </c:pt>
                <c:pt idx="75">
                  <c:v>15/06/2020</c:v>
                </c:pt>
                <c:pt idx="76">
                  <c:v>16/06/2020</c:v>
                </c:pt>
                <c:pt idx="77">
                  <c:v>17/06/2020</c:v>
                </c:pt>
                <c:pt idx="78">
                  <c:v>18/06/2020</c:v>
                </c:pt>
                <c:pt idx="79">
                  <c:v>19/06/2020</c:v>
                </c:pt>
                <c:pt idx="80">
                  <c:v>20/06/2020</c:v>
                </c:pt>
                <c:pt idx="81">
                  <c:v>21/06/2020</c:v>
                </c:pt>
                <c:pt idx="82">
                  <c:v>22/06/2020</c:v>
                </c:pt>
                <c:pt idx="83">
                  <c:v>23/06/2020</c:v>
                </c:pt>
                <c:pt idx="84">
                  <c:v>24/06/2020</c:v>
                </c:pt>
                <c:pt idx="85">
                  <c:v>25/06/2020</c:v>
                </c:pt>
                <c:pt idx="86">
                  <c:v>26/06/2020</c:v>
                </c:pt>
                <c:pt idx="87">
                  <c:v>27/06/2020</c:v>
                </c:pt>
                <c:pt idx="88">
                  <c:v>28/06/2020</c:v>
                </c:pt>
                <c:pt idx="89">
                  <c:v>29/06/2020</c:v>
                </c:pt>
                <c:pt idx="90">
                  <c:v>30/06/2020</c:v>
                </c:pt>
                <c:pt idx="91">
                  <c:v>01/07/2020</c:v>
                </c:pt>
                <c:pt idx="92">
                  <c:v>02/07/2020</c:v>
                </c:pt>
                <c:pt idx="93">
                  <c:v>03/07/2020</c:v>
                </c:pt>
                <c:pt idx="94">
                  <c:v>04/07/2020</c:v>
                </c:pt>
                <c:pt idx="95">
                  <c:v>05/07/2020</c:v>
                </c:pt>
                <c:pt idx="96">
                  <c:v>06/07/2020</c:v>
                </c:pt>
                <c:pt idx="97">
                  <c:v>07/07/2020</c:v>
                </c:pt>
                <c:pt idx="98">
                  <c:v>08/07/2020</c:v>
                </c:pt>
                <c:pt idx="99">
                  <c:v>09/07/2020</c:v>
                </c:pt>
                <c:pt idx="100">
                  <c:v>10/07/2020</c:v>
                </c:pt>
                <c:pt idx="101">
                  <c:v>11/07/2020</c:v>
                </c:pt>
                <c:pt idx="102">
                  <c:v>12/07/2020</c:v>
                </c:pt>
                <c:pt idx="103">
                  <c:v>13/07/2020</c:v>
                </c:pt>
                <c:pt idx="104">
                  <c:v>14/07/2020</c:v>
                </c:pt>
                <c:pt idx="105">
                  <c:v>15/07/2020</c:v>
                </c:pt>
                <c:pt idx="106">
                  <c:v>16/07/2020</c:v>
                </c:pt>
                <c:pt idx="107">
                  <c:v>17/07/2020</c:v>
                </c:pt>
                <c:pt idx="108">
                  <c:v>18/07/2020</c:v>
                </c:pt>
                <c:pt idx="109">
                  <c:v>19/07/2020</c:v>
                </c:pt>
                <c:pt idx="110">
                  <c:v>20/07/2020</c:v>
                </c:pt>
                <c:pt idx="111">
                  <c:v>21/07/2020</c:v>
                </c:pt>
                <c:pt idx="112">
                  <c:v>22/07/2020</c:v>
                </c:pt>
                <c:pt idx="113">
                  <c:v>23/07/2020</c:v>
                </c:pt>
                <c:pt idx="114">
                  <c:v>24/07/2020</c:v>
                </c:pt>
                <c:pt idx="115">
                  <c:v>25/07/2020</c:v>
                </c:pt>
                <c:pt idx="116">
                  <c:v>26/07/2020</c:v>
                </c:pt>
                <c:pt idx="117">
                  <c:v>27/07/2020</c:v>
                </c:pt>
                <c:pt idx="118">
                  <c:v>28/07/2020</c:v>
                </c:pt>
                <c:pt idx="119">
                  <c:v>29/07/2020</c:v>
                </c:pt>
                <c:pt idx="120">
                  <c:v>30/07/2020</c:v>
                </c:pt>
                <c:pt idx="121">
                  <c:v>31/07/2020</c:v>
                </c:pt>
                <c:pt idx="122">
                  <c:v>01/08/2020</c:v>
                </c:pt>
                <c:pt idx="123">
                  <c:v>02/08/2020</c:v>
                </c:pt>
                <c:pt idx="124">
                  <c:v>03/08/2020</c:v>
                </c:pt>
                <c:pt idx="125">
                  <c:v>04/08/2020</c:v>
                </c:pt>
                <c:pt idx="126">
                  <c:v>05/08/2020</c:v>
                </c:pt>
                <c:pt idx="127">
                  <c:v>06/08/2020</c:v>
                </c:pt>
                <c:pt idx="128">
                  <c:v>07/08/2020</c:v>
                </c:pt>
                <c:pt idx="129">
                  <c:v>08/08/2020</c:v>
                </c:pt>
                <c:pt idx="130">
                  <c:v>09/08/2020</c:v>
                </c:pt>
                <c:pt idx="131">
                  <c:v>10/08/2020</c:v>
                </c:pt>
                <c:pt idx="132">
                  <c:v>11/08/2020</c:v>
                </c:pt>
                <c:pt idx="133">
                  <c:v>12/08/2020</c:v>
                </c:pt>
              </c:strCache>
            </c:strRef>
          </c:cat>
          <c:val>
            <c:numRef>
              <c:f>Ratios!$T$25:$T$177</c:f>
              <c:numCache>
                <c:formatCode>0%</c:formatCode>
                <c:ptCount val="153"/>
                <c:pt idx="0">
                  <c:v>0.15874658192299165</c:v>
                </c:pt>
                <c:pt idx="1">
                  <c:v>0.15664264302570316</c:v>
                </c:pt>
                <c:pt idx="2">
                  <c:v>0.15362558588365041</c:v>
                </c:pt>
                <c:pt idx="3">
                  <c:v>0.14401797237225755</c:v>
                </c:pt>
                <c:pt idx="4">
                  <c:v>0.13098520932564553</c:v>
                </c:pt>
                <c:pt idx="5">
                  <c:v>0.11629539325427611</c:v>
                </c:pt>
                <c:pt idx="6">
                  <c:v>0.12880166793526823</c:v>
                </c:pt>
                <c:pt idx="7">
                  <c:v>0.12070128118678354</c:v>
                </c:pt>
                <c:pt idx="8">
                  <c:v>0.10610579186940826</c:v>
                </c:pt>
                <c:pt idx="9">
                  <c:v>0.11226999668889835</c:v>
                </c:pt>
                <c:pt idx="10">
                  <c:v>0.10925173828914074</c:v>
                </c:pt>
                <c:pt idx="11">
                  <c:v>9.180133034293711E-2</c:v>
                </c:pt>
                <c:pt idx="12">
                  <c:v>7.1862490343422999E-2</c:v>
                </c:pt>
                <c:pt idx="13">
                  <c:v>6.6536716408131177E-2</c:v>
                </c:pt>
                <c:pt idx="14">
                  <c:v>6.5749258957779791E-2</c:v>
                </c:pt>
                <c:pt idx="15">
                  <c:v>6.9186649757897165E-2</c:v>
                </c:pt>
                <c:pt idx="16">
                  <c:v>5.8671303222675997E-2</c:v>
                </c:pt>
                <c:pt idx="17">
                  <c:v>4.8162859980139028E-2</c:v>
                </c:pt>
                <c:pt idx="18">
                  <c:v>4.8306186155546646E-2</c:v>
                </c:pt>
                <c:pt idx="19">
                  <c:v>5.4156142099042938E-2</c:v>
                </c:pt>
                <c:pt idx="20">
                  <c:v>5.0681468454605409E-2</c:v>
                </c:pt>
                <c:pt idx="21">
                  <c:v>3.2251990250128149E-2</c:v>
                </c:pt>
                <c:pt idx="22">
                  <c:v>3.1578734013012547E-2</c:v>
                </c:pt>
                <c:pt idx="23">
                  <c:v>3.0670989291678948E-2</c:v>
                </c:pt>
                <c:pt idx="24">
                  <c:v>2.727047430227238E-2</c:v>
                </c:pt>
                <c:pt idx="25">
                  <c:v>2.1870041661640669E-2</c:v>
                </c:pt>
                <c:pt idx="26">
                  <c:v>1.934985925724144E-2</c:v>
                </c:pt>
                <c:pt idx="27">
                  <c:v>2.13074887984251E-2</c:v>
                </c:pt>
                <c:pt idx="28">
                  <c:v>2.5607703243700559E-2</c:v>
                </c:pt>
                <c:pt idx="29">
                  <c:v>2.2238474687258161E-2</c:v>
                </c:pt>
                <c:pt idx="30">
                  <c:v>1.820238927157166E-2</c:v>
                </c:pt>
                <c:pt idx="31">
                  <c:v>1.6202039348977057E-2</c:v>
                </c:pt>
                <c:pt idx="32">
                  <c:v>1.342713567839196E-2</c:v>
                </c:pt>
                <c:pt idx="33">
                  <c:v>1.2804950612876355E-2</c:v>
                </c:pt>
                <c:pt idx="34">
                  <c:v>1.4350731244957268E-2</c:v>
                </c:pt>
                <c:pt idx="35">
                  <c:v>1.7398892587129608E-2</c:v>
                </c:pt>
                <c:pt idx="36">
                  <c:v>1.5006376001943163E-2</c:v>
                </c:pt>
                <c:pt idx="37">
                  <c:v>1.3819818876616239E-2</c:v>
                </c:pt>
                <c:pt idx="38">
                  <c:v>1.1403787001453135E-2</c:v>
                </c:pt>
                <c:pt idx="39">
                  <c:v>1.1246034350727491E-2</c:v>
                </c:pt>
                <c:pt idx="40">
                  <c:v>8.0342139235667874E-3</c:v>
                </c:pt>
                <c:pt idx="41">
                  <c:v>1.2262915769365605E-2</c:v>
                </c:pt>
                <c:pt idx="42">
                  <c:v>1.1513588012863554E-2</c:v>
                </c:pt>
                <c:pt idx="43">
                  <c:v>1.1424458823036181E-2</c:v>
                </c:pt>
                <c:pt idx="44">
                  <c:v>1.1799736094895302E-2</c:v>
                </c:pt>
                <c:pt idx="45">
                  <c:v>1.0992987702875247E-2</c:v>
                </c:pt>
                <c:pt idx="46">
                  <c:v>9.239060695495958E-3</c:v>
                </c:pt>
                <c:pt idx="47">
                  <c:v>7.7491886104326295E-3</c:v>
                </c:pt>
                <c:pt idx="48">
                  <c:v>6.7865040207712177E-3</c:v>
                </c:pt>
                <c:pt idx="49">
                  <c:v>6.4109751673647065E-3</c:v>
                </c:pt>
                <c:pt idx="50">
                  <c:v>6.2980463604369969E-3</c:v>
                </c:pt>
                <c:pt idx="51">
                  <c:v>6.2000156302915053E-3</c:v>
                </c:pt>
                <c:pt idx="52">
                  <c:v>7.676375404530744E-3</c:v>
                </c:pt>
                <c:pt idx="53">
                  <c:v>7.3288542322366814E-3</c:v>
                </c:pt>
                <c:pt idx="54">
                  <c:v>6.2935591447901189E-3</c:v>
                </c:pt>
                <c:pt idx="55">
                  <c:v>6.0070716159529572E-3</c:v>
                </c:pt>
                <c:pt idx="56">
                  <c:v>6.5191922500346432E-3</c:v>
                </c:pt>
                <c:pt idx="57">
                  <c:v>7.3968847975869386E-3</c:v>
                </c:pt>
                <c:pt idx="58">
                  <c:v>7.0878810279601688E-3</c:v>
                </c:pt>
                <c:pt idx="59">
                  <c:v>6.0634098198865038E-3</c:v>
                </c:pt>
                <c:pt idx="60">
                  <c:v>5.1439887678338229E-3</c:v>
                </c:pt>
                <c:pt idx="61">
                  <c:v>5.0444669456271123E-3</c:v>
                </c:pt>
                <c:pt idx="62">
                  <c:v>4.7703148043624711E-3</c:v>
                </c:pt>
                <c:pt idx="63">
                  <c:v>5.2369303252695482E-3</c:v>
                </c:pt>
                <c:pt idx="64">
                  <c:v>5.9367150977635164E-3</c:v>
                </c:pt>
                <c:pt idx="65">
                  <c:v>5.5552237022877963E-3</c:v>
                </c:pt>
                <c:pt idx="66">
                  <c:v>5.2156350243554713E-3</c:v>
                </c:pt>
                <c:pt idx="67">
                  <c:v>5.4013166448013804E-3</c:v>
                </c:pt>
                <c:pt idx="68">
                  <c:v>5.8131333317659227E-3</c:v>
                </c:pt>
                <c:pt idx="69">
                  <c:v>5.8029113901858923E-3</c:v>
                </c:pt>
                <c:pt idx="70">
                  <c:v>5.3569146031118911E-3</c:v>
                </c:pt>
                <c:pt idx="71">
                  <c:v>5.7040153494070595E-3</c:v>
                </c:pt>
                <c:pt idx="72">
                  <c:v>6.8669083971658919E-3</c:v>
                </c:pt>
                <c:pt idx="73">
                  <c:v>8.3267700806994721E-3</c:v>
                </c:pt>
                <c:pt idx="74">
                  <c:v>8.8409923193171723E-3</c:v>
                </c:pt>
                <c:pt idx="75">
                  <c:v>8.9318274900554873E-3</c:v>
                </c:pt>
                <c:pt idx="76">
                  <c:v>8.1576591355216835E-3</c:v>
                </c:pt>
                <c:pt idx="77">
                  <c:v>7.8820505466138616E-3</c:v>
                </c:pt>
                <c:pt idx="78">
                  <c:v>7.1363290591976011E-3</c:v>
                </c:pt>
                <c:pt idx="79">
                  <c:v>6.5967146839391189E-3</c:v>
                </c:pt>
                <c:pt idx="80">
                  <c:v>6.7370239412669706E-3</c:v>
                </c:pt>
                <c:pt idx="81">
                  <c:v>6.3916608130063866E-3</c:v>
                </c:pt>
                <c:pt idx="82">
                  <c:v>6.4576284732397364E-3</c:v>
                </c:pt>
                <c:pt idx="83">
                  <c:v>6.7126529272566529E-3</c:v>
                </c:pt>
                <c:pt idx="84">
                  <c:v>7.8458181053295828E-3</c:v>
                </c:pt>
                <c:pt idx="85">
                  <c:v>7.6073401962881608E-3</c:v>
                </c:pt>
                <c:pt idx="86">
                  <c:v>7.228853273955933E-3</c:v>
                </c:pt>
                <c:pt idx="87">
                  <c:v>7.0535856583946411E-3</c:v>
                </c:pt>
                <c:pt idx="88">
                  <c:v>6.9224996554065436E-3</c:v>
                </c:pt>
                <c:pt idx="89">
                  <c:v>6.9661679485294491E-3</c:v>
                </c:pt>
                <c:pt idx="90">
                  <c:v>6.5101478755167086E-3</c:v>
                </c:pt>
                <c:pt idx="91">
                  <c:v>5.9628025171830764E-3</c:v>
                </c:pt>
                <c:pt idx="92">
                  <c:v>5.8976220549184976E-3</c:v>
                </c:pt>
                <c:pt idx="93">
                  <c:v>5.7938344110260824E-3</c:v>
                </c:pt>
                <c:pt idx="94">
                  <c:v>5.6719880465555209E-3</c:v>
                </c:pt>
                <c:pt idx="95">
                  <c:v>5.6106739651043446E-3</c:v>
                </c:pt>
                <c:pt idx="96">
                  <c:v>5.2780450820867231E-3</c:v>
                </c:pt>
                <c:pt idx="97">
                  <c:v>5.0907930614376056E-3</c:v>
                </c:pt>
                <c:pt idx="98">
                  <c:v>5.0072872624424593E-3</c:v>
                </c:pt>
                <c:pt idx="99">
                  <c:v>4.9009754089729971E-3</c:v>
                </c:pt>
                <c:pt idx="100">
                  <c:v>4.7770548956477836E-3</c:v>
                </c:pt>
                <c:pt idx="101">
                  <c:v>4.8159647334865977E-3</c:v>
                </c:pt>
                <c:pt idx="102">
                  <c:v>4.7740127652950029E-3</c:v>
                </c:pt>
                <c:pt idx="103">
                  <c:v>4.7325498960059716E-3</c:v>
                </c:pt>
                <c:pt idx="104">
                  <c:v>4.6354923575123485E-3</c:v>
                </c:pt>
                <c:pt idx="105">
                  <c:v>4.4047945747070832E-3</c:v>
                </c:pt>
                <c:pt idx="106">
                  <c:v>4.3206446235065296E-3</c:v>
                </c:pt>
                <c:pt idx="107">
                  <c:v>4.2697800094986466E-3</c:v>
                </c:pt>
                <c:pt idx="108">
                  <c:v>4.214895385194606E-3</c:v>
                </c:pt>
                <c:pt idx="109">
                  <c:v>4.2246373167152077E-3</c:v>
                </c:pt>
                <c:pt idx="110">
                  <c:v>4.2387350267026648E-3</c:v>
                </c:pt>
                <c:pt idx="111">
                  <c:v>4.2072429864171337E-3</c:v>
                </c:pt>
                <c:pt idx="112">
                  <c:v>4.0722347629796839E-3</c:v>
                </c:pt>
                <c:pt idx="113">
                  <c:v>4.105178910261598E-3</c:v>
                </c:pt>
                <c:pt idx="114">
                  <c:v>4.19586682488861E-3</c:v>
                </c:pt>
                <c:pt idx="115">
                  <c:v>4.1069867827265754E-3</c:v>
                </c:pt>
                <c:pt idx="116">
                  <c:v>4.1168346116097401E-3</c:v>
                </c:pt>
                <c:pt idx="117">
                  <c:v>4.0645731977001325E-3</c:v>
                </c:pt>
                <c:pt idx="118">
                  <c:v>4.2419356970121447E-3</c:v>
                </c:pt>
                <c:pt idx="119">
                  <c:v>4.1319051504066107E-3</c:v>
                </c:pt>
                <c:pt idx="120">
                  <c:v>4.2241093113871853E-3</c:v>
                </c:pt>
                <c:pt idx="121">
                  <c:v>4.2715895794093722E-3</c:v>
                </c:pt>
                <c:pt idx="122">
                  <c:v>4.3140601109701001E-3</c:v>
                </c:pt>
                <c:pt idx="123">
                  <c:v>4.2567139203602035E-3</c:v>
                </c:pt>
                <c:pt idx="124">
                  <c:v>4.2730271068815058E-3</c:v>
                </c:pt>
                <c:pt idx="125">
                  <c:v>4.6311540254264467E-3</c:v>
                </c:pt>
                <c:pt idx="126">
                  <c:v>5.0141741936033102E-3</c:v>
                </c:pt>
                <c:pt idx="127">
                  <c:v>4.8832757335501792E-3</c:v>
                </c:pt>
                <c:pt idx="128">
                  <c:v>4.9944155269424483E-3</c:v>
                </c:pt>
                <c:pt idx="129">
                  <c:v>4.9150765359614176E-3</c:v>
                </c:pt>
                <c:pt idx="130">
                  <c:v>4.9327691113503769E-3</c:v>
                </c:pt>
                <c:pt idx="131">
                  <c:v>4.954236640587366E-3</c:v>
                </c:pt>
                <c:pt idx="132">
                  <c:v>4.8884903531861961E-3</c:v>
                </c:pt>
                <c:pt idx="133">
                  <c:v>4.983962496915865E-3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F-471B-9A2C-48DE9B805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655576"/>
        <c:axId val="589650984"/>
      </c:lineChart>
      <c:dateAx>
        <c:axId val="589655576"/>
        <c:scaling>
          <c:orientation val="minMax"/>
        </c:scaling>
        <c:delete val="1"/>
        <c:axPos val="b"/>
        <c:numFmt formatCode="mm\/\m\m\/yyyy;@" sourceLinked="1"/>
        <c:majorTickMark val="out"/>
        <c:minorTickMark val="none"/>
        <c:tickLblPos val="nextTo"/>
        <c:crossAx val="589650984"/>
        <c:crosses val="autoZero"/>
        <c:auto val="1"/>
        <c:lblOffset val="100"/>
        <c:baseTimeUnit val="days"/>
      </c:dateAx>
      <c:valAx>
        <c:axId val="5896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9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ACTIVES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0912698412698412E-2"/>
          <c:y val="8.4560185185185197E-2"/>
          <c:w val="0.97817460317460314"/>
          <c:h val="0.83008074511519392"/>
        </c:manualLayout>
      </c:layout>
      <c:lineChart>
        <c:grouping val="standard"/>
        <c:varyColors val="0"/>
        <c:ser>
          <c:idx val="0"/>
          <c:order val="0"/>
          <c:tx>
            <c:strRef>
              <c:f>Actives!$C$2</c:f>
              <c:strCache>
                <c:ptCount val="1"/>
                <c:pt idx="0">
                  <c:v>World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Actives!$A$4:$A$177</c:f>
              <c:strCache>
                <c:ptCount val="155"/>
                <c:pt idx="0">
                  <c:v>11.03.2020</c:v>
                </c:pt>
                <c:pt idx="1">
                  <c:v>12.03.2020</c:v>
                </c:pt>
                <c:pt idx="2">
                  <c:v>13.03.2020</c:v>
                </c:pt>
                <c:pt idx="3">
                  <c:v>14.03.2020</c:v>
                </c:pt>
                <c:pt idx="4">
                  <c:v>15.03.2020</c:v>
                </c:pt>
                <c:pt idx="5">
                  <c:v>16.03.2020</c:v>
                </c:pt>
                <c:pt idx="6">
                  <c:v>17.03.2020</c:v>
                </c:pt>
                <c:pt idx="7">
                  <c:v>18.03.2020</c:v>
                </c:pt>
                <c:pt idx="8">
                  <c:v>19.03.2020</c:v>
                </c:pt>
                <c:pt idx="9">
                  <c:v>20.03.2020</c:v>
                </c:pt>
                <c:pt idx="10">
                  <c:v>21.03.2020</c:v>
                </c:pt>
                <c:pt idx="11">
                  <c:v>22.03.2020</c:v>
                </c:pt>
                <c:pt idx="12">
                  <c:v>23.03.2020</c:v>
                </c:pt>
                <c:pt idx="13">
                  <c:v>24.03.2020</c:v>
                </c:pt>
                <c:pt idx="14">
                  <c:v>25.03.2020</c:v>
                </c:pt>
                <c:pt idx="15">
                  <c:v>26.03.2020</c:v>
                </c:pt>
                <c:pt idx="16">
                  <c:v>27.03.2020</c:v>
                </c:pt>
                <c:pt idx="17">
                  <c:v>28.03.2020</c:v>
                </c:pt>
                <c:pt idx="18">
                  <c:v>29.03.2020</c:v>
                </c:pt>
                <c:pt idx="19">
                  <c:v>30.03.2020</c:v>
                </c:pt>
                <c:pt idx="20">
                  <c:v>31.03.2020</c:v>
                </c:pt>
                <c:pt idx="21">
                  <c:v>01.04.2020</c:v>
                </c:pt>
                <c:pt idx="22">
                  <c:v>02.04.2020</c:v>
                </c:pt>
                <c:pt idx="23">
                  <c:v>03.04.2020</c:v>
                </c:pt>
                <c:pt idx="24">
                  <c:v>04.04.2020</c:v>
                </c:pt>
                <c:pt idx="25">
                  <c:v>05.04.2020</c:v>
                </c:pt>
                <c:pt idx="26">
                  <c:v>06.04.2020</c:v>
                </c:pt>
                <c:pt idx="27">
                  <c:v>07.04.2020</c:v>
                </c:pt>
                <c:pt idx="28">
                  <c:v>08.04.2020</c:v>
                </c:pt>
                <c:pt idx="29">
                  <c:v>09.04.2020</c:v>
                </c:pt>
                <c:pt idx="30">
                  <c:v>10.04.2020</c:v>
                </c:pt>
                <c:pt idx="31">
                  <c:v>11.04.2020</c:v>
                </c:pt>
                <c:pt idx="32">
                  <c:v>12.04.2020</c:v>
                </c:pt>
                <c:pt idx="33">
                  <c:v>13.04.2020</c:v>
                </c:pt>
                <c:pt idx="34">
                  <c:v>14.04.2020</c:v>
                </c:pt>
                <c:pt idx="35">
                  <c:v>15.04.2020</c:v>
                </c:pt>
                <c:pt idx="36">
                  <c:v>16.04.2020</c:v>
                </c:pt>
                <c:pt idx="37">
                  <c:v>17.04.2020</c:v>
                </c:pt>
                <c:pt idx="38">
                  <c:v>18.04.2020</c:v>
                </c:pt>
                <c:pt idx="39">
                  <c:v>19.04.2020</c:v>
                </c:pt>
                <c:pt idx="40">
                  <c:v>20.04.2020</c:v>
                </c:pt>
                <c:pt idx="41">
                  <c:v>21.04.2020</c:v>
                </c:pt>
                <c:pt idx="42">
                  <c:v>22.04.2020</c:v>
                </c:pt>
                <c:pt idx="43">
                  <c:v>23.04.2020</c:v>
                </c:pt>
                <c:pt idx="44">
                  <c:v>24.04.2020</c:v>
                </c:pt>
                <c:pt idx="45">
                  <c:v>25.04.2020</c:v>
                </c:pt>
                <c:pt idx="46">
                  <c:v>26.04.2020</c:v>
                </c:pt>
                <c:pt idx="47">
                  <c:v>27.04.2020</c:v>
                </c:pt>
                <c:pt idx="48">
                  <c:v>28.04.2020</c:v>
                </c:pt>
                <c:pt idx="49">
                  <c:v>29.04.2020</c:v>
                </c:pt>
                <c:pt idx="50">
                  <c:v>30.04.2020</c:v>
                </c:pt>
                <c:pt idx="51">
                  <c:v>01.05.2020</c:v>
                </c:pt>
                <c:pt idx="52">
                  <c:v>02.05.2020</c:v>
                </c:pt>
                <c:pt idx="53">
                  <c:v>03.05.2020</c:v>
                </c:pt>
                <c:pt idx="54">
                  <c:v>04.05.2020</c:v>
                </c:pt>
                <c:pt idx="55">
                  <c:v>05.05.2020</c:v>
                </c:pt>
                <c:pt idx="56">
                  <c:v>06.05.2020</c:v>
                </c:pt>
                <c:pt idx="57">
                  <c:v>07.05.2020</c:v>
                </c:pt>
                <c:pt idx="58">
                  <c:v>08.05.2020</c:v>
                </c:pt>
                <c:pt idx="59">
                  <c:v>09.05.2020</c:v>
                </c:pt>
                <c:pt idx="60">
                  <c:v>10.05.2020</c:v>
                </c:pt>
                <c:pt idx="61">
                  <c:v>11.05.2020</c:v>
                </c:pt>
                <c:pt idx="62">
                  <c:v>12.05.2020</c:v>
                </c:pt>
                <c:pt idx="63">
                  <c:v>13.05.2020</c:v>
                </c:pt>
                <c:pt idx="64">
                  <c:v>14.05.2020</c:v>
                </c:pt>
                <c:pt idx="65">
                  <c:v>15.05.2020</c:v>
                </c:pt>
                <c:pt idx="66">
                  <c:v>16.05.2020</c:v>
                </c:pt>
                <c:pt idx="67">
                  <c:v>17.05.2020</c:v>
                </c:pt>
                <c:pt idx="68">
                  <c:v>18.05.2020</c:v>
                </c:pt>
                <c:pt idx="69">
                  <c:v>19.05.2020</c:v>
                </c:pt>
                <c:pt idx="70">
                  <c:v>20.05.2020</c:v>
                </c:pt>
                <c:pt idx="71">
                  <c:v>21.05.2020</c:v>
                </c:pt>
                <c:pt idx="72">
                  <c:v>22.05.2020</c:v>
                </c:pt>
                <c:pt idx="73">
                  <c:v>23.05.2020</c:v>
                </c:pt>
                <c:pt idx="74">
                  <c:v>24.05.2020</c:v>
                </c:pt>
                <c:pt idx="75">
                  <c:v>25.05.2020</c:v>
                </c:pt>
                <c:pt idx="76">
                  <c:v>26.05.2020</c:v>
                </c:pt>
                <c:pt idx="77">
                  <c:v>27.05.2020</c:v>
                </c:pt>
                <c:pt idx="78">
                  <c:v>28.05.2020</c:v>
                </c:pt>
                <c:pt idx="79">
                  <c:v>29.05.2020</c:v>
                </c:pt>
                <c:pt idx="80">
                  <c:v>30.05.2020</c:v>
                </c:pt>
                <c:pt idx="81">
                  <c:v>31.05.2020</c:v>
                </c:pt>
                <c:pt idx="82">
                  <c:v>01.06.2020</c:v>
                </c:pt>
                <c:pt idx="83">
                  <c:v>02.06.2020</c:v>
                </c:pt>
                <c:pt idx="84">
                  <c:v>03.06.2020</c:v>
                </c:pt>
                <c:pt idx="85">
                  <c:v>04.06.2020</c:v>
                </c:pt>
                <c:pt idx="86">
                  <c:v>05.06.2020</c:v>
                </c:pt>
                <c:pt idx="87">
                  <c:v>06.06.2020</c:v>
                </c:pt>
                <c:pt idx="88">
                  <c:v>07.06.2020</c:v>
                </c:pt>
                <c:pt idx="89">
                  <c:v>08.06.2020</c:v>
                </c:pt>
                <c:pt idx="90">
                  <c:v>09.06.2020</c:v>
                </c:pt>
                <c:pt idx="91">
                  <c:v>10.06.2020</c:v>
                </c:pt>
                <c:pt idx="92">
                  <c:v>11.06.2020</c:v>
                </c:pt>
                <c:pt idx="93">
                  <c:v>12.06.2020</c:v>
                </c:pt>
                <c:pt idx="94">
                  <c:v>13.06.2020</c:v>
                </c:pt>
                <c:pt idx="95">
                  <c:v>14.06.2020</c:v>
                </c:pt>
                <c:pt idx="96">
                  <c:v>15.06.2020</c:v>
                </c:pt>
                <c:pt idx="97">
                  <c:v>16.06.2020</c:v>
                </c:pt>
                <c:pt idx="98">
                  <c:v>17.06.2020</c:v>
                </c:pt>
                <c:pt idx="99">
                  <c:v>18.06.2020</c:v>
                </c:pt>
                <c:pt idx="100">
                  <c:v>19.06.2020</c:v>
                </c:pt>
                <c:pt idx="101">
                  <c:v>20.06.2020</c:v>
                </c:pt>
                <c:pt idx="102">
                  <c:v>21.06.2020</c:v>
                </c:pt>
                <c:pt idx="103">
                  <c:v>22.06.2020</c:v>
                </c:pt>
                <c:pt idx="104">
                  <c:v>23.06.2020</c:v>
                </c:pt>
                <c:pt idx="105">
                  <c:v>24.06.2020</c:v>
                </c:pt>
                <c:pt idx="106">
                  <c:v>25.06.2020</c:v>
                </c:pt>
                <c:pt idx="107">
                  <c:v>26.06.2020</c:v>
                </c:pt>
                <c:pt idx="108">
                  <c:v>27.06.2020</c:v>
                </c:pt>
                <c:pt idx="109">
                  <c:v>28.06.2020</c:v>
                </c:pt>
                <c:pt idx="110">
                  <c:v>29.06.2020</c:v>
                </c:pt>
                <c:pt idx="111">
                  <c:v>30.06.2020</c:v>
                </c:pt>
                <c:pt idx="112">
                  <c:v>01.07.2020</c:v>
                </c:pt>
                <c:pt idx="113">
                  <c:v>02.07.2020</c:v>
                </c:pt>
                <c:pt idx="114">
                  <c:v>03.07.2020</c:v>
                </c:pt>
                <c:pt idx="115">
                  <c:v>04.07.2020</c:v>
                </c:pt>
                <c:pt idx="116">
                  <c:v>05.07.2020</c:v>
                </c:pt>
                <c:pt idx="117">
                  <c:v>06.07.2020</c:v>
                </c:pt>
                <c:pt idx="118">
                  <c:v>07.07.2020</c:v>
                </c:pt>
                <c:pt idx="119">
                  <c:v>08.07.2020</c:v>
                </c:pt>
                <c:pt idx="120">
                  <c:v>09.07.2020</c:v>
                </c:pt>
                <c:pt idx="121">
                  <c:v>10.07.2020</c:v>
                </c:pt>
                <c:pt idx="122">
                  <c:v>11.07.2020</c:v>
                </c:pt>
                <c:pt idx="123">
                  <c:v>12.07.2020</c:v>
                </c:pt>
                <c:pt idx="124">
                  <c:v>13.07.2020</c:v>
                </c:pt>
                <c:pt idx="125">
                  <c:v>14.07.2020</c:v>
                </c:pt>
                <c:pt idx="126">
                  <c:v>15.07.2020</c:v>
                </c:pt>
                <c:pt idx="127">
                  <c:v>16.07.2020</c:v>
                </c:pt>
                <c:pt idx="128">
                  <c:v>17.07.2020</c:v>
                </c:pt>
                <c:pt idx="129">
                  <c:v>18.07.2020</c:v>
                </c:pt>
                <c:pt idx="130">
                  <c:v>19.07.2020</c:v>
                </c:pt>
                <c:pt idx="131">
                  <c:v>20.07.2020</c:v>
                </c:pt>
                <c:pt idx="132">
                  <c:v>21.07.2020</c:v>
                </c:pt>
                <c:pt idx="133">
                  <c:v>22.07.2020</c:v>
                </c:pt>
                <c:pt idx="134">
                  <c:v>23.07.2020</c:v>
                </c:pt>
                <c:pt idx="135">
                  <c:v>24.07.2020</c:v>
                </c:pt>
                <c:pt idx="136">
                  <c:v>25.07.2020</c:v>
                </c:pt>
                <c:pt idx="137">
                  <c:v>26.07.2020</c:v>
                </c:pt>
                <c:pt idx="138">
                  <c:v>27.07.2020</c:v>
                </c:pt>
                <c:pt idx="139">
                  <c:v>28.07.2020</c:v>
                </c:pt>
                <c:pt idx="140">
                  <c:v>29.07.2020</c:v>
                </c:pt>
                <c:pt idx="141">
                  <c:v>30.07.2020</c:v>
                </c:pt>
                <c:pt idx="142">
                  <c:v>31.07.2020</c:v>
                </c:pt>
                <c:pt idx="143">
                  <c:v>01.08.2020</c:v>
                </c:pt>
                <c:pt idx="144">
                  <c:v>02.08.2020</c:v>
                </c:pt>
                <c:pt idx="145">
                  <c:v>03.08.2020</c:v>
                </c:pt>
                <c:pt idx="146">
                  <c:v>04.08.2020</c:v>
                </c:pt>
                <c:pt idx="147">
                  <c:v>05.08.2020</c:v>
                </c:pt>
                <c:pt idx="148">
                  <c:v>06.08.2020</c:v>
                </c:pt>
                <c:pt idx="149">
                  <c:v>07.08.2020</c:v>
                </c:pt>
                <c:pt idx="150">
                  <c:v>08.08.2020</c:v>
                </c:pt>
                <c:pt idx="151">
                  <c:v>09.08.2020</c:v>
                </c:pt>
                <c:pt idx="152">
                  <c:v>10.08.2020</c:v>
                </c:pt>
                <c:pt idx="153">
                  <c:v>11.08.2020</c:v>
                </c:pt>
                <c:pt idx="154">
                  <c:v>12.08.2020</c:v>
                </c:pt>
              </c:strCache>
            </c:strRef>
          </c:cat>
          <c:val>
            <c:numRef>
              <c:f>Actives!$C$4:$C$177</c:f>
              <c:numCache>
                <c:formatCode>#,##0</c:formatCode>
                <c:ptCount val="174"/>
                <c:pt idx="0">
                  <c:v>48031</c:v>
                </c:pt>
                <c:pt idx="1">
                  <c:v>53279</c:v>
                </c:pt>
                <c:pt idx="2">
                  <c:v>59168</c:v>
                </c:pt>
                <c:pt idx="3">
                  <c:v>67413</c:v>
                </c:pt>
                <c:pt idx="4">
                  <c:v>74717</c:v>
                </c:pt>
                <c:pt idx="5">
                  <c:v>85617</c:v>
                </c:pt>
                <c:pt idx="6">
                  <c:v>95819</c:v>
                </c:pt>
                <c:pt idx="7">
                  <c:v>108108</c:v>
                </c:pt>
                <c:pt idx="8">
                  <c:v>125892</c:v>
                </c:pt>
                <c:pt idx="9">
                  <c:v>148462</c:v>
                </c:pt>
                <c:pt idx="10">
                  <c:v>175780</c:v>
                </c:pt>
                <c:pt idx="11">
                  <c:v>201857</c:v>
                </c:pt>
                <c:pt idx="12">
                  <c:v>225531</c:v>
                </c:pt>
                <c:pt idx="13">
                  <c:v>263148</c:v>
                </c:pt>
                <c:pt idx="14">
                  <c:v>295495</c:v>
                </c:pt>
                <c:pt idx="15">
                  <c:v>335619</c:v>
                </c:pt>
                <c:pt idx="16">
                  <c:v>385945</c:v>
                </c:pt>
                <c:pt idx="17">
                  <c:v>438706</c:v>
                </c:pt>
                <c:pt idx="18">
                  <c:v>493558</c:v>
                </c:pt>
                <c:pt idx="19">
                  <c:v>537332</c:v>
                </c:pt>
                <c:pt idx="20">
                  <c:v>582367</c:v>
                </c:pt>
                <c:pt idx="21">
                  <c:v>639154</c:v>
                </c:pt>
                <c:pt idx="22">
                  <c:v>696000</c:v>
                </c:pt>
                <c:pt idx="23">
                  <c:v>751466</c:v>
                </c:pt>
                <c:pt idx="24">
                  <c:v>833215</c:v>
                </c:pt>
                <c:pt idx="25">
                  <c:v>890326</c:v>
                </c:pt>
                <c:pt idx="26">
                  <c:v>943059</c:v>
                </c:pt>
                <c:pt idx="27">
                  <c:v>988282</c:v>
                </c:pt>
                <c:pt idx="28">
                  <c:v>1047813</c:v>
                </c:pt>
                <c:pt idx="29">
                  <c:v>1066397</c:v>
                </c:pt>
                <c:pt idx="30">
                  <c:v>1151402</c:v>
                </c:pt>
                <c:pt idx="31">
                  <c:v>1219118</c:v>
                </c:pt>
                <c:pt idx="32">
                  <c:v>1264427</c:v>
                </c:pt>
                <c:pt idx="33">
                  <c:v>1306029</c:v>
                </c:pt>
                <c:pt idx="34">
                  <c:v>1348154</c:v>
                </c:pt>
                <c:pt idx="35">
                  <c:v>1368088</c:v>
                </c:pt>
                <c:pt idx="36">
                  <c:v>1415485</c:v>
                </c:pt>
                <c:pt idx="37">
                  <c:v>1464909</c:v>
                </c:pt>
                <c:pt idx="38">
                  <c:v>1525150</c:v>
                </c:pt>
                <c:pt idx="39">
                  <c:v>1579763</c:v>
                </c:pt>
                <c:pt idx="40">
                  <c:v>1614290</c:v>
                </c:pt>
                <c:pt idx="41">
                  <c:v>1656742</c:v>
                </c:pt>
                <c:pt idx="42">
                  <c:v>1688075</c:v>
                </c:pt>
                <c:pt idx="43">
                  <c:v>1732823</c:v>
                </c:pt>
                <c:pt idx="44">
                  <c:v>1774788</c:v>
                </c:pt>
                <c:pt idx="45">
                  <c:v>1838419</c:v>
                </c:pt>
                <c:pt idx="46">
                  <c:v>1888831</c:v>
                </c:pt>
                <c:pt idx="47">
                  <c:v>1911342</c:v>
                </c:pt>
                <c:pt idx="48">
                  <c:v>1956972</c:v>
                </c:pt>
                <c:pt idx="49">
                  <c:v>1975600</c:v>
                </c:pt>
                <c:pt idx="50">
                  <c:v>2002142</c:v>
                </c:pt>
                <c:pt idx="51">
                  <c:v>2051072</c:v>
                </c:pt>
                <c:pt idx="52">
                  <c:v>2082344</c:v>
                </c:pt>
                <c:pt idx="53">
                  <c:v>2126046</c:v>
                </c:pt>
                <c:pt idx="54">
                  <c:v>2164712</c:v>
                </c:pt>
                <c:pt idx="55">
                  <c:v>2207321</c:v>
                </c:pt>
                <c:pt idx="56">
                  <c:v>2243711</c:v>
                </c:pt>
                <c:pt idx="57">
                  <c:v>2263721</c:v>
                </c:pt>
                <c:pt idx="58">
                  <c:v>2325141</c:v>
                </c:pt>
                <c:pt idx="59">
                  <c:v>2370030</c:v>
                </c:pt>
                <c:pt idx="60">
                  <c:v>2389340</c:v>
                </c:pt>
                <c:pt idx="61">
                  <c:v>2434965</c:v>
                </c:pt>
                <c:pt idx="62">
                  <c:v>2476577</c:v>
                </c:pt>
                <c:pt idx="63">
                  <c:v>2501274</c:v>
                </c:pt>
                <c:pt idx="64">
                  <c:v>2551852</c:v>
                </c:pt>
                <c:pt idx="65">
                  <c:v>2597614</c:v>
                </c:pt>
                <c:pt idx="66">
                  <c:v>2629090</c:v>
                </c:pt>
                <c:pt idx="67">
                  <c:v>2664472</c:v>
                </c:pt>
                <c:pt idx="68">
                  <c:v>2696587</c:v>
                </c:pt>
                <c:pt idx="69">
                  <c:v>2735212</c:v>
                </c:pt>
                <c:pt idx="70">
                  <c:v>2770891</c:v>
                </c:pt>
                <c:pt idx="71">
                  <c:v>2820761</c:v>
                </c:pt>
                <c:pt idx="72">
                  <c:v>2816014</c:v>
                </c:pt>
                <c:pt idx="73">
                  <c:v>2856080</c:v>
                </c:pt>
                <c:pt idx="74">
                  <c:v>2893991</c:v>
                </c:pt>
                <c:pt idx="75">
                  <c:v>2917091</c:v>
                </c:pt>
                <c:pt idx="76">
                  <c:v>2952217</c:v>
                </c:pt>
                <c:pt idx="77">
                  <c:v>2986073</c:v>
                </c:pt>
                <c:pt idx="78">
                  <c:v>3032678</c:v>
                </c:pt>
                <c:pt idx="79">
                  <c:v>3065873</c:v>
                </c:pt>
                <c:pt idx="80">
                  <c:v>3125198</c:v>
                </c:pt>
                <c:pt idx="81">
                  <c:v>3153582</c:v>
                </c:pt>
                <c:pt idx="82">
                  <c:v>3194300</c:v>
                </c:pt>
                <c:pt idx="83">
                  <c:v>3268461</c:v>
                </c:pt>
                <c:pt idx="84">
                  <c:v>3317706</c:v>
                </c:pt>
                <c:pt idx="85">
                  <c:v>3371886</c:v>
                </c:pt>
                <c:pt idx="86">
                  <c:v>3622846</c:v>
                </c:pt>
                <c:pt idx="87">
                  <c:v>3405662</c:v>
                </c:pt>
                <c:pt idx="88">
                  <c:v>3465415</c:v>
                </c:pt>
                <c:pt idx="89">
                  <c:v>3511942</c:v>
                </c:pt>
                <c:pt idx="90">
                  <c:v>3257133</c:v>
                </c:pt>
                <c:pt idx="91">
                  <c:v>3489231</c:v>
                </c:pt>
                <c:pt idx="92">
                  <c:v>3552327</c:v>
                </c:pt>
                <c:pt idx="93">
                  <c:v>3594131</c:v>
                </c:pt>
                <c:pt idx="94">
                  <c:v>3638912</c:v>
                </c:pt>
                <c:pt idx="95">
                  <c:v>3698146</c:v>
                </c:pt>
                <c:pt idx="96">
                  <c:v>3740266</c:v>
                </c:pt>
                <c:pt idx="97">
                  <c:v>3775086</c:v>
                </c:pt>
                <c:pt idx="98">
                  <c:v>3827036</c:v>
                </c:pt>
                <c:pt idx="99">
                  <c:v>3879893</c:v>
                </c:pt>
                <c:pt idx="100">
                  <c:v>3959191</c:v>
                </c:pt>
                <c:pt idx="101">
                  <c:v>3949084</c:v>
                </c:pt>
                <c:pt idx="102">
                  <c:v>4040085</c:v>
                </c:pt>
                <c:pt idx="103">
                  <c:v>4100137</c:v>
                </c:pt>
                <c:pt idx="104">
                  <c:v>4155491</c:v>
                </c:pt>
                <c:pt idx="105">
                  <c:v>4201645</c:v>
                </c:pt>
                <c:pt idx="106">
                  <c:v>4281596</c:v>
                </c:pt>
                <c:pt idx="107">
                  <c:v>4361834</c:v>
                </c:pt>
                <c:pt idx="108">
                  <c:v>4428961</c:v>
                </c:pt>
                <c:pt idx="109">
                  <c:v>4502999</c:v>
                </c:pt>
                <c:pt idx="110">
                  <c:v>4560833</c:v>
                </c:pt>
                <c:pt idx="111">
                  <c:v>4611313</c:v>
                </c:pt>
                <c:pt idx="112">
                  <c:v>4598657</c:v>
                </c:pt>
                <c:pt idx="113">
                  <c:v>4594435</c:v>
                </c:pt>
                <c:pt idx="114">
                  <c:v>4685910</c:v>
                </c:pt>
                <c:pt idx="115">
                  <c:v>4676990</c:v>
                </c:pt>
                <c:pt idx="116">
                  <c:v>4736434</c:v>
                </c:pt>
                <c:pt idx="117">
                  <c:v>4779412</c:v>
                </c:pt>
                <c:pt idx="118">
                  <c:v>4837783</c:v>
                </c:pt>
                <c:pt idx="119">
                  <c:v>4905286</c:v>
                </c:pt>
                <c:pt idx="120">
                  <c:v>4973470</c:v>
                </c:pt>
                <c:pt idx="121">
                  <c:v>5058737</c:v>
                </c:pt>
                <c:pt idx="122">
                  <c:v>5147471</c:v>
                </c:pt>
                <c:pt idx="123">
                  <c:v>5224272</c:v>
                </c:pt>
                <c:pt idx="124">
                  <c:v>5274019</c:v>
                </c:pt>
                <c:pt idx="125">
                  <c:v>5345592</c:v>
                </c:pt>
                <c:pt idx="126">
                  <c:v>5411101</c:v>
                </c:pt>
                <c:pt idx="127">
                  <c:v>5503860</c:v>
                </c:pt>
                <c:pt idx="128">
                  <c:v>5563891</c:v>
                </c:pt>
                <c:pt idx="129">
                  <c:v>5644951</c:v>
                </c:pt>
                <c:pt idx="130">
                  <c:v>5767655</c:v>
                </c:pt>
                <c:pt idx="131">
                  <c:v>5802975</c:v>
                </c:pt>
                <c:pt idx="132">
                  <c:v>5863995</c:v>
                </c:pt>
                <c:pt idx="133">
                  <c:v>5962310</c:v>
                </c:pt>
                <c:pt idx="134">
                  <c:v>6063875</c:v>
                </c:pt>
                <c:pt idx="135">
                  <c:v>6109535</c:v>
                </c:pt>
                <c:pt idx="136">
                  <c:v>6139209</c:v>
                </c:pt>
                <c:pt idx="137">
                  <c:v>6206399</c:v>
                </c:pt>
                <c:pt idx="138">
                  <c:v>6260995</c:v>
                </c:pt>
                <c:pt idx="139">
                  <c:v>6320718</c:v>
                </c:pt>
                <c:pt idx="140">
                  <c:v>6413981</c:v>
                </c:pt>
                <c:pt idx="141">
                  <c:v>6465961</c:v>
                </c:pt>
                <c:pt idx="142">
                  <c:v>6551196</c:v>
                </c:pt>
                <c:pt idx="143">
                  <c:v>6611833</c:v>
                </c:pt>
                <c:pt idx="144">
                  <c:v>6699601</c:v>
                </c:pt>
                <c:pt idx="145">
                  <c:v>6675514</c:v>
                </c:pt>
                <c:pt idx="146">
                  <c:v>6705318</c:v>
                </c:pt>
                <c:pt idx="147">
                  <c:v>6747858</c:v>
                </c:pt>
                <c:pt idx="148">
                  <c:v>6836808</c:v>
                </c:pt>
                <c:pt idx="149">
                  <c:v>6918785</c:v>
                </c:pt>
                <c:pt idx="150">
                  <c:v>6971616</c:v>
                </c:pt>
                <c:pt idx="151">
                  <c:v>7014532</c:v>
                </c:pt>
                <c:pt idx="152">
                  <c:v>7072913</c:v>
                </c:pt>
                <c:pt idx="153">
                  <c:v>7015501</c:v>
                </c:pt>
                <c:pt idx="154">
                  <c:v>7044674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5-409B-8636-44B669DDDD8C}"/>
            </c:ext>
          </c:extLst>
        </c:ser>
        <c:ser>
          <c:idx val="1"/>
          <c:order val="1"/>
          <c:tx>
            <c:strRef>
              <c:f>Actives!$D$2</c:f>
              <c:strCache>
                <c:ptCount val="1"/>
                <c:pt idx="0">
                  <c:v>Italy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Actives!$A$4:$A$177</c:f>
              <c:strCache>
                <c:ptCount val="155"/>
                <c:pt idx="0">
                  <c:v>11.03.2020</c:v>
                </c:pt>
                <c:pt idx="1">
                  <c:v>12.03.2020</c:v>
                </c:pt>
                <c:pt idx="2">
                  <c:v>13.03.2020</c:v>
                </c:pt>
                <c:pt idx="3">
                  <c:v>14.03.2020</c:v>
                </c:pt>
                <c:pt idx="4">
                  <c:v>15.03.2020</c:v>
                </c:pt>
                <c:pt idx="5">
                  <c:v>16.03.2020</c:v>
                </c:pt>
                <c:pt idx="6">
                  <c:v>17.03.2020</c:v>
                </c:pt>
                <c:pt idx="7">
                  <c:v>18.03.2020</c:v>
                </c:pt>
                <c:pt idx="8">
                  <c:v>19.03.2020</c:v>
                </c:pt>
                <c:pt idx="9">
                  <c:v>20.03.2020</c:v>
                </c:pt>
                <c:pt idx="10">
                  <c:v>21.03.2020</c:v>
                </c:pt>
                <c:pt idx="11">
                  <c:v>22.03.2020</c:v>
                </c:pt>
                <c:pt idx="12">
                  <c:v>23.03.2020</c:v>
                </c:pt>
                <c:pt idx="13">
                  <c:v>24.03.2020</c:v>
                </c:pt>
                <c:pt idx="14">
                  <c:v>25.03.2020</c:v>
                </c:pt>
                <c:pt idx="15">
                  <c:v>26.03.2020</c:v>
                </c:pt>
                <c:pt idx="16">
                  <c:v>27.03.2020</c:v>
                </c:pt>
                <c:pt idx="17">
                  <c:v>28.03.2020</c:v>
                </c:pt>
                <c:pt idx="18">
                  <c:v>29.03.2020</c:v>
                </c:pt>
                <c:pt idx="19">
                  <c:v>30.03.2020</c:v>
                </c:pt>
                <c:pt idx="20">
                  <c:v>31.03.2020</c:v>
                </c:pt>
                <c:pt idx="21">
                  <c:v>01.04.2020</c:v>
                </c:pt>
                <c:pt idx="22">
                  <c:v>02.04.2020</c:v>
                </c:pt>
                <c:pt idx="23">
                  <c:v>03.04.2020</c:v>
                </c:pt>
                <c:pt idx="24">
                  <c:v>04.04.2020</c:v>
                </c:pt>
                <c:pt idx="25">
                  <c:v>05.04.2020</c:v>
                </c:pt>
                <c:pt idx="26">
                  <c:v>06.04.2020</c:v>
                </c:pt>
                <c:pt idx="27">
                  <c:v>07.04.2020</c:v>
                </c:pt>
                <c:pt idx="28">
                  <c:v>08.04.2020</c:v>
                </c:pt>
                <c:pt idx="29">
                  <c:v>09.04.2020</c:v>
                </c:pt>
                <c:pt idx="30">
                  <c:v>10.04.2020</c:v>
                </c:pt>
                <c:pt idx="31">
                  <c:v>11.04.2020</c:v>
                </c:pt>
                <c:pt idx="32">
                  <c:v>12.04.2020</c:v>
                </c:pt>
                <c:pt idx="33">
                  <c:v>13.04.2020</c:v>
                </c:pt>
                <c:pt idx="34">
                  <c:v>14.04.2020</c:v>
                </c:pt>
                <c:pt idx="35">
                  <c:v>15.04.2020</c:v>
                </c:pt>
                <c:pt idx="36">
                  <c:v>16.04.2020</c:v>
                </c:pt>
                <c:pt idx="37">
                  <c:v>17.04.2020</c:v>
                </c:pt>
                <c:pt idx="38">
                  <c:v>18.04.2020</c:v>
                </c:pt>
                <c:pt idx="39">
                  <c:v>19.04.2020</c:v>
                </c:pt>
                <c:pt idx="40">
                  <c:v>20.04.2020</c:v>
                </c:pt>
                <c:pt idx="41">
                  <c:v>21.04.2020</c:v>
                </c:pt>
                <c:pt idx="42">
                  <c:v>22.04.2020</c:v>
                </c:pt>
                <c:pt idx="43">
                  <c:v>23.04.2020</c:v>
                </c:pt>
                <c:pt idx="44">
                  <c:v>24.04.2020</c:v>
                </c:pt>
                <c:pt idx="45">
                  <c:v>25.04.2020</c:v>
                </c:pt>
                <c:pt idx="46">
                  <c:v>26.04.2020</c:v>
                </c:pt>
                <c:pt idx="47">
                  <c:v>27.04.2020</c:v>
                </c:pt>
                <c:pt idx="48">
                  <c:v>28.04.2020</c:v>
                </c:pt>
                <c:pt idx="49">
                  <c:v>29.04.2020</c:v>
                </c:pt>
                <c:pt idx="50">
                  <c:v>30.04.2020</c:v>
                </c:pt>
                <c:pt idx="51">
                  <c:v>01.05.2020</c:v>
                </c:pt>
                <c:pt idx="52">
                  <c:v>02.05.2020</c:v>
                </c:pt>
                <c:pt idx="53">
                  <c:v>03.05.2020</c:v>
                </c:pt>
                <c:pt idx="54">
                  <c:v>04.05.2020</c:v>
                </c:pt>
                <c:pt idx="55">
                  <c:v>05.05.2020</c:v>
                </c:pt>
                <c:pt idx="56">
                  <c:v>06.05.2020</c:v>
                </c:pt>
                <c:pt idx="57">
                  <c:v>07.05.2020</c:v>
                </c:pt>
                <c:pt idx="58">
                  <c:v>08.05.2020</c:v>
                </c:pt>
                <c:pt idx="59">
                  <c:v>09.05.2020</c:v>
                </c:pt>
                <c:pt idx="60">
                  <c:v>10.05.2020</c:v>
                </c:pt>
                <c:pt idx="61">
                  <c:v>11.05.2020</c:v>
                </c:pt>
                <c:pt idx="62">
                  <c:v>12.05.2020</c:v>
                </c:pt>
                <c:pt idx="63">
                  <c:v>13.05.2020</c:v>
                </c:pt>
                <c:pt idx="64">
                  <c:v>14.05.2020</c:v>
                </c:pt>
                <c:pt idx="65">
                  <c:v>15.05.2020</c:v>
                </c:pt>
                <c:pt idx="66">
                  <c:v>16.05.2020</c:v>
                </c:pt>
                <c:pt idx="67">
                  <c:v>17.05.2020</c:v>
                </c:pt>
                <c:pt idx="68">
                  <c:v>18.05.2020</c:v>
                </c:pt>
                <c:pt idx="69">
                  <c:v>19.05.2020</c:v>
                </c:pt>
                <c:pt idx="70">
                  <c:v>20.05.2020</c:v>
                </c:pt>
                <c:pt idx="71">
                  <c:v>21.05.2020</c:v>
                </c:pt>
                <c:pt idx="72">
                  <c:v>22.05.2020</c:v>
                </c:pt>
                <c:pt idx="73">
                  <c:v>23.05.2020</c:v>
                </c:pt>
                <c:pt idx="74">
                  <c:v>24.05.2020</c:v>
                </c:pt>
                <c:pt idx="75">
                  <c:v>25.05.2020</c:v>
                </c:pt>
                <c:pt idx="76">
                  <c:v>26.05.2020</c:v>
                </c:pt>
                <c:pt idx="77">
                  <c:v>27.05.2020</c:v>
                </c:pt>
                <c:pt idx="78">
                  <c:v>28.05.2020</c:v>
                </c:pt>
                <c:pt idx="79">
                  <c:v>29.05.2020</c:v>
                </c:pt>
                <c:pt idx="80">
                  <c:v>30.05.2020</c:v>
                </c:pt>
                <c:pt idx="81">
                  <c:v>31.05.2020</c:v>
                </c:pt>
                <c:pt idx="82">
                  <c:v>01.06.2020</c:v>
                </c:pt>
                <c:pt idx="83">
                  <c:v>02.06.2020</c:v>
                </c:pt>
                <c:pt idx="84">
                  <c:v>03.06.2020</c:v>
                </c:pt>
                <c:pt idx="85">
                  <c:v>04.06.2020</c:v>
                </c:pt>
                <c:pt idx="86">
                  <c:v>05.06.2020</c:v>
                </c:pt>
                <c:pt idx="87">
                  <c:v>06.06.2020</c:v>
                </c:pt>
                <c:pt idx="88">
                  <c:v>07.06.2020</c:v>
                </c:pt>
                <c:pt idx="89">
                  <c:v>08.06.2020</c:v>
                </c:pt>
                <c:pt idx="90">
                  <c:v>09.06.2020</c:v>
                </c:pt>
                <c:pt idx="91">
                  <c:v>10.06.2020</c:v>
                </c:pt>
                <c:pt idx="92">
                  <c:v>11.06.2020</c:v>
                </c:pt>
                <c:pt idx="93">
                  <c:v>12.06.2020</c:v>
                </c:pt>
                <c:pt idx="94">
                  <c:v>13.06.2020</c:v>
                </c:pt>
                <c:pt idx="95">
                  <c:v>14.06.2020</c:v>
                </c:pt>
                <c:pt idx="96">
                  <c:v>15.06.2020</c:v>
                </c:pt>
                <c:pt idx="97">
                  <c:v>16.06.2020</c:v>
                </c:pt>
                <c:pt idx="98">
                  <c:v>17.06.2020</c:v>
                </c:pt>
                <c:pt idx="99">
                  <c:v>18.06.2020</c:v>
                </c:pt>
                <c:pt idx="100">
                  <c:v>19.06.2020</c:v>
                </c:pt>
                <c:pt idx="101">
                  <c:v>20.06.2020</c:v>
                </c:pt>
                <c:pt idx="102">
                  <c:v>21.06.2020</c:v>
                </c:pt>
                <c:pt idx="103">
                  <c:v>22.06.2020</c:v>
                </c:pt>
                <c:pt idx="104">
                  <c:v>23.06.2020</c:v>
                </c:pt>
                <c:pt idx="105">
                  <c:v>24.06.2020</c:v>
                </c:pt>
                <c:pt idx="106">
                  <c:v>25.06.2020</c:v>
                </c:pt>
                <c:pt idx="107">
                  <c:v>26.06.2020</c:v>
                </c:pt>
                <c:pt idx="108">
                  <c:v>27.06.2020</c:v>
                </c:pt>
                <c:pt idx="109">
                  <c:v>28.06.2020</c:v>
                </c:pt>
                <c:pt idx="110">
                  <c:v>29.06.2020</c:v>
                </c:pt>
                <c:pt idx="111">
                  <c:v>30.06.2020</c:v>
                </c:pt>
                <c:pt idx="112">
                  <c:v>01.07.2020</c:v>
                </c:pt>
                <c:pt idx="113">
                  <c:v>02.07.2020</c:v>
                </c:pt>
                <c:pt idx="114">
                  <c:v>03.07.2020</c:v>
                </c:pt>
                <c:pt idx="115">
                  <c:v>04.07.2020</c:v>
                </c:pt>
                <c:pt idx="116">
                  <c:v>05.07.2020</c:v>
                </c:pt>
                <c:pt idx="117">
                  <c:v>06.07.2020</c:v>
                </c:pt>
                <c:pt idx="118">
                  <c:v>07.07.2020</c:v>
                </c:pt>
                <c:pt idx="119">
                  <c:v>08.07.2020</c:v>
                </c:pt>
                <c:pt idx="120">
                  <c:v>09.07.2020</c:v>
                </c:pt>
                <c:pt idx="121">
                  <c:v>10.07.2020</c:v>
                </c:pt>
                <c:pt idx="122">
                  <c:v>11.07.2020</c:v>
                </c:pt>
                <c:pt idx="123">
                  <c:v>12.07.2020</c:v>
                </c:pt>
                <c:pt idx="124">
                  <c:v>13.07.2020</c:v>
                </c:pt>
                <c:pt idx="125">
                  <c:v>14.07.2020</c:v>
                </c:pt>
                <c:pt idx="126">
                  <c:v>15.07.2020</c:v>
                </c:pt>
                <c:pt idx="127">
                  <c:v>16.07.2020</c:v>
                </c:pt>
                <c:pt idx="128">
                  <c:v>17.07.2020</c:v>
                </c:pt>
                <c:pt idx="129">
                  <c:v>18.07.2020</c:v>
                </c:pt>
                <c:pt idx="130">
                  <c:v>19.07.2020</c:v>
                </c:pt>
                <c:pt idx="131">
                  <c:v>20.07.2020</c:v>
                </c:pt>
                <c:pt idx="132">
                  <c:v>21.07.2020</c:v>
                </c:pt>
                <c:pt idx="133">
                  <c:v>22.07.2020</c:v>
                </c:pt>
                <c:pt idx="134">
                  <c:v>23.07.2020</c:v>
                </c:pt>
                <c:pt idx="135">
                  <c:v>24.07.2020</c:v>
                </c:pt>
                <c:pt idx="136">
                  <c:v>25.07.2020</c:v>
                </c:pt>
                <c:pt idx="137">
                  <c:v>26.07.2020</c:v>
                </c:pt>
                <c:pt idx="138">
                  <c:v>27.07.2020</c:v>
                </c:pt>
                <c:pt idx="139">
                  <c:v>28.07.2020</c:v>
                </c:pt>
                <c:pt idx="140">
                  <c:v>29.07.2020</c:v>
                </c:pt>
                <c:pt idx="141">
                  <c:v>30.07.2020</c:v>
                </c:pt>
                <c:pt idx="142">
                  <c:v>31.07.2020</c:v>
                </c:pt>
                <c:pt idx="143">
                  <c:v>01.08.2020</c:v>
                </c:pt>
                <c:pt idx="144">
                  <c:v>02.08.2020</c:v>
                </c:pt>
                <c:pt idx="145">
                  <c:v>03.08.2020</c:v>
                </c:pt>
                <c:pt idx="146">
                  <c:v>04.08.2020</c:v>
                </c:pt>
                <c:pt idx="147">
                  <c:v>05.08.2020</c:v>
                </c:pt>
                <c:pt idx="148">
                  <c:v>06.08.2020</c:v>
                </c:pt>
                <c:pt idx="149">
                  <c:v>07.08.2020</c:v>
                </c:pt>
                <c:pt idx="150">
                  <c:v>08.08.2020</c:v>
                </c:pt>
                <c:pt idx="151">
                  <c:v>09.08.2020</c:v>
                </c:pt>
                <c:pt idx="152">
                  <c:v>10.08.2020</c:v>
                </c:pt>
                <c:pt idx="153">
                  <c:v>11.08.2020</c:v>
                </c:pt>
                <c:pt idx="154">
                  <c:v>12.08.2020</c:v>
                </c:pt>
              </c:strCache>
            </c:strRef>
          </c:cat>
          <c:val>
            <c:numRef>
              <c:f>Actives!$D$4:$D$177</c:f>
              <c:numCache>
                <c:formatCode>#,##0</c:formatCode>
                <c:ptCount val="174"/>
                <c:pt idx="0">
                  <c:v>8514</c:v>
                </c:pt>
                <c:pt idx="1">
                  <c:v>10590</c:v>
                </c:pt>
                <c:pt idx="2">
                  <c:v>12839</c:v>
                </c:pt>
                <c:pt idx="3">
                  <c:v>14955</c:v>
                </c:pt>
                <c:pt idx="4">
                  <c:v>17750</c:v>
                </c:pt>
                <c:pt idx="5">
                  <c:v>20603</c:v>
                </c:pt>
                <c:pt idx="6">
                  <c:v>23073</c:v>
                </c:pt>
                <c:pt idx="7">
                  <c:v>26062</c:v>
                </c:pt>
                <c:pt idx="8">
                  <c:v>28710</c:v>
                </c:pt>
                <c:pt idx="9">
                  <c:v>33190</c:v>
                </c:pt>
                <c:pt idx="10">
                  <c:v>38549</c:v>
                </c:pt>
                <c:pt idx="11">
                  <c:v>42681</c:v>
                </c:pt>
                <c:pt idx="12">
                  <c:v>46638</c:v>
                </c:pt>
                <c:pt idx="13">
                  <c:v>50418</c:v>
                </c:pt>
                <c:pt idx="14">
                  <c:v>54030</c:v>
                </c:pt>
                <c:pt idx="15">
                  <c:v>57521</c:v>
                </c:pt>
                <c:pt idx="16">
                  <c:v>62013</c:v>
                </c:pt>
                <c:pt idx="17">
                  <c:v>66414</c:v>
                </c:pt>
                <c:pt idx="18">
                  <c:v>70065</c:v>
                </c:pt>
                <c:pt idx="19">
                  <c:v>73880</c:v>
                </c:pt>
                <c:pt idx="20">
                  <c:v>75528</c:v>
                </c:pt>
                <c:pt idx="21">
                  <c:v>77635</c:v>
                </c:pt>
                <c:pt idx="22">
                  <c:v>80572</c:v>
                </c:pt>
                <c:pt idx="23">
                  <c:v>83049</c:v>
                </c:pt>
                <c:pt idx="24">
                  <c:v>85388</c:v>
                </c:pt>
                <c:pt idx="25">
                  <c:v>88274</c:v>
                </c:pt>
                <c:pt idx="26">
                  <c:v>91246</c:v>
                </c:pt>
                <c:pt idx="27">
                  <c:v>93187</c:v>
                </c:pt>
                <c:pt idx="28">
                  <c:v>94067</c:v>
                </c:pt>
                <c:pt idx="29">
                  <c:v>95262</c:v>
                </c:pt>
                <c:pt idx="30">
                  <c:v>96877</c:v>
                </c:pt>
                <c:pt idx="31">
                  <c:v>98273</c:v>
                </c:pt>
                <c:pt idx="32">
                  <c:v>100269</c:v>
                </c:pt>
                <c:pt idx="33">
                  <c:v>102253</c:v>
                </c:pt>
                <c:pt idx="34">
                  <c:v>103616</c:v>
                </c:pt>
                <c:pt idx="35">
                  <c:v>104291</c:v>
                </c:pt>
                <c:pt idx="36">
                  <c:v>105418</c:v>
                </c:pt>
                <c:pt idx="37">
                  <c:v>106607</c:v>
                </c:pt>
                <c:pt idx="38">
                  <c:v>106962</c:v>
                </c:pt>
                <c:pt idx="39">
                  <c:v>107771</c:v>
                </c:pt>
                <c:pt idx="40">
                  <c:v>108257</c:v>
                </c:pt>
                <c:pt idx="41">
                  <c:v>108237</c:v>
                </c:pt>
                <c:pt idx="42">
                  <c:v>108318.5</c:v>
                </c:pt>
                <c:pt idx="43">
                  <c:v>107699</c:v>
                </c:pt>
                <c:pt idx="44">
                  <c:v>106848</c:v>
                </c:pt>
                <c:pt idx="45">
                  <c:v>105847</c:v>
                </c:pt>
                <c:pt idx="46">
                  <c:v>106103</c:v>
                </c:pt>
                <c:pt idx="47">
                  <c:v>106103</c:v>
                </c:pt>
                <c:pt idx="48">
                  <c:v>105205</c:v>
                </c:pt>
                <c:pt idx="49">
                  <c:v>105205</c:v>
                </c:pt>
                <c:pt idx="50">
                  <c:v>104657</c:v>
                </c:pt>
                <c:pt idx="51">
                  <c:v>100943</c:v>
                </c:pt>
                <c:pt idx="52">
                  <c:v>100704</c:v>
                </c:pt>
                <c:pt idx="53">
                  <c:v>100179</c:v>
                </c:pt>
                <c:pt idx="54">
                  <c:v>99980</c:v>
                </c:pt>
                <c:pt idx="55">
                  <c:v>98467</c:v>
                </c:pt>
                <c:pt idx="56">
                  <c:v>91528</c:v>
                </c:pt>
                <c:pt idx="57">
                  <c:v>91528</c:v>
                </c:pt>
                <c:pt idx="58">
                  <c:v>87961</c:v>
                </c:pt>
                <c:pt idx="59">
                  <c:v>84842</c:v>
                </c:pt>
                <c:pt idx="60">
                  <c:v>84842</c:v>
                </c:pt>
                <c:pt idx="61">
                  <c:v>82488</c:v>
                </c:pt>
                <c:pt idx="62">
                  <c:v>81266</c:v>
                </c:pt>
                <c:pt idx="63">
                  <c:v>78457</c:v>
                </c:pt>
                <c:pt idx="64">
                  <c:v>76440</c:v>
                </c:pt>
                <c:pt idx="65">
                  <c:v>72070</c:v>
                </c:pt>
                <c:pt idx="66">
                  <c:v>70187</c:v>
                </c:pt>
                <c:pt idx="67">
                  <c:v>68351</c:v>
                </c:pt>
                <c:pt idx="68">
                  <c:v>66553</c:v>
                </c:pt>
                <c:pt idx="69">
                  <c:v>65129</c:v>
                </c:pt>
                <c:pt idx="70">
                  <c:v>62752</c:v>
                </c:pt>
                <c:pt idx="71">
                  <c:v>60960</c:v>
                </c:pt>
                <c:pt idx="72">
                  <c:v>59322</c:v>
                </c:pt>
                <c:pt idx="73">
                  <c:v>57752</c:v>
                </c:pt>
                <c:pt idx="74">
                  <c:v>56594</c:v>
                </c:pt>
                <c:pt idx="75">
                  <c:v>55300</c:v>
                </c:pt>
                <c:pt idx="76">
                  <c:v>52942</c:v>
                </c:pt>
                <c:pt idx="77">
                  <c:v>50966</c:v>
                </c:pt>
                <c:pt idx="78">
                  <c:v>47986</c:v>
                </c:pt>
                <c:pt idx="79">
                  <c:v>46175</c:v>
                </c:pt>
                <c:pt idx="80">
                  <c:v>43691</c:v>
                </c:pt>
                <c:pt idx="81">
                  <c:v>42075</c:v>
                </c:pt>
                <c:pt idx="82">
                  <c:v>41367</c:v>
                </c:pt>
                <c:pt idx="83">
                  <c:v>39893</c:v>
                </c:pt>
                <c:pt idx="84">
                  <c:v>39297</c:v>
                </c:pt>
                <c:pt idx="85">
                  <c:v>38429</c:v>
                </c:pt>
                <c:pt idx="86">
                  <c:v>36976</c:v>
                </c:pt>
                <c:pt idx="87">
                  <c:v>35877</c:v>
                </c:pt>
                <c:pt idx="88">
                  <c:v>35262</c:v>
                </c:pt>
                <c:pt idx="89">
                  <c:v>34814</c:v>
                </c:pt>
                <c:pt idx="90">
                  <c:v>32872</c:v>
                </c:pt>
                <c:pt idx="91">
                  <c:v>31710</c:v>
                </c:pt>
                <c:pt idx="92">
                  <c:v>30637</c:v>
                </c:pt>
                <c:pt idx="93">
                  <c:v>28997</c:v>
                </c:pt>
                <c:pt idx="94">
                  <c:v>27485</c:v>
                </c:pt>
                <c:pt idx="95">
                  <c:v>26274</c:v>
                </c:pt>
                <c:pt idx="96">
                  <c:v>25909</c:v>
                </c:pt>
                <c:pt idx="97">
                  <c:v>24569</c:v>
                </c:pt>
                <c:pt idx="98">
                  <c:v>23925</c:v>
                </c:pt>
                <c:pt idx="99">
                  <c:v>23101</c:v>
                </c:pt>
                <c:pt idx="100">
                  <c:v>21543</c:v>
                </c:pt>
                <c:pt idx="101">
                  <c:v>21212</c:v>
                </c:pt>
                <c:pt idx="102">
                  <c:v>20972</c:v>
                </c:pt>
                <c:pt idx="103">
                  <c:v>20637</c:v>
                </c:pt>
                <c:pt idx="104">
                  <c:v>19573</c:v>
                </c:pt>
                <c:pt idx="105">
                  <c:v>18655</c:v>
                </c:pt>
                <c:pt idx="106">
                  <c:v>18303</c:v>
                </c:pt>
                <c:pt idx="107">
                  <c:v>17638</c:v>
                </c:pt>
                <c:pt idx="108">
                  <c:v>16836</c:v>
                </c:pt>
                <c:pt idx="109">
                  <c:v>16681</c:v>
                </c:pt>
                <c:pt idx="110">
                  <c:v>16496</c:v>
                </c:pt>
                <c:pt idx="111">
                  <c:v>15563</c:v>
                </c:pt>
                <c:pt idx="112">
                  <c:v>15255</c:v>
                </c:pt>
                <c:pt idx="113">
                  <c:v>15060</c:v>
                </c:pt>
                <c:pt idx="114">
                  <c:v>14884</c:v>
                </c:pt>
                <c:pt idx="115">
                  <c:v>14621</c:v>
                </c:pt>
                <c:pt idx="116">
                  <c:v>14642</c:v>
                </c:pt>
                <c:pt idx="117">
                  <c:v>14709</c:v>
                </c:pt>
                <c:pt idx="118">
                  <c:v>14242</c:v>
                </c:pt>
                <c:pt idx="119">
                  <c:v>13595</c:v>
                </c:pt>
                <c:pt idx="120">
                  <c:v>13459</c:v>
                </c:pt>
                <c:pt idx="121">
                  <c:v>13428</c:v>
                </c:pt>
                <c:pt idx="122">
                  <c:v>13303</c:v>
                </c:pt>
                <c:pt idx="123">
                  <c:v>13179</c:v>
                </c:pt>
                <c:pt idx="124">
                  <c:v>13157</c:v>
                </c:pt>
                <c:pt idx="125">
                  <c:v>12919</c:v>
                </c:pt>
                <c:pt idx="126">
                  <c:v>12493</c:v>
                </c:pt>
                <c:pt idx="127">
                  <c:v>12473</c:v>
                </c:pt>
                <c:pt idx="128">
                  <c:v>12456</c:v>
                </c:pt>
                <c:pt idx="129">
                  <c:v>12368</c:v>
                </c:pt>
                <c:pt idx="130">
                  <c:v>12440</c:v>
                </c:pt>
                <c:pt idx="131">
                  <c:v>12404</c:v>
                </c:pt>
                <c:pt idx="132">
                  <c:v>12248</c:v>
                </c:pt>
                <c:pt idx="133">
                  <c:v>12322</c:v>
                </c:pt>
                <c:pt idx="134">
                  <c:v>12404</c:v>
                </c:pt>
                <c:pt idx="135">
                  <c:v>12301</c:v>
                </c:pt>
                <c:pt idx="136">
                  <c:v>12442</c:v>
                </c:pt>
                <c:pt idx="137">
                  <c:v>12565</c:v>
                </c:pt>
                <c:pt idx="138">
                  <c:v>12581</c:v>
                </c:pt>
                <c:pt idx="139">
                  <c:v>12609</c:v>
                </c:pt>
                <c:pt idx="140">
                  <c:v>12616</c:v>
                </c:pt>
                <c:pt idx="141">
                  <c:v>12230</c:v>
                </c:pt>
                <c:pt idx="142">
                  <c:v>12422</c:v>
                </c:pt>
                <c:pt idx="143">
                  <c:v>12457</c:v>
                </c:pt>
                <c:pt idx="144">
                  <c:v>12456</c:v>
                </c:pt>
                <c:pt idx="145">
                  <c:v>12474</c:v>
                </c:pt>
                <c:pt idx="146">
                  <c:v>12482</c:v>
                </c:pt>
                <c:pt idx="147">
                  <c:v>12646</c:v>
                </c:pt>
                <c:pt idx="148">
                  <c:v>12694</c:v>
                </c:pt>
                <c:pt idx="149">
                  <c:v>12924</c:v>
                </c:pt>
                <c:pt idx="150">
                  <c:v>12953</c:v>
                </c:pt>
                <c:pt idx="151">
                  <c:v>13263</c:v>
                </c:pt>
                <c:pt idx="152">
                  <c:v>13368</c:v>
                </c:pt>
                <c:pt idx="153">
                  <c:v>13561</c:v>
                </c:pt>
                <c:pt idx="154">
                  <c:v>13791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5-409B-8636-44B669DDDD8C}"/>
            </c:ext>
          </c:extLst>
        </c:ser>
        <c:ser>
          <c:idx val="2"/>
          <c:order val="2"/>
          <c:tx>
            <c:strRef>
              <c:f>Actives!$E$2</c:f>
              <c:strCache>
                <c:ptCount val="1"/>
                <c:pt idx="0">
                  <c:v>Turkey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Actives!$A$4:$A$177</c:f>
              <c:strCache>
                <c:ptCount val="155"/>
                <c:pt idx="0">
                  <c:v>11.03.2020</c:v>
                </c:pt>
                <c:pt idx="1">
                  <c:v>12.03.2020</c:v>
                </c:pt>
                <c:pt idx="2">
                  <c:v>13.03.2020</c:v>
                </c:pt>
                <c:pt idx="3">
                  <c:v>14.03.2020</c:v>
                </c:pt>
                <c:pt idx="4">
                  <c:v>15.03.2020</c:v>
                </c:pt>
                <c:pt idx="5">
                  <c:v>16.03.2020</c:v>
                </c:pt>
                <c:pt idx="6">
                  <c:v>17.03.2020</c:v>
                </c:pt>
                <c:pt idx="7">
                  <c:v>18.03.2020</c:v>
                </c:pt>
                <c:pt idx="8">
                  <c:v>19.03.2020</c:v>
                </c:pt>
                <c:pt idx="9">
                  <c:v>20.03.2020</c:v>
                </c:pt>
                <c:pt idx="10">
                  <c:v>21.03.2020</c:v>
                </c:pt>
                <c:pt idx="11">
                  <c:v>22.03.2020</c:v>
                </c:pt>
                <c:pt idx="12">
                  <c:v>23.03.2020</c:v>
                </c:pt>
                <c:pt idx="13">
                  <c:v>24.03.2020</c:v>
                </c:pt>
                <c:pt idx="14">
                  <c:v>25.03.2020</c:v>
                </c:pt>
                <c:pt idx="15">
                  <c:v>26.03.2020</c:v>
                </c:pt>
                <c:pt idx="16">
                  <c:v>27.03.2020</c:v>
                </c:pt>
                <c:pt idx="17">
                  <c:v>28.03.2020</c:v>
                </c:pt>
                <c:pt idx="18">
                  <c:v>29.03.2020</c:v>
                </c:pt>
                <c:pt idx="19">
                  <c:v>30.03.2020</c:v>
                </c:pt>
                <c:pt idx="20">
                  <c:v>31.03.2020</c:v>
                </c:pt>
                <c:pt idx="21">
                  <c:v>01.04.2020</c:v>
                </c:pt>
                <c:pt idx="22">
                  <c:v>02.04.2020</c:v>
                </c:pt>
                <c:pt idx="23">
                  <c:v>03.04.2020</c:v>
                </c:pt>
                <c:pt idx="24">
                  <c:v>04.04.2020</c:v>
                </c:pt>
                <c:pt idx="25">
                  <c:v>05.04.2020</c:v>
                </c:pt>
                <c:pt idx="26">
                  <c:v>06.04.2020</c:v>
                </c:pt>
                <c:pt idx="27">
                  <c:v>07.04.2020</c:v>
                </c:pt>
                <c:pt idx="28">
                  <c:v>08.04.2020</c:v>
                </c:pt>
                <c:pt idx="29">
                  <c:v>09.04.2020</c:v>
                </c:pt>
                <c:pt idx="30">
                  <c:v>10.04.2020</c:v>
                </c:pt>
                <c:pt idx="31">
                  <c:v>11.04.2020</c:v>
                </c:pt>
                <c:pt idx="32">
                  <c:v>12.04.2020</c:v>
                </c:pt>
                <c:pt idx="33">
                  <c:v>13.04.2020</c:v>
                </c:pt>
                <c:pt idx="34">
                  <c:v>14.04.2020</c:v>
                </c:pt>
                <c:pt idx="35">
                  <c:v>15.04.2020</c:v>
                </c:pt>
                <c:pt idx="36">
                  <c:v>16.04.2020</c:v>
                </c:pt>
                <c:pt idx="37">
                  <c:v>17.04.2020</c:v>
                </c:pt>
                <c:pt idx="38">
                  <c:v>18.04.2020</c:v>
                </c:pt>
                <c:pt idx="39">
                  <c:v>19.04.2020</c:v>
                </c:pt>
                <c:pt idx="40">
                  <c:v>20.04.2020</c:v>
                </c:pt>
                <c:pt idx="41">
                  <c:v>21.04.2020</c:v>
                </c:pt>
                <c:pt idx="42">
                  <c:v>22.04.2020</c:v>
                </c:pt>
                <c:pt idx="43">
                  <c:v>23.04.2020</c:v>
                </c:pt>
                <c:pt idx="44">
                  <c:v>24.04.2020</c:v>
                </c:pt>
                <c:pt idx="45">
                  <c:v>25.04.2020</c:v>
                </c:pt>
                <c:pt idx="46">
                  <c:v>26.04.2020</c:v>
                </c:pt>
                <c:pt idx="47">
                  <c:v>27.04.2020</c:v>
                </c:pt>
                <c:pt idx="48">
                  <c:v>28.04.2020</c:v>
                </c:pt>
                <c:pt idx="49">
                  <c:v>29.04.2020</c:v>
                </c:pt>
                <c:pt idx="50">
                  <c:v>30.04.2020</c:v>
                </c:pt>
                <c:pt idx="51">
                  <c:v>01.05.2020</c:v>
                </c:pt>
                <c:pt idx="52">
                  <c:v>02.05.2020</c:v>
                </c:pt>
                <c:pt idx="53">
                  <c:v>03.05.2020</c:v>
                </c:pt>
                <c:pt idx="54">
                  <c:v>04.05.2020</c:v>
                </c:pt>
                <c:pt idx="55">
                  <c:v>05.05.2020</c:v>
                </c:pt>
                <c:pt idx="56">
                  <c:v>06.05.2020</c:v>
                </c:pt>
                <c:pt idx="57">
                  <c:v>07.05.2020</c:v>
                </c:pt>
                <c:pt idx="58">
                  <c:v>08.05.2020</c:v>
                </c:pt>
                <c:pt idx="59">
                  <c:v>09.05.2020</c:v>
                </c:pt>
                <c:pt idx="60">
                  <c:v>10.05.2020</c:v>
                </c:pt>
                <c:pt idx="61">
                  <c:v>11.05.2020</c:v>
                </c:pt>
                <c:pt idx="62">
                  <c:v>12.05.2020</c:v>
                </c:pt>
                <c:pt idx="63">
                  <c:v>13.05.2020</c:v>
                </c:pt>
                <c:pt idx="64">
                  <c:v>14.05.2020</c:v>
                </c:pt>
                <c:pt idx="65">
                  <c:v>15.05.2020</c:v>
                </c:pt>
                <c:pt idx="66">
                  <c:v>16.05.2020</c:v>
                </c:pt>
                <c:pt idx="67">
                  <c:v>17.05.2020</c:v>
                </c:pt>
                <c:pt idx="68">
                  <c:v>18.05.2020</c:v>
                </c:pt>
                <c:pt idx="69">
                  <c:v>19.05.2020</c:v>
                </c:pt>
                <c:pt idx="70">
                  <c:v>20.05.2020</c:v>
                </c:pt>
                <c:pt idx="71">
                  <c:v>21.05.2020</c:v>
                </c:pt>
                <c:pt idx="72">
                  <c:v>22.05.2020</c:v>
                </c:pt>
                <c:pt idx="73">
                  <c:v>23.05.2020</c:v>
                </c:pt>
                <c:pt idx="74">
                  <c:v>24.05.2020</c:v>
                </c:pt>
                <c:pt idx="75">
                  <c:v>25.05.2020</c:v>
                </c:pt>
                <c:pt idx="76">
                  <c:v>26.05.2020</c:v>
                </c:pt>
                <c:pt idx="77">
                  <c:v>27.05.2020</c:v>
                </c:pt>
                <c:pt idx="78">
                  <c:v>28.05.2020</c:v>
                </c:pt>
                <c:pt idx="79">
                  <c:v>29.05.2020</c:v>
                </c:pt>
                <c:pt idx="80">
                  <c:v>30.05.2020</c:v>
                </c:pt>
                <c:pt idx="81">
                  <c:v>31.05.2020</c:v>
                </c:pt>
                <c:pt idx="82">
                  <c:v>01.06.2020</c:v>
                </c:pt>
                <c:pt idx="83">
                  <c:v>02.06.2020</c:v>
                </c:pt>
                <c:pt idx="84">
                  <c:v>03.06.2020</c:v>
                </c:pt>
                <c:pt idx="85">
                  <c:v>04.06.2020</c:v>
                </c:pt>
                <c:pt idx="86">
                  <c:v>05.06.2020</c:v>
                </c:pt>
                <c:pt idx="87">
                  <c:v>06.06.2020</c:v>
                </c:pt>
                <c:pt idx="88">
                  <c:v>07.06.2020</c:v>
                </c:pt>
                <c:pt idx="89">
                  <c:v>08.06.2020</c:v>
                </c:pt>
                <c:pt idx="90">
                  <c:v>09.06.2020</c:v>
                </c:pt>
                <c:pt idx="91">
                  <c:v>10.06.2020</c:v>
                </c:pt>
                <c:pt idx="92">
                  <c:v>11.06.2020</c:v>
                </c:pt>
                <c:pt idx="93">
                  <c:v>12.06.2020</c:v>
                </c:pt>
                <c:pt idx="94">
                  <c:v>13.06.2020</c:v>
                </c:pt>
                <c:pt idx="95">
                  <c:v>14.06.2020</c:v>
                </c:pt>
                <c:pt idx="96">
                  <c:v>15.06.2020</c:v>
                </c:pt>
                <c:pt idx="97">
                  <c:v>16.06.2020</c:v>
                </c:pt>
                <c:pt idx="98">
                  <c:v>17.06.2020</c:v>
                </c:pt>
                <c:pt idx="99">
                  <c:v>18.06.2020</c:v>
                </c:pt>
                <c:pt idx="100">
                  <c:v>19.06.2020</c:v>
                </c:pt>
                <c:pt idx="101">
                  <c:v>20.06.2020</c:v>
                </c:pt>
                <c:pt idx="102">
                  <c:v>21.06.2020</c:v>
                </c:pt>
                <c:pt idx="103">
                  <c:v>22.06.2020</c:v>
                </c:pt>
                <c:pt idx="104">
                  <c:v>23.06.2020</c:v>
                </c:pt>
                <c:pt idx="105">
                  <c:v>24.06.2020</c:v>
                </c:pt>
                <c:pt idx="106">
                  <c:v>25.06.2020</c:v>
                </c:pt>
                <c:pt idx="107">
                  <c:v>26.06.2020</c:v>
                </c:pt>
                <c:pt idx="108">
                  <c:v>27.06.2020</c:v>
                </c:pt>
                <c:pt idx="109">
                  <c:v>28.06.2020</c:v>
                </c:pt>
                <c:pt idx="110">
                  <c:v>29.06.2020</c:v>
                </c:pt>
                <c:pt idx="111">
                  <c:v>30.06.2020</c:v>
                </c:pt>
                <c:pt idx="112">
                  <c:v>01.07.2020</c:v>
                </c:pt>
                <c:pt idx="113">
                  <c:v>02.07.2020</c:v>
                </c:pt>
                <c:pt idx="114">
                  <c:v>03.07.2020</c:v>
                </c:pt>
                <c:pt idx="115">
                  <c:v>04.07.2020</c:v>
                </c:pt>
                <c:pt idx="116">
                  <c:v>05.07.2020</c:v>
                </c:pt>
                <c:pt idx="117">
                  <c:v>06.07.2020</c:v>
                </c:pt>
                <c:pt idx="118">
                  <c:v>07.07.2020</c:v>
                </c:pt>
                <c:pt idx="119">
                  <c:v>08.07.2020</c:v>
                </c:pt>
                <c:pt idx="120">
                  <c:v>09.07.2020</c:v>
                </c:pt>
                <c:pt idx="121">
                  <c:v>10.07.2020</c:v>
                </c:pt>
                <c:pt idx="122">
                  <c:v>11.07.2020</c:v>
                </c:pt>
                <c:pt idx="123">
                  <c:v>12.07.2020</c:v>
                </c:pt>
                <c:pt idx="124">
                  <c:v>13.07.2020</c:v>
                </c:pt>
                <c:pt idx="125">
                  <c:v>14.07.2020</c:v>
                </c:pt>
                <c:pt idx="126">
                  <c:v>15.07.2020</c:v>
                </c:pt>
                <c:pt idx="127">
                  <c:v>16.07.2020</c:v>
                </c:pt>
                <c:pt idx="128">
                  <c:v>17.07.2020</c:v>
                </c:pt>
                <c:pt idx="129">
                  <c:v>18.07.2020</c:v>
                </c:pt>
                <c:pt idx="130">
                  <c:v>19.07.2020</c:v>
                </c:pt>
                <c:pt idx="131">
                  <c:v>20.07.2020</c:v>
                </c:pt>
                <c:pt idx="132">
                  <c:v>21.07.2020</c:v>
                </c:pt>
                <c:pt idx="133">
                  <c:v>22.07.2020</c:v>
                </c:pt>
                <c:pt idx="134">
                  <c:v>23.07.2020</c:v>
                </c:pt>
                <c:pt idx="135">
                  <c:v>24.07.2020</c:v>
                </c:pt>
                <c:pt idx="136">
                  <c:v>25.07.2020</c:v>
                </c:pt>
                <c:pt idx="137">
                  <c:v>26.07.2020</c:v>
                </c:pt>
                <c:pt idx="138">
                  <c:v>27.07.2020</c:v>
                </c:pt>
                <c:pt idx="139">
                  <c:v>28.07.2020</c:v>
                </c:pt>
                <c:pt idx="140">
                  <c:v>29.07.2020</c:v>
                </c:pt>
                <c:pt idx="141">
                  <c:v>30.07.2020</c:v>
                </c:pt>
                <c:pt idx="142">
                  <c:v>31.07.2020</c:v>
                </c:pt>
                <c:pt idx="143">
                  <c:v>01.08.2020</c:v>
                </c:pt>
                <c:pt idx="144">
                  <c:v>02.08.2020</c:v>
                </c:pt>
                <c:pt idx="145">
                  <c:v>03.08.2020</c:v>
                </c:pt>
                <c:pt idx="146">
                  <c:v>04.08.2020</c:v>
                </c:pt>
                <c:pt idx="147">
                  <c:v>05.08.2020</c:v>
                </c:pt>
                <c:pt idx="148">
                  <c:v>06.08.2020</c:v>
                </c:pt>
                <c:pt idx="149">
                  <c:v>07.08.2020</c:v>
                </c:pt>
                <c:pt idx="150">
                  <c:v>08.08.2020</c:v>
                </c:pt>
                <c:pt idx="151">
                  <c:v>09.08.2020</c:v>
                </c:pt>
                <c:pt idx="152">
                  <c:v>10.08.2020</c:v>
                </c:pt>
                <c:pt idx="153">
                  <c:v>11.08.2020</c:v>
                </c:pt>
                <c:pt idx="154">
                  <c:v>12.08.2020</c:v>
                </c:pt>
              </c:strCache>
            </c:strRef>
          </c:cat>
          <c:val>
            <c:numRef>
              <c:f>Actives!$E$4:$E$177</c:f>
              <c:numCache>
                <c:formatCode>#,##0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47</c:v>
                </c:pt>
                <c:pt idx="6">
                  <c:v>97</c:v>
                </c:pt>
                <c:pt idx="7">
                  <c:v>189</c:v>
                </c:pt>
                <c:pt idx="8">
                  <c:v>355</c:v>
                </c:pt>
                <c:pt idx="9">
                  <c:v>661</c:v>
                </c:pt>
                <c:pt idx="10">
                  <c:v>926</c:v>
                </c:pt>
                <c:pt idx="11">
                  <c:v>1206</c:v>
                </c:pt>
                <c:pt idx="12">
                  <c:v>1492</c:v>
                </c:pt>
                <c:pt idx="13">
                  <c:v>1828</c:v>
                </c:pt>
                <c:pt idx="14">
                  <c:v>2348</c:v>
                </c:pt>
                <c:pt idx="15">
                  <c:v>3528</c:v>
                </c:pt>
                <c:pt idx="16">
                  <c:v>5564</c:v>
                </c:pt>
                <c:pt idx="17">
                  <c:v>7224</c:v>
                </c:pt>
                <c:pt idx="18">
                  <c:v>8981</c:v>
                </c:pt>
                <c:pt idx="19">
                  <c:v>10497</c:v>
                </c:pt>
                <c:pt idx="20">
                  <c:v>13074</c:v>
                </c:pt>
                <c:pt idx="21">
                  <c:v>15069</c:v>
                </c:pt>
                <c:pt idx="22">
                  <c:v>17364</c:v>
                </c:pt>
                <c:pt idx="23">
                  <c:v>20012</c:v>
                </c:pt>
                <c:pt idx="24">
                  <c:v>22647</c:v>
                </c:pt>
                <c:pt idx="25">
                  <c:v>25453</c:v>
                </c:pt>
                <c:pt idx="26">
                  <c:v>28242</c:v>
                </c:pt>
                <c:pt idx="27">
                  <c:v>31802</c:v>
                </c:pt>
                <c:pt idx="28">
                  <c:v>35568</c:v>
                </c:pt>
                <c:pt idx="29">
                  <c:v>39232</c:v>
                </c:pt>
                <c:pt idx="30">
                  <c:v>43600</c:v>
                </c:pt>
                <c:pt idx="31">
                  <c:v>48101</c:v>
                </c:pt>
                <c:pt idx="32">
                  <c:v>52312</c:v>
                </c:pt>
                <c:pt idx="33">
                  <c:v>55796</c:v>
                </c:pt>
                <c:pt idx="34">
                  <c:v>58909</c:v>
                </c:pt>
                <c:pt idx="35">
                  <c:v>62200</c:v>
                </c:pt>
                <c:pt idx="36">
                  <c:v>65461</c:v>
                </c:pt>
                <c:pt idx="37">
                  <c:v>68146</c:v>
                </c:pt>
                <c:pt idx="38">
                  <c:v>69986</c:v>
                </c:pt>
                <c:pt idx="39">
                  <c:v>72313</c:v>
                </c:pt>
                <c:pt idx="40">
                  <c:v>75410</c:v>
                </c:pt>
                <c:pt idx="41">
                  <c:v>78414</c:v>
                </c:pt>
                <c:pt idx="42">
                  <c:v>79821</c:v>
                </c:pt>
                <c:pt idx="43">
                  <c:v>80808</c:v>
                </c:pt>
                <c:pt idx="44">
                  <c:v>80575</c:v>
                </c:pt>
                <c:pt idx="45">
                  <c:v>79485</c:v>
                </c:pt>
                <c:pt idx="46">
                  <c:v>78185</c:v>
                </c:pt>
                <c:pt idx="47">
                  <c:v>75570</c:v>
                </c:pt>
                <c:pt idx="48">
                  <c:v>72852</c:v>
                </c:pt>
                <c:pt idx="49">
                  <c:v>70468</c:v>
                </c:pt>
                <c:pt idx="50">
                  <c:v>68144</c:v>
                </c:pt>
                <c:pt idx="51">
                  <c:v>65326</c:v>
                </c:pt>
                <c:pt idx="52">
                  <c:v>62780</c:v>
                </c:pt>
                <c:pt idx="53">
                  <c:v>59497</c:v>
                </c:pt>
                <c:pt idx="54">
                  <c:v>56032</c:v>
                </c:pt>
                <c:pt idx="55">
                  <c:v>52686</c:v>
                </c:pt>
                <c:pt idx="56">
                  <c:v>49958</c:v>
                </c:pt>
                <c:pt idx="57">
                  <c:v>47096</c:v>
                </c:pt>
                <c:pt idx="58">
                  <c:v>45484</c:v>
                </c:pt>
                <c:pt idx="59">
                  <c:v>43896</c:v>
                </c:pt>
                <c:pt idx="60">
                  <c:v>42180</c:v>
                </c:pt>
                <c:pt idx="61">
                  <c:v>40150</c:v>
                </c:pt>
                <c:pt idx="62">
                  <c:v>38702</c:v>
                </c:pt>
                <c:pt idx="63">
                  <c:v>37447</c:v>
                </c:pt>
                <c:pt idx="64">
                  <c:v>36712</c:v>
                </c:pt>
                <c:pt idx="65">
                  <c:v>36269</c:v>
                </c:pt>
                <c:pt idx="66">
                  <c:v>35834</c:v>
                </c:pt>
                <c:pt idx="67">
                  <c:v>35333</c:v>
                </c:pt>
                <c:pt idx="68">
                  <c:v>34845</c:v>
                </c:pt>
                <c:pt idx="69">
                  <c:v>34521</c:v>
                </c:pt>
                <c:pt idx="70">
                  <c:v>34378</c:v>
                </c:pt>
                <c:pt idx="71">
                  <c:v>34309</c:v>
                </c:pt>
                <c:pt idx="72">
                  <c:v>34113</c:v>
                </c:pt>
                <c:pt idx="73">
                  <c:v>33776</c:v>
                </c:pt>
                <c:pt idx="74">
                  <c:v>33793</c:v>
                </c:pt>
                <c:pt idx="75">
                  <c:v>33430</c:v>
                </c:pt>
                <c:pt idx="76">
                  <c:v>32858</c:v>
                </c:pt>
                <c:pt idx="77">
                  <c:v>32573</c:v>
                </c:pt>
                <c:pt idx="78">
                  <c:v>32149</c:v>
                </c:pt>
                <c:pt idx="79">
                  <c:v>31668</c:v>
                </c:pt>
                <c:pt idx="80">
                  <c:v>31604</c:v>
                </c:pt>
                <c:pt idx="81">
                  <c:v>31429</c:v>
                </c:pt>
                <c:pt idx="82">
                  <c:v>31259</c:v>
                </c:pt>
                <c:pt idx="83">
                  <c:v>31049</c:v>
                </c:pt>
                <c:pt idx="84">
                  <c:v>30961</c:v>
                </c:pt>
                <c:pt idx="85">
                  <c:v>31002</c:v>
                </c:pt>
                <c:pt idx="86">
                  <c:v>30292</c:v>
                </c:pt>
                <c:pt idx="87">
                  <c:v>29227</c:v>
                </c:pt>
                <c:pt idx="88">
                  <c:v>27471</c:v>
                </c:pt>
                <c:pt idx="89">
                  <c:v>25030</c:v>
                </c:pt>
                <c:pt idx="90">
                  <c:v>22787</c:v>
                </c:pt>
                <c:pt idx="91">
                  <c:v>21451</c:v>
                </c:pt>
                <c:pt idx="92">
                  <c:v>21400</c:v>
                </c:pt>
                <c:pt idx="93">
                  <c:v>21338</c:v>
                </c:pt>
                <c:pt idx="94">
                  <c:v>21798</c:v>
                </c:pt>
                <c:pt idx="95">
                  <c:v>22015</c:v>
                </c:pt>
                <c:pt idx="96">
                  <c:v>22642</c:v>
                </c:pt>
                <c:pt idx="97">
                  <c:v>23077</c:v>
                </c:pt>
                <c:pt idx="98">
                  <c:v>23226</c:v>
                </c:pt>
                <c:pt idx="99">
                  <c:v>23127</c:v>
                </c:pt>
                <c:pt idx="100">
                  <c:v>22824</c:v>
                </c:pt>
                <c:pt idx="101">
                  <c:v>22738</c:v>
                </c:pt>
                <c:pt idx="102">
                  <c:v>22495</c:v>
                </c:pt>
                <c:pt idx="103">
                  <c:v>22390</c:v>
                </c:pt>
                <c:pt idx="104">
                  <c:v>22316</c:v>
                </c:pt>
                <c:pt idx="105">
                  <c:v>22398</c:v>
                </c:pt>
                <c:pt idx="106">
                  <c:v>22363</c:v>
                </c:pt>
                <c:pt idx="107">
                  <c:v>22248</c:v>
                </c:pt>
                <c:pt idx="108">
                  <c:v>21619</c:v>
                </c:pt>
                <c:pt idx="109">
                  <c:v>21547</c:v>
                </c:pt>
                <c:pt idx="110">
                  <c:v>21689</c:v>
                </c:pt>
                <c:pt idx="111">
                  <c:v>21664</c:v>
                </c:pt>
                <c:pt idx="112">
                  <c:v>20526</c:v>
                </c:pt>
                <c:pt idx="113">
                  <c:v>20152</c:v>
                </c:pt>
                <c:pt idx="114">
                  <c:v>19992</c:v>
                </c:pt>
                <c:pt idx="115">
                  <c:v>19912</c:v>
                </c:pt>
                <c:pt idx="116">
                  <c:v>19853</c:v>
                </c:pt>
                <c:pt idx="117">
                  <c:v>18608</c:v>
                </c:pt>
                <c:pt idx="118">
                  <c:v>17345</c:v>
                </c:pt>
                <c:pt idx="119">
                  <c:v>16145</c:v>
                </c:pt>
                <c:pt idx="120">
                  <c:v>14272</c:v>
                </c:pt>
                <c:pt idx="121">
                  <c:v>13759</c:v>
                </c:pt>
                <c:pt idx="122">
                  <c:v>13420</c:v>
                </c:pt>
                <c:pt idx="123">
                  <c:v>13115</c:v>
                </c:pt>
                <c:pt idx="124">
                  <c:v>12948</c:v>
                </c:pt>
                <c:pt idx="125">
                  <c:v>12871</c:v>
                </c:pt>
                <c:pt idx="126">
                  <c:v>12788</c:v>
                </c:pt>
                <c:pt idx="127">
                  <c:v>12613</c:v>
                </c:pt>
                <c:pt idx="128">
                  <c:v>12507</c:v>
                </c:pt>
                <c:pt idx="129">
                  <c:v>12229</c:v>
                </c:pt>
                <c:pt idx="130">
                  <c:v>12140</c:v>
                </c:pt>
                <c:pt idx="131">
                  <c:v>12062</c:v>
                </c:pt>
                <c:pt idx="132">
                  <c:v>11963</c:v>
                </c:pt>
                <c:pt idx="133">
                  <c:v>11643</c:v>
                </c:pt>
                <c:pt idx="134">
                  <c:v>11387</c:v>
                </c:pt>
                <c:pt idx="135">
                  <c:v>11298</c:v>
                </c:pt>
                <c:pt idx="136">
                  <c:v>11100</c:v>
                </c:pt>
                <c:pt idx="137">
                  <c:v>11000</c:v>
                </c:pt>
                <c:pt idx="138">
                  <c:v>10920</c:v>
                </c:pt>
                <c:pt idx="139">
                  <c:v>10776</c:v>
                </c:pt>
                <c:pt idx="140">
                  <c:v>10708</c:v>
                </c:pt>
                <c:pt idx="141">
                  <c:v>10678</c:v>
                </c:pt>
                <c:pt idx="142">
                  <c:v>10647</c:v>
                </c:pt>
                <c:pt idx="143">
                  <c:v>10643</c:v>
                </c:pt>
                <c:pt idx="144">
                  <c:v>10634</c:v>
                </c:pt>
                <c:pt idx="145">
                  <c:v>10607</c:v>
                </c:pt>
                <c:pt idx="146">
                  <c:v>10678</c:v>
                </c:pt>
                <c:pt idx="147">
                  <c:v>10822</c:v>
                </c:pt>
                <c:pt idx="148">
                  <c:v>10921</c:v>
                </c:pt>
                <c:pt idx="149">
                  <c:v>11063</c:v>
                </c:pt>
                <c:pt idx="150">
                  <c:v>11137</c:v>
                </c:pt>
                <c:pt idx="151">
                  <c:v>11201</c:v>
                </c:pt>
                <c:pt idx="152">
                  <c:v>11169</c:v>
                </c:pt>
                <c:pt idx="153">
                  <c:v>11152</c:v>
                </c:pt>
                <c:pt idx="154">
                  <c:v>11412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5-409B-8636-44B669DDD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5328"/>
        <c:axId val="509700896"/>
      </c:lineChart>
      <c:dateAx>
        <c:axId val="50789532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509700896"/>
        <c:crosses val="autoZero"/>
        <c:auto val="1"/>
        <c:lblOffset val="100"/>
        <c:baseTimeUnit val="days"/>
      </c:dateAx>
      <c:valAx>
        <c:axId val="509700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8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ACTIVES-TURKEY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1.0912698412698412E-2"/>
          <c:y val="8.4560185185185197E-2"/>
          <c:w val="0.97817460317460314"/>
          <c:h val="0.83008074511519392"/>
        </c:manualLayout>
      </c:layout>
      <c:lineChart>
        <c:grouping val="standard"/>
        <c:varyColors val="0"/>
        <c:ser>
          <c:idx val="2"/>
          <c:order val="0"/>
          <c:tx>
            <c:strRef>
              <c:f>Actives!$E$2</c:f>
              <c:strCache>
                <c:ptCount val="1"/>
                <c:pt idx="0">
                  <c:v>Turkey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Actives!$A$4:$A$177</c:f>
              <c:strCache>
                <c:ptCount val="155"/>
                <c:pt idx="0">
                  <c:v>11.03.2020</c:v>
                </c:pt>
                <c:pt idx="1">
                  <c:v>12.03.2020</c:v>
                </c:pt>
                <c:pt idx="2">
                  <c:v>13.03.2020</c:v>
                </c:pt>
                <c:pt idx="3">
                  <c:v>14.03.2020</c:v>
                </c:pt>
                <c:pt idx="4">
                  <c:v>15.03.2020</c:v>
                </c:pt>
                <c:pt idx="5">
                  <c:v>16.03.2020</c:v>
                </c:pt>
                <c:pt idx="6">
                  <c:v>17.03.2020</c:v>
                </c:pt>
                <c:pt idx="7">
                  <c:v>18.03.2020</c:v>
                </c:pt>
                <c:pt idx="8">
                  <c:v>19.03.2020</c:v>
                </c:pt>
                <c:pt idx="9">
                  <c:v>20.03.2020</c:v>
                </c:pt>
                <c:pt idx="10">
                  <c:v>21.03.2020</c:v>
                </c:pt>
                <c:pt idx="11">
                  <c:v>22.03.2020</c:v>
                </c:pt>
                <c:pt idx="12">
                  <c:v>23.03.2020</c:v>
                </c:pt>
                <c:pt idx="13">
                  <c:v>24.03.2020</c:v>
                </c:pt>
                <c:pt idx="14">
                  <c:v>25.03.2020</c:v>
                </c:pt>
                <c:pt idx="15">
                  <c:v>26.03.2020</c:v>
                </c:pt>
                <c:pt idx="16">
                  <c:v>27.03.2020</c:v>
                </c:pt>
                <c:pt idx="17">
                  <c:v>28.03.2020</c:v>
                </c:pt>
                <c:pt idx="18">
                  <c:v>29.03.2020</c:v>
                </c:pt>
                <c:pt idx="19">
                  <c:v>30.03.2020</c:v>
                </c:pt>
                <c:pt idx="20">
                  <c:v>31.03.2020</c:v>
                </c:pt>
                <c:pt idx="21">
                  <c:v>01.04.2020</c:v>
                </c:pt>
                <c:pt idx="22">
                  <c:v>02.04.2020</c:v>
                </c:pt>
                <c:pt idx="23">
                  <c:v>03.04.2020</c:v>
                </c:pt>
                <c:pt idx="24">
                  <c:v>04.04.2020</c:v>
                </c:pt>
                <c:pt idx="25">
                  <c:v>05.04.2020</c:v>
                </c:pt>
                <c:pt idx="26">
                  <c:v>06.04.2020</c:v>
                </c:pt>
                <c:pt idx="27">
                  <c:v>07.04.2020</c:v>
                </c:pt>
                <c:pt idx="28">
                  <c:v>08.04.2020</c:v>
                </c:pt>
                <c:pt idx="29">
                  <c:v>09.04.2020</c:v>
                </c:pt>
                <c:pt idx="30">
                  <c:v>10.04.2020</c:v>
                </c:pt>
                <c:pt idx="31">
                  <c:v>11.04.2020</c:v>
                </c:pt>
                <c:pt idx="32">
                  <c:v>12.04.2020</c:v>
                </c:pt>
                <c:pt idx="33">
                  <c:v>13.04.2020</c:v>
                </c:pt>
                <c:pt idx="34">
                  <c:v>14.04.2020</c:v>
                </c:pt>
                <c:pt idx="35">
                  <c:v>15.04.2020</c:v>
                </c:pt>
                <c:pt idx="36">
                  <c:v>16.04.2020</c:v>
                </c:pt>
                <c:pt idx="37">
                  <c:v>17.04.2020</c:v>
                </c:pt>
                <c:pt idx="38">
                  <c:v>18.04.2020</c:v>
                </c:pt>
                <c:pt idx="39">
                  <c:v>19.04.2020</c:v>
                </c:pt>
                <c:pt idx="40">
                  <c:v>20.04.2020</c:v>
                </c:pt>
                <c:pt idx="41">
                  <c:v>21.04.2020</c:v>
                </c:pt>
                <c:pt idx="42">
                  <c:v>22.04.2020</c:v>
                </c:pt>
                <c:pt idx="43">
                  <c:v>23.04.2020</c:v>
                </c:pt>
                <c:pt idx="44">
                  <c:v>24.04.2020</c:v>
                </c:pt>
                <c:pt idx="45">
                  <c:v>25.04.2020</c:v>
                </c:pt>
                <c:pt idx="46">
                  <c:v>26.04.2020</c:v>
                </c:pt>
                <c:pt idx="47">
                  <c:v>27.04.2020</c:v>
                </c:pt>
                <c:pt idx="48">
                  <c:v>28.04.2020</c:v>
                </c:pt>
                <c:pt idx="49">
                  <c:v>29.04.2020</c:v>
                </c:pt>
                <c:pt idx="50">
                  <c:v>30.04.2020</c:v>
                </c:pt>
                <c:pt idx="51">
                  <c:v>01.05.2020</c:v>
                </c:pt>
                <c:pt idx="52">
                  <c:v>02.05.2020</c:v>
                </c:pt>
                <c:pt idx="53">
                  <c:v>03.05.2020</c:v>
                </c:pt>
                <c:pt idx="54">
                  <c:v>04.05.2020</c:v>
                </c:pt>
                <c:pt idx="55">
                  <c:v>05.05.2020</c:v>
                </c:pt>
                <c:pt idx="56">
                  <c:v>06.05.2020</c:v>
                </c:pt>
                <c:pt idx="57">
                  <c:v>07.05.2020</c:v>
                </c:pt>
                <c:pt idx="58">
                  <c:v>08.05.2020</c:v>
                </c:pt>
                <c:pt idx="59">
                  <c:v>09.05.2020</c:v>
                </c:pt>
                <c:pt idx="60">
                  <c:v>10.05.2020</c:v>
                </c:pt>
                <c:pt idx="61">
                  <c:v>11.05.2020</c:v>
                </c:pt>
                <c:pt idx="62">
                  <c:v>12.05.2020</c:v>
                </c:pt>
                <c:pt idx="63">
                  <c:v>13.05.2020</c:v>
                </c:pt>
                <c:pt idx="64">
                  <c:v>14.05.2020</c:v>
                </c:pt>
                <c:pt idx="65">
                  <c:v>15.05.2020</c:v>
                </c:pt>
                <c:pt idx="66">
                  <c:v>16.05.2020</c:v>
                </c:pt>
                <c:pt idx="67">
                  <c:v>17.05.2020</c:v>
                </c:pt>
                <c:pt idx="68">
                  <c:v>18.05.2020</c:v>
                </c:pt>
                <c:pt idx="69">
                  <c:v>19.05.2020</c:v>
                </c:pt>
                <c:pt idx="70">
                  <c:v>20.05.2020</c:v>
                </c:pt>
                <c:pt idx="71">
                  <c:v>21.05.2020</c:v>
                </c:pt>
                <c:pt idx="72">
                  <c:v>22.05.2020</c:v>
                </c:pt>
                <c:pt idx="73">
                  <c:v>23.05.2020</c:v>
                </c:pt>
                <c:pt idx="74">
                  <c:v>24.05.2020</c:v>
                </c:pt>
                <c:pt idx="75">
                  <c:v>25.05.2020</c:v>
                </c:pt>
                <c:pt idx="76">
                  <c:v>26.05.2020</c:v>
                </c:pt>
                <c:pt idx="77">
                  <c:v>27.05.2020</c:v>
                </c:pt>
                <c:pt idx="78">
                  <c:v>28.05.2020</c:v>
                </c:pt>
                <c:pt idx="79">
                  <c:v>29.05.2020</c:v>
                </c:pt>
                <c:pt idx="80">
                  <c:v>30.05.2020</c:v>
                </c:pt>
                <c:pt idx="81">
                  <c:v>31.05.2020</c:v>
                </c:pt>
                <c:pt idx="82">
                  <c:v>01.06.2020</c:v>
                </c:pt>
                <c:pt idx="83">
                  <c:v>02.06.2020</c:v>
                </c:pt>
                <c:pt idx="84">
                  <c:v>03.06.2020</c:v>
                </c:pt>
                <c:pt idx="85">
                  <c:v>04.06.2020</c:v>
                </c:pt>
                <c:pt idx="86">
                  <c:v>05.06.2020</c:v>
                </c:pt>
                <c:pt idx="87">
                  <c:v>06.06.2020</c:v>
                </c:pt>
                <c:pt idx="88">
                  <c:v>07.06.2020</c:v>
                </c:pt>
                <c:pt idx="89">
                  <c:v>08.06.2020</c:v>
                </c:pt>
                <c:pt idx="90">
                  <c:v>09.06.2020</c:v>
                </c:pt>
                <c:pt idx="91">
                  <c:v>10.06.2020</c:v>
                </c:pt>
                <c:pt idx="92">
                  <c:v>11.06.2020</c:v>
                </c:pt>
                <c:pt idx="93">
                  <c:v>12.06.2020</c:v>
                </c:pt>
                <c:pt idx="94">
                  <c:v>13.06.2020</c:v>
                </c:pt>
                <c:pt idx="95">
                  <c:v>14.06.2020</c:v>
                </c:pt>
                <c:pt idx="96">
                  <c:v>15.06.2020</c:v>
                </c:pt>
                <c:pt idx="97">
                  <c:v>16.06.2020</c:v>
                </c:pt>
                <c:pt idx="98">
                  <c:v>17.06.2020</c:v>
                </c:pt>
                <c:pt idx="99">
                  <c:v>18.06.2020</c:v>
                </c:pt>
                <c:pt idx="100">
                  <c:v>19.06.2020</c:v>
                </c:pt>
                <c:pt idx="101">
                  <c:v>20.06.2020</c:v>
                </c:pt>
                <c:pt idx="102">
                  <c:v>21.06.2020</c:v>
                </c:pt>
                <c:pt idx="103">
                  <c:v>22.06.2020</c:v>
                </c:pt>
                <c:pt idx="104">
                  <c:v>23.06.2020</c:v>
                </c:pt>
                <c:pt idx="105">
                  <c:v>24.06.2020</c:v>
                </c:pt>
                <c:pt idx="106">
                  <c:v>25.06.2020</c:v>
                </c:pt>
                <c:pt idx="107">
                  <c:v>26.06.2020</c:v>
                </c:pt>
                <c:pt idx="108">
                  <c:v>27.06.2020</c:v>
                </c:pt>
                <c:pt idx="109">
                  <c:v>28.06.2020</c:v>
                </c:pt>
                <c:pt idx="110">
                  <c:v>29.06.2020</c:v>
                </c:pt>
                <c:pt idx="111">
                  <c:v>30.06.2020</c:v>
                </c:pt>
                <c:pt idx="112">
                  <c:v>01.07.2020</c:v>
                </c:pt>
                <c:pt idx="113">
                  <c:v>02.07.2020</c:v>
                </c:pt>
                <c:pt idx="114">
                  <c:v>03.07.2020</c:v>
                </c:pt>
                <c:pt idx="115">
                  <c:v>04.07.2020</c:v>
                </c:pt>
                <c:pt idx="116">
                  <c:v>05.07.2020</c:v>
                </c:pt>
                <c:pt idx="117">
                  <c:v>06.07.2020</c:v>
                </c:pt>
                <c:pt idx="118">
                  <c:v>07.07.2020</c:v>
                </c:pt>
                <c:pt idx="119">
                  <c:v>08.07.2020</c:v>
                </c:pt>
                <c:pt idx="120">
                  <c:v>09.07.2020</c:v>
                </c:pt>
                <c:pt idx="121">
                  <c:v>10.07.2020</c:v>
                </c:pt>
                <c:pt idx="122">
                  <c:v>11.07.2020</c:v>
                </c:pt>
                <c:pt idx="123">
                  <c:v>12.07.2020</c:v>
                </c:pt>
                <c:pt idx="124">
                  <c:v>13.07.2020</c:v>
                </c:pt>
                <c:pt idx="125">
                  <c:v>14.07.2020</c:v>
                </c:pt>
                <c:pt idx="126">
                  <c:v>15.07.2020</c:v>
                </c:pt>
                <c:pt idx="127">
                  <c:v>16.07.2020</c:v>
                </c:pt>
                <c:pt idx="128">
                  <c:v>17.07.2020</c:v>
                </c:pt>
                <c:pt idx="129">
                  <c:v>18.07.2020</c:v>
                </c:pt>
                <c:pt idx="130">
                  <c:v>19.07.2020</c:v>
                </c:pt>
                <c:pt idx="131">
                  <c:v>20.07.2020</c:v>
                </c:pt>
                <c:pt idx="132">
                  <c:v>21.07.2020</c:v>
                </c:pt>
                <c:pt idx="133">
                  <c:v>22.07.2020</c:v>
                </c:pt>
                <c:pt idx="134">
                  <c:v>23.07.2020</c:v>
                </c:pt>
                <c:pt idx="135">
                  <c:v>24.07.2020</c:v>
                </c:pt>
                <c:pt idx="136">
                  <c:v>25.07.2020</c:v>
                </c:pt>
                <c:pt idx="137">
                  <c:v>26.07.2020</c:v>
                </c:pt>
                <c:pt idx="138">
                  <c:v>27.07.2020</c:v>
                </c:pt>
                <c:pt idx="139">
                  <c:v>28.07.2020</c:v>
                </c:pt>
                <c:pt idx="140">
                  <c:v>29.07.2020</c:v>
                </c:pt>
                <c:pt idx="141">
                  <c:v>30.07.2020</c:v>
                </c:pt>
                <c:pt idx="142">
                  <c:v>31.07.2020</c:v>
                </c:pt>
                <c:pt idx="143">
                  <c:v>01.08.2020</c:v>
                </c:pt>
                <c:pt idx="144">
                  <c:v>02.08.2020</c:v>
                </c:pt>
                <c:pt idx="145">
                  <c:v>03.08.2020</c:v>
                </c:pt>
                <c:pt idx="146">
                  <c:v>04.08.2020</c:v>
                </c:pt>
                <c:pt idx="147">
                  <c:v>05.08.2020</c:v>
                </c:pt>
                <c:pt idx="148">
                  <c:v>06.08.2020</c:v>
                </c:pt>
                <c:pt idx="149">
                  <c:v>07.08.2020</c:v>
                </c:pt>
                <c:pt idx="150">
                  <c:v>08.08.2020</c:v>
                </c:pt>
                <c:pt idx="151">
                  <c:v>09.08.2020</c:v>
                </c:pt>
                <c:pt idx="152">
                  <c:v>10.08.2020</c:v>
                </c:pt>
                <c:pt idx="153">
                  <c:v>11.08.2020</c:v>
                </c:pt>
                <c:pt idx="154">
                  <c:v>12.08.2020</c:v>
                </c:pt>
              </c:strCache>
            </c:strRef>
          </c:cat>
          <c:val>
            <c:numRef>
              <c:f>Actives!$E$4:$E$177</c:f>
              <c:numCache>
                <c:formatCode>#,##0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18</c:v>
                </c:pt>
                <c:pt idx="5">
                  <c:v>47</c:v>
                </c:pt>
                <c:pt idx="6">
                  <c:v>97</c:v>
                </c:pt>
                <c:pt idx="7">
                  <c:v>189</c:v>
                </c:pt>
                <c:pt idx="8">
                  <c:v>355</c:v>
                </c:pt>
                <c:pt idx="9">
                  <c:v>661</c:v>
                </c:pt>
                <c:pt idx="10">
                  <c:v>926</c:v>
                </c:pt>
                <c:pt idx="11">
                  <c:v>1206</c:v>
                </c:pt>
                <c:pt idx="12">
                  <c:v>1492</c:v>
                </c:pt>
                <c:pt idx="13">
                  <c:v>1828</c:v>
                </c:pt>
                <c:pt idx="14">
                  <c:v>2348</c:v>
                </c:pt>
                <c:pt idx="15">
                  <c:v>3528</c:v>
                </c:pt>
                <c:pt idx="16">
                  <c:v>5564</c:v>
                </c:pt>
                <c:pt idx="17">
                  <c:v>7224</c:v>
                </c:pt>
                <c:pt idx="18">
                  <c:v>8981</c:v>
                </c:pt>
                <c:pt idx="19">
                  <c:v>10497</c:v>
                </c:pt>
                <c:pt idx="20">
                  <c:v>13074</c:v>
                </c:pt>
                <c:pt idx="21">
                  <c:v>15069</c:v>
                </c:pt>
                <c:pt idx="22">
                  <c:v>17364</c:v>
                </c:pt>
                <c:pt idx="23">
                  <c:v>20012</c:v>
                </c:pt>
                <c:pt idx="24">
                  <c:v>22647</c:v>
                </c:pt>
                <c:pt idx="25">
                  <c:v>25453</c:v>
                </c:pt>
                <c:pt idx="26">
                  <c:v>28242</c:v>
                </c:pt>
                <c:pt idx="27">
                  <c:v>31802</c:v>
                </c:pt>
                <c:pt idx="28">
                  <c:v>35568</c:v>
                </c:pt>
                <c:pt idx="29">
                  <c:v>39232</c:v>
                </c:pt>
                <c:pt idx="30">
                  <c:v>43600</c:v>
                </c:pt>
                <c:pt idx="31">
                  <c:v>48101</c:v>
                </c:pt>
                <c:pt idx="32">
                  <c:v>52312</c:v>
                </c:pt>
                <c:pt idx="33">
                  <c:v>55796</c:v>
                </c:pt>
                <c:pt idx="34">
                  <c:v>58909</c:v>
                </c:pt>
                <c:pt idx="35">
                  <c:v>62200</c:v>
                </c:pt>
                <c:pt idx="36">
                  <c:v>65461</c:v>
                </c:pt>
                <c:pt idx="37">
                  <c:v>68146</c:v>
                </c:pt>
                <c:pt idx="38">
                  <c:v>69986</c:v>
                </c:pt>
                <c:pt idx="39">
                  <c:v>72313</c:v>
                </c:pt>
                <c:pt idx="40">
                  <c:v>75410</c:v>
                </c:pt>
                <c:pt idx="41">
                  <c:v>78414</c:v>
                </c:pt>
                <c:pt idx="42">
                  <c:v>79821</c:v>
                </c:pt>
                <c:pt idx="43">
                  <c:v>80808</c:v>
                </c:pt>
                <c:pt idx="44">
                  <c:v>80575</c:v>
                </c:pt>
                <c:pt idx="45">
                  <c:v>79485</c:v>
                </c:pt>
                <c:pt idx="46">
                  <c:v>78185</c:v>
                </c:pt>
                <c:pt idx="47">
                  <c:v>75570</c:v>
                </c:pt>
                <c:pt idx="48">
                  <c:v>72852</c:v>
                </c:pt>
                <c:pt idx="49">
                  <c:v>70468</c:v>
                </c:pt>
                <c:pt idx="50">
                  <c:v>68144</c:v>
                </c:pt>
                <c:pt idx="51">
                  <c:v>65326</c:v>
                </c:pt>
                <c:pt idx="52">
                  <c:v>62780</c:v>
                </c:pt>
                <c:pt idx="53">
                  <c:v>59497</c:v>
                </c:pt>
                <c:pt idx="54">
                  <c:v>56032</c:v>
                </c:pt>
                <c:pt idx="55">
                  <c:v>52686</c:v>
                </c:pt>
                <c:pt idx="56">
                  <c:v>49958</c:v>
                </c:pt>
                <c:pt idx="57">
                  <c:v>47096</c:v>
                </c:pt>
                <c:pt idx="58">
                  <c:v>45484</c:v>
                </c:pt>
                <c:pt idx="59">
                  <c:v>43896</c:v>
                </c:pt>
                <c:pt idx="60">
                  <c:v>42180</c:v>
                </c:pt>
                <c:pt idx="61">
                  <c:v>40150</c:v>
                </c:pt>
                <c:pt idx="62">
                  <c:v>38702</c:v>
                </c:pt>
                <c:pt idx="63">
                  <c:v>37447</c:v>
                </c:pt>
                <c:pt idx="64">
                  <c:v>36712</c:v>
                </c:pt>
                <c:pt idx="65">
                  <c:v>36269</c:v>
                </c:pt>
                <c:pt idx="66">
                  <c:v>35834</c:v>
                </c:pt>
                <c:pt idx="67">
                  <c:v>35333</c:v>
                </c:pt>
                <c:pt idx="68">
                  <c:v>34845</c:v>
                </c:pt>
                <c:pt idx="69">
                  <c:v>34521</c:v>
                </c:pt>
                <c:pt idx="70">
                  <c:v>34378</c:v>
                </c:pt>
                <c:pt idx="71">
                  <c:v>34309</c:v>
                </c:pt>
                <c:pt idx="72">
                  <c:v>34113</c:v>
                </c:pt>
                <c:pt idx="73">
                  <c:v>33776</c:v>
                </c:pt>
                <c:pt idx="74">
                  <c:v>33793</c:v>
                </c:pt>
                <c:pt idx="75">
                  <c:v>33430</c:v>
                </c:pt>
                <c:pt idx="76">
                  <c:v>32858</c:v>
                </c:pt>
                <c:pt idx="77">
                  <c:v>32573</c:v>
                </c:pt>
                <c:pt idx="78">
                  <c:v>32149</c:v>
                </c:pt>
                <c:pt idx="79">
                  <c:v>31668</c:v>
                </c:pt>
                <c:pt idx="80">
                  <c:v>31604</c:v>
                </c:pt>
                <c:pt idx="81">
                  <c:v>31429</c:v>
                </c:pt>
                <c:pt idx="82">
                  <c:v>31259</c:v>
                </c:pt>
                <c:pt idx="83">
                  <c:v>31049</c:v>
                </c:pt>
                <c:pt idx="84">
                  <c:v>30961</c:v>
                </c:pt>
                <c:pt idx="85">
                  <c:v>31002</c:v>
                </c:pt>
                <c:pt idx="86">
                  <c:v>30292</c:v>
                </c:pt>
                <c:pt idx="87">
                  <c:v>29227</c:v>
                </c:pt>
                <c:pt idx="88">
                  <c:v>27471</c:v>
                </c:pt>
                <c:pt idx="89">
                  <c:v>25030</c:v>
                </c:pt>
                <c:pt idx="90">
                  <c:v>22787</c:v>
                </c:pt>
                <c:pt idx="91">
                  <c:v>21451</c:v>
                </c:pt>
                <c:pt idx="92">
                  <c:v>21400</c:v>
                </c:pt>
                <c:pt idx="93">
                  <c:v>21338</c:v>
                </c:pt>
                <c:pt idx="94">
                  <c:v>21798</c:v>
                </c:pt>
                <c:pt idx="95">
                  <c:v>22015</c:v>
                </c:pt>
                <c:pt idx="96">
                  <c:v>22642</c:v>
                </c:pt>
                <c:pt idx="97">
                  <c:v>23077</c:v>
                </c:pt>
                <c:pt idx="98">
                  <c:v>23226</c:v>
                </c:pt>
                <c:pt idx="99">
                  <c:v>23127</c:v>
                </c:pt>
                <c:pt idx="100">
                  <c:v>22824</c:v>
                </c:pt>
                <c:pt idx="101">
                  <c:v>22738</c:v>
                </c:pt>
                <c:pt idx="102">
                  <c:v>22495</c:v>
                </c:pt>
                <c:pt idx="103">
                  <c:v>22390</c:v>
                </c:pt>
                <c:pt idx="104">
                  <c:v>22316</c:v>
                </c:pt>
                <c:pt idx="105">
                  <c:v>22398</c:v>
                </c:pt>
                <c:pt idx="106">
                  <c:v>22363</c:v>
                </c:pt>
                <c:pt idx="107">
                  <c:v>22248</c:v>
                </c:pt>
                <c:pt idx="108">
                  <c:v>21619</c:v>
                </c:pt>
                <c:pt idx="109">
                  <c:v>21547</c:v>
                </c:pt>
                <c:pt idx="110">
                  <c:v>21689</c:v>
                </c:pt>
                <c:pt idx="111">
                  <c:v>21664</c:v>
                </c:pt>
                <c:pt idx="112">
                  <c:v>20526</c:v>
                </c:pt>
                <c:pt idx="113">
                  <c:v>20152</c:v>
                </c:pt>
                <c:pt idx="114">
                  <c:v>19992</c:v>
                </c:pt>
                <c:pt idx="115">
                  <c:v>19912</c:v>
                </c:pt>
                <c:pt idx="116">
                  <c:v>19853</c:v>
                </c:pt>
                <c:pt idx="117">
                  <c:v>18608</c:v>
                </c:pt>
                <c:pt idx="118">
                  <c:v>17345</c:v>
                </c:pt>
                <c:pt idx="119">
                  <c:v>16145</c:v>
                </c:pt>
                <c:pt idx="120">
                  <c:v>14272</c:v>
                </c:pt>
                <c:pt idx="121">
                  <c:v>13759</c:v>
                </c:pt>
                <c:pt idx="122">
                  <c:v>13420</c:v>
                </c:pt>
                <c:pt idx="123">
                  <c:v>13115</c:v>
                </c:pt>
                <c:pt idx="124">
                  <c:v>12948</c:v>
                </c:pt>
                <c:pt idx="125">
                  <c:v>12871</c:v>
                </c:pt>
                <c:pt idx="126">
                  <c:v>12788</c:v>
                </c:pt>
                <c:pt idx="127">
                  <c:v>12613</c:v>
                </c:pt>
                <c:pt idx="128">
                  <c:v>12507</c:v>
                </c:pt>
                <c:pt idx="129">
                  <c:v>12229</c:v>
                </c:pt>
                <c:pt idx="130">
                  <c:v>12140</c:v>
                </c:pt>
                <c:pt idx="131">
                  <c:v>12062</c:v>
                </c:pt>
                <c:pt idx="132">
                  <c:v>11963</c:v>
                </c:pt>
                <c:pt idx="133">
                  <c:v>11643</c:v>
                </c:pt>
                <c:pt idx="134">
                  <c:v>11387</c:v>
                </c:pt>
                <c:pt idx="135">
                  <c:v>11298</c:v>
                </c:pt>
                <c:pt idx="136">
                  <c:v>11100</c:v>
                </c:pt>
                <c:pt idx="137">
                  <c:v>11000</c:v>
                </c:pt>
                <c:pt idx="138">
                  <c:v>10920</c:v>
                </c:pt>
                <c:pt idx="139">
                  <c:v>10776</c:v>
                </c:pt>
                <c:pt idx="140">
                  <c:v>10708</c:v>
                </c:pt>
                <c:pt idx="141">
                  <c:v>10678</c:v>
                </c:pt>
                <c:pt idx="142">
                  <c:v>10647</c:v>
                </c:pt>
                <c:pt idx="143">
                  <c:v>10643</c:v>
                </c:pt>
                <c:pt idx="144">
                  <c:v>10634</c:v>
                </c:pt>
                <c:pt idx="145">
                  <c:v>10607</c:v>
                </c:pt>
                <c:pt idx="146">
                  <c:v>10678</c:v>
                </c:pt>
                <c:pt idx="147">
                  <c:v>10822</c:v>
                </c:pt>
                <c:pt idx="148">
                  <c:v>10921</c:v>
                </c:pt>
                <c:pt idx="149">
                  <c:v>11063</c:v>
                </c:pt>
                <c:pt idx="150">
                  <c:v>11137</c:v>
                </c:pt>
                <c:pt idx="151">
                  <c:v>11201</c:v>
                </c:pt>
                <c:pt idx="152">
                  <c:v>11169</c:v>
                </c:pt>
                <c:pt idx="153">
                  <c:v>11152</c:v>
                </c:pt>
                <c:pt idx="154">
                  <c:v>11412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AFB-B474-013A8644A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95328"/>
        <c:axId val="509700896"/>
      </c:lineChart>
      <c:dateAx>
        <c:axId val="507895328"/>
        <c:scaling>
          <c:orientation val="minMax"/>
        </c:scaling>
        <c:delete val="1"/>
        <c:axPos val="b"/>
        <c:numFmt formatCode="dd/mm/yyyy;@" sourceLinked="1"/>
        <c:majorTickMark val="out"/>
        <c:minorTickMark val="none"/>
        <c:tickLblPos val="nextTo"/>
        <c:crossAx val="509700896"/>
        <c:crosses val="autoZero"/>
        <c:auto val="1"/>
        <c:lblOffset val="100"/>
        <c:baseTimeUnit val="days"/>
      </c:dateAx>
      <c:valAx>
        <c:axId val="50970089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78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0</xdr:colOff>
      <xdr:row>22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7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2176</xdr:rowOff>
    </xdr:from>
    <xdr:to>
      <xdr:col>31</xdr:col>
      <xdr:colOff>0</xdr:colOff>
      <xdr:row>31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0</xdr:colOff>
      <xdr:row>31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0</xdr:rowOff>
    </xdr:from>
    <xdr:to>
      <xdr:col>54</xdr:col>
      <xdr:colOff>0</xdr:colOff>
      <xdr:row>40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29</xdr:col>
      <xdr:colOff>0</xdr:colOff>
      <xdr:row>31</xdr:row>
      <xdr:rowOff>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EC71A822-ED3F-4EA5-A604-FC461FC7D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29</xdr:col>
      <xdr:colOff>0</xdr:colOff>
      <xdr:row>62</xdr:row>
      <xdr:rowOff>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31AF897-8BA8-4FCC-A8D4-F373B3907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6"/>
  <sheetViews>
    <sheetView workbookViewId="0">
      <pane ySplit="1" topLeftCell="A1277" activePane="bottomLeft" state="frozen"/>
      <selection pane="bottomLeft" activeCell="B1269" sqref="B1269"/>
    </sheetView>
  </sheetViews>
  <sheetFormatPr defaultRowHeight="14.4" x14ac:dyDescent="0.3"/>
  <cols>
    <col min="1" max="1" width="9.6640625" bestFit="1" customWidth="1"/>
    <col min="2" max="2" width="10.109375" style="10" bestFit="1" customWidth="1"/>
    <col min="3" max="3" width="6.77734375" bestFit="1" customWidth="1"/>
    <col min="4" max="4" width="10.109375" style="7" bestFit="1" customWidth="1"/>
  </cols>
  <sheetData>
    <row r="1" spans="1:4" x14ac:dyDescent="0.3">
      <c r="A1" s="8" t="s">
        <v>6</v>
      </c>
      <c r="B1" s="9" t="s">
        <v>7</v>
      </c>
      <c r="C1" s="8" t="s">
        <v>8</v>
      </c>
      <c r="D1" s="11" t="s">
        <v>9</v>
      </c>
    </row>
    <row r="2" spans="1:4" x14ac:dyDescent="0.3">
      <c r="A2" s="5" t="s">
        <v>2</v>
      </c>
      <c r="B2" s="6">
        <v>169387</v>
      </c>
      <c r="C2" s="5" t="s">
        <v>4</v>
      </c>
      <c r="D2" s="7">
        <v>43906</v>
      </c>
    </row>
    <row r="3" spans="1:4" x14ac:dyDescent="0.3">
      <c r="A3" s="5" t="s">
        <v>0</v>
      </c>
      <c r="B3" s="6">
        <v>6513</v>
      </c>
      <c r="C3" s="5" t="s">
        <v>4</v>
      </c>
      <c r="D3" s="7">
        <v>43906</v>
      </c>
    </row>
    <row r="4" spans="1:4" x14ac:dyDescent="0.3">
      <c r="A4" s="5" t="s">
        <v>1</v>
      </c>
      <c r="B4" s="6">
        <v>77257</v>
      </c>
      <c r="C4" s="5" t="s">
        <v>4</v>
      </c>
      <c r="D4" s="7">
        <v>43906</v>
      </c>
    </row>
    <row r="5" spans="1:4" x14ac:dyDescent="0.3">
      <c r="A5" s="5" t="s">
        <v>2</v>
      </c>
      <c r="B5" s="6">
        <v>24747</v>
      </c>
      <c r="C5" s="5" t="s">
        <v>5</v>
      </c>
      <c r="D5" s="7">
        <v>43906</v>
      </c>
    </row>
    <row r="6" spans="1:4" x14ac:dyDescent="0.3">
      <c r="A6" s="5" t="s">
        <v>0</v>
      </c>
      <c r="B6" s="6">
        <v>1809</v>
      </c>
      <c r="C6" s="5" t="s">
        <v>5</v>
      </c>
      <c r="D6" s="7">
        <v>43906</v>
      </c>
    </row>
    <row r="7" spans="1:4" x14ac:dyDescent="0.3">
      <c r="A7" s="5" t="s">
        <v>1</v>
      </c>
      <c r="B7" s="6">
        <v>2335</v>
      </c>
      <c r="C7" s="5" t="s">
        <v>5</v>
      </c>
      <c r="D7" s="7">
        <v>43906</v>
      </c>
    </row>
    <row r="8" spans="1:4" x14ac:dyDescent="0.3">
      <c r="A8" s="5" t="s">
        <v>2</v>
      </c>
      <c r="B8" s="6">
        <v>182406</v>
      </c>
      <c r="C8" s="12" t="s">
        <v>4</v>
      </c>
      <c r="D8" s="7">
        <v>43907</v>
      </c>
    </row>
    <row r="9" spans="1:4" x14ac:dyDescent="0.3">
      <c r="A9" s="5" t="s">
        <v>0</v>
      </c>
      <c r="B9" s="10">
        <v>7154</v>
      </c>
      <c r="C9" s="12" t="s">
        <v>4</v>
      </c>
      <c r="D9" s="7">
        <v>43907</v>
      </c>
    </row>
    <row r="10" spans="1:4" x14ac:dyDescent="0.3">
      <c r="A10" s="5" t="s">
        <v>1</v>
      </c>
      <c r="B10" s="10">
        <v>79433</v>
      </c>
      <c r="C10" s="12" t="s">
        <v>4</v>
      </c>
      <c r="D10" s="7">
        <v>43907</v>
      </c>
    </row>
    <row r="11" spans="1:4" x14ac:dyDescent="0.3">
      <c r="A11" s="5" t="s">
        <v>2</v>
      </c>
      <c r="B11" s="10">
        <v>27980</v>
      </c>
      <c r="C11" s="12" t="s">
        <v>5</v>
      </c>
      <c r="D11" s="7">
        <v>43907</v>
      </c>
    </row>
    <row r="12" spans="1:4" x14ac:dyDescent="0.3">
      <c r="A12" s="5" t="s">
        <v>0</v>
      </c>
      <c r="B12" s="10">
        <v>2158</v>
      </c>
      <c r="C12" s="12" t="s">
        <v>5</v>
      </c>
      <c r="D12" s="7">
        <v>43907</v>
      </c>
    </row>
    <row r="13" spans="1:4" x14ac:dyDescent="0.3">
      <c r="A13" s="5" t="s">
        <v>1</v>
      </c>
      <c r="B13" s="10">
        <v>2749</v>
      </c>
      <c r="C13" s="12" t="s">
        <v>5</v>
      </c>
      <c r="D13" s="7">
        <v>43907</v>
      </c>
    </row>
    <row r="14" spans="1:4" x14ac:dyDescent="0.3">
      <c r="A14" s="12" t="s">
        <v>2</v>
      </c>
      <c r="B14" s="10">
        <v>1</v>
      </c>
      <c r="C14" s="12" t="s">
        <v>10</v>
      </c>
      <c r="D14" s="7">
        <v>43901</v>
      </c>
    </row>
    <row r="15" spans="1:4" x14ac:dyDescent="0.3">
      <c r="A15" s="12" t="s">
        <v>2</v>
      </c>
      <c r="B15" s="10">
        <v>1</v>
      </c>
      <c r="C15" s="12" t="s">
        <v>10</v>
      </c>
      <c r="D15" s="7">
        <v>43902</v>
      </c>
    </row>
    <row r="16" spans="1:4" x14ac:dyDescent="0.3">
      <c r="A16" s="12" t="s">
        <v>2</v>
      </c>
      <c r="B16" s="10">
        <v>5</v>
      </c>
      <c r="C16" s="12" t="s">
        <v>10</v>
      </c>
      <c r="D16" s="7">
        <v>43903</v>
      </c>
    </row>
    <row r="17" spans="1:5" x14ac:dyDescent="0.3">
      <c r="A17" s="12" t="s">
        <v>2</v>
      </c>
      <c r="B17" s="10">
        <v>6</v>
      </c>
      <c r="C17" s="12" t="s">
        <v>10</v>
      </c>
      <c r="D17" s="7">
        <v>43904</v>
      </c>
    </row>
    <row r="18" spans="1:5" x14ac:dyDescent="0.3">
      <c r="A18" s="12" t="s">
        <v>2</v>
      </c>
      <c r="B18" s="10">
        <v>18</v>
      </c>
      <c r="C18" s="12" t="s">
        <v>10</v>
      </c>
      <c r="D18" s="7">
        <v>43905</v>
      </c>
    </row>
    <row r="19" spans="1:5" x14ac:dyDescent="0.3">
      <c r="A19" s="12" t="s">
        <v>2</v>
      </c>
      <c r="B19" s="10">
        <v>47</v>
      </c>
      <c r="C19" s="12" t="s">
        <v>10</v>
      </c>
      <c r="D19" s="7">
        <v>43906</v>
      </c>
    </row>
    <row r="20" spans="1:5" x14ac:dyDescent="0.3">
      <c r="A20" s="5" t="s">
        <v>2</v>
      </c>
      <c r="B20" s="10">
        <v>198006</v>
      </c>
      <c r="C20" s="12" t="s">
        <v>4</v>
      </c>
      <c r="D20" s="7">
        <v>43908</v>
      </c>
    </row>
    <row r="21" spans="1:5" x14ac:dyDescent="0.3">
      <c r="A21" s="5" t="s">
        <v>0</v>
      </c>
      <c r="B21" s="10">
        <v>7948</v>
      </c>
      <c r="C21" s="12" t="s">
        <v>4</v>
      </c>
      <c r="D21" s="7">
        <v>43908</v>
      </c>
    </row>
    <row r="22" spans="1:5" x14ac:dyDescent="0.3">
      <c r="A22" s="5" t="s">
        <v>1</v>
      </c>
      <c r="B22" s="10">
        <v>81950</v>
      </c>
      <c r="C22" s="12" t="s">
        <v>4</v>
      </c>
      <c r="D22" s="7">
        <v>43908</v>
      </c>
    </row>
    <row r="23" spans="1:5" x14ac:dyDescent="0.3">
      <c r="A23" s="5" t="s">
        <v>2</v>
      </c>
      <c r="B23" s="10">
        <v>31506</v>
      </c>
      <c r="C23" s="12" t="s">
        <v>5</v>
      </c>
      <c r="D23" s="7">
        <v>43908</v>
      </c>
    </row>
    <row r="24" spans="1:5" x14ac:dyDescent="0.3">
      <c r="A24" s="5" t="s">
        <v>0</v>
      </c>
      <c r="B24" s="10">
        <v>2503</v>
      </c>
      <c r="C24" s="12" t="s">
        <v>5</v>
      </c>
      <c r="D24" s="7">
        <v>43908</v>
      </c>
    </row>
    <row r="25" spans="1:5" x14ac:dyDescent="0.3">
      <c r="A25" s="5" t="s">
        <v>1</v>
      </c>
      <c r="B25" s="10">
        <v>2941</v>
      </c>
      <c r="C25" s="12" t="s">
        <v>5</v>
      </c>
      <c r="D25" s="7">
        <v>43908</v>
      </c>
    </row>
    <row r="26" spans="1:5" x14ac:dyDescent="0.3">
      <c r="A26" s="5" t="s">
        <v>2</v>
      </c>
      <c r="B26" s="10">
        <v>98</v>
      </c>
      <c r="C26" s="12" t="s">
        <v>10</v>
      </c>
      <c r="D26" s="7">
        <v>43907</v>
      </c>
    </row>
    <row r="27" spans="1:5" x14ac:dyDescent="0.3">
      <c r="A27" s="5" t="s">
        <v>0</v>
      </c>
      <c r="B27" s="10">
        <v>1</v>
      </c>
      <c r="C27" s="12" t="s">
        <v>10</v>
      </c>
      <c r="D27" s="7">
        <v>43907</v>
      </c>
      <c r="E27">
        <v>89</v>
      </c>
    </row>
    <row r="28" spans="1:5" x14ac:dyDescent="0.3">
      <c r="A28" s="5" t="s">
        <v>2</v>
      </c>
      <c r="B28" s="10">
        <v>218815</v>
      </c>
      <c r="C28" s="12" t="s">
        <v>4</v>
      </c>
      <c r="D28" s="7">
        <v>43909</v>
      </c>
    </row>
    <row r="29" spans="1:5" x14ac:dyDescent="0.3">
      <c r="A29" s="5" t="s">
        <v>0</v>
      </c>
      <c r="B29" s="10">
        <v>8810</v>
      </c>
      <c r="C29" s="12" t="s">
        <v>4</v>
      </c>
      <c r="D29" s="7">
        <v>43909</v>
      </c>
    </row>
    <row r="30" spans="1:5" x14ac:dyDescent="0.3">
      <c r="A30" s="5" t="s">
        <v>1</v>
      </c>
      <c r="B30" s="10">
        <v>84113</v>
      </c>
      <c r="C30" s="12" t="s">
        <v>4</v>
      </c>
      <c r="D30" s="7">
        <v>43909</v>
      </c>
    </row>
    <row r="31" spans="1:5" x14ac:dyDescent="0.3">
      <c r="A31" s="5" t="s">
        <v>2</v>
      </c>
      <c r="B31" s="10">
        <v>35713</v>
      </c>
      <c r="C31" s="12" t="s">
        <v>5</v>
      </c>
      <c r="D31" s="7">
        <v>43909</v>
      </c>
    </row>
    <row r="32" spans="1:5" x14ac:dyDescent="0.3">
      <c r="A32" s="5" t="s">
        <v>0</v>
      </c>
      <c r="B32" s="10">
        <v>2978</v>
      </c>
      <c r="C32" s="12" t="s">
        <v>5</v>
      </c>
      <c r="D32" s="7">
        <v>43909</v>
      </c>
    </row>
    <row r="33" spans="1:5" x14ac:dyDescent="0.3">
      <c r="A33" s="5" t="s">
        <v>1</v>
      </c>
      <c r="B33" s="10">
        <v>4025</v>
      </c>
      <c r="C33" s="12" t="s">
        <v>5</v>
      </c>
      <c r="D33" s="7">
        <v>43909</v>
      </c>
    </row>
    <row r="34" spans="1:5" x14ac:dyDescent="0.3">
      <c r="A34" s="5" t="s">
        <v>2</v>
      </c>
      <c r="B34" s="10">
        <v>191</v>
      </c>
      <c r="C34" s="12" t="s">
        <v>10</v>
      </c>
      <c r="D34" s="7">
        <v>43908</v>
      </c>
    </row>
    <row r="35" spans="1:5" x14ac:dyDescent="0.3">
      <c r="A35" s="5" t="s">
        <v>0</v>
      </c>
      <c r="B35" s="10">
        <v>2</v>
      </c>
      <c r="C35" s="12" t="s">
        <v>10</v>
      </c>
      <c r="D35" s="7">
        <v>43908</v>
      </c>
      <c r="E35">
        <v>61</v>
      </c>
    </row>
    <row r="36" spans="1:5" x14ac:dyDescent="0.3">
      <c r="A36" s="5" t="s">
        <v>2</v>
      </c>
      <c r="B36" s="10">
        <v>244517</v>
      </c>
      <c r="C36" s="12" t="s">
        <v>4</v>
      </c>
      <c r="D36" s="7">
        <v>43910</v>
      </c>
    </row>
    <row r="37" spans="1:5" x14ac:dyDescent="0.3">
      <c r="A37" s="5" t="s">
        <v>0</v>
      </c>
      <c r="B37" s="10">
        <v>10030</v>
      </c>
      <c r="C37" s="12" t="s">
        <v>4</v>
      </c>
      <c r="D37" s="7">
        <v>43910</v>
      </c>
    </row>
    <row r="38" spans="1:5" x14ac:dyDescent="0.3">
      <c r="A38" s="5" t="s">
        <v>1</v>
      </c>
      <c r="B38" s="10">
        <v>86025</v>
      </c>
      <c r="C38" s="12" t="s">
        <v>4</v>
      </c>
      <c r="D38" s="7">
        <v>43910</v>
      </c>
    </row>
    <row r="39" spans="1:5" x14ac:dyDescent="0.3">
      <c r="A39" s="5" t="s">
        <v>2</v>
      </c>
      <c r="B39" s="10">
        <v>41035</v>
      </c>
      <c r="C39" s="12" t="s">
        <v>5</v>
      </c>
      <c r="D39" s="7">
        <v>43910</v>
      </c>
    </row>
    <row r="40" spans="1:5" x14ac:dyDescent="0.3">
      <c r="A40" s="5" t="s">
        <v>0</v>
      </c>
      <c r="B40" s="10">
        <v>3405</v>
      </c>
      <c r="C40" s="12" t="s">
        <v>5</v>
      </c>
      <c r="D40" s="7">
        <v>43910</v>
      </c>
    </row>
    <row r="41" spans="1:5" x14ac:dyDescent="0.3">
      <c r="A41" s="5" t="s">
        <v>1</v>
      </c>
      <c r="B41" s="10">
        <v>4440</v>
      </c>
      <c r="C41" s="12" t="s">
        <v>5</v>
      </c>
      <c r="D41" s="7">
        <v>43910</v>
      </c>
    </row>
    <row r="42" spans="1:5" x14ac:dyDescent="0.3">
      <c r="A42" s="5" t="s">
        <v>2</v>
      </c>
      <c r="B42" s="10">
        <v>359</v>
      </c>
      <c r="C42" s="12" t="s">
        <v>10</v>
      </c>
      <c r="D42" s="7">
        <v>43909</v>
      </c>
    </row>
    <row r="43" spans="1:5" x14ac:dyDescent="0.3">
      <c r="A43" s="5" t="s">
        <v>0</v>
      </c>
      <c r="B43" s="10">
        <v>4</v>
      </c>
      <c r="C43" s="12" t="s">
        <v>10</v>
      </c>
      <c r="D43" s="7">
        <v>43909</v>
      </c>
    </row>
    <row r="44" spans="1:5" x14ac:dyDescent="0.3">
      <c r="A44" s="5" t="s">
        <v>2</v>
      </c>
      <c r="B44" s="10">
        <v>275429</v>
      </c>
      <c r="C44" s="12" t="s">
        <v>4</v>
      </c>
      <c r="D44" s="7">
        <v>43911</v>
      </c>
    </row>
    <row r="45" spans="1:5" x14ac:dyDescent="0.3">
      <c r="A45" s="5" t="s">
        <v>0</v>
      </c>
      <c r="B45" s="10">
        <v>11397</v>
      </c>
      <c r="C45" s="12" t="s">
        <v>4</v>
      </c>
      <c r="D45" s="7">
        <v>43911</v>
      </c>
    </row>
    <row r="46" spans="1:5" x14ac:dyDescent="0.3">
      <c r="A46" s="5" t="s">
        <v>1</v>
      </c>
      <c r="B46" s="10">
        <v>88252</v>
      </c>
      <c r="C46" s="12" t="s">
        <v>4</v>
      </c>
      <c r="D46" s="7">
        <v>43911</v>
      </c>
    </row>
    <row r="47" spans="1:5" x14ac:dyDescent="0.3">
      <c r="A47" s="5" t="s">
        <v>2</v>
      </c>
      <c r="B47" s="10">
        <v>47021</v>
      </c>
      <c r="C47" s="12" t="s">
        <v>5</v>
      </c>
      <c r="D47" s="7">
        <v>43911</v>
      </c>
    </row>
    <row r="48" spans="1:5" x14ac:dyDescent="0.3">
      <c r="A48" s="5" t="s">
        <v>0</v>
      </c>
      <c r="B48" s="10">
        <v>4032</v>
      </c>
      <c r="C48" s="12" t="s">
        <v>5</v>
      </c>
      <c r="D48" s="7">
        <v>43911</v>
      </c>
    </row>
    <row r="49" spans="1:4" x14ac:dyDescent="0.3">
      <c r="A49" s="5" t="s">
        <v>1</v>
      </c>
      <c r="B49" s="10">
        <v>4440</v>
      </c>
      <c r="C49" s="12" t="s">
        <v>5</v>
      </c>
      <c r="D49" s="7">
        <v>43911</v>
      </c>
    </row>
    <row r="50" spans="1:4" x14ac:dyDescent="0.3">
      <c r="A50" s="5" t="s">
        <v>2</v>
      </c>
      <c r="B50" s="10">
        <v>670</v>
      </c>
      <c r="C50" s="12" t="s">
        <v>10</v>
      </c>
      <c r="D50" s="7">
        <v>43910</v>
      </c>
    </row>
    <row r="51" spans="1:4" x14ac:dyDescent="0.3">
      <c r="A51" s="5" t="s">
        <v>0</v>
      </c>
      <c r="B51" s="10">
        <v>9</v>
      </c>
      <c r="C51" s="12" t="s">
        <v>10</v>
      </c>
      <c r="D51" s="7">
        <v>43910</v>
      </c>
    </row>
    <row r="52" spans="1:4" x14ac:dyDescent="0.3">
      <c r="A52" s="5" t="s">
        <v>2</v>
      </c>
      <c r="B52" s="10">
        <v>947</v>
      </c>
      <c r="C52" s="12" t="s">
        <v>10</v>
      </c>
      <c r="D52" s="7">
        <v>43911</v>
      </c>
    </row>
    <row r="53" spans="1:4" x14ac:dyDescent="0.3">
      <c r="A53" s="5" t="s">
        <v>0</v>
      </c>
      <c r="B53" s="10">
        <v>21</v>
      </c>
      <c r="C53" s="12" t="s">
        <v>10</v>
      </c>
      <c r="D53" s="7">
        <v>43911</v>
      </c>
    </row>
    <row r="54" spans="1:4" x14ac:dyDescent="0.3">
      <c r="A54" s="5" t="s">
        <v>2</v>
      </c>
      <c r="B54" s="10">
        <v>307277</v>
      </c>
      <c r="C54" s="12" t="s">
        <v>4</v>
      </c>
      <c r="D54" s="7">
        <v>43912</v>
      </c>
    </row>
    <row r="55" spans="1:4" x14ac:dyDescent="0.3">
      <c r="A55" s="5" t="s">
        <v>0</v>
      </c>
      <c r="B55" s="10">
        <v>13048</v>
      </c>
      <c r="C55" s="12" t="s">
        <v>4</v>
      </c>
      <c r="D55" s="7">
        <v>43912</v>
      </c>
    </row>
    <row r="56" spans="1:4" x14ac:dyDescent="0.3">
      <c r="A56" s="5" t="s">
        <v>1</v>
      </c>
      <c r="B56" s="10">
        <v>92372</v>
      </c>
      <c r="C56" s="12" t="s">
        <v>4</v>
      </c>
      <c r="D56" s="7">
        <v>43912</v>
      </c>
    </row>
    <row r="57" spans="1:4" x14ac:dyDescent="0.3">
      <c r="A57" s="5" t="s">
        <v>2</v>
      </c>
      <c r="B57" s="10">
        <v>53578</v>
      </c>
      <c r="C57" s="12" t="s">
        <v>5</v>
      </c>
      <c r="D57" s="7">
        <v>43912</v>
      </c>
    </row>
    <row r="58" spans="1:4" x14ac:dyDescent="0.3">
      <c r="A58" s="5" t="s">
        <v>0</v>
      </c>
      <c r="B58" s="10">
        <v>4825</v>
      </c>
      <c r="C58" s="12" t="s">
        <v>5</v>
      </c>
      <c r="D58" s="7">
        <v>43912</v>
      </c>
    </row>
    <row r="59" spans="1:4" x14ac:dyDescent="0.3">
      <c r="A59" s="5" t="s">
        <v>1</v>
      </c>
      <c r="B59" s="10">
        <v>6072</v>
      </c>
      <c r="C59" s="12" t="s">
        <v>5</v>
      </c>
      <c r="D59" s="7">
        <v>43912</v>
      </c>
    </row>
    <row r="60" spans="1:4" x14ac:dyDescent="0.3">
      <c r="A60" s="5" t="s">
        <v>2</v>
      </c>
      <c r="B60" s="10">
        <v>1236</v>
      </c>
      <c r="C60" s="12" t="s">
        <v>10</v>
      </c>
      <c r="D60" s="7">
        <v>43912</v>
      </c>
    </row>
    <row r="61" spans="1:4" x14ac:dyDescent="0.3">
      <c r="A61" s="5" t="s">
        <v>0</v>
      </c>
      <c r="B61" s="10">
        <v>30</v>
      </c>
      <c r="C61" s="12" t="s">
        <v>10</v>
      </c>
      <c r="D61" s="7">
        <v>43912</v>
      </c>
    </row>
    <row r="62" spans="1:4" x14ac:dyDescent="0.3">
      <c r="A62" s="5" t="s">
        <v>2</v>
      </c>
      <c r="B62" s="10">
        <v>339035</v>
      </c>
      <c r="C62" s="12" t="s">
        <v>4</v>
      </c>
      <c r="D62" s="7">
        <v>43913</v>
      </c>
    </row>
    <row r="63" spans="1:4" x14ac:dyDescent="0.3">
      <c r="A63" s="5" t="s">
        <v>0</v>
      </c>
      <c r="B63" s="10">
        <v>14705</v>
      </c>
      <c r="C63" s="12" t="s">
        <v>4</v>
      </c>
      <c r="D63" s="7">
        <v>43913</v>
      </c>
    </row>
    <row r="64" spans="1:4" x14ac:dyDescent="0.3">
      <c r="A64" s="5" t="s">
        <v>1</v>
      </c>
      <c r="B64" s="10">
        <v>98799</v>
      </c>
      <c r="C64" s="12" t="s">
        <v>4</v>
      </c>
      <c r="D64" s="7">
        <v>43913</v>
      </c>
    </row>
    <row r="65" spans="1:4" x14ac:dyDescent="0.3">
      <c r="A65" s="5" t="s">
        <v>2</v>
      </c>
      <c r="B65" s="10">
        <v>59138</v>
      </c>
      <c r="C65" s="12" t="s">
        <v>5</v>
      </c>
      <c r="D65" s="7">
        <v>43913</v>
      </c>
    </row>
    <row r="66" spans="1:4" x14ac:dyDescent="0.3">
      <c r="A66" s="5" t="s">
        <v>0</v>
      </c>
      <c r="B66" s="10">
        <v>5476</v>
      </c>
      <c r="C66" s="12" t="s">
        <v>5</v>
      </c>
      <c r="D66" s="7">
        <v>43913</v>
      </c>
    </row>
    <row r="67" spans="1:4" x14ac:dyDescent="0.3">
      <c r="A67" s="5" t="s">
        <v>1</v>
      </c>
      <c r="B67" s="10">
        <v>7024</v>
      </c>
      <c r="C67" s="12" t="s">
        <v>5</v>
      </c>
      <c r="D67" s="7">
        <v>43913</v>
      </c>
    </row>
    <row r="68" spans="1:4" x14ac:dyDescent="0.3">
      <c r="A68" s="5" t="s">
        <v>2</v>
      </c>
      <c r="B68" s="10">
        <v>381499</v>
      </c>
      <c r="C68" s="12" t="s">
        <v>4</v>
      </c>
      <c r="D68" s="7">
        <v>43914</v>
      </c>
    </row>
    <row r="69" spans="1:4" x14ac:dyDescent="0.3">
      <c r="A69" s="5" t="s">
        <v>0</v>
      </c>
      <c r="B69" s="10">
        <v>16557</v>
      </c>
      <c r="C69" s="12" t="s">
        <v>4</v>
      </c>
      <c r="D69" s="7">
        <v>43914</v>
      </c>
    </row>
    <row r="70" spans="1:4" x14ac:dyDescent="0.3">
      <c r="A70" s="5" t="s">
        <v>1</v>
      </c>
      <c r="B70" s="10">
        <v>101794</v>
      </c>
      <c r="C70" s="12" t="s">
        <v>4</v>
      </c>
      <c r="D70" s="7">
        <v>43914</v>
      </c>
    </row>
    <row r="71" spans="1:4" x14ac:dyDescent="0.3">
      <c r="A71" s="5" t="s">
        <v>2</v>
      </c>
      <c r="B71" s="10">
        <v>63927</v>
      </c>
      <c r="C71" s="12" t="s">
        <v>5</v>
      </c>
      <c r="D71" s="7">
        <v>43914</v>
      </c>
    </row>
    <row r="72" spans="1:4" x14ac:dyDescent="0.3">
      <c r="A72" s="5" t="s">
        <v>0</v>
      </c>
      <c r="B72" s="10">
        <v>6077</v>
      </c>
      <c r="C72" s="12" t="s">
        <v>5</v>
      </c>
      <c r="D72" s="7">
        <v>43914</v>
      </c>
    </row>
    <row r="73" spans="1:4" x14ac:dyDescent="0.3">
      <c r="A73" s="5" t="s">
        <v>1</v>
      </c>
      <c r="B73" s="10">
        <v>7432</v>
      </c>
      <c r="C73" s="12" t="s">
        <v>5</v>
      </c>
      <c r="D73" s="7">
        <v>43914</v>
      </c>
    </row>
    <row r="74" spans="1:4" x14ac:dyDescent="0.3">
      <c r="A74" s="5" t="s">
        <v>2</v>
      </c>
      <c r="B74" s="10">
        <v>1529</v>
      </c>
      <c r="C74" s="12" t="s">
        <v>10</v>
      </c>
      <c r="D74" s="7">
        <v>43913</v>
      </c>
    </row>
    <row r="75" spans="1:4" x14ac:dyDescent="0.3">
      <c r="A75" s="5" t="s">
        <v>0</v>
      </c>
      <c r="B75" s="10">
        <v>37</v>
      </c>
      <c r="C75" s="12" t="s">
        <v>10</v>
      </c>
      <c r="D75" s="7">
        <v>43913</v>
      </c>
    </row>
    <row r="76" spans="1:4" x14ac:dyDescent="0.3">
      <c r="A76" s="5" t="s">
        <v>2</v>
      </c>
      <c r="B76" s="10">
        <v>1872</v>
      </c>
      <c r="C76" s="12" t="s">
        <v>10</v>
      </c>
      <c r="D76" s="7">
        <v>43914</v>
      </c>
    </row>
    <row r="77" spans="1:4" x14ac:dyDescent="0.3">
      <c r="A77" s="5" t="s">
        <v>0</v>
      </c>
      <c r="B77" s="10">
        <v>44</v>
      </c>
      <c r="C77" s="12" t="s">
        <v>10</v>
      </c>
      <c r="D77" s="7">
        <v>43914</v>
      </c>
    </row>
    <row r="78" spans="1:4" x14ac:dyDescent="0.3">
      <c r="A78" s="5" t="s">
        <v>2</v>
      </c>
      <c r="B78" s="10">
        <v>422989</v>
      </c>
      <c r="C78" s="12" t="s">
        <v>4</v>
      </c>
      <c r="D78" s="7">
        <v>43915</v>
      </c>
    </row>
    <row r="79" spans="1:4" x14ac:dyDescent="0.3">
      <c r="A79" s="5" t="s">
        <v>0</v>
      </c>
      <c r="B79" s="10">
        <v>18916</v>
      </c>
      <c r="C79" s="12" t="s">
        <v>4</v>
      </c>
      <c r="D79" s="7">
        <v>43915</v>
      </c>
    </row>
    <row r="80" spans="1:4" x14ac:dyDescent="0.3">
      <c r="A80" s="5" t="s">
        <v>1</v>
      </c>
      <c r="B80" s="10">
        <v>108578</v>
      </c>
      <c r="C80" s="12" t="s">
        <v>4</v>
      </c>
      <c r="D80" s="7">
        <v>43915</v>
      </c>
    </row>
    <row r="81" spans="1:4" x14ac:dyDescent="0.3">
      <c r="A81" s="5" t="s">
        <v>2</v>
      </c>
      <c r="B81" s="10">
        <v>69176</v>
      </c>
      <c r="C81" s="12" t="s">
        <v>5</v>
      </c>
      <c r="D81" s="7">
        <v>43915</v>
      </c>
    </row>
    <row r="82" spans="1:4" x14ac:dyDescent="0.3">
      <c r="A82" s="5" t="s">
        <v>0</v>
      </c>
      <c r="B82" s="10">
        <v>6820</v>
      </c>
      <c r="C82" s="12" t="s">
        <v>5</v>
      </c>
      <c r="D82" s="7">
        <v>43915</v>
      </c>
    </row>
    <row r="83" spans="1:4" x14ac:dyDescent="0.3">
      <c r="A83" s="5" t="s">
        <v>1</v>
      </c>
      <c r="B83" s="10">
        <v>8326</v>
      </c>
      <c r="C83" s="12" t="s">
        <v>5</v>
      </c>
      <c r="D83" s="7">
        <v>43915</v>
      </c>
    </row>
    <row r="84" spans="1:4" x14ac:dyDescent="0.3">
      <c r="A84" s="5" t="s">
        <v>2</v>
      </c>
      <c r="B84" s="10">
        <v>471783</v>
      </c>
      <c r="C84" s="12" t="s">
        <v>4</v>
      </c>
      <c r="D84" s="7">
        <v>43916</v>
      </c>
    </row>
    <row r="85" spans="1:4" x14ac:dyDescent="0.3">
      <c r="A85" s="5" t="s">
        <v>0</v>
      </c>
      <c r="B85" s="10">
        <v>21306</v>
      </c>
      <c r="C85" s="12" t="s">
        <v>4</v>
      </c>
      <c r="D85" s="7">
        <v>43916</v>
      </c>
    </row>
    <row r="86" spans="1:4" x14ac:dyDescent="0.3">
      <c r="A86" s="5" t="s">
        <v>1</v>
      </c>
      <c r="B86" s="10">
        <v>114858</v>
      </c>
      <c r="C86" s="12" t="s">
        <v>4</v>
      </c>
      <c r="D86" s="7">
        <v>43916</v>
      </c>
    </row>
    <row r="87" spans="1:4" x14ac:dyDescent="0.3">
      <c r="A87" s="5" t="s">
        <v>2</v>
      </c>
      <c r="B87" s="10">
        <v>74386</v>
      </c>
      <c r="C87" s="12" t="s">
        <v>5</v>
      </c>
      <c r="D87" s="7">
        <v>43916</v>
      </c>
    </row>
    <row r="88" spans="1:4" x14ac:dyDescent="0.3">
      <c r="A88" s="5" t="s">
        <v>0</v>
      </c>
      <c r="B88" s="10">
        <v>7503</v>
      </c>
      <c r="C88" s="12" t="s">
        <v>5</v>
      </c>
      <c r="D88" s="7">
        <v>43916</v>
      </c>
    </row>
    <row r="89" spans="1:4" x14ac:dyDescent="0.3">
      <c r="A89" s="5" t="s">
        <v>1</v>
      </c>
      <c r="B89" s="10">
        <v>9362</v>
      </c>
      <c r="C89" s="12" t="s">
        <v>5</v>
      </c>
      <c r="D89" s="7">
        <v>43916</v>
      </c>
    </row>
    <row r="90" spans="1:4" x14ac:dyDescent="0.3">
      <c r="A90" s="5" t="s">
        <v>2</v>
      </c>
      <c r="B90" s="10">
        <v>2433</v>
      </c>
      <c r="C90" s="12" t="s">
        <v>10</v>
      </c>
      <c r="D90" s="7">
        <v>43915</v>
      </c>
    </row>
    <row r="91" spans="1:4" x14ac:dyDescent="0.3">
      <c r="A91" s="5" t="s">
        <v>0</v>
      </c>
      <c r="B91" s="10">
        <v>59</v>
      </c>
      <c r="C91" s="12" t="s">
        <v>10</v>
      </c>
      <c r="D91" s="7">
        <v>43915</v>
      </c>
    </row>
    <row r="92" spans="1:4" x14ac:dyDescent="0.3">
      <c r="A92" s="5" t="s">
        <v>1</v>
      </c>
      <c r="B92" s="10">
        <v>26</v>
      </c>
      <c r="C92" s="12" t="s">
        <v>10</v>
      </c>
      <c r="D92" s="7">
        <v>43915</v>
      </c>
    </row>
    <row r="93" spans="1:4" x14ac:dyDescent="0.3">
      <c r="A93" s="5" t="s">
        <v>2</v>
      </c>
      <c r="B93" s="10">
        <v>3629</v>
      </c>
      <c r="C93" s="12" t="s">
        <v>10</v>
      </c>
      <c r="D93" s="7">
        <v>43916</v>
      </c>
    </row>
    <row r="94" spans="1:4" x14ac:dyDescent="0.3">
      <c r="A94" s="5" t="s">
        <v>0</v>
      </c>
      <c r="B94" s="10">
        <v>75</v>
      </c>
      <c r="C94" s="12" t="s">
        <v>10</v>
      </c>
      <c r="D94" s="7">
        <v>43916</v>
      </c>
    </row>
    <row r="95" spans="1:4" x14ac:dyDescent="0.3">
      <c r="A95" s="5" t="s">
        <v>1</v>
      </c>
      <c r="B95" s="10">
        <v>26</v>
      </c>
      <c r="C95" s="12" t="s">
        <v>10</v>
      </c>
      <c r="D95" s="7">
        <v>43916</v>
      </c>
    </row>
    <row r="96" spans="1:4" x14ac:dyDescent="0.3">
      <c r="A96" s="5" t="s">
        <v>2</v>
      </c>
      <c r="B96" s="10">
        <v>532692</v>
      </c>
      <c r="C96" s="12" t="s">
        <v>4</v>
      </c>
      <c r="D96" s="7">
        <v>43917</v>
      </c>
    </row>
    <row r="97" spans="1:4" x14ac:dyDescent="0.3">
      <c r="A97" s="5" t="s">
        <v>0</v>
      </c>
      <c r="B97" s="10">
        <v>24075</v>
      </c>
      <c r="C97" s="12" t="s">
        <v>4</v>
      </c>
      <c r="D97" s="7">
        <v>43917</v>
      </c>
    </row>
    <row r="98" spans="1:4" x14ac:dyDescent="0.3">
      <c r="A98" s="5" t="s">
        <v>1</v>
      </c>
      <c r="B98" s="10">
        <v>122672</v>
      </c>
      <c r="C98" s="12" t="s">
        <v>4</v>
      </c>
      <c r="D98" s="7">
        <v>43917</v>
      </c>
    </row>
    <row r="99" spans="1:4" x14ac:dyDescent="0.3">
      <c r="A99" s="5" t="s">
        <v>2</v>
      </c>
      <c r="B99" s="10">
        <v>80589</v>
      </c>
      <c r="C99" s="12" t="s">
        <v>5</v>
      </c>
      <c r="D99" s="7">
        <v>43917</v>
      </c>
    </row>
    <row r="100" spans="1:4" x14ac:dyDescent="0.3">
      <c r="A100" s="5" t="s">
        <v>0</v>
      </c>
      <c r="B100" s="10">
        <v>8215</v>
      </c>
      <c r="C100" s="12" t="s">
        <v>5</v>
      </c>
      <c r="D100" s="7">
        <v>43917</v>
      </c>
    </row>
    <row r="101" spans="1:4" x14ac:dyDescent="0.3">
      <c r="A101" s="5" t="s">
        <v>1</v>
      </c>
      <c r="B101" s="10">
        <v>10361</v>
      </c>
      <c r="C101" s="12" t="s">
        <v>5</v>
      </c>
      <c r="D101" s="7">
        <v>43917</v>
      </c>
    </row>
    <row r="102" spans="1:4" x14ac:dyDescent="0.3">
      <c r="A102" s="5" t="s">
        <v>2</v>
      </c>
      <c r="B102" s="10">
        <v>598245</v>
      </c>
      <c r="C102" s="12" t="s">
        <v>4</v>
      </c>
      <c r="D102" s="7">
        <v>43918</v>
      </c>
    </row>
    <row r="103" spans="1:4" x14ac:dyDescent="0.3">
      <c r="A103" s="5" t="s">
        <v>0</v>
      </c>
      <c r="B103" s="10">
        <v>27762</v>
      </c>
      <c r="C103" s="12" t="s">
        <v>4</v>
      </c>
      <c r="D103" s="7">
        <v>43918</v>
      </c>
    </row>
    <row r="104" spans="1:4" x14ac:dyDescent="0.3">
      <c r="A104" s="5" t="s">
        <v>1</v>
      </c>
      <c r="B104" s="10">
        <v>131777</v>
      </c>
      <c r="C104" s="12" t="s">
        <v>4</v>
      </c>
      <c r="D104" s="7">
        <v>43918</v>
      </c>
    </row>
    <row r="105" spans="1:4" x14ac:dyDescent="0.3">
      <c r="A105" s="5" t="s">
        <v>2</v>
      </c>
      <c r="B105" s="10">
        <v>86498</v>
      </c>
      <c r="C105" s="12" t="s">
        <v>5</v>
      </c>
      <c r="D105" s="7">
        <v>43918</v>
      </c>
    </row>
    <row r="106" spans="1:4" x14ac:dyDescent="0.3">
      <c r="A106" s="5" t="s">
        <v>0</v>
      </c>
      <c r="B106" s="10">
        <v>9134</v>
      </c>
      <c r="C106" s="12" t="s">
        <v>5</v>
      </c>
      <c r="D106" s="7">
        <v>43918</v>
      </c>
    </row>
    <row r="107" spans="1:4" x14ac:dyDescent="0.3">
      <c r="A107" s="5" t="s">
        <v>1</v>
      </c>
      <c r="B107" s="10">
        <v>10950</v>
      </c>
      <c r="C107" s="12" t="s">
        <v>5</v>
      </c>
      <c r="D107" s="7">
        <v>43918</v>
      </c>
    </row>
    <row r="108" spans="1:4" x14ac:dyDescent="0.3">
      <c r="A108" s="5" t="s">
        <v>2</v>
      </c>
      <c r="B108" s="10">
        <v>5698</v>
      </c>
      <c r="C108" s="12" t="s">
        <v>10</v>
      </c>
      <c r="D108" s="7">
        <v>43917</v>
      </c>
    </row>
    <row r="109" spans="1:4" x14ac:dyDescent="0.3">
      <c r="A109" s="5" t="s">
        <v>0</v>
      </c>
      <c r="B109" s="10">
        <v>92</v>
      </c>
      <c r="C109" s="12" t="s">
        <v>10</v>
      </c>
      <c r="D109" s="7">
        <v>43917</v>
      </c>
    </row>
    <row r="110" spans="1:4" x14ac:dyDescent="0.3">
      <c r="A110" s="5" t="s">
        <v>1</v>
      </c>
      <c r="B110" s="10">
        <v>42</v>
      </c>
      <c r="C110" s="12" t="s">
        <v>10</v>
      </c>
      <c r="D110" s="7">
        <v>43917</v>
      </c>
    </row>
    <row r="111" spans="1:4" x14ac:dyDescent="0.3">
      <c r="A111" s="5" t="s">
        <v>2</v>
      </c>
      <c r="B111" s="10">
        <v>666211</v>
      </c>
      <c r="C111" s="12" t="s">
        <v>4</v>
      </c>
      <c r="D111" s="7">
        <v>43919</v>
      </c>
    </row>
    <row r="112" spans="1:4" x14ac:dyDescent="0.3">
      <c r="A112" s="5" t="s">
        <v>0</v>
      </c>
      <c r="B112" s="10">
        <v>30864</v>
      </c>
      <c r="C112" s="12" t="s">
        <v>4</v>
      </c>
      <c r="D112" s="7">
        <v>43919</v>
      </c>
    </row>
    <row r="113" spans="1:4" x14ac:dyDescent="0.3">
      <c r="A113" s="5" t="s">
        <v>1</v>
      </c>
      <c r="B113" s="10">
        <v>141789</v>
      </c>
      <c r="C113" s="12" t="s">
        <v>4</v>
      </c>
      <c r="D113" s="7">
        <v>43919</v>
      </c>
    </row>
    <row r="114" spans="1:4" x14ac:dyDescent="0.3">
      <c r="A114" s="5" t="s">
        <v>2</v>
      </c>
      <c r="B114" s="10">
        <v>92472</v>
      </c>
      <c r="C114" s="12" t="s">
        <v>5</v>
      </c>
      <c r="D114" s="7">
        <v>43919</v>
      </c>
    </row>
    <row r="115" spans="1:4" x14ac:dyDescent="0.3">
      <c r="A115" s="5" t="s">
        <v>0</v>
      </c>
      <c r="B115" s="10">
        <v>10023</v>
      </c>
      <c r="C115" s="12" t="s">
        <v>5</v>
      </c>
      <c r="D115" s="7">
        <v>43919</v>
      </c>
    </row>
    <row r="116" spans="1:4" x14ac:dyDescent="0.3">
      <c r="A116" s="5" t="s">
        <v>1</v>
      </c>
      <c r="B116" s="10">
        <v>12384</v>
      </c>
      <c r="C116" s="12" t="s">
        <v>5</v>
      </c>
      <c r="D116" s="7">
        <v>43919</v>
      </c>
    </row>
    <row r="117" spans="1:4" x14ac:dyDescent="0.3">
      <c r="A117" s="5" t="s">
        <v>2</v>
      </c>
      <c r="B117" s="10">
        <v>7402</v>
      </c>
      <c r="C117" s="12" t="s">
        <v>10</v>
      </c>
      <c r="D117" s="7">
        <v>43918</v>
      </c>
    </row>
    <row r="118" spans="1:4" x14ac:dyDescent="0.3">
      <c r="A118" s="5" t="s">
        <v>0</v>
      </c>
      <c r="B118" s="10">
        <v>108</v>
      </c>
      <c r="C118" s="12" t="s">
        <v>10</v>
      </c>
      <c r="D118" s="7">
        <v>43918</v>
      </c>
    </row>
    <row r="119" spans="1:4" x14ac:dyDescent="0.3">
      <c r="A119" s="5" t="s">
        <v>1</v>
      </c>
      <c r="B119" s="10">
        <v>70</v>
      </c>
      <c r="C119" s="12" t="s">
        <v>10</v>
      </c>
      <c r="D119" s="7">
        <v>43918</v>
      </c>
    </row>
    <row r="120" spans="1:4" x14ac:dyDescent="0.3">
      <c r="A120" s="5" t="s">
        <v>2</v>
      </c>
      <c r="B120" s="10">
        <v>9217</v>
      </c>
      <c r="C120" s="12" t="s">
        <v>10</v>
      </c>
      <c r="D120" s="7">
        <v>43919</v>
      </c>
    </row>
    <row r="121" spans="1:4" x14ac:dyDescent="0.3">
      <c r="A121" s="5" t="s">
        <v>0</v>
      </c>
      <c r="B121" s="10">
        <v>131</v>
      </c>
      <c r="C121" s="12" t="s">
        <v>10</v>
      </c>
      <c r="D121" s="7">
        <v>43919</v>
      </c>
    </row>
    <row r="122" spans="1:4" x14ac:dyDescent="0.3">
      <c r="A122" s="5" t="s">
        <v>1</v>
      </c>
      <c r="B122" s="10">
        <v>105</v>
      </c>
      <c r="C122" s="12" t="s">
        <v>10</v>
      </c>
      <c r="D122" s="7">
        <v>43919</v>
      </c>
    </row>
    <row r="123" spans="1:4" x14ac:dyDescent="0.3">
      <c r="A123" s="5" t="s">
        <v>2</v>
      </c>
      <c r="B123" s="10">
        <v>723328</v>
      </c>
      <c r="C123" s="12" t="s">
        <v>4</v>
      </c>
      <c r="D123" s="7">
        <v>43920</v>
      </c>
    </row>
    <row r="124" spans="1:4" x14ac:dyDescent="0.3">
      <c r="A124" s="5" t="s">
        <v>0</v>
      </c>
      <c r="B124" s="10">
        <v>34005</v>
      </c>
      <c r="C124" s="12" t="s">
        <v>4</v>
      </c>
      <c r="D124" s="7">
        <v>43920</v>
      </c>
    </row>
    <row r="125" spans="1:4" x14ac:dyDescent="0.3">
      <c r="A125" s="5" t="s">
        <v>1</v>
      </c>
      <c r="B125" s="10">
        <v>151991</v>
      </c>
      <c r="C125" s="12" t="s">
        <v>4</v>
      </c>
      <c r="D125" s="7">
        <v>43920</v>
      </c>
    </row>
    <row r="126" spans="1:4" x14ac:dyDescent="0.3">
      <c r="A126" s="5" t="s">
        <v>2</v>
      </c>
      <c r="B126" s="10">
        <v>97689</v>
      </c>
      <c r="C126" s="12" t="s">
        <v>5</v>
      </c>
      <c r="D126" s="7">
        <v>43920</v>
      </c>
    </row>
    <row r="127" spans="1:4" x14ac:dyDescent="0.3">
      <c r="A127" s="5" t="s">
        <v>0</v>
      </c>
      <c r="B127" s="10">
        <v>10779</v>
      </c>
      <c r="C127" s="12" t="s">
        <v>5</v>
      </c>
      <c r="D127" s="7">
        <v>43920</v>
      </c>
    </row>
    <row r="128" spans="1:4" x14ac:dyDescent="0.3">
      <c r="A128" s="5" t="s">
        <v>1</v>
      </c>
      <c r="B128" s="10">
        <v>13030</v>
      </c>
      <c r="C128" s="12" t="s">
        <v>5</v>
      </c>
      <c r="D128" s="7">
        <v>43920</v>
      </c>
    </row>
    <row r="129" spans="1:4" x14ac:dyDescent="0.3">
      <c r="A129" s="5" t="s">
        <v>2</v>
      </c>
      <c r="B129" s="10">
        <v>10827</v>
      </c>
      <c r="C129" s="12" t="s">
        <v>10</v>
      </c>
      <c r="D129" s="7">
        <v>43920</v>
      </c>
    </row>
    <row r="130" spans="1:4" x14ac:dyDescent="0.3">
      <c r="A130" s="5" t="s">
        <v>0</v>
      </c>
      <c r="B130" s="10">
        <v>168</v>
      </c>
      <c r="C130" s="12" t="s">
        <v>10</v>
      </c>
      <c r="D130" s="7">
        <v>43920</v>
      </c>
    </row>
    <row r="131" spans="1:4" x14ac:dyDescent="0.3">
      <c r="A131" s="5" t="s">
        <v>1</v>
      </c>
      <c r="B131" s="10">
        <v>162</v>
      </c>
      <c r="C131" s="12" t="s">
        <v>10</v>
      </c>
      <c r="D131" s="7">
        <v>43920</v>
      </c>
    </row>
    <row r="132" spans="1:4" x14ac:dyDescent="0.3">
      <c r="A132" s="5" t="s">
        <v>2</v>
      </c>
      <c r="B132" s="10">
        <v>786228</v>
      </c>
      <c r="C132" s="12" t="s">
        <v>4</v>
      </c>
      <c r="D132" s="7">
        <v>43921</v>
      </c>
    </row>
    <row r="133" spans="1:4" x14ac:dyDescent="0.3">
      <c r="A133" s="5" t="s">
        <v>0</v>
      </c>
      <c r="B133" s="10">
        <v>37820</v>
      </c>
      <c r="C133" s="12" t="s">
        <v>4</v>
      </c>
      <c r="D133" s="7">
        <v>43921</v>
      </c>
    </row>
    <row r="134" spans="1:4" x14ac:dyDescent="0.3">
      <c r="A134" s="5" t="s">
        <v>1</v>
      </c>
      <c r="B134" s="10">
        <v>166041</v>
      </c>
      <c r="C134" s="12" t="s">
        <v>4</v>
      </c>
      <c r="D134" s="7">
        <v>43921</v>
      </c>
    </row>
    <row r="135" spans="1:4" x14ac:dyDescent="0.3">
      <c r="A135" s="5" t="s">
        <v>2</v>
      </c>
      <c r="B135" s="10">
        <v>101739</v>
      </c>
      <c r="C135" s="12" t="s">
        <v>5</v>
      </c>
      <c r="D135" s="7">
        <v>43921</v>
      </c>
    </row>
    <row r="136" spans="1:4" x14ac:dyDescent="0.3">
      <c r="A136" s="5" t="s">
        <v>0</v>
      </c>
      <c r="B136" s="10">
        <v>11591</v>
      </c>
      <c r="C136" s="12" t="s">
        <v>5</v>
      </c>
      <c r="D136" s="7">
        <v>43921</v>
      </c>
    </row>
    <row r="137" spans="1:4" x14ac:dyDescent="0.3">
      <c r="A137" s="5" t="s">
        <v>1</v>
      </c>
      <c r="B137" s="10">
        <v>14620</v>
      </c>
      <c r="C137" s="12" t="s">
        <v>5</v>
      </c>
      <c r="D137" s="7">
        <v>43921</v>
      </c>
    </row>
    <row r="138" spans="1:4" x14ac:dyDescent="0.3">
      <c r="A138" s="5" t="s">
        <v>2</v>
      </c>
      <c r="B138" s="10">
        <v>13531</v>
      </c>
      <c r="C138" s="12" t="s">
        <v>10</v>
      </c>
      <c r="D138" s="7">
        <v>43921</v>
      </c>
    </row>
    <row r="139" spans="1:4" x14ac:dyDescent="0.3">
      <c r="A139" s="5" t="s">
        <v>0</v>
      </c>
      <c r="B139" s="10">
        <v>214</v>
      </c>
      <c r="C139" s="12" t="s">
        <v>10</v>
      </c>
      <c r="D139" s="7">
        <v>43921</v>
      </c>
    </row>
    <row r="140" spans="1:4" x14ac:dyDescent="0.3">
      <c r="A140" s="5" t="s">
        <v>1</v>
      </c>
      <c r="B140" s="10">
        <v>243</v>
      </c>
      <c r="C140" s="12" t="s">
        <v>10</v>
      </c>
      <c r="D140" s="7">
        <v>43921</v>
      </c>
    </row>
    <row r="141" spans="1:4" x14ac:dyDescent="0.3">
      <c r="A141" s="5" t="s">
        <v>2</v>
      </c>
      <c r="B141" s="10">
        <v>859796</v>
      </c>
      <c r="C141" s="12" t="s">
        <v>4</v>
      </c>
      <c r="D141" s="7">
        <v>43922</v>
      </c>
    </row>
    <row r="142" spans="1:4" x14ac:dyDescent="0.3">
      <c r="A142" s="5" t="s">
        <v>0</v>
      </c>
      <c r="B142" s="10">
        <v>42341</v>
      </c>
      <c r="C142" s="12" t="s">
        <v>4</v>
      </c>
      <c r="D142" s="7">
        <v>43922</v>
      </c>
    </row>
    <row r="143" spans="1:4" x14ac:dyDescent="0.3">
      <c r="A143" s="5" t="s">
        <v>1</v>
      </c>
      <c r="B143" s="10">
        <v>178301</v>
      </c>
      <c r="C143" s="12" t="s">
        <v>4</v>
      </c>
      <c r="D143" s="7">
        <v>43922</v>
      </c>
    </row>
    <row r="144" spans="1:4" x14ac:dyDescent="0.3">
      <c r="A144" s="5" t="s">
        <v>2</v>
      </c>
      <c r="B144" s="10">
        <v>105792</v>
      </c>
      <c r="C144" s="12" t="s">
        <v>5</v>
      </c>
      <c r="D144" s="7">
        <v>43922</v>
      </c>
    </row>
    <row r="145" spans="1:4" x14ac:dyDescent="0.3">
      <c r="A145" s="5" t="s">
        <v>0</v>
      </c>
      <c r="B145" s="10">
        <v>12428</v>
      </c>
      <c r="C145" s="12" t="s">
        <v>5</v>
      </c>
      <c r="D145" s="7">
        <v>43922</v>
      </c>
    </row>
    <row r="146" spans="1:4" x14ac:dyDescent="0.3">
      <c r="A146" s="5" t="s">
        <v>1</v>
      </c>
      <c r="B146" s="10">
        <v>15729</v>
      </c>
      <c r="C146" s="12" t="s">
        <v>5</v>
      </c>
      <c r="D146" s="7">
        <v>43922</v>
      </c>
    </row>
    <row r="147" spans="1:4" x14ac:dyDescent="0.3">
      <c r="A147" s="5" t="s">
        <v>2</v>
      </c>
      <c r="B147" s="10">
        <v>15679</v>
      </c>
      <c r="C147" s="12" t="s">
        <v>10</v>
      </c>
      <c r="D147" s="7">
        <v>43922</v>
      </c>
    </row>
    <row r="148" spans="1:4" x14ac:dyDescent="0.3">
      <c r="A148" s="5" t="s">
        <v>0</v>
      </c>
      <c r="B148" s="10">
        <v>277</v>
      </c>
      <c r="C148" s="12" t="s">
        <v>10</v>
      </c>
      <c r="D148" s="7">
        <v>43922</v>
      </c>
    </row>
    <row r="149" spans="1:4" x14ac:dyDescent="0.3">
      <c r="A149" s="5" t="s">
        <v>1</v>
      </c>
      <c r="B149" s="10">
        <v>333</v>
      </c>
      <c r="C149" s="12" t="s">
        <v>10</v>
      </c>
      <c r="D149" s="7">
        <v>43922</v>
      </c>
    </row>
    <row r="150" spans="1:4" x14ac:dyDescent="0.3">
      <c r="A150" s="5" t="s">
        <v>2</v>
      </c>
      <c r="B150" s="10">
        <v>937567</v>
      </c>
      <c r="C150" s="12" t="s">
        <v>4</v>
      </c>
      <c r="D150" s="7">
        <v>43923</v>
      </c>
    </row>
    <row r="151" spans="1:4" x14ac:dyDescent="0.3">
      <c r="A151" s="5" t="s">
        <v>0</v>
      </c>
      <c r="B151" s="10">
        <v>47256</v>
      </c>
      <c r="C151" s="12" t="s">
        <v>4</v>
      </c>
      <c r="D151" s="7">
        <v>43923</v>
      </c>
    </row>
    <row r="152" spans="1:4" x14ac:dyDescent="0.3">
      <c r="A152" s="5" t="s">
        <v>1</v>
      </c>
      <c r="B152" s="10">
        <v>194311</v>
      </c>
      <c r="C152" s="12" t="s">
        <v>4</v>
      </c>
      <c r="D152" s="7">
        <v>43923</v>
      </c>
    </row>
    <row r="153" spans="1:4" x14ac:dyDescent="0.3">
      <c r="A153" s="5" t="s">
        <v>2</v>
      </c>
      <c r="B153" s="10">
        <v>110574</v>
      </c>
      <c r="C153" s="12" t="s">
        <v>5</v>
      </c>
      <c r="D153" s="7">
        <v>43923</v>
      </c>
    </row>
    <row r="154" spans="1:4" x14ac:dyDescent="0.3">
      <c r="A154" s="5" t="s">
        <v>0</v>
      </c>
      <c r="B154" s="10">
        <v>13155</v>
      </c>
      <c r="C154" s="12" t="s">
        <v>5</v>
      </c>
      <c r="D154" s="7">
        <v>43923</v>
      </c>
    </row>
    <row r="155" spans="1:4" x14ac:dyDescent="0.3">
      <c r="A155" s="5" t="s">
        <v>1</v>
      </c>
      <c r="B155" s="10">
        <v>16847</v>
      </c>
      <c r="C155" s="12" t="s">
        <v>5</v>
      </c>
      <c r="D155" s="7">
        <v>43923</v>
      </c>
    </row>
    <row r="156" spans="1:4" x14ac:dyDescent="0.3">
      <c r="A156" s="5" t="s">
        <v>2</v>
      </c>
      <c r="B156" s="10">
        <v>18135</v>
      </c>
      <c r="C156" s="12" t="s">
        <v>10</v>
      </c>
      <c r="D156" s="7">
        <v>43923</v>
      </c>
    </row>
    <row r="157" spans="1:4" x14ac:dyDescent="0.3">
      <c r="A157" s="5" t="s">
        <v>0</v>
      </c>
      <c r="B157" s="10">
        <v>356</v>
      </c>
      <c r="C157" s="12" t="s">
        <v>10</v>
      </c>
      <c r="D157" s="7">
        <v>43923</v>
      </c>
    </row>
    <row r="158" spans="1:4" x14ac:dyDescent="0.3">
      <c r="A158" s="5" t="s">
        <v>1</v>
      </c>
      <c r="B158" s="10">
        <v>415</v>
      </c>
      <c r="C158" s="12" t="s">
        <v>10</v>
      </c>
      <c r="D158" s="7">
        <v>43923</v>
      </c>
    </row>
    <row r="159" spans="1:4" x14ac:dyDescent="0.3">
      <c r="A159" s="5" t="s">
        <v>2</v>
      </c>
      <c r="B159" s="10">
        <v>1016401</v>
      </c>
      <c r="C159" s="12" t="s">
        <v>4</v>
      </c>
      <c r="D159" s="7">
        <v>43924</v>
      </c>
    </row>
    <row r="160" spans="1:4" x14ac:dyDescent="0.3">
      <c r="A160" s="5" t="s">
        <v>0</v>
      </c>
      <c r="B160" s="10">
        <v>53160</v>
      </c>
      <c r="C160" s="12" t="s">
        <v>4</v>
      </c>
      <c r="D160" s="7">
        <v>43924</v>
      </c>
    </row>
    <row r="161" spans="1:6" x14ac:dyDescent="0.3">
      <c r="A161" s="5" t="s">
        <v>1</v>
      </c>
      <c r="B161" s="10">
        <v>211775</v>
      </c>
      <c r="C161" s="12" t="s">
        <v>4</v>
      </c>
      <c r="D161" s="7">
        <v>43924</v>
      </c>
    </row>
    <row r="162" spans="1:6" x14ac:dyDescent="0.3">
      <c r="A162" s="5" t="s">
        <v>2</v>
      </c>
      <c r="B162" s="10">
        <v>115242</v>
      </c>
      <c r="C162" s="12" t="s">
        <v>5</v>
      </c>
      <c r="D162" s="7">
        <v>43924</v>
      </c>
    </row>
    <row r="163" spans="1:6" x14ac:dyDescent="0.3">
      <c r="A163" s="5" t="s">
        <v>0</v>
      </c>
      <c r="B163" s="10">
        <v>13915</v>
      </c>
      <c r="C163" s="12" t="s">
        <v>5</v>
      </c>
      <c r="D163" s="7">
        <v>43924</v>
      </c>
    </row>
    <row r="164" spans="1:6" x14ac:dyDescent="0.3">
      <c r="A164" s="5" t="s">
        <v>1</v>
      </c>
      <c r="B164" s="10">
        <v>18278</v>
      </c>
      <c r="C164" s="12" t="s">
        <v>5</v>
      </c>
      <c r="D164" s="7">
        <v>43924</v>
      </c>
    </row>
    <row r="165" spans="1:6" x14ac:dyDescent="0.3">
      <c r="A165" s="5" t="s">
        <v>2</v>
      </c>
      <c r="B165" s="10">
        <v>20921</v>
      </c>
      <c r="C165" s="12" t="s">
        <v>10</v>
      </c>
      <c r="D165" s="7">
        <v>43924</v>
      </c>
      <c r="F165" s="10"/>
    </row>
    <row r="166" spans="1:6" x14ac:dyDescent="0.3">
      <c r="A166" s="5" t="s">
        <v>0</v>
      </c>
      <c r="B166" s="10">
        <v>425</v>
      </c>
      <c r="C166" s="12" t="s">
        <v>10</v>
      </c>
      <c r="D166" s="7">
        <v>43924</v>
      </c>
    </row>
    <row r="167" spans="1:6" x14ac:dyDescent="0.3">
      <c r="A167" s="5" t="s">
        <v>1</v>
      </c>
      <c r="B167" s="10">
        <v>484</v>
      </c>
      <c r="C167" s="12" t="s">
        <v>10</v>
      </c>
      <c r="D167" s="7">
        <v>43924</v>
      </c>
    </row>
    <row r="168" spans="1:6" x14ac:dyDescent="0.3">
      <c r="A168" s="5" t="s">
        <v>2</v>
      </c>
      <c r="B168" s="10">
        <v>1118921</v>
      </c>
      <c r="C168" s="12" t="s">
        <v>4</v>
      </c>
      <c r="D168" s="7">
        <v>43925</v>
      </c>
    </row>
    <row r="169" spans="1:6" x14ac:dyDescent="0.3">
      <c r="A169" s="5" t="s">
        <v>0</v>
      </c>
      <c r="B169" s="10">
        <v>58937</v>
      </c>
      <c r="C169" s="12" t="s">
        <v>4</v>
      </c>
      <c r="D169" s="7">
        <v>43925</v>
      </c>
    </row>
    <row r="170" spans="1:6" x14ac:dyDescent="0.3">
      <c r="A170" s="5" t="s">
        <v>1</v>
      </c>
      <c r="B170" s="10">
        <v>226769</v>
      </c>
      <c r="C170" s="12" t="s">
        <v>4</v>
      </c>
      <c r="D170" s="7">
        <v>43925</v>
      </c>
    </row>
    <row r="171" spans="1:6" x14ac:dyDescent="0.3">
      <c r="A171" s="5" t="s">
        <v>2</v>
      </c>
      <c r="B171" s="10">
        <v>119827</v>
      </c>
      <c r="C171" s="12" t="s">
        <v>5</v>
      </c>
      <c r="D171" s="7">
        <v>43925</v>
      </c>
    </row>
    <row r="172" spans="1:6" x14ac:dyDescent="0.3">
      <c r="A172" s="5" t="s">
        <v>0</v>
      </c>
      <c r="B172" s="10">
        <v>14681</v>
      </c>
      <c r="C172" s="12" t="s">
        <v>5</v>
      </c>
      <c r="D172" s="7">
        <v>43925</v>
      </c>
    </row>
    <row r="173" spans="1:6" x14ac:dyDescent="0.3">
      <c r="A173" s="5" t="s">
        <v>1</v>
      </c>
      <c r="B173" s="10">
        <v>19758</v>
      </c>
      <c r="C173" s="12" t="s">
        <v>5</v>
      </c>
      <c r="D173" s="7">
        <v>43925</v>
      </c>
    </row>
    <row r="174" spans="1:6" x14ac:dyDescent="0.3">
      <c r="A174" s="5" t="s">
        <v>2</v>
      </c>
      <c r="B174" s="10">
        <v>23934</v>
      </c>
      <c r="C174" s="12" t="s">
        <v>10</v>
      </c>
      <c r="D174" s="7">
        <v>43925</v>
      </c>
    </row>
    <row r="175" spans="1:6" x14ac:dyDescent="0.3">
      <c r="A175" s="5" t="s">
        <v>0</v>
      </c>
      <c r="B175" s="10">
        <v>501</v>
      </c>
      <c r="C175" s="12" t="s">
        <v>10</v>
      </c>
      <c r="D175" s="7">
        <v>43925</v>
      </c>
    </row>
    <row r="176" spans="1:6" x14ac:dyDescent="0.3">
      <c r="A176" s="5" t="s">
        <v>1</v>
      </c>
      <c r="B176" s="10">
        <v>786</v>
      </c>
      <c r="C176" s="12" t="s">
        <v>10</v>
      </c>
      <c r="D176" s="7">
        <v>43925</v>
      </c>
    </row>
    <row r="177" spans="1:7" x14ac:dyDescent="0.3">
      <c r="A177" s="5" t="s">
        <v>2</v>
      </c>
      <c r="B177" s="10">
        <v>27069</v>
      </c>
      <c r="C177" s="12" t="s">
        <v>10</v>
      </c>
      <c r="D177" s="7">
        <v>43926</v>
      </c>
    </row>
    <row r="178" spans="1:7" x14ac:dyDescent="0.3">
      <c r="A178" s="5" t="s">
        <v>0</v>
      </c>
      <c r="B178" s="10">
        <v>574</v>
      </c>
      <c r="C178" s="12" t="s">
        <v>10</v>
      </c>
      <c r="D178" s="7">
        <v>43926</v>
      </c>
    </row>
    <row r="179" spans="1:7" x14ac:dyDescent="0.3">
      <c r="A179" s="5" t="s">
        <v>1</v>
      </c>
      <c r="B179" s="10">
        <v>1042</v>
      </c>
      <c r="C179" s="12" t="s">
        <v>10</v>
      </c>
      <c r="D179" s="7">
        <v>43926</v>
      </c>
    </row>
    <row r="180" spans="1:7" x14ac:dyDescent="0.3">
      <c r="A180" s="5" t="s">
        <v>2</v>
      </c>
      <c r="B180" s="10">
        <v>1201483</v>
      </c>
      <c r="C180" s="12" t="s">
        <v>4</v>
      </c>
      <c r="D180" s="7">
        <v>43926</v>
      </c>
    </row>
    <row r="181" spans="1:7" x14ac:dyDescent="0.3">
      <c r="A181" s="5" t="s">
        <v>0</v>
      </c>
      <c r="B181" s="10">
        <v>64690</v>
      </c>
      <c r="C181" s="12" t="s">
        <v>4</v>
      </c>
      <c r="D181" s="7">
        <v>43926</v>
      </c>
      <c r="F181" s="10"/>
    </row>
    <row r="182" spans="1:7" x14ac:dyDescent="0.3">
      <c r="A182" s="5" t="s">
        <v>1</v>
      </c>
      <c r="B182" s="10">
        <v>246467</v>
      </c>
      <c r="C182" s="12" t="s">
        <v>4</v>
      </c>
      <c r="D182" s="7">
        <v>43926</v>
      </c>
    </row>
    <row r="183" spans="1:7" x14ac:dyDescent="0.3">
      <c r="A183" s="5" t="s">
        <v>2</v>
      </c>
      <c r="B183" s="10">
        <v>124632</v>
      </c>
      <c r="C183" s="12" t="s">
        <v>5</v>
      </c>
      <c r="D183" s="7">
        <v>43926</v>
      </c>
    </row>
    <row r="184" spans="1:7" x14ac:dyDescent="0.3">
      <c r="A184" s="5" t="s">
        <v>0</v>
      </c>
      <c r="B184" s="10">
        <v>15362</v>
      </c>
      <c r="C184" s="12" t="s">
        <v>5</v>
      </c>
      <c r="D184" s="7">
        <v>43926</v>
      </c>
    </row>
    <row r="185" spans="1:7" x14ac:dyDescent="0.3">
      <c r="A185" s="5" t="s">
        <v>1</v>
      </c>
      <c r="B185" s="10">
        <v>20996</v>
      </c>
      <c r="C185" s="12" t="s">
        <v>5</v>
      </c>
      <c r="D185" s="7">
        <v>43926</v>
      </c>
      <c r="G185" s="10"/>
    </row>
    <row r="186" spans="1:7" x14ac:dyDescent="0.3">
      <c r="A186" s="5" t="s">
        <v>2</v>
      </c>
      <c r="B186" s="10">
        <v>1275542</v>
      </c>
      <c r="C186" s="12" t="s">
        <v>4</v>
      </c>
      <c r="D186" s="7">
        <v>43927</v>
      </c>
      <c r="G186" s="10"/>
    </row>
    <row r="187" spans="1:7" x14ac:dyDescent="0.3">
      <c r="A187" s="5" t="s">
        <v>0</v>
      </c>
      <c r="B187" s="10">
        <v>69498</v>
      </c>
      <c r="C187" s="12" t="s">
        <v>4</v>
      </c>
      <c r="D187" s="7">
        <v>43927</v>
      </c>
    </row>
    <row r="188" spans="1:7" x14ac:dyDescent="0.3">
      <c r="A188" s="5" t="s">
        <v>1</v>
      </c>
      <c r="B188" s="10">
        <v>262985</v>
      </c>
      <c r="C188" s="12" t="s">
        <v>4</v>
      </c>
      <c r="D188" s="7">
        <v>43927</v>
      </c>
    </row>
    <row r="189" spans="1:7" x14ac:dyDescent="0.3">
      <c r="A189" s="5" t="s">
        <v>2</v>
      </c>
      <c r="B189" s="10">
        <v>128948</v>
      </c>
      <c r="C189" s="12" t="s">
        <v>5</v>
      </c>
      <c r="D189" s="7">
        <v>43927</v>
      </c>
    </row>
    <row r="190" spans="1:7" x14ac:dyDescent="0.3">
      <c r="A190" s="5" t="s">
        <v>0</v>
      </c>
      <c r="B190" s="10">
        <v>15887</v>
      </c>
      <c r="C190" s="12" t="s">
        <v>5</v>
      </c>
      <c r="D190" s="7">
        <v>43927</v>
      </c>
    </row>
    <row r="191" spans="1:7" x14ac:dyDescent="0.3">
      <c r="A191" s="5" t="s">
        <v>1</v>
      </c>
      <c r="B191" s="10">
        <v>21815</v>
      </c>
      <c r="C191" s="12" t="s">
        <v>5</v>
      </c>
      <c r="D191" s="7">
        <v>43927</v>
      </c>
    </row>
    <row r="192" spans="1:7" x14ac:dyDescent="0.3">
      <c r="A192" s="5" t="s">
        <v>2</v>
      </c>
      <c r="B192" s="10">
        <v>118948</v>
      </c>
      <c r="C192" s="12" t="s">
        <v>4</v>
      </c>
      <c r="D192" s="7">
        <v>43901</v>
      </c>
    </row>
    <row r="193" spans="1:4" x14ac:dyDescent="0.3">
      <c r="A193" s="5" t="s">
        <v>0</v>
      </c>
      <c r="B193" s="10">
        <v>4296</v>
      </c>
      <c r="C193" s="12" t="s">
        <v>4</v>
      </c>
      <c r="D193" s="7">
        <v>43901</v>
      </c>
    </row>
    <row r="194" spans="1:4" x14ac:dyDescent="0.3">
      <c r="A194" s="5" t="s">
        <v>1</v>
      </c>
      <c r="B194" s="10">
        <v>66621</v>
      </c>
      <c r="C194" s="12" t="s">
        <v>4</v>
      </c>
      <c r="D194" s="7">
        <v>43901</v>
      </c>
    </row>
    <row r="195" spans="1:4" x14ac:dyDescent="0.3">
      <c r="A195" s="5" t="s">
        <v>2</v>
      </c>
      <c r="B195" s="10">
        <v>126214</v>
      </c>
      <c r="C195" s="12" t="s">
        <v>4</v>
      </c>
      <c r="D195" s="7">
        <v>43902</v>
      </c>
    </row>
    <row r="196" spans="1:4" x14ac:dyDescent="0.3">
      <c r="A196" s="5" t="s">
        <v>0</v>
      </c>
      <c r="B196" s="10">
        <v>4628</v>
      </c>
      <c r="C196" s="12" t="s">
        <v>4</v>
      </c>
      <c r="D196" s="7">
        <v>43902</v>
      </c>
    </row>
    <row r="197" spans="1:4" x14ac:dyDescent="0.3">
      <c r="A197" s="5" t="s">
        <v>1</v>
      </c>
      <c r="B197" s="10">
        <v>68307</v>
      </c>
      <c r="C197" s="12" t="s">
        <v>4</v>
      </c>
      <c r="D197" s="7">
        <v>43902</v>
      </c>
    </row>
    <row r="198" spans="1:4" x14ac:dyDescent="0.3">
      <c r="A198" s="5" t="s">
        <v>2</v>
      </c>
      <c r="B198" s="10">
        <v>134509</v>
      </c>
      <c r="C198" s="12" t="s">
        <v>4</v>
      </c>
      <c r="D198" s="7">
        <v>43903</v>
      </c>
    </row>
    <row r="199" spans="1:4" x14ac:dyDescent="0.3">
      <c r="A199" s="5" t="s">
        <v>0</v>
      </c>
      <c r="B199" s="10">
        <v>4981</v>
      </c>
      <c r="C199" s="12" t="s">
        <v>4</v>
      </c>
      <c r="D199" s="7">
        <v>43903</v>
      </c>
    </row>
    <row r="200" spans="1:4" x14ac:dyDescent="0.3">
      <c r="A200" s="5" t="s">
        <v>1</v>
      </c>
      <c r="B200" s="10">
        <v>70360</v>
      </c>
      <c r="C200" s="12" t="s">
        <v>4</v>
      </c>
      <c r="D200" s="7">
        <v>43903</v>
      </c>
    </row>
    <row r="201" spans="1:4" x14ac:dyDescent="0.3">
      <c r="A201" s="5" t="s">
        <v>2</v>
      </c>
      <c r="B201" s="10">
        <v>145416</v>
      </c>
      <c r="C201" s="12" t="s">
        <v>4</v>
      </c>
      <c r="D201" s="7">
        <v>43904</v>
      </c>
    </row>
    <row r="202" spans="1:4" x14ac:dyDescent="0.3">
      <c r="A202" s="5" t="s">
        <v>0</v>
      </c>
      <c r="B202" s="10">
        <v>5428</v>
      </c>
      <c r="C202" s="12" t="s">
        <v>4</v>
      </c>
      <c r="D202" s="7">
        <v>43904</v>
      </c>
    </row>
    <row r="203" spans="1:4" x14ac:dyDescent="0.3">
      <c r="A203" s="5" t="s">
        <v>1</v>
      </c>
      <c r="B203" s="10">
        <v>72575</v>
      </c>
      <c r="C203" s="12" t="s">
        <v>4</v>
      </c>
      <c r="D203" s="7">
        <v>43904</v>
      </c>
    </row>
    <row r="204" spans="1:4" x14ac:dyDescent="0.3">
      <c r="A204" s="5" t="s">
        <v>2</v>
      </c>
      <c r="B204" s="10">
        <v>156475</v>
      </c>
      <c r="C204" s="12" t="s">
        <v>4</v>
      </c>
      <c r="D204" s="7">
        <v>43905</v>
      </c>
    </row>
    <row r="205" spans="1:4" x14ac:dyDescent="0.3">
      <c r="A205" s="5" t="s">
        <v>0</v>
      </c>
      <c r="B205" s="10">
        <v>5833</v>
      </c>
      <c r="C205" s="12" t="s">
        <v>4</v>
      </c>
      <c r="D205" s="7">
        <v>43905</v>
      </c>
    </row>
    <row r="206" spans="1:4" x14ac:dyDescent="0.3">
      <c r="A206" s="5" t="s">
        <v>1</v>
      </c>
      <c r="B206" s="10">
        <v>75925</v>
      </c>
      <c r="C206" s="12" t="s">
        <v>4</v>
      </c>
      <c r="D206" s="7">
        <v>43905</v>
      </c>
    </row>
    <row r="207" spans="1:4" x14ac:dyDescent="0.3">
      <c r="A207" s="5" t="s">
        <v>2</v>
      </c>
      <c r="B207" s="10">
        <v>10149</v>
      </c>
      <c r="C207" s="12" t="s">
        <v>5</v>
      </c>
      <c r="D207" s="7">
        <v>43901</v>
      </c>
    </row>
    <row r="208" spans="1:4" x14ac:dyDescent="0.3">
      <c r="A208" s="5" t="s">
        <v>0</v>
      </c>
      <c r="B208" s="10">
        <v>631</v>
      </c>
      <c r="C208" s="12" t="s">
        <v>5</v>
      </c>
      <c r="D208" s="7">
        <v>43901</v>
      </c>
    </row>
    <row r="209" spans="1:4" x14ac:dyDescent="0.3">
      <c r="A209" s="5" t="s">
        <v>1</v>
      </c>
      <c r="B209" s="10">
        <v>1004</v>
      </c>
      <c r="C209" s="12" t="s">
        <v>5</v>
      </c>
      <c r="D209" s="7">
        <v>43901</v>
      </c>
    </row>
    <row r="210" spans="1:4" x14ac:dyDescent="0.3">
      <c r="A210" s="5" t="s">
        <v>2</v>
      </c>
      <c r="B210" s="10">
        <v>12462</v>
      </c>
      <c r="C210" s="12" t="s">
        <v>5</v>
      </c>
      <c r="D210" s="7">
        <v>43902</v>
      </c>
    </row>
    <row r="211" spans="1:4" x14ac:dyDescent="0.3">
      <c r="A211" s="5" t="s">
        <v>0</v>
      </c>
      <c r="B211" s="10">
        <v>827</v>
      </c>
      <c r="C211" s="12" t="s">
        <v>5</v>
      </c>
      <c r="D211" s="7">
        <v>43902</v>
      </c>
    </row>
    <row r="212" spans="1:4" x14ac:dyDescent="0.3">
      <c r="A212" s="5" t="s">
        <v>1</v>
      </c>
      <c r="B212" s="10">
        <v>1045</v>
      </c>
      <c r="C212" s="12" t="s">
        <v>5</v>
      </c>
      <c r="D212" s="7">
        <v>43902</v>
      </c>
    </row>
    <row r="213" spans="1:4" x14ac:dyDescent="0.3">
      <c r="A213" s="5" t="s">
        <v>2</v>
      </c>
      <c r="B213" s="10">
        <v>15113</v>
      </c>
      <c r="C213" s="12" t="s">
        <v>5</v>
      </c>
      <c r="D213" s="7">
        <v>43903</v>
      </c>
    </row>
    <row r="214" spans="1:4" x14ac:dyDescent="0.3">
      <c r="A214" s="5" t="s">
        <v>0</v>
      </c>
      <c r="B214" s="10">
        <v>1016</v>
      </c>
      <c r="C214" s="12" t="s">
        <v>5</v>
      </c>
      <c r="D214" s="7">
        <v>43903</v>
      </c>
    </row>
    <row r="215" spans="1:4" x14ac:dyDescent="0.3">
      <c r="A215" s="5" t="s">
        <v>1</v>
      </c>
      <c r="B215" s="10">
        <v>1258</v>
      </c>
      <c r="C215" s="12" t="s">
        <v>5</v>
      </c>
      <c r="D215" s="7">
        <v>43903</v>
      </c>
    </row>
    <row r="216" spans="1:4" x14ac:dyDescent="0.3">
      <c r="A216" s="5" t="s">
        <v>2</v>
      </c>
      <c r="B216" s="10">
        <v>17660</v>
      </c>
      <c r="C216" s="12" t="s">
        <v>5</v>
      </c>
      <c r="D216" s="7">
        <v>43904</v>
      </c>
    </row>
    <row r="217" spans="1:4" x14ac:dyDescent="0.3">
      <c r="A217" s="5" t="s">
        <v>0</v>
      </c>
      <c r="B217" s="10">
        <v>1266</v>
      </c>
      <c r="C217" s="12" t="s">
        <v>5</v>
      </c>
      <c r="D217" s="7">
        <v>43904</v>
      </c>
    </row>
    <row r="218" spans="1:4" x14ac:dyDescent="0.3">
      <c r="A218" s="5" t="s">
        <v>1</v>
      </c>
      <c r="B218" s="10">
        <v>1439</v>
      </c>
      <c r="C218" s="12" t="s">
        <v>5</v>
      </c>
      <c r="D218" s="7">
        <v>43904</v>
      </c>
    </row>
    <row r="219" spans="1:4" x14ac:dyDescent="0.3">
      <c r="A219" s="5" t="s">
        <v>2</v>
      </c>
      <c r="B219" s="10">
        <v>21153</v>
      </c>
      <c r="C219" s="12" t="s">
        <v>5</v>
      </c>
      <c r="D219" s="7">
        <v>43905</v>
      </c>
    </row>
    <row r="220" spans="1:4" x14ac:dyDescent="0.3">
      <c r="A220" s="5" t="s">
        <v>0</v>
      </c>
      <c r="B220" s="10">
        <v>1441</v>
      </c>
      <c r="C220" s="12" t="s">
        <v>5</v>
      </c>
      <c r="D220" s="7">
        <v>43905</v>
      </c>
    </row>
    <row r="221" spans="1:4" x14ac:dyDescent="0.3">
      <c r="A221" s="5" t="s">
        <v>1</v>
      </c>
      <c r="B221" s="10">
        <v>1962</v>
      </c>
      <c r="C221" s="12" t="s">
        <v>5</v>
      </c>
      <c r="D221" s="7">
        <v>43905</v>
      </c>
    </row>
    <row r="222" spans="1:4" x14ac:dyDescent="0.3">
      <c r="A222" s="5" t="s">
        <v>2</v>
      </c>
      <c r="B222" s="10">
        <v>30217</v>
      </c>
      <c r="C222" s="12" t="s">
        <v>10</v>
      </c>
      <c r="D222" s="7">
        <v>43927</v>
      </c>
    </row>
    <row r="223" spans="1:4" x14ac:dyDescent="0.3">
      <c r="A223" s="5" t="s">
        <v>0</v>
      </c>
      <c r="B223" s="10">
        <v>649</v>
      </c>
      <c r="C223" s="12" t="s">
        <v>10</v>
      </c>
      <c r="D223" s="7">
        <v>43927</v>
      </c>
    </row>
    <row r="224" spans="1:4" x14ac:dyDescent="0.3">
      <c r="A224" s="5" t="s">
        <v>1</v>
      </c>
      <c r="B224" s="10">
        <v>1326</v>
      </c>
      <c r="C224" s="12" t="s">
        <v>10</v>
      </c>
      <c r="D224" s="7">
        <v>43927</v>
      </c>
    </row>
    <row r="225" spans="1:4" x14ac:dyDescent="0.3">
      <c r="A225" s="5" t="s">
        <v>2</v>
      </c>
      <c r="B225" s="10">
        <v>1347892</v>
      </c>
      <c r="C225" s="12" t="s">
        <v>4</v>
      </c>
      <c r="D225" s="7">
        <v>43928</v>
      </c>
    </row>
    <row r="226" spans="1:4" x14ac:dyDescent="0.3">
      <c r="A226" s="5" t="s">
        <v>0</v>
      </c>
      <c r="B226" s="10">
        <v>74808</v>
      </c>
      <c r="C226" s="12" t="s">
        <v>4</v>
      </c>
      <c r="D226" s="7">
        <v>43928</v>
      </c>
    </row>
    <row r="227" spans="1:4" x14ac:dyDescent="0.3">
      <c r="A227" s="5" t="s">
        <v>1</v>
      </c>
      <c r="B227" s="10">
        <v>284802</v>
      </c>
      <c r="C227" s="12" t="s">
        <v>4</v>
      </c>
      <c r="D227" s="7">
        <v>43928</v>
      </c>
    </row>
    <row r="228" spans="1:4" x14ac:dyDescent="0.3">
      <c r="A228" s="5" t="s">
        <v>2</v>
      </c>
      <c r="B228" s="10">
        <v>132547</v>
      </c>
      <c r="C228" s="12" t="s">
        <v>5</v>
      </c>
      <c r="D228" s="7">
        <v>43928</v>
      </c>
    </row>
    <row r="229" spans="1:4" x14ac:dyDescent="0.3">
      <c r="A229" s="5" t="s">
        <v>0</v>
      </c>
      <c r="B229" s="10">
        <v>16523</v>
      </c>
      <c r="C229" s="12" t="s">
        <v>5</v>
      </c>
      <c r="D229" s="7">
        <v>43928</v>
      </c>
    </row>
    <row r="230" spans="1:4" x14ac:dyDescent="0.3">
      <c r="A230" s="5" t="s">
        <v>1</v>
      </c>
      <c r="B230" s="10">
        <v>22837</v>
      </c>
      <c r="C230" s="12" t="s">
        <v>5</v>
      </c>
      <c r="D230" s="7">
        <v>43928</v>
      </c>
    </row>
    <row r="231" spans="1:4" x14ac:dyDescent="0.3">
      <c r="A231" s="5" t="s">
        <v>2</v>
      </c>
      <c r="B231" s="10">
        <v>34109</v>
      </c>
      <c r="C231" s="12" t="s">
        <v>10</v>
      </c>
      <c r="D231" s="7">
        <v>43928</v>
      </c>
    </row>
    <row r="232" spans="1:4" x14ac:dyDescent="0.3">
      <c r="A232" s="5" t="s">
        <v>0</v>
      </c>
      <c r="B232" s="10">
        <v>725</v>
      </c>
      <c r="C232" s="12" t="s">
        <v>10</v>
      </c>
      <c r="D232" s="7">
        <v>43928</v>
      </c>
    </row>
    <row r="233" spans="1:4" x14ac:dyDescent="0.3">
      <c r="A233" s="5" t="s">
        <v>1</v>
      </c>
      <c r="B233" s="10">
        <v>1582</v>
      </c>
      <c r="C233" s="12" t="s">
        <v>10</v>
      </c>
      <c r="D233" s="7">
        <v>43928</v>
      </c>
    </row>
    <row r="234" spans="1:4" x14ac:dyDescent="0.3">
      <c r="A234" s="5" t="s">
        <v>2</v>
      </c>
      <c r="B234" s="10">
        <v>1431375</v>
      </c>
      <c r="C234" s="12" t="s">
        <v>4</v>
      </c>
      <c r="D234" s="7">
        <v>43929</v>
      </c>
    </row>
    <row r="235" spans="1:4" x14ac:dyDescent="0.3">
      <c r="A235" s="5" t="s">
        <v>0</v>
      </c>
      <c r="B235" s="10">
        <v>82145</v>
      </c>
      <c r="C235" s="12" t="s">
        <v>4</v>
      </c>
      <c r="D235" s="7">
        <v>43929</v>
      </c>
    </row>
    <row r="236" spans="1:4" x14ac:dyDescent="0.3">
      <c r="A236" s="5" t="s">
        <v>1</v>
      </c>
      <c r="B236" s="10">
        <v>301417</v>
      </c>
      <c r="C236" s="12" t="s">
        <v>4</v>
      </c>
      <c r="D236" s="7">
        <v>43929</v>
      </c>
    </row>
    <row r="237" spans="1:4" x14ac:dyDescent="0.3">
      <c r="A237" s="5" t="s">
        <v>2</v>
      </c>
      <c r="B237" s="10">
        <v>135586</v>
      </c>
      <c r="C237" s="12" t="s">
        <v>5</v>
      </c>
      <c r="D237" s="7">
        <v>43929</v>
      </c>
    </row>
    <row r="238" spans="1:4" x14ac:dyDescent="0.3">
      <c r="A238" s="5" t="s">
        <v>0</v>
      </c>
      <c r="B238" s="10">
        <v>17127</v>
      </c>
      <c r="C238" s="12" t="s">
        <v>5</v>
      </c>
      <c r="D238" s="7">
        <v>43929</v>
      </c>
    </row>
    <row r="239" spans="1:4" x14ac:dyDescent="0.3">
      <c r="A239" s="5" t="s">
        <v>1</v>
      </c>
      <c r="B239" s="10">
        <v>24392</v>
      </c>
      <c r="C239" s="12" t="s">
        <v>5</v>
      </c>
      <c r="D239" s="7">
        <v>43929</v>
      </c>
    </row>
    <row r="240" spans="1:4" x14ac:dyDescent="0.3">
      <c r="A240" s="5" t="s">
        <v>2</v>
      </c>
      <c r="B240" s="10">
        <v>38226</v>
      </c>
      <c r="C240" s="12" t="s">
        <v>10</v>
      </c>
      <c r="D240" s="7">
        <v>43929</v>
      </c>
    </row>
    <row r="241" spans="1:4" x14ac:dyDescent="0.3">
      <c r="A241" s="5" t="s">
        <v>0</v>
      </c>
      <c r="B241" s="10">
        <v>812</v>
      </c>
      <c r="C241" s="12" t="s">
        <v>10</v>
      </c>
      <c r="D241" s="7">
        <v>43929</v>
      </c>
    </row>
    <row r="242" spans="1:4" x14ac:dyDescent="0.3">
      <c r="A242" s="5" t="s">
        <v>1</v>
      </c>
      <c r="B242" s="10">
        <v>1846</v>
      </c>
      <c r="C242" s="12" t="s">
        <v>10</v>
      </c>
      <c r="D242" s="7">
        <v>43929</v>
      </c>
    </row>
    <row r="243" spans="1:4" x14ac:dyDescent="0.3">
      <c r="A243" s="5" t="s">
        <v>2</v>
      </c>
      <c r="B243" s="10">
        <v>1484811</v>
      </c>
      <c r="C243" s="12" t="s">
        <v>4</v>
      </c>
      <c r="D243" s="7">
        <v>43930</v>
      </c>
    </row>
    <row r="244" spans="1:4" x14ac:dyDescent="0.3">
      <c r="A244" s="5" t="s">
        <v>0</v>
      </c>
      <c r="B244" s="10">
        <v>88538</v>
      </c>
      <c r="C244" s="12" t="s">
        <v>4</v>
      </c>
      <c r="D244" s="7">
        <v>43930</v>
      </c>
    </row>
    <row r="245" spans="1:4" x14ac:dyDescent="0.3">
      <c r="A245" s="5" t="s">
        <v>1</v>
      </c>
      <c r="B245" s="10">
        <v>329876</v>
      </c>
      <c r="C245" s="12" t="s">
        <v>4</v>
      </c>
      <c r="D245" s="7">
        <v>43930</v>
      </c>
    </row>
    <row r="246" spans="1:4" x14ac:dyDescent="0.3">
      <c r="A246" s="5" t="s">
        <v>2</v>
      </c>
      <c r="B246" s="10">
        <v>139422</v>
      </c>
      <c r="C246" s="12" t="s">
        <v>5</v>
      </c>
      <c r="D246" s="7">
        <v>43930</v>
      </c>
    </row>
    <row r="247" spans="1:4" x14ac:dyDescent="0.3">
      <c r="A247" s="5" t="s">
        <v>0</v>
      </c>
      <c r="B247" s="10">
        <v>17669</v>
      </c>
      <c r="C247" s="12" t="s">
        <v>5</v>
      </c>
      <c r="D247" s="7">
        <v>43930</v>
      </c>
    </row>
    <row r="248" spans="1:4" x14ac:dyDescent="0.3">
      <c r="A248" s="5" t="s">
        <v>1</v>
      </c>
      <c r="B248" s="10">
        <v>26491</v>
      </c>
      <c r="C248" s="12" t="s">
        <v>5</v>
      </c>
      <c r="D248" s="7">
        <v>43930</v>
      </c>
    </row>
    <row r="249" spans="1:4" x14ac:dyDescent="0.3">
      <c r="A249" s="5" t="s">
        <v>2</v>
      </c>
      <c r="B249" s="10">
        <v>42282</v>
      </c>
      <c r="C249" s="12" t="s">
        <v>10</v>
      </c>
      <c r="D249" s="7">
        <v>43930</v>
      </c>
    </row>
    <row r="250" spans="1:4" x14ac:dyDescent="0.3">
      <c r="A250" s="5" t="s">
        <v>0</v>
      </c>
      <c r="B250" s="10">
        <v>908</v>
      </c>
      <c r="C250" s="12" t="s">
        <v>10</v>
      </c>
      <c r="D250" s="7">
        <v>43930</v>
      </c>
    </row>
    <row r="251" spans="1:4" x14ac:dyDescent="0.3">
      <c r="A251" s="5" t="s">
        <v>1</v>
      </c>
      <c r="B251" s="10">
        <v>2142</v>
      </c>
      <c r="C251" s="12" t="s">
        <v>10</v>
      </c>
      <c r="D251" s="7">
        <v>43930</v>
      </c>
    </row>
    <row r="252" spans="1:4" x14ac:dyDescent="0.3">
      <c r="A252" s="5" t="s">
        <v>2</v>
      </c>
      <c r="B252" s="10">
        <v>1602216</v>
      </c>
      <c r="C252" s="12" t="s">
        <v>4</v>
      </c>
      <c r="D252" s="7">
        <v>43931</v>
      </c>
    </row>
    <row r="253" spans="1:4" x14ac:dyDescent="0.3">
      <c r="A253" s="5" t="s">
        <v>0</v>
      </c>
      <c r="B253" s="10">
        <v>95735</v>
      </c>
      <c r="C253" s="12" t="s">
        <v>4</v>
      </c>
      <c r="D253" s="7">
        <v>43931</v>
      </c>
    </row>
    <row r="254" spans="1:4" x14ac:dyDescent="0.3">
      <c r="A254" s="5" t="s">
        <v>1</v>
      </c>
      <c r="B254" s="10">
        <v>355079</v>
      </c>
      <c r="C254" s="12" t="s">
        <v>4</v>
      </c>
      <c r="D254" s="7">
        <v>43931</v>
      </c>
    </row>
    <row r="255" spans="1:4" x14ac:dyDescent="0.3">
      <c r="A255" s="5" t="s">
        <v>2</v>
      </c>
      <c r="B255" s="10">
        <v>143626</v>
      </c>
      <c r="C255" s="12" t="s">
        <v>5</v>
      </c>
      <c r="D255" s="7">
        <v>43931</v>
      </c>
    </row>
    <row r="256" spans="1:4" x14ac:dyDescent="0.3">
      <c r="A256" s="5" t="s">
        <v>0</v>
      </c>
      <c r="B256" s="10">
        <v>18279</v>
      </c>
      <c r="C256" s="12" t="s">
        <v>5</v>
      </c>
      <c r="D256" s="7">
        <v>43931</v>
      </c>
    </row>
    <row r="257" spans="1:4" x14ac:dyDescent="0.3">
      <c r="A257" s="5" t="s">
        <v>1</v>
      </c>
      <c r="B257" s="10">
        <v>28470</v>
      </c>
      <c r="C257" s="12" t="s">
        <v>5</v>
      </c>
      <c r="D257" s="7">
        <v>43931</v>
      </c>
    </row>
    <row r="258" spans="1:4" x14ac:dyDescent="0.3">
      <c r="A258" s="5" t="s">
        <v>2</v>
      </c>
      <c r="B258" s="10">
        <v>47029</v>
      </c>
      <c r="C258" s="12" t="s">
        <v>10</v>
      </c>
      <c r="D258" s="7">
        <v>43931</v>
      </c>
    </row>
    <row r="259" spans="1:4" x14ac:dyDescent="0.3">
      <c r="A259" s="5" t="s">
        <v>0</v>
      </c>
      <c r="B259" s="10">
        <v>1006</v>
      </c>
      <c r="C259" s="12" t="s">
        <v>10</v>
      </c>
      <c r="D259" s="7">
        <v>43931</v>
      </c>
    </row>
    <row r="260" spans="1:4" x14ac:dyDescent="0.3">
      <c r="A260" s="5" t="s">
        <v>1</v>
      </c>
      <c r="B260" s="10">
        <v>2423</v>
      </c>
      <c r="C260" s="12" t="s">
        <v>10</v>
      </c>
      <c r="D260" s="7">
        <v>43931</v>
      </c>
    </row>
    <row r="261" spans="1:4" x14ac:dyDescent="0.3">
      <c r="A261" s="5" t="s">
        <v>2</v>
      </c>
      <c r="B261" s="10">
        <v>1698626</v>
      </c>
      <c r="C261" s="12" t="s">
        <v>4</v>
      </c>
      <c r="D261" s="7">
        <v>43932</v>
      </c>
    </row>
    <row r="262" spans="1:4" x14ac:dyDescent="0.3">
      <c r="A262" s="5" t="s">
        <v>0</v>
      </c>
      <c r="B262" s="10">
        <v>102774</v>
      </c>
      <c r="C262" s="12" t="s">
        <v>4</v>
      </c>
      <c r="D262" s="7">
        <v>43932</v>
      </c>
    </row>
    <row r="263" spans="1:4" x14ac:dyDescent="0.3">
      <c r="A263" s="5" t="s">
        <v>1</v>
      </c>
      <c r="B263" s="10">
        <v>376734</v>
      </c>
      <c r="C263" s="12" t="s">
        <v>4</v>
      </c>
      <c r="D263" s="7">
        <v>43932</v>
      </c>
    </row>
    <row r="264" spans="1:4" x14ac:dyDescent="0.3">
      <c r="A264" s="5" t="s">
        <v>2</v>
      </c>
      <c r="B264" s="10">
        <v>147577</v>
      </c>
      <c r="C264" s="12" t="s">
        <v>5</v>
      </c>
      <c r="D264" s="7">
        <v>43932</v>
      </c>
    </row>
    <row r="265" spans="1:4" x14ac:dyDescent="0.3">
      <c r="A265" s="5" t="s">
        <v>0</v>
      </c>
      <c r="B265" s="10">
        <v>18849</v>
      </c>
      <c r="C265" s="12" t="s">
        <v>5</v>
      </c>
      <c r="D265" s="7">
        <v>43932</v>
      </c>
    </row>
    <row r="266" spans="1:4" x14ac:dyDescent="0.3">
      <c r="A266" s="5" t="s">
        <v>1</v>
      </c>
      <c r="B266" s="10">
        <v>30455</v>
      </c>
      <c r="C266" s="12" t="s">
        <v>5</v>
      </c>
      <c r="D266" s="7">
        <v>43932</v>
      </c>
    </row>
    <row r="267" spans="1:4" x14ac:dyDescent="0.3">
      <c r="A267" s="5" t="s">
        <v>2</v>
      </c>
      <c r="B267" s="10">
        <v>52167</v>
      </c>
      <c r="C267" s="12" t="s">
        <v>10</v>
      </c>
      <c r="D267" s="7">
        <v>43932</v>
      </c>
    </row>
    <row r="268" spans="1:4" x14ac:dyDescent="0.3">
      <c r="A268" s="5" t="s">
        <v>0</v>
      </c>
      <c r="B268" s="10">
        <v>1101</v>
      </c>
      <c r="C268" s="12" t="s">
        <v>10</v>
      </c>
      <c r="D268" s="7">
        <v>43932</v>
      </c>
    </row>
    <row r="269" spans="1:4" x14ac:dyDescent="0.3">
      <c r="A269" s="5" t="s">
        <v>1</v>
      </c>
      <c r="B269" s="10">
        <v>2965</v>
      </c>
      <c r="C269" s="12" t="s">
        <v>10</v>
      </c>
      <c r="D269" s="7">
        <v>43932</v>
      </c>
    </row>
    <row r="270" spans="1:4" x14ac:dyDescent="0.3">
      <c r="A270" s="5" t="s">
        <v>2</v>
      </c>
      <c r="B270" s="10">
        <v>1777666</v>
      </c>
      <c r="C270" s="12" t="s">
        <v>4</v>
      </c>
      <c r="D270" s="7">
        <v>43933</v>
      </c>
    </row>
    <row r="271" spans="1:4" x14ac:dyDescent="0.3">
      <c r="A271" s="5" t="s">
        <v>0</v>
      </c>
      <c r="B271" s="10">
        <v>108867</v>
      </c>
      <c r="C271" s="12" t="s">
        <v>4</v>
      </c>
      <c r="D271" s="7">
        <v>43933</v>
      </c>
    </row>
    <row r="272" spans="1:4" x14ac:dyDescent="0.3">
      <c r="A272" s="5" t="s">
        <v>1</v>
      </c>
      <c r="B272" s="10">
        <v>404372</v>
      </c>
      <c r="C272" s="12" t="s">
        <v>4</v>
      </c>
      <c r="D272" s="7">
        <v>43933</v>
      </c>
    </row>
    <row r="273" spans="1:4" x14ac:dyDescent="0.3">
      <c r="A273" s="5" t="s">
        <v>2</v>
      </c>
      <c r="B273" s="10">
        <v>152271</v>
      </c>
      <c r="C273" s="12" t="s">
        <v>5</v>
      </c>
      <c r="D273" s="7">
        <v>43933</v>
      </c>
    </row>
    <row r="274" spans="1:4" x14ac:dyDescent="0.3">
      <c r="A274" s="5" t="s">
        <v>0</v>
      </c>
      <c r="B274" s="10">
        <v>19468</v>
      </c>
      <c r="C274" s="12" t="s">
        <v>5</v>
      </c>
      <c r="D274" s="7">
        <v>43933</v>
      </c>
    </row>
    <row r="275" spans="1:4" x14ac:dyDescent="0.3">
      <c r="A275" s="5" t="s">
        <v>1</v>
      </c>
      <c r="B275" s="10">
        <v>32534</v>
      </c>
      <c r="C275" s="12" t="s">
        <v>5</v>
      </c>
      <c r="D275" s="7">
        <v>43933</v>
      </c>
    </row>
    <row r="276" spans="1:4" x14ac:dyDescent="0.3">
      <c r="A276" s="5" t="s">
        <v>2</v>
      </c>
      <c r="B276" s="10">
        <v>56956</v>
      </c>
      <c r="C276" s="12" t="s">
        <v>10</v>
      </c>
      <c r="D276" s="7">
        <v>43933</v>
      </c>
    </row>
    <row r="277" spans="1:4" x14ac:dyDescent="0.3">
      <c r="A277" s="5" t="s">
        <v>0</v>
      </c>
      <c r="B277" s="10">
        <v>1198</v>
      </c>
      <c r="C277" s="12" t="s">
        <v>10</v>
      </c>
      <c r="D277" s="7">
        <v>43933</v>
      </c>
    </row>
    <row r="278" spans="1:4" x14ac:dyDescent="0.3">
      <c r="A278" s="5" t="s">
        <v>1</v>
      </c>
      <c r="B278" s="10">
        <v>3446</v>
      </c>
      <c r="C278" s="12" t="s">
        <v>10</v>
      </c>
      <c r="D278" s="7">
        <v>43933</v>
      </c>
    </row>
    <row r="279" spans="1:4" x14ac:dyDescent="0.3">
      <c r="A279" s="5" t="s">
        <v>2</v>
      </c>
      <c r="B279" s="10">
        <v>1850807</v>
      </c>
      <c r="C279" s="12" t="s">
        <v>4</v>
      </c>
      <c r="D279" s="7">
        <v>43934</v>
      </c>
    </row>
    <row r="280" spans="1:4" x14ac:dyDescent="0.3">
      <c r="A280" s="5" t="s">
        <v>0</v>
      </c>
      <c r="B280" s="10">
        <v>114251</v>
      </c>
      <c r="C280" s="12" t="s">
        <v>4</v>
      </c>
      <c r="D280" s="7">
        <v>43934</v>
      </c>
    </row>
    <row r="281" spans="1:4" x14ac:dyDescent="0.3">
      <c r="A281" s="5" t="s">
        <v>1</v>
      </c>
      <c r="B281" s="10">
        <v>430527</v>
      </c>
      <c r="C281" s="12" t="s">
        <v>4</v>
      </c>
      <c r="D281" s="7">
        <v>43934</v>
      </c>
    </row>
    <row r="282" spans="1:4" x14ac:dyDescent="0.3">
      <c r="A282" s="5" t="s">
        <v>2</v>
      </c>
      <c r="B282" s="10">
        <v>156363</v>
      </c>
      <c r="C282" s="12" t="s">
        <v>5</v>
      </c>
      <c r="D282" s="7">
        <v>43934</v>
      </c>
    </row>
    <row r="283" spans="1:4" x14ac:dyDescent="0.3">
      <c r="A283" s="5" t="s">
        <v>0</v>
      </c>
      <c r="B283" s="10">
        <v>19899</v>
      </c>
      <c r="C283" s="12" t="s">
        <v>5</v>
      </c>
      <c r="D283" s="7">
        <v>43934</v>
      </c>
    </row>
    <row r="284" spans="1:4" x14ac:dyDescent="0.3">
      <c r="A284" s="5" t="s">
        <v>1</v>
      </c>
      <c r="B284" s="10">
        <v>34211</v>
      </c>
      <c r="C284" s="12" t="s">
        <v>5</v>
      </c>
      <c r="D284" s="7">
        <v>43934</v>
      </c>
    </row>
    <row r="285" spans="1:4" x14ac:dyDescent="0.3">
      <c r="A285" s="5" t="s">
        <v>2</v>
      </c>
      <c r="B285" s="10">
        <v>61049</v>
      </c>
      <c r="C285" s="12" t="s">
        <v>10</v>
      </c>
      <c r="D285" s="7">
        <v>43934</v>
      </c>
    </row>
    <row r="286" spans="1:4" x14ac:dyDescent="0.3">
      <c r="A286" s="5" t="s">
        <v>0</v>
      </c>
      <c r="B286" s="10">
        <v>1296</v>
      </c>
      <c r="C286" s="12" t="s">
        <v>10</v>
      </c>
      <c r="D286" s="7">
        <v>43934</v>
      </c>
    </row>
    <row r="287" spans="1:4" x14ac:dyDescent="0.3">
      <c r="A287" s="5" t="s">
        <v>1</v>
      </c>
      <c r="B287" s="10">
        <v>3957</v>
      </c>
      <c r="C287" s="12" t="s">
        <v>10</v>
      </c>
      <c r="D287" s="7">
        <v>43934</v>
      </c>
    </row>
    <row r="288" spans="1:4" x14ac:dyDescent="0.3">
      <c r="A288" s="5" t="s">
        <v>2</v>
      </c>
      <c r="B288" s="10">
        <v>1920985</v>
      </c>
      <c r="C288" s="12" t="s">
        <v>4</v>
      </c>
      <c r="D288" s="7">
        <v>43935</v>
      </c>
    </row>
    <row r="289" spans="1:4" x14ac:dyDescent="0.3">
      <c r="A289" s="5" t="s">
        <v>0</v>
      </c>
      <c r="B289" s="10">
        <v>119686</v>
      </c>
      <c r="C289" s="12" t="s">
        <v>4</v>
      </c>
      <c r="D289" s="7">
        <v>43935</v>
      </c>
    </row>
    <row r="290" spans="1:4" x14ac:dyDescent="0.3">
      <c r="A290" s="5" t="s">
        <v>1</v>
      </c>
      <c r="B290" s="10">
        <v>453145</v>
      </c>
      <c r="C290" s="12" t="s">
        <v>4</v>
      </c>
      <c r="D290" s="7">
        <v>43935</v>
      </c>
    </row>
    <row r="291" spans="1:4" x14ac:dyDescent="0.3">
      <c r="A291" s="5" t="s">
        <v>2</v>
      </c>
      <c r="B291" s="10">
        <v>159516</v>
      </c>
      <c r="C291" s="12" t="s">
        <v>5</v>
      </c>
      <c r="D291" s="7">
        <v>43935</v>
      </c>
    </row>
    <row r="292" spans="1:4" x14ac:dyDescent="0.3">
      <c r="A292" s="5" t="s">
        <v>0</v>
      </c>
      <c r="B292" s="10">
        <v>20465</v>
      </c>
      <c r="C292" s="12" t="s">
        <v>5</v>
      </c>
      <c r="D292" s="7">
        <v>43935</v>
      </c>
    </row>
    <row r="293" spans="1:4" x14ac:dyDescent="0.3">
      <c r="A293" s="5" t="s">
        <v>1</v>
      </c>
      <c r="B293" s="10">
        <v>35435</v>
      </c>
      <c r="C293" s="12" t="s">
        <v>5</v>
      </c>
      <c r="D293" s="7">
        <v>43935</v>
      </c>
    </row>
    <row r="294" spans="1:4" x14ac:dyDescent="0.3">
      <c r="A294" s="5" t="s">
        <v>2</v>
      </c>
      <c r="B294" s="10">
        <v>65111</v>
      </c>
      <c r="C294" s="12" t="s">
        <v>10</v>
      </c>
      <c r="D294" s="7">
        <v>43935</v>
      </c>
    </row>
    <row r="295" spans="1:4" x14ac:dyDescent="0.3">
      <c r="A295" s="5" t="s">
        <v>0</v>
      </c>
      <c r="B295" s="10">
        <v>1403</v>
      </c>
      <c r="C295" s="12" t="s">
        <v>10</v>
      </c>
      <c r="D295" s="7">
        <v>43935</v>
      </c>
    </row>
    <row r="296" spans="1:4" x14ac:dyDescent="0.3">
      <c r="A296" s="5" t="s">
        <v>1</v>
      </c>
      <c r="B296" s="10">
        <v>4799</v>
      </c>
      <c r="C296" s="12" t="s">
        <v>10</v>
      </c>
      <c r="D296" s="7">
        <v>43935</v>
      </c>
    </row>
    <row r="297" spans="1:4" x14ac:dyDescent="0.3">
      <c r="A297" s="5" t="s">
        <v>2</v>
      </c>
      <c r="B297" s="10">
        <v>1982281</v>
      </c>
      <c r="C297" s="12" t="s">
        <v>4</v>
      </c>
      <c r="D297" s="7">
        <v>43936</v>
      </c>
    </row>
    <row r="298" spans="1:4" x14ac:dyDescent="0.3">
      <c r="A298" s="5" t="s">
        <v>0</v>
      </c>
      <c r="B298" s="10">
        <v>126722</v>
      </c>
      <c r="C298" s="12" t="s">
        <v>4</v>
      </c>
      <c r="D298" s="7">
        <v>43936</v>
      </c>
    </row>
    <row r="299" spans="1:4" x14ac:dyDescent="0.3">
      <c r="A299" s="5" t="s">
        <v>1</v>
      </c>
      <c r="B299" s="10">
        <v>487471</v>
      </c>
      <c r="C299" s="12" t="s">
        <v>4</v>
      </c>
      <c r="D299" s="7">
        <v>43936</v>
      </c>
    </row>
    <row r="300" spans="1:4" x14ac:dyDescent="0.3">
      <c r="A300" s="5" t="s">
        <v>2</v>
      </c>
      <c r="B300" s="10">
        <v>162488</v>
      </c>
      <c r="C300" s="12" t="s">
        <v>5</v>
      </c>
      <c r="D300" s="7">
        <v>43936</v>
      </c>
    </row>
    <row r="301" spans="1:4" x14ac:dyDescent="0.3">
      <c r="A301" s="5" t="s">
        <v>0</v>
      </c>
      <c r="B301" s="10">
        <v>21067</v>
      </c>
      <c r="C301" s="12" t="s">
        <v>5</v>
      </c>
      <c r="D301" s="7">
        <v>43936</v>
      </c>
    </row>
    <row r="302" spans="1:4" x14ac:dyDescent="0.3">
      <c r="A302" s="5" t="s">
        <v>1</v>
      </c>
      <c r="B302" s="10">
        <v>37130</v>
      </c>
      <c r="C302" s="12" t="s">
        <v>5</v>
      </c>
      <c r="D302" s="7">
        <v>43936</v>
      </c>
    </row>
    <row r="303" spans="1:4" x14ac:dyDescent="0.3">
      <c r="A303" s="5" t="s">
        <v>2</v>
      </c>
      <c r="B303" s="10">
        <v>69392</v>
      </c>
      <c r="C303" s="12" t="s">
        <v>10</v>
      </c>
      <c r="D303" s="7">
        <v>43936</v>
      </c>
    </row>
    <row r="304" spans="1:4" x14ac:dyDescent="0.3">
      <c r="A304" s="5" t="s">
        <v>0</v>
      </c>
      <c r="B304" s="10">
        <v>1518</v>
      </c>
      <c r="C304" s="12" t="s">
        <v>10</v>
      </c>
      <c r="D304" s="7">
        <v>43936</v>
      </c>
    </row>
    <row r="305" spans="1:4" x14ac:dyDescent="0.3">
      <c r="A305" s="5" t="s">
        <v>1</v>
      </c>
      <c r="B305" s="10">
        <v>5674</v>
      </c>
      <c r="C305" s="12" t="s">
        <v>10</v>
      </c>
      <c r="D305" s="7">
        <v>43936</v>
      </c>
    </row>
    <row r="306" spans="1:4" x14ac:dyDescent="0.3">
      <c r="A306" s="5" t="s">
        <v>2</v>
      </c>
      <c r="B306" s="10">
        <v>2064815</v>
      </c>
      <c r="C306" s="12" t="s">
        <v>4</v>
      </c>
      <c r="D306" s="7">
        <v>43937</v>
      </c>
    </row>
    <row r="307" spans="1:4" x14ac:dyDescent="0.3">
      <c r="A307" s="5" t="s">
        <v>0</v>
      </c>
      <c r="B307" s="10">
        <v>137078</v>
      </c>
      <c r="C307" s="12" t="s">
        <v>4</v>
      </c>
      <c r="D307" s="7">
        <v>43937</v>
      </c>
    </row>
    <row r="308" spans="1:4" x14ac:dyDescent="0.3">
      <c r="A308" s="5" t="s">
        <v>1</v>
      </c>
      <c r="B308" s="10">
        <v>512252</v>
      </c>
      <c r="C308" s="12" t="s">
        <v>4</v>
      </c>
      <c r="D308" s="7">
        <v>43937</v>
      </c>
    </row>
    <row r="309" spans="1:4" x14ac:dyDescent="0.3">
      <c r="A309" s="5" t="s">
        <v>2</v>
      </c>
      <c r="B309" s="10">
        <v>165155</v>
      </c>
      <c r="C309" s="12" t="s">
        <v>5</v>
      </c>
      <c r="D309" s="7">
        <v>43937</v>
      </c>
    </row>
    <row r="310" spans="1:4" x14ac:dyDescent="0.3">
      <c r="A310" s="5" t="s">
        <v>0</v>
      </c>
      <c r="B310" s="10">
        <v>21645</v>
      </c>
      <c r="C310" s="12" t="s">
        <v>5</v>
      </c>
      <c r="D310" s="7">
        <v>43937</v>
      </c>
    </row>
    <row r="311" spans="1:4" x14ac:dyDescent="0.3">
      <c r="A311" s="5" t="s">
        <v>1</v>
      </c>
      <c r="B311" s="10">
        <v>38092</v>
      </c>
      <c r="C311" s="12" t="s">
        <v>5</v>
      </c>
      <c r="D311" s="7">
        <v>43937</v>
      </c>
    </row>
    <row r="312" spans="1:4" x14ac:dyDescent="0.3">
      <c r="A312" s="5" t="s">
        <v>2</v>
      </c>
      <c r="B312" s="10">
        <v>74193</v>
      </c>
      <c r="C312" s="12" t="s">
        <v>10</v>
      </c>
      <c r="D312" s="7">
        <v>43937</v>
      </c>
    </row>
    <row r="313" spans="1:4" x14ac:dyDescent="0.3">
      <c r="A313" s="5" t="s">
        <v>0</v>
      </c>
      <c r="B313" s="10">
        <v>1643</v>
      </c>
      <c r="C313" s="12" t="s">
        <v>10</v>
      </c>
      <c r="D313" s="7">
        <v>43937</v>
      </c>
    </row>
    <row r="314" spans="1:4" x14ac:dyDescent="0.3">
      <c r="A314" s="5" t="s">
        <v>1</v>
      </c>
      <c r="B314" s="10">
        <v>7089</v>
      </c>
      <c r="C314" s="12" t="s">
        <v>10</v>
      </c>
      <c r="D314" s="7">
        <v>43937</v>
      </c>
    </row>
    <row r="315" spans="1:4" x14ac:dyDescent="0.3">
      <c r="A315" s="5" t="s">
        <v>2</v>
      </c>
      <c r="B315" s="10">
        <v>2158594</v>
      </c>
      <c r="C315" s="12" t="s">
        <v>4</v>
      </c>
      <c r="D315" s="7">
        <v>43938</v>
      </c>
    </row>
    <row r="316" spans="1:4" x14ac:dyDescent="0.3">
      <c r="A316" s="5" t="s">
        <v>0</v>
      </c>
      <c r="B316" s="10">
        <v>145563</v>
      </c>
      <c r="C316" s="12" t="s">
        <v>4</v>
      </c>
      <c r="D316" s="7">
        <v>43938</v>
      </c>
    </row>
    <row r="317" spans="1:4" x14ac:dyDescent="0.3">
      <c r="A317" s="5" t="s">
        <v>1</v>
      </c>
      <c r="B317" s="10">
        <v>548122</v>
      </c>
      <c r="C317" s="12" t="s">
        <v>4</v>
      </c>
      <c r="D317" s="7">
        <v>43938</v>
      </c>
    </row>
    <row r="318" spans="1:4" x14ac:dyDescent="0.3">
      <c r="A318" s="5" t="s">
        <v>2</v>
      </c>
      <c r="B318" s="10">
        <v>168941</v>
      </c>
      <c r="C318" s="12" t="s">
        <v>5</v>
      </c>
      <c r="D318" s="7">
        <v>43938</v>
      </c>
    </row>
    <row r="319" spans="1:4" x14ac:dyDescent="0.3">
      <c r="A319" s="5" t="s">
        <v>0</v>
      </c>
      <c r="B319" s="10">
        <v>22170</v>
      </c>
      <c r="C319" s="12" t="s">
        <v>5</v>
      </c>
      <c r="D319" s="7">
        <v>43938</v>
      </c>
    </row>
    <row r="320" spans="1:4" x14ac:dyDescent="0.3">
      <c r="A320" s="5" t="s">
        <v>1</v>
      </c>
      <c r="B320" s="10">
        <v>40164</v>
      </c>
      <c r="C320" s="12" t="s">
        <v>5</v>
      </c>
      <c r="D320" s="7">
        <v>43938</v>
      </c>
    </row>
    <row r="321" spans="1:4" x14ac:dyDescent="0.3">
      <c r="A321" s="5" t="s">
        <v>2</v>
      </c>
      <c r="B321" s="10">
        <v>78546</v>
      </c>
      <c r="C321" s="12" t="s">
        <v>10</v>
      </c>
      <c r="D321" s="7">
        <v>43938</v>
      </c>
    </row>
    <row r="322" spans="1:4" x14ac:dyDescent="0.3">
      <c r="A322" s="5" t="s">
        <v>0</v>
      </c>
      <c r="B322" s="10">
        <v>1769</v>
      </c>
      <c r="C322" s="12" t="s">
        <v>10</v>
      </c>
      <c r="D322" s="7">
        <v>43938</v>
      </c>
    </row>
    <row r="323" spans="1:4" x14ac:dyDescent="0.3">
      <c r="A323" s="5" t="s">
        <v>1</v>
      </c>
      <c r="B323" s="10">
        <v>8631</v>
      </c>
      <c r="C323" s="12" t="s">
        <v>10</v>
      </c>
      <c r="D323" s="7">
        <v>43938</v>
      </c>
    </row>
    <row r="324" spans="1:4" x14ac:dyDescent="0.3">
      <c r="A324" s="5" t="s">
        <v>2</v>
      </c>
      <c r="B324" s="10">
        <v>2249717</v>
      </c>
      <c r="C324" s="12" t="s">
        <v>4</v>
      </c>
      <c r="D324" s="7">
        <v>43939</v>
      </c>
    </row>
    <row r="325" spans="1:4" x14ac:dyDescent="0.3">
      <c r="A325" s="5" t="s">
        <v>0</v>
      </c>
      <c r="B325" s="10">
        <v>154271</v>
      </c>
      <c r="C325" s="12" t="s">
        <v>4</v>
      </c>
      <c r="D325" s="7">
        <v>43939</v>
      </c>
    </row>
    <row r="326" spans="1:4" x14ac:dyDescent="0.3">
      <c r="A326" s="5" t="s">
        <v>1</v>
      </c>
      <c r="B326" s="10">
        <v>570296</v>
      </c>
      <c r="C326" s="12" t="s">
        <v>4</v>
      </c>
      <c r="D326" s="7">
        <v>43939</v>
      </c>
    </row>
    <row r="327" spans="1:4" x14ac:dyDescent="0.3">
      <c r="A327" s="5" t="s">
        <v>2</v>
      </c>
      <c r="B327" s="10">
        <v>172434</v>
      </c>
      <c r="C327" s="12" t="s">
        <v>5</v>
      </c>
      <c r="D327" s="7">
        <v>43939</v>
      </c>
    </row>
    <row r="328" spans="1:4" x14ac:dyDescent="0.3">
      <c r="A328" s="5" t="s">
        <v>0</v>
      </c>
      <c r="B328" s="10">
        <v>22745</v>
      </c>
      <c r="C328" s="12" t="s">
        <v>5</v>
      </c>
      <c r="D328" s="7">
        <v>43939</v>
      </c>
    </row>
    <row r="329" spans="1:4" x14ac:dyDescent="0.3">
      <c r="A329" s="5" t="s">
        <v>1</v>
      </c>
      <c r="B329" s="10">
        <v>42727</v>
      </c>
      <c r="C329" s="12" t="s">
        <v>5</v>
      </c>
      <c r="D329" s="7">
        <v>43939</v>
      </c>
    </row>
    <row r="330" spans="1:4" x14ac:dyDescent="0.3">
      <c r="A330" s="5" t="s">
        <v>2</v>
      </c>
      <c r="B330" s="10">
        <v>82329</v>
      </c>
      <c r="C330" s="12" t="s">
        <v>10</v>
      </c>
      <c r="D330" s="7">
        <v>43939</v>
      </c>
    </row>
    <row r="331" spans="1:4" x14ac:dyDescent="0.3">
      <c r="A331" s="5" t="s">
        <v>0</v>
      </c>
      <c r="B331" s="10">
        <v>1890</v>
      </c>
      <c r="C331" s="12" t="s">
        <v>10</v>
      </c>
      <c r="D331" s="7">
        <v>43939</v>
      </c>
    </row>
    <row r="332" spans="1:4" x14ac:dyDescent="0.3">
      <c r="A332" s="5" t="s">
        <v>1</v>
      </c>
      <c r="B332" s="10">
        <v>10453</v>
      </c>
      <c r="C332" s="12" t="s">
        <v>10</v>
      </c>
      <c r="D332" s="7">
        <v>43939</v>
      </c>
    </row>
    <row r="333" spans="1:4" x14ac:dyDescent="0.3">
      <c r="A333" s="5" t="s">
        <v>2</v>
      </c>
      <c r="B333" s="10">
        <v>2341066</v>
      </c>
      <c r="C333" s="12" t="s">
        <v>4</v>
      </c>
      <c r="D333" s="7">
        <v>43940</v>
      </c>
    </row>
    <row r="334" spans="1:4" x14ac:dyDescent="0.3">
      <c r="A334" s="5" t="s">
        <v>0</v>
      </c>
      <c r="B334" s="10">
        <v>161324</v>
      </c>
      <c r="C334" s="12" t="s">
        <v>4</v>
      </c>
      <c r="D334" s="7">
        <v>43940</v>
      </c>
    </row>
    <row r="335" spans="1:4" x14ac:dyDescent="0.3">
      <c r="A335" s="5" t="s">
        <v>1</v>
      </c>
      <c r="B335" s="10">
        <v>599979</v>
      </c>
      <c r="C335" s="12" t="s">
        <v>4</v>
      </c>
      <c r="D335" s="7">
        <v>43940</v>
      </c>
    </row>
    <row r="336" spans="1:4" x14ac:dyDescent="0.3">
      <c r="A336" s="5" t="s">
        <v>2</v>
      </c>
      <c r="B336" s="10">
        <v>175925</v>
      </c>
      <c r="C336" s="12" t="s">
        <v>5</v>
      </c>
      <c r="D336" s="7">
        <v>43940</v>
      </c>
    </row>
    <row r="337" spans="1:4" x14ac:dyDescent="0.3">
      <c r="A337" s="5" t="s">
        <v>0</v>
      </c>
      <c r="B337" s="10">
        <v>23227</v>
      </c>
      <c r="C337" s="12" t="s">
        <v>5</v>
      </c>
      <c r="D337" s="7">
        <v>43940</v>
      </c>
    </row>
    <row r="338" spans="1:4" x14ac:dyDescent="0.3">
      <c r="A338" s="5" t="s">
        <v>1</v>
      </c>
      <c r="B338" s="10">
        <v>44927</v>
      </c>
      <c r="C338" s="12" t="s">
        <v>5</v>
      </c>
      <c r="D338" s="7">
        <v>43940</v>
      </c>
    </row>
    <row r="339" spans="1:4" x14ac:dyDescent="0.3">
      <c r="A339" s="5" t="s">
        <v>2</v>
      </c>
      <c r="B339" s="10">
        <v>86306</v>
      </c>
      <c r="C339" s="12" t="s">
        <v>10</v>
      </c>
      <c r="D339" s="7">
        <v>43940</v>
      </c>
    </row>
    <row r="340" spans="1:4" x14ac:dyDescent="0.3">
      <c r="A340" s="5" t="s">
        <v>0</v>
      </c>
      <c r="B340" s="10">
        <v>2017</v>
      </c>
      <c r="C340" s="12" t="s">
        <v>10</v>
      </c>
      <c r="D340" s="7">
        <v>43940</v>
      </c>
    </row>
    <row r="341" spans="1:4" x14ac:dyDescent="0.3">
      <c r="A341" s="5" t="s">
        <v>1</v>
      </c>
      <c r="B341" s="10">
        <v>11976</v>
      </c>
      <c r="C341" s="12" t="s">
        <v>10</v>
      </c>
      <c r="D341" s="7">
        <v>43940</v>
      </c>
    </row>
    <row r="342" spans="1:4" x14ac:dyDescent="0.3">
      <c r="A342" s="5" t="s">
        <v>2</v>
      </c>
      <c r="B342" s="10">
        <v>2404249</v>
      </c>
      <c r="C342" s="12" t="s">
        <v>4</v>
      </c>
      <c r="D342" s="7">
        <v>43941</v>
      </c>
    </row>
    <row r="343" spans="1:4" x14ac:dyDescent="0.3">
      <c r="A343" s="5" t="s">
        <v>0</v>
      </c>
      <c r="B343" s="10">
        <v>165234</v>
      </c>
      <c r="C343" s="12" t="s">
        <v>4</v>
      </c>
      <c r="D343" s="7">
        <v>43941</v>
      </c>
    </row>
    <row r="344" spans="1:4" x14ac:dyDescent="0.3">
      <c r="A344" s="5" t="s">
        <v>1</v>
      </c>
      <c r="B344" s="10">
        <v>624725</v>
      </c>
      <c r="C344" s="12" t="s">
        <v>4</v>
      </c>
      <c r="D344" s="7">
        <v>43941</v>
      </c>
    </row>
    <row r="345" spans="1:4" x14ac:dyDescent="0.3">
      <c r="A345" s="5" t="s">
        <v>2</v>
      </c>
      <c r="B345" s="10">
        <v>178972</v>
      </c>
      <c r="C345" s="12" t="s">
        <v>5</v>
      </c>
      <c r="D345" s="7">
        <v>43941</v>
      </c>
    </row>
    <row r="346" spans="1:4" x14ac:dyDescent="0.3">
      <c r="A346" s="5" t="s">
        <v>0</v>
      </c>
      <c r="B346" s="10">
        <v>23660</v>
      </c>
      <c r="C346" s="12" t="s">
        <v>5</v>
      </c>
      <c r="D346" s="7">
        <v>43941</v>
      </c>
    </row>
    <row r="347" spans="1:4" x14ac:dyDescent="0.3">
      <c r="A347" s="5" t="s">
        <v>1</v>
      </c>
      <c r="B347" s="10">
        <v>47055</v>
      </c>
      <c r="C347" s="12" t="s">
        <v>5</v>
      </c>
      <c r="D347" s="7">
        <v>43941</v>
      </c>
    </row>
    <row r="348" spans="1:4" x14ac:dyDescent="0.3">
      <c r="A348" s="5" t="s">
        <v>2</v>
      </c>
      <c r="B348" s="10">
        <v>90980</v>
      </c>
      <c r="C348" s="12" t="s">
        <v>10</v>
      </c>
      <c r="D348" s="7">
        <v>43941</v>
      </c>
    </row>
    <row r="349" spans="1:4" x14ac:dyDescent="0.3">
      <c r="A349" s="5" t="s">
        <v>0</v>
      </c>
      <c r="B349" s="10">
        <v>2140</v>
      </c>
      <c r="C349" s="12" t="s">
        <v>10</v>
      </c>
      <c r="D349" s="7">
        <v>43941</v>
      </c>
    </row>
    <row r="350" spans="1:4" x14ac:dyDescent="0.3">
      <c r="A350" s="5" t="s">
        <v>1</v>
      </c>
      <c r="B350" s="10">
        <v>13430</v>
      </c>
      <c r="C350" s="12" t="s">
        <v>10</v>
      </c>
      <c r="D350" s="7">
        <v>43941</v>
      </c>
    </row>
    <row r="351" spans="1:4" x14ac:dyDescent="0.3">
      <c r="A351" s="5" t="s">
        <v>2</v>
      </c>
      <c r="B351" s="10">
        <v>2478634</v>
      </c>
      <c r="C351" s="12" t="s">
        <v>4</v>
      </c>
      <c r="D351" s="7">
        <v>43942</v>
      </c>
    </row>
    <row r="352" spans="1:4" x14ac:dyDescent="0.3">
      <c r="A352" s="5" t="s">
        <v>0</v>
      </c>
      <c r="B352" s="10">
        <v>170389</v>
      </c>
      <c r="C352" s="12" t="s">
        <v>4</v>
      </c>
      <c r="D352" s="7">
        <v>43942</v>
      </c>
    </row>
    <row r="353" spans="1:6" x14ac:dyDescent="0.3">
      <c r="A353" s="5" t="s">
        <v>1</v>
      </c>
      <c r="B353" s="10">
        <v>651503</v>
      </c>
      <c r="C353" s="12" t="s">
        <v>4</v>
      </c>
      <c r="D353" s="7">
        <v>43942</v>
      </c>
    </row>
    <row r="354" spans="1:6" x14ac:dyDescent="0.3">
      <c r="A354" s="5" t="s">
        <v>2</v>
      </c>
      <c r="B354" s="10">
        <v>181228</v>
      </c>
      <c r="C354" s="12" t="s">
        <v>5</v>
      </c>
      <c r="D354" s="7">
        <v>43942</v>
      </c>
    </row>
    <row r="355" spans="1:6" x14ac:dyDescent="0.3">
      <c r="A355" s="5" t="s">
        <v>0</v>
      </c>
      <c r="B355" s="10">
        <v>24114</v>
      </c>
      <c r="C355" s="12" t="s">
        <v>5</v>
      </c>
      <c r="D355" s="7">
        <v>43942</v>
      </c>
    </row>
    <row r="356" spans="1:6" x14ac:dyDescent="0.3">
      <c r="A356" s="5" t="s">
        <v>1</v>
      </c>
      <c r="B356" s="10">
        <v>48877</v>
      </c>
      <c r="C356" s="12" t="s">
        <v>5</v>
      </c>
      <c r="D356" s="7">
        <v>43942</v>
      </c>
    </row>
    <row r="357" spans="1:6" x14ac:dyDescent="0.3">
      <c r="A357" s="5" t="s">
        <v>2</v>
      </c>
      <c r="B357" s="10">
        <v>95591</v>
      </c>
      <c r="C357" s="12" t="s">
        <v>10</v>
      </c>
      <c r="D357" s="7">
        <v>43942</v>
      </c>
    </row>
    <row r="358" spans="1:6" x14ac:dyDescent="0.3">
      <c r="A358" s="5" t="s">
        <v>0</v>
      </c>
      <c r="B358" s="10">
        <v>2259</v>
      </c>
      <c r="C358" s="12" t="s">
        <v>10</v>
      </c>
      <c r="D358" s="7">
        <v>43942</v>
      </c>
    </row>
    <row r="359" spans="1:6" x14ac:dyDescent="0.3">
      <c r="A359" s="5" t="s">
        <v>1</v>
      </c>
      <c r="B359" s="10">
        <v>14918</v>
      </c>
      <c r="C359" s="12" t="s">
        <v>10</v>
      </c>
      <c r="D359" s="7">
        <v>43942</v>
      </c>
    </row>
    <row r="360" spans="1:6" x14ac:dyDescent="0.3">
      <c r="A360" s="5" t="s">
        <v>2</v>
      </c>
      <c r="B360" s="10">
        <v>2552734</v>
      </c>
      <c r="C360" s="12" t="s">
        <v>4</v>
      </c>
      <c r="D360" s="7">
        <v>43943</v>
      </c>
    </row>
    <row r="361" spans="1:6" x14ac:dyDescent="0.3">
      <c r="A361" s="5" t="s">
        <v>0</v>
      </c>
      <c r="B361" s="10">
        <v>169260</v>
      </c>
      <c r="C361" s="12" t="s">
        <v>4</v>
      </c>
      <c r="D361" s="7">
        <v>43943</v>
      </c>
      <c r="F361" s="10"/>
    </row>
    <row r="362" spans="1:6" x14ac:dyDescent="0.3">
      <c r="A362" s="5" t="s">
        <v>1</v>
      </c>
      <c r="B362" s="10">
        <v>695399</v>
      </c>
      <c r="C362" s="12" t="s">
        <v>4</v>
      </c>
      <c r="D362" s="7">
        <v>43943</v>
      </c>
    </row>
    <row r="363" spans="1:6" x14ac:dyDescent="0.3">
      <c r="A363" s="5" t="s">
        <v>2</v>
      </c>
      <c r="B363" s="10">
        <v>184628</v>
      </c>
      <c r="C363" s="12" t="s">
        <v>5</v>
      </c>
      <c r="D363" s="7">
        <v>43943</v>
      </c>
    </row>
    <row r="364" spans="1:6" x14ac:dyDescent="0.3">
      <c r="A364" s="5" t="s">
        <v>0</v>
      </c>
      <c r="B364" s="10">
        <v>24599.5</v>
      </c>
      <c r="C364" s="12" t="s">
        <v>5</v>
      </c>
      <c r="D364" s="7">
        <v>43943</v>
      </c>
    </row>
    <row r="365" spans="1:6" x14ac:dyDescent="0.3">
      <c r="A365" s="5" t="s">
        <v>1</v>
      </c>
      <c r="B365" s="10">
        <v>51710</v>
      </c>
      <c r="C365" s="12" t="s">
        <v>5</v>
      </c>
      <c r="D365" s="7">
        <v>43943</v>
      </c>
    </row>
    <row r="366" spans="1:6" x14ac:dyDescent="0.3">
      <c r="A366" s="5" t="s">
        <v>2</v>
      </c>
      <c r="B366" s="10">
        <v>98674</v>
      </c>
      <c r="C366" s="12" t="s">
        <v>10</v>
      </c>
      <c r="D366" s="7">
        <v>43943</v>
      </c>
    </row>
    <row r="367" spans="1:6" x14ac:dyDescent="0.3">
      <c r="A367" s="5" t="s">
        <v>0</v>
      </c>
      <c r="B367" s="10">
        <v>2376</v>
      </c>
      <c r="C367" s="12" t="s">
        <v>10</v>
      </c>
      <c r="D367" s="7">
        <v>43943</v>
      </c>
    </row>
    <row r="368" spans="1:6" x14ac:dyDescent="0.3">
      <c r="A368" s="5" t="s">
        <v>1</v>
      </c>
      <c r="B368" s="10">
        <v>16477</v>
      </c>
      <c r="C368" s="12" t="s">
        <v>10</v>
      </c>
      <c r="D368" s="7">
        <v>43943</v>
      </c>
    </row>
    <row r="369" spans="1:4" x14ac:dyDescent="0.3">
      <c r="A369" s="5" t="s">
        <v>2</v>
      </c>
      <c r="B369" s="10">
        <v>2629801</v>
      </c>
      <c r="C369" s="12" t="s">
        <v>4</v>
      </c>
      <c r="D369" s="7">
        <v>43944</v>
      </c>
    </row>
    <row r="370" spans="1:4" x14ac:dyDescent="0.3">
      <c r="A370" s="5" t="s">
        <v>0</v>
      </c>
      <c r="B370" s="10">
        <v>183441</v>
      </c>
      <c r="C370" s="12" t="s">
        <v>4</v>
      </c>
      <c r="D370" s="7">
        <v>43944</v>
      </c>
    </row>
    <row r="371" spans="1:4" x14ac:dyDescent="0.3">
      <c r="A371" s="5" t="s">
        <v>1</v>
      </c>
      <c r="B371" s="10">
        <v>713537</v>
      </c>
      <c r="C371" s="12" t="s">
        <v>4</v>
      </c>
      <c r="D371" s="7">
        <v>43944</v>
      </c>
    </row>
    <row r="372" spans="1:4" x14ac:dyDescent="0.3">
      <c r="A372" s="5" t="s">
        <v>2</v>
      </c>
      <c r="B372" s="10">
        <v>187327</v>
      </c>
      <c r="C372" s="12" t="s">
        <v>5</v>
      </c>
      <c r="D372" s="7">
        <v>43944</v>
      </c>
    </row>
    <row r="373" spans="1:4" x14ac:dyDescent="0.3">
      <c r="A373" s="5" t="s">
        <v>0</v>
      </c>
      <c r="B373" s="10">
        <v>25085</v>
      </c>
      <c r="C373" s="12" t="s">
        <v>5</v>
      </c>
      <c r="D373" s="7">
        <v>43944</v>
      </c>
    </row>
    <row r="374" spans="1:4" x14ac:dyDescent="0.3">
      <c r="A374" s="5" t="s">
        <v>1</v>
      </c>
      <c r="B374" s="10">
        <v>54543</v>
      </c>
      <c r="C374" s="12" t="s">
        <v>5</v>
      </c>
      <c r="D374" s="7">
        <v>43944</v>
      </c>
    </row>
    <row r="375" spans="1:4" x14ac:dyDescent="0.3">
      <c r="A375" s="5" t="s">
        <v>2</v>
      </c>
      <c r="B375" s="10">
        <v>101790</v>
      </c>
      <c r="C375" s="12" t="s">
        <v>10</v>
      </c>
      <c r="D375" s="7">
        <v>43944</v>
      </c>
    </row>
    <row r="376" spans="1:4" x14ac:dyDescent="0.3">
      <c r="A376" s="5" t="s">
        <v>0</v>
      </c>
      <c r="B376" s="10">
        <v>2491</v>
      </c>
      <c r="C376" s="12" t="s">
        <v>10</v>
      </c>
      <c r="D376" s="7">
        <v>43944</v>
      </c>
    </row>
    <row r="377" spans="1:4" x14ac:dyDescent="0.3">
      <c r="A377" s="5" t="s">
        <v>1</v>
      </c>
      <c r="B377" s="10">
        <v>18491</v>
      </c>
      <c r="C377" s="12" t="s">
        <v>10</v>
      </c>
      <c r="D377" s="7">
        <v>43944</v>
      </c>
    </row>
    <row r="378" spans="1:4" x14ac:dyDescent="0.3">
      <c r="A378" s="5" t="s">
        <v>2</v>
      </c>
      <c r="B378" s="10">
        <v>2710264</v>
      </c>
      <c r="C378" s="12" t="s">
        <v>4</v>
      </c>
      <c r="D378" s="7">
        <v>43945</v>
      </c>
    </row>
    <row r="379" spans="1:4" x14ac:dyDescent="0.3">
      <c r="A379" s="5" t="s">
        <v>0</v>
      </c>
      <c r="B379" s="10">
        <v>190896</v>
      </c>
      <c r="C379" s="12" t="s">
        <v>4</v>
      </c>
      <c r="D379" s="7">
        <v>43945</v>
      </c>
    </row>
    <row r="380" spans="1:4" x14ac:dyDescent="0.3">
      <c r="A380" s="5" t="s">
        <v>1</v>
      </c>
      <c r="B380" s="10">
        <v>744580</v>
      </c>
      <c r="C380" s="12" t="s">
        <v>4</v>
      </c>
      <c r="D380" s="7">
        <v>43945</v>
      </c>
    </row>
    <row r="381" spans="1:4" x14ac:dyDescent="0.3">
      <c r="A381" s="5" t="s">
        <v>2</v>
      </c>
      <c r="B381" s="10">
        <v>189973</v>
      </c>
      <c r="C381" s="12" t="s">
        <v>5</v>
      </c>
      <c r="D381" s="7">
        <v>43945</v>
      </c>
    </row>
    <row r="382" spans="1:4" x14ac:dyDescent="0.3">
      <c r="A382" s="5" t="s">
        <v>0</v>
      </c>
      <c r="B382" s="10">
        <v>25549</v>
      </c>
      <c r="C382" s="12" t="s">
        <v>5</v>
      </c>
      <c r="D382" s="7">
        <v>43945</v>
      </c>
    </row>
    <row r="383" spans="1:4" x14ac:dyDescent="0.3">
      <c r="A383" s="5" t="s">
        <v>1</v>
      </c>
      <c r="B383" s="10">
        <v>57576</v>
      </c>
      <c r="C383" s="12" t="s">
        <v>5</v>
      </c>
      <c r="D383" s="7">
        <v>43945</v>
      </c>
    </row>
    <row r="384" spans="1:4" x14ac:dyDescent="0.3">
      <c r="A384" s="5" t="s">
        <v>2</v>
      </c>
      <c r="B384" s="10">
        <v>104912</v>
      </c>
      <c r="C384" s="12" t="s">
        <v>10</v>
      </c>
      <c r="D384" s="7">
        <v>43945</v>
      </c>
    </row>
    <row r="385" spans="1:4" x14ac:dyDescent="0.3">
      <c r="A385" s="5" t="s">
        <v>0</v>
      </c>
      <c r="B385" s="10">
        <v>2600</v>
      </c>
      <c r="C385" s="12" t="s">
        <v>10</v>
      </c>
      <c r="D385" s="7">
        <v>43945</v>
      </c>
    </row>
    <row r="386" spans="1:4" x14ac:dyDescent="0.3">
      <c r="A386" s="5" t="s">
        <v>1</v>
      </c>
      <c r="B386" s="10">
        <v>21737</v>
      </c>
      <c r="C386" s="12" t="s">
        <v>10</v>
      </c>
      <c r="D386" s="7">
        <v>43945</v>
      </c>
    </row>
    <row r="387" spans="1:4" x14ac:dyDescent="0.3">
      <c r="A387" s="5" t="s">
        <v>2</v>
      </c>
      <c r="B387" s="10">
        <v>2840830</v>
      </c>
      <c r="C387" s="12" t="s">
        <v>4</v>
      </c>
      <c r="D387" s="7">
        <v>43946</v>
      </c>
    </row>
    <row r="388" spans="1:4" x14ac:dyDescent="0.3">
      <c r="A388" s="5" t="s">
        <v>0</v>
      </c>
      <c r="B388" s="10">
        <v>199272</v>
      </c>
      <c r="C388" s="12" t="s">
        <v>4</v>
      </c>
      <c r="D388" s="7">
        <v>43946</v>
      </c>
    </row>
    <row r="389" spans="1:4" x14ac:dyDescent="0.3">
      <c r="A389" s="5" t="s">
        <v>1</v>
      </c>
      <c r="B389" s="10">
        <v>803139</v>
      </c>
      <c r="C389" s="12" t="s">
        <v>4</v>
      </c>
      <c r="D389" s="7">
        <v>43946</v>
      </c>
    </row>
    <row r="390" spans="1:4" x14ac:dyDescent="0.3">
      <c r="A390" s="5" t="s">
        <v>2</v>
      </c>
      <c r="B390" s="10">
        <v>195351</v>
      </c>
      <c r="C390" s="12" t="s">
        <v>5</v>
      </c>
      <c r="D390" s="7">
        <v>43946</v>
      </c>
    </row>
    <row r="391" spans="1:4" x14ac:dyDescent="0.3">
      <c r="A391" s="5" t="s">
        <v>0</v>
      </c>
      <c r="B391" s="10">
        <v>26384</v>
      </c>
      <c r="C391" s="12" t="s">
        <v>5</v>
      </c>
      <c r="D391" s="7">
        <v>43946</v>
      </c>
    </row>
    <row r="392" spans="1:4" x14ac:dyDescent="0.3">
      <c r="A392" s="5" t="s">
        <v>1</v>
      </c>
      <c r="B392" s="10">
        <v>63120</v>
      </c>
      <c r="C392" s="12" t="s">
        <v>5</v>
      </c>
      <c r="D392" s="7">
        <v>43946</v>
      </c>
    </row>
    <row r="393" spans="1:4" x14ac:dyDescent="0.3">
      <c r="A393" s="5" t="s">
        <v>2</v>
      </c>
      <c r="B393" s="10">
        <v>107773</v>
      </c>
      <c r="C393" s="12" t="s">
        <v>10</v>
      </c>
      <c r="D393" s="7">
        <v>43946</v>
      </c>
    </row>
    <row r="394" spans="1:4" x14ac:dyDescent="0.3">
      <c r="A394" s="5" t="s">
        <v>0</v>
      </c>
      <c r="B394" s="10">
        <v>2706</v>
      </c>
      <c r="C394" s="12" t="s">
        <v>10</v>
      </c>
      <c r="D394" s="7">
        <v>43946</v>
      </c>
    </row>
    <row r="395" spans="1:4" x14ac:dyDescent="0.3">
      <c r="A395" s="5" t="s">
        <v>1</v>
      </c>
      <c r="B395" s="10">
        <v>25582</v>
      </c>
      <c r="C395" s="12" t="s">
        <v>10</v>
      </c>
      <c r="D395" s="7">
        <v>43946</v>
      </c>
    </row>
    <row r="396" spans="1:4" x14ac:dyDescent="0.3">
      <c r="A396" s="5" t="s">
        <v>2</v>
      </c>
      <c r="B396" s="10">
        <v>2956073</v>
      </c>
      <c r="C396" s="12" t="s">
        <v>4</v>
      </c>
      <c r="D396" s="7">
        <v>43947</v>
      </c>
    </row>
    <row r="397" spans="1:4" x14ac:dyDescent="0.3">
      <c r="A397" s="5" t="s">
        <v>0</v>
      </c>
      <c r="B397" s="10">
        <v>205724</v>
      </c>
      <c r="C397" s="12" t="s">
        <v>4</v>
      </c>
      <c r="D397" s="7">
        <v>43947</v>
      </c>
    </row>
    <row r="398" spans="1:4" x14ac:dyDescent="0.3">
      <c r="A398" s="5" t="s">
        <v>1</v>
      </c>
      <c r="B398" s="10">
        <v>861518</v>
      </c>
      <c r="C398" s="12" t="s">
        <v>4</v>
      </c>
      <c r="D398" s="7">
        <v>43947</v>
      </c>
    </row>
    <row r="399" spans="1:4" x14ac:dyDescent="0.3">
      <c r="A399" s="5" t="s">
        <v>2</v>
      </c>
      <c r="B399" s="10">
        <v>197675</v>
      </c>
      <c r="C399" s="12" t="s">
        <v>5</v>
      </c>
      <c r="D399" s="7">
        <v>43947</v>
      </c>
    </row>
    <row r="400" spans="1:4" x14ac:dyDescent="0.3">
      <c r="A400" s="5" t="s">
        <v>0</v>
      </c>
      <c r="B400" s="10">
        <v>26644</v>
      </c>
      <c r="C400" s="12" t="s">
        <v>5</v>
      </c>
      <c r="D400" s="7">
        <v>43947</v>
      </c>
    </row>
    <row r="401" spans="1:4" x14ac:dyDescent="0.3">
      <c r="A401" s="5" t="s">
        <v>1</v>
      </c>
      <c r="B401" s="10">
        <v>64928</v>
      </c>
      <c r="C401" s="12" t="s">
        <v>5</v>
      </c>
      <c r="D401" s="7">
        <v>43947</v>
      </c>
    </row>
    <row r="402" spans="1:4" x14ac:dyDescent="0.3">
      <c r="A402" s="5" t="s">
        <v>2</v>
      </c>
      <c r="B402" s="10">
        <v>110130</v>
      </c>
      <c r="C402" s="12" t="s">
        <v>10</v>
      </c>
      <c r="D402" s="7">
        <v>43947</v>
      </c>
    </row>
    <row r="403" spans="1:4" x14ac:dyDescent="0.3">
      <c r="A403" s="5" t="s">
        <v>0</v>
      </c>
      <c r="B403" s="10">
        <v>2805</v>
      </c>
      <c r="C403" s="12" t="s">
        <v>10</v>
      </c>
      <c r="D403" s="7">
        <v>43947</v>
      </c>
    </row>
    <row r="404" spans="1:4" x14ac:dyDescent="0.3">
      <c r="A404" s="5" t="s">
        <v>1</v>
      </c>
      <c r="B404" s="10">
        <v>29140</v>
      </c>
      <c r="C404" s="12" t="s">
        <v>10</v>
      </c>
      <c r="D404" s="7">
        <v>43947</v>
      </c>
    </row>
    <row r="405" spans="1:4" x14ac:dyDescent="0.3">
      <c r="A405" s="5" t="s">
        <v>2</v>
      </c>
      <c r="B405" s="10">
        <v>2995456</v>
      </c>
      <c r="C405" s="12" t="s">
        <v>4</v>
      </c>
      <c r="D405" s="7">
        <v>43948</v>
      </c>
    </row>
    <row r="406" spans="1:4" x14ac:dyDescent="0.3">
      <c r="A406" s="5" t="s">
        <v>0</v>
      </c>
      <c r="B406" s="10">
        <v>207583</v>
      </c>
      <c r="C406" s="12" t="s">
        <v>4</v>
      </c>
      <c r="D406" s="7">
        <v>43948</v>
      </c>
    </row>
    <row r="407" spans="1:4" x14ac:dyDescent="0.3">
      <c r="A407" s="5" t="s">
        <v>1</v>
      </c>
      <c r="B407" s="10">
        <v>876531</v>
      </c>
      <c r="C407" s="12" t="s">
        <v>4</v>
      </c>
      <c r="D407" s="7">
        <v>43948</v>
      </c>
    </row>
    <row r="408" spans="1:4" x14ac:dyDescent="0.3">
      <c r="A408" s="5" t="s">
        <v>2</v>
      </c>
      <c r="B408" s="10">
        <v>197675</v>
      </c>
      <c r="C408" s="12" t="s">
        <v>5</v>
      </c>
      <c r="D408" s="7">
        <v>43948</v>
      </c>
    </row>
    <row r="409" spans="1:4" x14ac:dyDescent="0.3">
      <c r="A409" s="5" t="s">
        <v>0</v>
      </c>
      <c r="B409" s="10">
        <v>26644</v>
      </c>
      <c r="C409" s="12" t="s">
        <v>5</v>
      </c>
      <c r="D409" s="7">
        <v>43948</v>
      </c>
    </row>
    <row r="410" spans="1:4" x14ac:dyDescent="0.3">
      <c r="A410" s="5" t="s">
        <v>1</v>
      </c>
      <c r="B410" s="10">
        <v>64928</v>
      </c>
      <c r="C410" s="12" t="s">
        <v>5</v>
      </c>
      <c r="D410" s="7">
        <v>43948</v>
      </c>
    </row>
    <row r="411" spans="1:4" x14ac:dyDescent="0.3">
      <c r="A411" s="5" t="s">
        <v>2</v>
      </c>
      <c r="B411" s="10">
        <v>112261</v>
      </c>
      <c r="C411" s="12" t="s">
        <v>10</v>
      </c>
      <c r="D411" s="7">
        <v>43948</v>
      </c>
    </row>
    <row r="412" spans="1:4" x14ac:dyDescent="0.3">
      <c r="A412" s="5" t="s">
        <v>0</v>
      </c>
      <c r="B412" s="10">
        <v>2900</v>
      </c>
      <c r="C412" s="12" t="s">
        <v>10</v>
      </c>
      <c r="D412" s="7">
        <v>43948</v>
      </c>
    </row>
    <row r="413" spans="1:4" x14ac:dyDescent="0.3">
      <c r="A413" s="5" t="s">
        <v>1</v>
      </c>
      <c r="B413" s="10">
        <v>33791</v>
      </c>
      <c r="C413" s="12" t="s">
        <v>10</v>
      </c>
      <c r="D413" s="7">
        <v>43948</v>
      </c>
    </row>
    <row r="414" spans="1:4" x14ac:dyDescent="0.3">
      <c r="A414" s="5" t="s">
        <v>2</v>
      </c>
      <c r="B414" s="10">
        <v>3090844</v>
      </c>
      <c r="C414" s="12" t="s">
        <v>4</v>
      </c>
      <c r="D414" s="7">
        <v>43949</v>
      </c>
    </row>
    <row r="415" spans="1:4" x14ac:dyDescent="0.3">
      <c r="A415" s="5" t="s">
        <v>0</v>
      </c>
      <c r="B415" s="10">
        <v>215063</v>
      </c>
      <c r="C415" s="12" t="s">
        <v>4</v>
      </c>
      <c r="D415" s="7">
        <v>43949</v>
      </c>
    </row>
    <row r="416" spans="1:4" x14ac:dyDescent="0.3">
      <c r="A416" s="5" t="s">
        <v>1</v>
      </c>
      <c r="B416" s="10">
        <v>918809</v>
      </c>
      <c r="C416" s="12" t="s">
        <v>4</v>
      </c>
      <c r="D416" s="7">
        <v>43949</v>
      </c>
    </row>
    <row r="417" spans="1:4" x14ac:dyDescent="0.3">
      <c r="A417" s="5" t="s">
        <v>2</v>
      </c>
      <c r="B417" s="10">
        <v>201505</v>
      </c>
      <c r="C417" s="12" t="s">
        <v>5</v>
      </c>
      <c r="D417" s="7">
        <v>43949</v>
      </c>
    </row>
    <row r="418" spans="1:4" x14ac:dyDescent="0.3">
      <c r="A418" s="5" t="s">
        <v>0</v>
      </c>
      <c r="B418" s="10">
        <v>27359</v>
      </c>
      <c r="C418" s="12" t="s">
        <v>5</v>
      </c>
      <c r="D418" s="7">
        <v>43949</v>
      </c>
    </row>
    <row r="419" spans="1:4" x14ac:dyDescent="0.3">
      <c r="A419" s="5" t="s">
        <v>1</v>
      </c>
      <c r="B419" s="10">
        <v>68941</v>
      </c>
      <c r="C419" s="12" t="s">
        <v>5</v>
      </c>
      <c r="D419" s="7">
        <v>43949</v>
      </c>
    </row>
    <row r="420" spans="1:4" x14ac:dyDescent="0.3">
      <c r="A420" s="5" t="s">
        <v>2</v>
      </c>
      <c r="B420" s="10">
        <v>114653</v>
      </c>
      <c r="C420" s="12" t="s">
        <v>10</v>
      </c>
      <c r="D420" s="7">
        <v>43949</v>
      </c>
    </row>
    <row r="421" spans="1:4" x14ac:dyDescent="0.3">
      <c r="A421" s="5" t="s">
        <v>0</v>
      </c>
      <c r="B421" s="10">
        <v>2992</v>
      </c>
      <c r="C421" s="12" t="s">
        <v>10</v>
      </c>
      <c r="D421" s="7">
        <v>43949</v>
      </c>
    </row>
    <row r="422" spans="1:4" x14ac:dyDescent="0.3">
      <c r="A422" s="5" t="s">
        <v>1</v>
      </c>
      <c r="B422" s="10">
        <v>38809</v>
      </c>
      <c r="C422" s="12" t="s">
        <v>10</v>
      </c>
      <c r="D422" s="7">
        <v>43949</v>
      </c>
    </row>
    <row r="423" spans="1:4" x14ac:dyDescent="0.3">
      <c r="A423" s="5" t="s">
        <v>2</v>
      </c>
      <c r="B423" s="10">
        <v>3142942</v>
      </c>
      <c r="C423" s="12" t="s">
        <v>4</v>
      </c>
      <c r="D423" s="7">
        <v>43950</v>
      </c>
    </row>
    <row r="424" spans="1:4" x14ac:dyDescent="0.3">
      <c r="A424" s="5" t="s">
        <v>0</v>
      </c>
      <c r="B424" s="10">
        <v>218649</v>
      </c>
      <c r="C424" s="12" t="s">
        <v>4</v>
      </c>
      <c r="D424" s="7">
        <v>43950</v>
      </c>
    </row>
    <row r="425" spans="1:4" x14ac:dyDescent="0.3">
      <c r="A425" s="5" t="s">
        <v>1</v>
      </c>
      <c r="B425" s="10">
        <v>948693</v>
      </c>
      <c r="C425" s="12" t="s">
        <v>4</v>
      </c>
      <c r="D425" s="7">
        <v>43950</v>
      </c>
    </row>
    <row r="426" spans="1:4" x14ac:dyDescent="0.3">
      <c r="A426" s="5" t="s">
        <v>2</v>
      </c>
      <c r="B426" s="10">
        <v>201505</v>
      </c>
      <c r="C426" s="12" t="s">
        <v>5</v>
      </c>
      <c r="D426" s="7">
        <v>43950</v>
      </c>
    </row>
    <row r="427" spans="1:4" x14ac:dyDescent="0.3">
      <c r="A427" s="5" t="s">
        <v>0</v>
      </c>
      <c r="B427" s="10">
        <v>27359</v>
      </c>
      <c r="C427" s="12" t="s">
        <v>5</v>
      </c>
      <c r="D427" s="7">
        <v>43950</v>
      </c>
    </row>
    <row r="428" spans="1:4" x14ac:dyDescent="0.3">
      <c r="A428" s="5" t="s">
        <v>1</v>
      </c>
      <c r="B428" s="10">
        <v>68941</v>
      </c>
      <c r="C428" s="12" t="s">
        <v>5</v>
      </c>
      <c r="D428" s="7">
        <v>43950</v>
      </c>
    </row>
    <row r="429" spans="1:4" x14ac:dyDescent="0.3">
      <c r="A429" s="5" t="s">
        <v>2</v>
      </c>
      <c r="B429" s="10">
        <v>117589</v>
      </c>
      <c r="C429" s="12" t="s">
        <v>10</v>
      </c>
      <c r="D429" s="7">
        <v>43950</v>
      </c>
    </row>
    <row r="430" spans="1:4" x14ac:dyDescent="0.3">
      <c r="A430" s="5" t="s">
        <v>0</v>
      </c>
      <c r="B430" s="10">
        <v>3081</v>
      </c>
      <c r="C430" s="12" t="s">
        <v>10</v>
      </c>
      <c r="D430" s="7">
        <v>43950</v>
      </c>
    </row>
    <row r="431" spans="1:4" x14ac:dyDescent="0.3">
      <c r="A431" s="5" t="s">
        <v>1</v>
      </c>
      <c r="B431" s="10">
        <v>44040</v>
      </c>
      <c r="C431" s="12" t="s">
        <v>10</v>
      </c>
      <c r="D431" s="7">
        <v>43950</v>
      </c>
    </row>
    <row r="432" spans="1:4" x14ac:dyDescent="0.3">
      <c r="A432" s="5" t="s">
        <v>2</v>
      </c>
      <c r="B432" s="10">
        <v>3224079</v>
      </c>
      <c r="C432" s="12" t="s">
        <v>4</v>
      </c>
      <c r="D432" s="7">
        <v>43951</v>
      </c>
    </row>
    <row r="433" spans="1:4" x14ac:dyDescent="0.3">
      <c r="A433" s="5" t="s">
        <v>0</v>
      </c>
      <c r="B433" s="10">
        <v>228908</v>
      </c>
      <c r="C433" s="12" t="s">
        <v>4</v>
      </c>
      <c r="D433" s="7">
        <v>43951</v>
      </c>
    </row>
    <row r="434" spans="1:4" x14ac:dyDescent="0.3">
      <c r="A434" s="5" t="s">
        <v>1</v>
      </c>
      <c r="B434" s="10">
        <v>993029</v>
      </c>
      <c r="C434" s="12" t="s">
        <v>4</v>
      </c>
      <c r="D434" s="7">
        <v>43951</v>
      </c>
    </row>
    <row r="435" spans="1:4" x14ac:dyDescent="0.3">
      <c r="A435" s="5" t="s">
        <v>2</v>
      </c>
      <c r="B435" s="10">
        <v>203591</v>
      </c>
      <c r="C435" s="12" t="s">
        <v>5</v>
      </c>
      <c r="D435" s="7">
        <v>43951</v>
      </c>
    </row>
    <row r="436" spans="1:4" x14ac:dyDescent="0.3">
      <c r="A436" s="5" t="s">
        <v>0</v>
      </c>
      <c r="B436" s="10">
        <v>27682</v>
      </c>
      <c r="C436" s="12" t="s">
        <v>5</v>
      </c>
      <c r="D436" s="7">
        <v>43951</v>
      </c>
    </row>
    <row r="437" spans="1:4" x14ac:dyDescent="0.3">
      <c r="A437" s="5" t="s">
        <v>1</v>
      </c>
      <c r="B437" s="10">
        <v>71252</v>
      </c>
      <c r="C437" s="12" t="s">
        <v>5</v>
      </c>
      <c r="D437" s="7">
        <v>43951</v>
      </c>
    </row>
    <row r="438" spans="1:4" x14ac:dyDescent="0.3">
      <c r="A438" s="5" t="s">
        <v>2</v>
      </c>
      <c r="B438" s="10">
        <v>120204</v>
      </c>
      <c r="C438" s="12" t="s">
        <v>10</v>
      </c>
      <c r="D438" s="7">
        <v>43951</v>
      </c>
    </row>
    <row r="439" spans="1:4" x14ac:dyDescent="0.3">
      <c r="A439" s="5" t="s">
        <v>0</v>
      </c>
      <c r="B439" s="10">
        <v>3174</v>
      </c>
      <c r="C439" s="12" t="s">
        <v>10</v>
      </c>
      <c r="D439" s="7">
        <v>43951</v>
      </c>
    </row>
    <row r="440" spans="1:4" x14ac:dyDescent="0.3">
      <c r="A440" s="5" t="s">
        <v>1</v>
      </c>
      <c r="B440" s="10">
        <v>48886</v>
      </c>
      <c r="C440" s="12" t="s">
        <v>10</v>
      </c>
      <c r="D440" s="7">
        <v>43951</v>
      </c>
    </row>
    <row r="441" spans="1:4" x14ac:dyDescent="0.3">
      <c r="A441" s="5" t="s">
        <v>2</v>
      </c>
      <c r="B441" s="10">
        <v>3341311</v>
      </c>
      <c r="C441" s="12" t="s">
        <v>4</v>
      </c>
      <c r="D441" s="7">
        <v>43952</v>
      </c>
    </row>
    <row r="442" spans="1:4" x14ac:dyDescent="0.3">
      <c r="A442" s="5" t="s">
        <v>0</v>
      </c>
      <c r="B442" s="10">
        <v>238380</v>
      </c>
      <c r="C442" s="12" t="s">
        <v>4</v>
      </c>
      <c r="D442" s="7">
        <v>43952</v>
      </c>
    </row>
    <row r="443" spans="1:4" x14ac:dyDescent="0.3">
      <c r="A443" s="5" t="s">
        <v>1</v>
      </c>
      <c r="B443" s="10">
        <v>1051859</v>
      </c>
      <c r="C443" s="12" t="s">
        <v>4</v>
      </c>
      <c r="D443" s="7">
        <v>43952</v>
      </c>
    </row>
    <row r="444" spans="1:4" x14ac:dyDescent="0.3">
      <c r="A444" s="5" t="s">
        <v>2</v>
      </c>
      <c r="B444" s="10">
        <v>207428</v>
      </c>
      <c r="C444" s="12" t="s">
        <v>5</v>
      </c>
      <c r="D444" s="7">
        <v>43952</v>
      </c>
    </row>
    <row r="445" spans="1:4" x14ac:dyDescent="0.3">
      <c r="A445" s="5" t="s">
        <v>0</v>
      </c>
      <c r="B445" s="10">
        <v>28236</v>
      </c>
      <c r="C445" s="12" t="s">
        <v>5</v>
      </c>
      <c r="D445" s="7">
        <v>43952</v>
      </c>
    </row>
    <row r="446" spans="1:4" x14ac:dyDescent="0.3">
      <c r="A446" s="5" t="s">
        <v>1</v>
      </c>
      <c r="B446" s="10">
        <v>78249</v>
      </c>
      <c r="C446" s="12" t="s">
        <v>5</v>
      </c>
      <c r="D446" s="7">
        <v>43952</v>
      </c>
    </row>
    <row r="447" spans="1:4" x14ac:dyDescent="0.3">
      <c r="A447" s="5" t="s">
        <v>2</v>
      </c>
      <c r="B447" s="10">
        <v>122392</v>
      </c>
      <c r="C447" s="12" t="s">
        <v>10</v>
      </c>
      <c r="D447" s="7">
        <v>43952</v>
      </c>
    </row>
    <row r="448" spans="1:4" x14ac:dyDescent="0.3">
      <c r="A448" s="5" t="s">
        <v>0</v>
      </c>
      <c r="B448" s="10">
        <v>3258</v>
      </c>
      <c r="C448" s="12" t="s">
        <v>10</v>
      </c>
      <c r="D448" s="7">
        <v>43952</v>
      </c>
    </row>
    <row r="449" spans="1:4" x14ac:dyDescent="0.3">
      <c r="A449" s="5" t="s">
        <v>1</v>
      </c>
      <c r="B449" s="10">
        <v>53808</v>
      </c>
      <c r="C449" s="12" t="s">
        <v>10</v>
      </c>
      <c r="D449" s="7">
        <v>43952</v>
      </c>
    </row>
    <row r="450" spans="1:4" x14ac:dyDescent="0.3">
      <c r="A450" s="5" t="s">
        <v>2</v>
      </c>
      <c r="B450" s="10">
        <v>3386519</v>
      </c>
      <c r="C450" s="12" t="s">
        <v>4</v>
      </c>
      <c r="D450" s="7">
        <v>43953</v>
      </c>
    </row>
    <row r="451" spans="1:4" x14ac:dyDescent="0.3">
      <c r="A451" s="5" t="s">
        <v>0</v>
      </c>
      <c r="B451" s="10">
        <v>240654</v>
      </c>
      <c r="C451" s="12" t="s">
        <v>4</v>
      </c>
      <c r="D451" s="7">
        <v>43953</v>
      </c>
    </row>
    <row r="452" spans="1:4" x14ac:dyDescent="0.3">
      <c r="A452" s="5" t="s">
        <v>1</v>
      </c>
      <c r="B452" s="10">
        <v>1063521</v>
      </c>
      <c r="C452" s="12" t="s">
        <v>4</v>
      </c>
      <c r="D452" s="7">
        <v>43953</v>
      </c>
    </row>
    <row r="453" spans="1:4" x14ac:dyDescent="0.3">
      <c r="A453" s="5" t="s">
        <v>2</v>
      </c>
      <c r="B453" s="10">
        <v>209328</v>
      </c>
      <c r="C453" s="12" t="s">
        <v>5</v>
      </c>
      <c r="D453" s="7">
        <v>43953</v>
      </c>
    </row>
    <row r="454" spans="1:4" x14ac:dyDescent="0.3">
      <c r="A454" s="5" t="s">
        <v>0</v>
      </c>
      <c r="B454" s="10">
        <v>28710</v>
      </c>
      <c r="C454" s="12" t="s">
        <v>5</v>
      </c>
      <c r="D454" s="7">
        <v>43953</v>
      </c>
    </row>
    <row r="455" spans="1:4" x14ac:dyDescent="0.3">
      <c r="A455" s="5" t="s">
        <v>1</v>
      </c>
      <c r="B455" s="10">
        <v>79914</v>
      </c>
      <c r="C455" s="12" t="s">
        <v>5</v>
      </c>
      <c r="D455" s="7">
        <v>43953</v>
      </c>
    </row>
    <row r="456" spans="1:4" x14ac:dyDescent="0.3">
      <c r="A456" s="5" t="s">
        <v>2</v>
      </c>
      <c r="B456" s="10">
        <v>124375</v>
      </c>
      <c r="C456" s="12" t="s">
        <v>10</v>
      </c>
      <c r="D456" s="7">
        <v>43953</v>
      </c>
    </row>
    <row r="457" spans="1:4" x14ac:dyDescent="0.3">
      <c r="A457" s="5" t="s">
        <v>0</v>
      </c>
      <c r="B457" s="10">
        <v>3336</v>
      </c>
      <c r="C457" s="12" t="s">
        <v>10</v>
      </c>
      <c r="D457" s="7">
        <v>43953</v>
      </c>
    </row>
    <row r="458" spans="1:4" x14ac:dyDescent="0.3">
      <c r="A458" s="5" t="s">
        <v>1</v>
      </c>
      <c r="B458" s="10">
        <v>58259</v>
      </c>
      <c r="C458" s="12" t="s">
        <v>10</v>
      </c>
      <c r="D458" s="7">
        <v>43953</v>
      </c>
    </row>
    <row r="459" spans="1:4" x14ac:dyDescent="0.3">
      <c r="A459" s="5" t="s">
        <v>2</v>
      </c>
      <c r="B459" s="10">
        <v>3485948</v>
      </c>
      <c r="C459" s="12" t="s">
        <v>4</v>
      </c>
      <c r="D459" s="7">
        <v>43954</v>
      </c>
    </row>
    <row r="460" spans="1:4" x14ac:dyDescent="0.3">
      <c r="A460" s="5" t="s">
        <v>0</v>
      </c>
      <c r="B460" s="10">
        <v>246125</v>
      </c>
      <c r="C460" s="12" t="s">
        <v>4</v>
      </c>
      <c r="D460" s="7">
        <v>43954</v>
      </c>
    </row>
    <row r="461" spans="1:4" x14ac:dyDescent="0.3">
      <c r="A461" s="5" t="s">
        <v>1</v>
      </c>
      <c r="B461" s="10">
        <v>1113777</v>
      </c>
      <c r="C461" s="12" t="s">
        <v>4</v>
      </c>
      <c r="D461" s="7">
        <v>43954</v>
      </c>
    </row>
    <row r="462" spans="1:4" x14ac:dyDescent="0.3">
      <c r="A462" s="5" t="s">
        <v>2</v>
      </c>
      <c r="B462" s="10">
        <v>210717</v>
      </c>
      <c r="C462" s="12" t="s">
        <v>5</v>
      </c>
      <c r="D462" s="7">
        <v>43954</v>
      </c>
    </row>
    <row r="463" spans="1:4" x14ac:dyDescent="0.3">
      <c r="A463" s="5" t="s">
        <v>0</v>
      </c>
      <c r="B463" s="10">
        <v>28884</v>
      </c>
      <c r="C463" s="12" t="s">
        <v>5</v>
      </c>
      <c r="D463" s="7">
        <v>43954</v>
      </c>
    </row>
    <row r="464" spans="1:4" x14ac:dyDescent="0.3">
      <c r="A464" s="5" t="s">
        <v>1</v>
      </c>
      <c r="B464" s="10">
        <v>81654</v>
      </c>
      <c r="C464" s="12" t="s">
        <v>5</v>
      </c>
      <c r="D464" s="7">
        <v>43954</v>
      </c>
    </row>
    <row r="465" spans="1:4" x14ac:dyDescent="0.3">
      <c r="A465" s="5" t="s">
        <v>2</v>
      </c>
      <c r="B465" s="10">
        <v>126045</v>
      </c>
      <c r="C465" s="12" t="s">
        <v>10</v>
      </c>
      <c r="D465" s="7">
        <v>43954</v>
      </c>
    </row>
    <row r="466" spans="1:4" x14ac:dyDescent="0.3">
      <c r="A466" s="5" t="s">
        <v>0</v>
      </c>
      <c r="B466" s="10">
        <v>3397</v>
      </c>
      <c r="C466" s="12" t="s">
        <v>10</v>
      </c>
      <c r="D466" s="7">
        <v>43954</v>
      </c>
    </row>
    <row r="467" spans="1:4" x14ac:dyDescent="0.3">
      <c r="A467" s="5" t="s">
        <v>1</v>
      </c>
      <c r="B467" s="10">
        <v>63151</v>
      </c>
      <c r="C467" s="12" t="s">
        <v>10</v>
      </c>
      <c r="D467" s="7">
        <v>43954</v>
      </c>
    </row>
    <row r="468" spans="1:4" x14ac:dyDescent="0.3">
      <c r="A468" s="5" t="s">
        <v>2</v>
      </c>
      <c r="B468" s="10">
        <v>3584322</v>
      </c>
      <c r="C468" s="12" t="s">
        <v>4</v>
      </c>
      <c r="D468" s="7">
        <v>43955</v>
      </c>
    </row>
    <row r="469" spans="1:4" x14ac:dyDescent="0.3">
      <c r="A469" s="5" t="s">
        <v>0</v>
      </c>
      <c r="B469" s="10">
        <v>251580</v>
      </c>
      <c r="C469" s="12" t="s">
        <v>4</v>
      </c>
      <c r="D469" s="7">
        <v>43955</v>
      </c>
    </row>
    <row r="470" spans="1:4" x14ac:dyDescent="0.3">
      <c r="A470" s="5" t="s">
        <v>1</v>
      </c>
      <c r="B470" s="10">
        <v>1168030</v>
      </c>
      <c r="C470" s="12" t="s">
        <v>4</v>
      </c>
      <c r="D470" s="7">
        <v>43955</v>
      </c>
    </row>
    <row r="471" spans="1:4" x14ac:dyDescent="0.3">
      <c r="A471" s="5" t="s">
        <v>2</v>
      </c>
      <c r="B471" s="10">
        <v>211938</v>
      </c>
      <c r="C471" s="12" t="s">
        <v>5</v>
      </c>
      <c r="D471" s="7">
        <v>43955</v>
      </c>
    </row>
    <row r="472" spans="1:4" x14ac:dyDescent="0.3">
      <c r="A472" s="5" t="s">
        <v>0</v>
      </c>
      <c r="B472" s="10">
        <v>29079</v>
      </c>
      <c r="C472" s="12" t="s">
        <v>5</v>
      </c>
      <c r="D472" s="7">
        <v>43955</v>
      </c>
    </row>
    <row r="473" spans="1:4" x14ac:dyDescent="0.3">
      <c r="A473" s="5" t="s">
        <v>1</v>
      </c>
      <c r="B473" s="10">
        <v>82879</v>
      </c>
      <c r="C473" s="12" t="s">
        <v>5</v>
      </c>
      <c r="D473" s="7">
        <v>43955</v>
      </c>
    </row>
    <row r="474" spans="1:4" x14ac:dyDescent="0.3">
      <c r="A474" s="5" t="s">
        <v>2</v>
      </c>
      <c r="B474" s="10">
        <v>127659</v>
      </c>
      <c r="C474" s="12" t="s">
        <v>10</v>
      </c>
      <c r="D474" s="7">
        <v>43955</v>
      </c>
    </row>
    <row r="475" spans="1:4" x14ac:dyDescent="0.3">
      <c r="A475" s="5" t="s">
        <v>0</v>
      </c>
      <c r="B475" s="10">
        <v>3461</v>
      </c>
      <c r="C475" s="12" t="s">
        <v>10</v>
      </c>
      <c r="D475" s="7">
        <v>43955</v>
      </c>
    </row>
    <row r="476" spans="1:4" x14ac:dyDescent="0.3">
      <c r="A476" s="5" t="s">
        <v>1</v>
      </c>
      <c r="B476" s="10">
        <v>68166</v>
      </c>
      <c r="C476" s="12" t="s">
        <v>10</v>
      </c>
      <c r="D476" s="7">
        <v>43955</v>
      </c>
    </row>
    <row r="477" spans="1:4" x14ac:dyDescent="0.3">
      <c r="A477" s="5" t="s">
        <v>2</v>
      </c>
      <c r="B477" s="10">
        <v>3664011</v>
      </c>
      <c r="C477" s="12" t="s">
        <v>4</v>
      </c>
      <c r="D477" s="7">
        <v>43956</v>
      </c>
    </row>
    <row r="478" spans="1:4" x14ac:dyDescent="0.3">
      <c r="A478" s="5" t="s">
        <v>0</v>
      </c>
      <c r="B478" s="10">
        <v>257301</v>
      </c>
      <c r="C478" s="12" t="s">
        <v>4</v>
      </c>
      <c r="D478" s="7">
        <v>43956</v>
      </c>
    </row>
    <row r="479" spans="1:4" x14ac:dyDescent="0.3">
      <c r="A479" s="5" t="s">
        <v>1</v>
      </c>
      <c r="B479" s="10">
        <v>1199389</v>
      </c>
      <c r="C479" s="12" t="s">
        <v>4</v>
      </c>
      <c r="D479" s="7">
        <v>43956</v>
      </c>
    </row>
    <row r="480" spans="1:4" x14ac:dyDescent="0.3">
      <c r="A480" s="5" t="s">
        <v>2</v>
      </c>
      <c r="B480" s="10">
        <v>213013</v>
      </c>
      <c r="C480" s="12" t="s">
        <v>5</v>
      </c>
      <c r="D480" s="7">
        <v>43956</v>
      </c>
    </row>
    <row r="481" spans="1:4" x14ac:dyDescent="0.3">
      <c r="A481" s="5" t="s">
        <v>0</v>
      </c>
      <c r="B481" s="10">
        <v>29315</v>
      </c>
      <c r="C481" s="12" t="s">
        <v>5</v>
      </c>
      <c r="D481" s="7">
        <v>43956</v>
      </c>
    </row>
    <row r="482" spans="1:4" x14ac:dyDescent="0.3">
      <c r="A482" s="5" t="s">
        <v>1</v>
      </c>
      <c r="B482" s="10">
        <v>85231</v>
      </c>
      <c r="C482" s="12" t="s">
        <v>5</v>
      </c>
      <c r="D482" s="7">
        <v>43956</v>
      </c>
    </row>
    <row r="483" spans="1:4" x14ac:dyDescent="0.3">
      <c r="A483" s="5" t="s">
        <v>2</v>
      </c>
      <c r="B483" s="10">
        <v>129491</v>
      </c>
      <c r="C483" s="12" t="s">
        <v>10</v>
      </c>
      <c r="D483" s="7">
        <v>43956</v>
      </c>
    </row>
    <row r="484" spans="1:4" x14ac:dyDescent="0.3">
      <c r="A484" s="5" t="s">
        <v>0</v>
      </c>
      <c r="B484" s="10">
        <v>3520</v>
      </c>
      <c r="C484" s="12" t="s">
        <v>10</v>
      </c>
      <c r="D484" s="7">
        <v>43956</v>
      </c>
    </row>
    <row r="485" spans="1:4" x14ac:dyDescent="0.3">
      <c r="A485" s="5" t="s">
        <v>1</v>
      </c>
      <c r="B485" s="10">
        <v>73285</v>
      </c>
      <c r="C485" s="12" t="s">
        <v>10</v>
      </c>
      <c r="D485" s="7">
        <v>43956</v>
      </c>
    </row>
    <row r="486" spans="1:4" x14ac:dyDescent="0.3">
      <c r="A486" s="5" t="s">
        <v>2</v>
      </c>
      <c r="B486" s="10">
        <v>3753112</v>
      </c>
      <c r="C486" s="12" t="s">
        <v>4</v>
      </c>
      <c r="D486" s="7">
        <v>43957</v>
      </c>
    </row>
    <row r="487" spans="1:4" x14ac:dyDescent="0.3">
      <c r="A487" s="5" t="s">
        <v>0</v>
      </c>
      <c r="B487" s="10">
        <v>263841</v>
      </c>
      <c r="C487" s="12" t="s">
        <v>4</v>
      </c>
      <c r="D487" s="7">
        <v>43957</v>
      </c>
    </row>
    <row r="488" spans="1:4" x14ac:dyDescent="0.3">
      <c r="A488" s="5" t="s">
        <v>1</v>
      </c>
      <c r="B488" s="10">
        <v>1245560</v>
      </c>
      <c r="C488" s="12" t="s">
        <v>4</v>
      </c>
      <c r="D488" s="7">
        <v>43957</v>
      </c>
    </row>
    <row r="489" spans="1:4" x14ac:dyDescent="0.3">
      <c r="A489" s="5" t="s">
        <v>2</v>
      </c>
      <c r="B489" s="10">
        <v>214457</v>
      </c>
      <c r="C489" s="12" t="s">
        <v>5</v>
      </c>
      <c r="D489" s="7">
        <v>43957</v>
      </c>
    </row>
    <row r="490" spans="1:4" x14ac:dyDescent="0.3">
      <c r="A490" s="5" t="s">
        <v>0</v>
      </c>
      <c r="B490" s="10">
        <v>29684</v>
      </c>
      <c r="C490" s="12" t="s">
        <v>5</v>
      </c>
      <c r="D490" s="7">
        <v>43957</v>
      </c>
    </row>
    <row r="491" spans="1:4" x14ac:dyDescent="0.3">
      <c r="A491" s="5" t="s">
        <v>1</v>
      </c>
      <c r="B491" s="10">
        <v>93245</v>
      </c>
      <c r="C491" s="12" t="s">
        <v>5</v>
      </c>
      <c r="D491" s="7">
        <v>43957</v>
      </c>
    </row>
    <row r="492" spans="1:4" x14ac:dyDescent="0.3">
      <c r="A492" s="5" t="s">
        <v>2</v>
      </c>
      <c r="B492" s="10">
        <v>131744</v>
      </c>
      <c r="C492" s="12" t="s">
        <v>10</v>
      </c>
      <c r="D492" s="7">
        <v>43957</v>
      </c>
    </row>
    <row r="493" spans="1:4" x14ac:dyDescent="0.3">
      <c r="A493" s="5" t="s">
        <v>0</v>
      </c>
      <c r="B493" s="10">
        <v>3584</v>
      </c>
      <c r="C493" s="12" t="s">
        <v>10</v>
      </c>
      <c r="D493" s="7">
        <v>43957</v>
      </c>
    </row>
    <row r="494" spans="1:4" x14ac:dyDescent="0.3">
      <c r="A494" s="5" t="s">
        <v>1</v>
      </c>
      <c r="B494" s="10">
        <v>78202</v>
      </c>
      <c r="C494" s="12" t="s">
        <v>10</v>
      </c>
      <c r="D494" s="7">
        <v>43957</v>
      </c>
    </row>
    <row r="495" spans="1:4" x14ac:dyDescent="0.3">
      <c r="A495" s="5" t="s">
        <v>2</v>
      </c>
      <c r="B495" s="10">
        <v>3784085</v>
      </c>
      <c r="C495" s="12" t="s">
        <v>4</v>
      </c>
      <c r="D495" s="7">
        <v>43958</v>
      </c>
    </row>
    <row r="496" spans="1:4" x14ac:dyDescent="0.3">
      <c r="A496" s="5" t="s">
        <v>0</v>
      </c>
      <c r="B496" s="10">
        <v>264679</v>
      </c>
      <c r="C496" s="12" t="s">
        <v>4</v>
      </c>
      <c r="D496" s="7">
        <v>43958</v>
      </c>
    </row>
    <row r="497" spans="1:11" x14ac:dyDescent="0.3">
      <c r="A497" s="5" t="s">
        <v>1</v>
      </c>
      <c r="B497" s="10">
        <v>1255685</v>
      </c>
      <c r="C497" s="12" t="s">
        <v>4</v>
      </c>
      <c r="D497" s="7">
        <v>43958</v>
      </c>
    </row>
    <row r="498" spans="1:11" x14ac:dyDescent="0.3">
      <c r="A498" s="5" t="s">
        <v>2</v>
      </c>
      <c r="B498" s="10">
        <v>214457</v>
      </c>
      <c r="C498" s="12" t="s">
        <v>5</v>
      </c>
      <c r="D498" s="7">
        <v>43958</v>
      </c>
    </row>
    <row r="499" spans="1:11" x14ac:dyDescent="0.3">
      <c r="A499" s="5" t="s">
        <v>0</v>
      </c>
      <c r="B499" s="10">
        <v>29684</v>
      </c>
      <c r="C499" s="12" t="s">
        <v>5</v>
      </c>
      <c r="D499" s="7">
        <v>43958</v>
      </c>
    </row>
    <row r="500" spans="1:11" x14ac:dyDescent="0.3">
      <c r="A500" s="5" t="s">
        <v>1</v>
      </c>
      <c r="B500" s="10">
        <v>93245</v>
      </c>
      <c r="C500" s="12" t="s">
        <v>5</v>
      </c>
      <c r="D500" s="7">
        <v>43958</v>
      </c>
      <c r="K500">
        <f ca="1">CELL("koruma")</f>
        <v>1</v>
      </c>
    </row>
    <row r="501" spans="1:11" x14ac:dyDescent="0.3">
      <c r="A501" s="5" t="s">
        <v>2</v>
      </c>
      <c r="B501" s="10">
        <v>133721</v>
      </c>
      <c r="C501" s="12" t="s">
        <v>10</v>
      </c>
      <c r="D501" s="7">
        <v>43958</v>
      </c>
    </row>
    <row r="502" spans="1:11" x14ac:dyDescent="0.3">
      <c r="A502" s="5" t="s">
        <v>0</v>
      </c>
      <c r="B502" s="10">
        <v>3641</v>
      </c>
      <c r="C502" s="12" t="s">
        <v>10</v>
      </c>
      <c r="D502" s="7">
        <v>43958</v>
      </c>
    </row>
    <row r="503" spans="1:11" x14ac:dyDescent="0.3">
      <c r="A503" s="5" t="s">
        <v>1</v>
      </c>
      <c r="B503" s="10">
        <v>82984</v>
      </c>
      <c r="C503" s="12" t="s">
        <v>10</v>
      </c>
      <c r="D503" s="7">
        <v>43958</v>
      </c>
    </row>
    <row r="504" spans="1:11" x14ac:dyDescent="0.3">
      <c r="A504" s="5" t="s">
        <v>2</v>
      </c>
      <c r="B504" s="10">
        <v>3902628</v>
      </c>
      <c r="C504" s="12" t="s">
        <v>4</v>
      </c>
      <c r="D504" s="7">
        <v>43959</v>
      </c>
    </row>
    <row r="505" spans="1:11" x14ac:dyDescent="0.3">
      <c r="A505" s="5" t="s">
        <v>0</v>
      </c>
      <c r="B505" s="10">
        <v>272286</v>
      </c>
      <c r="C505" s="12" t="s">
        <v>4</v>
      </c>
      <c r="D505" s="7">
        <v>43959</v>
      </c>
    </row>
    <row r="506" spans="1:11" x14ac:dyDescent="0.3">
      <c r="A506" s="5" t="s">
        <v>1</v>
      </c>
      <c r="B506" s="10">
        <v>1305201</v>
      </c>
      <c r="C506" s="12" t="s">
        <v>4</v>
      </c>
      <c r="D506" s="7">
        <v>43959</v>
      </c>
    </row>
    <row r="507" spans="1:11" x14ac:dyDescent="0.3">
      <c r="A507" s="5" t="s">
        <v>2</v>
      </c>
      <c r="B507" s="10">
        <v>217185</v>
      </c>
      <c r="C507" s="12" t="s">
        <v>5</v>
      </c>
      <c r="D507" s="7">
        <v>43959</v>
      </c>
    </row>
    <row r="508" spans="1:11" x14ac:dyDescent="0.3">
      <c r="A508" s="5" t="s">
        <v>0</v>
      </c>
      <c r="B508" s="10">
        <v>30201</v>
      </c>
      <c r="C508" s="12" t="s">
        <v>5</v>
      </c>
      <c r="D508" s="7">
        <v>43959</v>
      </c>
    </row>
    <row r="509" spans="1:11" x14ac:dyDescent="0.3">
      <c r="A509" s="5" t="s">
        <v>1</v>
      </c>
      <c r="B509" s="10">
        <v>99023</v>
      </c>
      <c r="C509" s="12" t="s">
        <v>5</v>
      </c>
      <c r="D509" s="7">
        <v>43959</v>
      </c>
    </row>
    <row r="510" spans="1:11" x14ac:dyDescent="0.3">
      <c r="A510" s="5" t="s">
        <v>2</v>
      </c>
      <c r="B510" s="10">
        <v>135569</v>
      </c>
      <c r="C510" s="12" t="s">
        <v>10</v>
      </c>
      <c r="D510" s="7">
        <v>43959</v>
      </c>
    </row>
    <row r="511" spans="1:11" x14ac:dyDescent="0.3">
      <c r="A511" s="5" t="s">
        <v>0</v>
      </c>
      <c r="B511" s="10">
        <v>3689</v>
      </c>
      <c r="C511" s="12" t="s">
        <v>10</v>
      </c>
      <c r="D511" s="7">
        <v>43959</v>
      </c>
    </row>
    <row r="512" spans="1:11" x14ac:dyDescent="0.3">
      <c r="A512" s="5" t="s">
        <v>1</v>
      </c>
      <c r="B512" s="10">
        <v>86396</v>
      </c>
      <c r="C512" s="12" t="s">
        <v>10</v>
      </c>
      <c r="D512" s="7">
        <v>43959</v>
      </c>
    </row>
    <row r="513" spans="1:4" x14ac:dyDescent="0.3">
      <c r="A513" s="5" t="s">
        <v>2</v>
      </c>
      <c r="B513" s="10">
        <v>4026729</v>
      </c>
      <c r="C513" s="12" t="s">
        <v>4</v>
      </c>
      <c r="D513" s="7">
        <v>43960</v>
      </c>
    </row>
    <row r="514" spans="1:4" x14ac:dyDescent="0.3">
      <c r="A514" s="5" t="s">
        <v>0</v>
      </c>
      <c r="B514" s="10">
        <v>279345</v>
      </c>
      <c r="C514" s="12" t="s">
        <v>4</v>
      </c>
      <c r="D514" s="7">
        <v>43960</v>
      </c>
    </row>
    <row r="515" spans="1:4" x14ac:dyDescent="0.3">
      <c r="A515" s="5" t="s">
        <v>1</v>
      </c>
      <c r="B515" s="10">
        <v>1377354</v>
      </c>
      <c r="C515" s="12" t="s">
        <v>4</v>
      </c>
      <c r="D515" s="7">
        <v>43960</v>
      </c>
    </row>
    <row r="516" spans="1:4" x14ac:dyDescent="0.3">
      <c r="A516" s="5" t="s">
        <v>2</v>
      </c>
      <c r="B516" s="10">
        <v>218268</v>
      </c>
      <c r="C516" s="12" t="s">
        <v>5</v>
      </c>
      <c r="D516" s="7">
        <v>43960</v>
      </c>
    </row>
    <row r="517" spans="1:4" x14ac:dyDescent="0.3">
      <c r="A517" s="5" t="s">
        <v>0</v>
      </c>
      <c r="B517" s="10">
        <v>30395</v>
      </c>
      <c r="C517" s="12" t="s">
        <v>5</v>
      </c>
      <c r="D517" s="7">
        <v>43960</v>
      </c>
    </row>
    <row r="518" spans="1:4" x14ac:dyDescent="0.3">
      <c r="A518" s="5" t="s">
        <v>1</v>
      </c>
      <c r="B518" s="10">
        <v>103031</v>
      </c>
      <c r="C518" s="12" t="s">
        <v>5</v>
      </c>
      <c r="D518" s="7">
        <v>43960</v>
      </c>
    </row>
    <row r="519" spans="1:4" x14ac:dyDescent="0.3">
      <c r="A519" s="5" t="s">
        <v>2</v>
      </c>
      <c r="B519" s="10">
        <v>137115</v>
      </c>
      <c r="C519" s="12" t="s">
        <v>10</v>
      </c>
      <c r="D519" s="7">
        <v>43960</v>
      </c>
    </row>
    <row r="520" spans="1:4" x14ac:dyDescent="0.3">
      <c r="A520" s="5" t="s">
        <v>0</v>
      </c>
      <c r="B520" s="10">
        <v>3739</v>
      </c>
      <c r="C520" s="12" t="s">
        <v>10</v>
      </c>
      <c r="D520" s="7">
        <v>43960</v>
      </c>
    </row>
    <row r="521" spans="1:4" x14ac:dyDescent="0.3">
      <c r="A521" s="5" t="s">
        <v>1</v>
      </c>
      <c r="B521" s="10">
        <v>89480</v>
      </c>
      <c r="C521" s="12" t="s">
        <v>10</v>
      </c>
      <c r="D521" s="7">
        <v>43960</v>
      </c>
    </row>
    <row r="522" spans="1:4" x14ac:dyDescent="0.3">
      <c r="A522" s="5" t="s">
        <v>2</v>
      </c>
      <c r="B522" s="10">
        <v>4055863</v>
      </c>
      <c r="C522" s="12" t="s">
        <v>4</v>
      </c>
      <c r="D522" s="7">
        <v>43961</v>
      </c>
    </row>
    <row r="523" spans="1:4" x14ac:dyDescent="0.3">
      <c r="A523" s="5" t="s">
        <v>0</v>
      </c>
      <c r="B523" s="10">
        <v>279892</v>
      </c>
      <c r="C523" s="12" t="s">
        <v>4</v>
      </c>
      <c r="D523" s="7">
        <v>43961</v>
      </c>
    </row>
    <row r="524" spans="1:4" x14ac:dyDescent="0.3">
      <c r="A524" s="5" t="s">
        <v>1</v>
      </c>
      <c r="B524" s="10">
        <v>1386631</v>
      </c>
      <c r="C524" s="12" t="s">
        <v>4</v>
      </c>
      <c r="D524" s="7">
        <v>43961</v>
      </c>
    </row>
    <row r="525" spans="1:4" x14ac:dyDescent="0.3">
      <c r="A525" s="5" t="s">
        <v>2</v>
      </c>
      <c r="B525" s="10">
        <v>218268</v>
      </c>
      <c r="C525" s="12" t="s">
        <v>5</v>
      </c>
      <c r="D525" s="7">
        <v>43961</v>
      </c>
    </row>
    <row r="526" spans="1:4" x14ac:dyDescent="0.3">
      <c r="A526" s="5" t="s">
        <v>0</v>
      </c>
      <c r="B526" s="10">
        <v>30395</v>
      </c>
      <c r="C526" s="12" t="s">
        <v>5</v>
      </c>
      <c r="D526" s="7">
        <v>43961</v>
      </c>
    </row>
    <row r="527" spans="1:4" x14ac:dyDescent="0.3">
      <c r="A527" s="5" t="s">
        <v>1</v>
      </c>
      <c r="B527" s="10">
        <v>103031</v>
      </c>
      <c r="C527" s="12" t="s">
        <v>5</v>
      </c>
      <c r="D527" s="7">
        <v>43961</v>
      </c>
    </row>
    <row r="528" spans="1:4" x14ac:dyDescent="0.3">
      <c r="A528" s="5" t="s">
        <v>2</v>
      </c>
      <c r="B528" s="10">
        <v>138657</v>
      </c>
      <c r="C528" s="12" t="s">
        <v>10</v>
      </c>
      <c r="D528" s="7">
        <v>43961</v>
      </c>
    </row>
    <row r="529" spans="1:4" x14ac:dyDescent="0.3">
      <c r="A529" s="5" t="s">
        <v>0</v>
      </c>
      <c r="B529" s="10">
        <v>3786</v>
      </c>
      <c r="C529" s="12" t="s">
        <v>10</v>
      </c>
      <c r="D529" s="7">
        <v>43961</v>
      </c>
    </row>
    <row r="530" spans="1:4" x14ac:dyDescent="0.3">
      <c r="A530" s="5" t="s">
        <v>1</v>
      </c>
      <c r="B530" s="10">
        <v>92691</v>
      </c>
      <c r="C530" s="12" t="s">
        <v>10</v>
      </c>
      <c r="D530" s="7">
        <v>43961</v>
      </c>
    </row>
    <row r="531" spans="1:4" x14ac:dyDescent="0.3">
      <c r="A531" s="5" t="s">
        <v>2</v>
      </c>
      <c r="B531" s="10">
        <v>139771</v>
      </c>
      <c r="C531" s="12" t="s">
        <v>10</v>
      </c>
      <c r="D531" s="7">
        <v>43962</v>
      </c>
    </row>
    <row r="532" spans="1:4" x14ac:dyDescent="0.3">
      <c r="A532" s="5" t="s">
        <v>0</v>
      </c>
      <c r="B532" s="10">
        <v>3841</v>
      </c>
      <c r="C532" s="12" t="s">
        <v>10</v>
      </c>
      <c r="D532" s="7">
        <v>43962</v>
      </c>
    </row>
    <row r="533" spans="1:4" x14ac:dyDescent="0.3">
      <c r="A533" s="5" t="s">
        <v>1</v>
      </c>
      <c r="B533" s="10">
        <v>95780</v>
      </c>
      <c r="C533" s="12" t="s">
        <v>10</v>
      </c>
      <c r="D533" s="7">
        <v>43962</v>
      </c>
    </row>
    <row r="534" spans="1:4" x14ac:dyDescent="0.3">
      <c r="A534" s="5" t="s">
        <v>2</v>
      </c>
      <c r="B534" s="10">
        <v>141485</v>
      </c>
      <c r="C534" s="12" t="s">
        <v>10</v>
      </c>
      <c r="D534" s="7">
        <v>43963</v>
      </c>
    </row>
    <row r="535" spans="1:4" x14ac:dyDescent="0.3">
      <c r="A535" s="5" t="s">
        <v>0</v>
      </c>
      <c r="B535" s="10">
        <v>3894</v>
      </c>
      <c r="C535" s="12" t="s">
        <v>10</v>
      </c>
      <c r="D535" s="7">
        <v>43963</v>
      </c>
    </row>
    <row r="536" spans="1:4" x14ac:dyDescent="0.3">
      <c r="A536" s="5" t="s">
        <v>1</v>
      </c>
      <c r="B536" s="10">
        <v>98889</v>
      </c>
      <c r="C536" s="12" t="s">
        <v>10</v>
      </c>
      <c r="D536" s="7">
        <v>43963</v>
      </c>
    </row>
    <row r="537" spans="1:4" x14ac:dyDescent="0.3">
      <c r="A537" s="5" t="s">
        <v>2</v>
      </c>
      <c r="B537" s="10">
        <v>143114</v>
      </c>
      <c r="C537" s="12" t="s">
        <v>10</v>
      </c>
      <c r="D537" s="7">
        <v>43964</v>
      </c>
    </row>
    <row r="538" spans="1:4" x14ac:dyDescent="0.3">
      <c r="A538" s="5" t="s">
        <v>0</v>
      </c>
      <c r="B538" s="10">
        <v>3952</v>
      </c>
      <c r="C538" s="12" t="s">
        <v>10</v>
      </c>
      <c r="D538" s="7">
        <v>43964</v>
      </c>
    </row>
    <row r="539" spans="1:4" x14ac:dyDescent="0.3">
      <c r="A539" s="5" t="s">
        <v>1</v>
      </c>
      <c r="B539" s="10">
        <v>101715</v>
      </c>
      <c r="C539" s="12" t="s">
        <v>10</v>
      </c>
      <c r="D539" s="7">
        <v>43964</v>
      </c>
    </row>
    <row r="540" spans="1:4" x14ac:dyDescent="0.3">
      <c r="A540" s="5" t="s">
        <v>2</v>
      </c>
      <c r="B540" s="10">
        <v>144749</v>
      </c>
      <c r="C540" s="12" t="s">
        <v>10</v>
      </c>
      <c r="D540" s="7">
        <v>43965</v>
      </c>
    </row>
    <row r="541" spans="1:4" x14ac:dyDescent="0.3">
      <c r="A541" s="5" t="s">
        <v>0</v>
      </c>
      <c r="B541" s="10">
        <v>4007</v>
      </c>
      <c r="C541" s="12" t="s">
        <v>10</v>
      </c>
      <c r="D541" s="7">
        <v>43965</v>
      </c>
    </row>
    <row r="542" spans="1:4" x14ac:dyDescent="0.3">
      <c r="A542" s="5" t="s">
        <v>1</v>
      </c>
      <c r="B542" s="10">
        <v>104030</v>
      </c>
      <c r="C542" s="12" t="s">
        <v>10</v>
      </c>
      <c r="D542" s="7">
        <v>43965</v>
      </c>
    </row>
    <row r="543" spans="1:4" x14ac:dyDescent="0.3">
      <c r="A543" s="5" t="s">
        <v>2</v>
      </c>
      <c r="B543" s="10">
        <v>146457</v>
      </c>
      <c r="C543" s="12" t="s">
        <v>10</v>
      </c>
      <c r="D543" s="7">
        <v>43966</v>
      </c>
    </row>
    <row r="544" spans="1:4" x14ac:dyDescent="0.3">
      <c r="A544" s="5" t="s">
        <v>0</v>
      </c>
      <c r="B544" s="10">
        <v>4055</v>
      </c>
      <c r="C544" s="12" t="s">
        <v>10</v>
      </c>
      <c r="D544" s="7">
        <v>43966</v>
      </c>
    </row>
    <row r="545" spans="1:4" x14ac:dyDescent="0.3">
      <c r="A545" s="5" t="s">
        <v>1</v>
      </c>
      <c r="B545" s="10">
        <v>106133</v>
      </c>
      <c r="C545" s="12" t="s">
        <v>10</v>
      </c>
      <c r="D545" s="7">
        <v>43966</v>
      </c>
    </row>
    <row r="546" spans="1:4" x14ac:dyDescent="0.3">
      <c r="A546" s="5" t="s">
        <v>2</v>
      </c>
      <c r="B546" s="10">
        <v>148067</v>
      </c>
      <c r="C546" s="12" t="s">
        <v>10</v>
      </c>
      <c r="D546" s="7">
        <v>43967</v>
      </c>
    </row>
    <row r="547" spans="1:4" x14ac:dyDescent="0.3">
      <c r="A547" s="5" t="s">
        <v>0</v>
      </c>
      <c r="B547" s="10">
        <v>4096</v>
      </c>
      <c r="C547" s="12" t="s">
        <v>10</v>
      </c>
      <c r="D547" s="7">
        <v>43967</v>
      </c>
    </row>
    <row r="548" spans="1:4" x14ac:dyDescent="0.3">
      <c r="A548" s="5" t="s">
        <v>1</v>
      </c>
      <c r="B548" s="10">
        <v>108137</v>
      </c>
      <c r="C548" s="12" t="s">
        <v>10</v>
      </c>
      <c r="D548" s="7">
        <v>43967</v>
      </c>
    </row>
    <row r="549" spans="1:4" x14ac:dyDescent="0.3">
      <c r="A549" s="5" t="s">
        <v>2</v>
      </c>
      <c r="B549" s="10">
        <v>149435</v>
      </c>
      <c r="C549" s="12" t="s">
        <v>10</v>
      </c>
      <c r="D549" s="7">
        <v>43968</v>
      </c>
    </row>
    <row r="550" spans="1:4" x14ac:dyDescent="0.3">
      <c r="A550" s="5" t="s">
        <v>0</v>
      </c>
      <c r="B550" s="10">
        <v>4140</v>
      </c>
      <c r="C550" s="12" t="s">
        <v>10</v>
      </c>
      <c r="D550" s="7">
        <v>43968</v>
      </c>
    </row>
    <row r="551" spans="1:4" x14ac:dyDescent="0.3">
      <c r="A551" s="5" t="s">
        <v>1</v>
      </c>
      <c r="B551" s="10">
        <v>109962</v>
      </c>
      <c r="C551" s="12" t="s">
        <v>10</v>
      </c>
      <c r="D551" s="7">
        <v>43968</v>
      </c>
    </row>
    <row r="552" spans="1:4" x14ac:dyDescent="0.3">
      <c r="A552" s="5" t="s">
        <v>2</v>
      </c>
      <c r="B552" s="10">
        <v>150593</v>
      </c>
      <c r="C552" s="12" t="s">
        <v>10</v>
      </c>
      <c r="D552" s="7">
        <v>43969</v>
      </c>
    </row>
    <row r="553" spans="1:4" x14ac:dyDescent="0.3">
      <c r="A553" s="5" t="s">
        <v>0</v>
      </c>
      <c r="B553" s="10">
        <v>4171</v>
      </c>
      <c r="C553" s="12" t="s">
        <v>10</v>
      </c>
      <c r="D553" s="7">
        <v>43969</v>
      </c>
    </row>
    <row r="554" spans="1:4" x14ac:dyDescent="0.3">
      <c r="A554" s="5" t="s">
        <v>1</v>
      </c>
      <c r="B554" s="10">
        <v>111577</v>
      </c>
      <c r="C554" s="12" t="s">
        <v>10</v>
      </c>
      <c r="D554" s="7">
        <v>43969</v>
      </c>
    </row>
    <row r="555" spans="1:4" x14ac:dyDescent="0.3">
      <c r="A555" s="5" t="s">
        <v>2</v>
      </c>
      <c r="B555" s="10">
        <v>151615</v>
      </c>
      <c r="C555" s="12" t="s">
        <v>10</v>
      </c>
      <c r="D555" s="7">
        <v>43970</v>
      </c>
    </row>
    <row r="556" spans="1:4" x14ac:dyDescent="0.3">
      <c r="A556" s="5" t="s">
        <v>0</v>
      </c>
      <c r="B556" s="10">
        <v>4199</v>
      </c>
      <c r="C556" s="12" t="s">
        <v>10</v>
      </c>
      <c r="D556" s="7">
        <v>43970</v>
      </c>
    </row>
    <row r="557" spans="1:4" x14ac:dyDescent="0.3">
      <c r="A557" s="5" t="s">
        <v>1</v>
      </c>
      <c r="B557" s="10">
        <v>112895</v>
      </c>
      <c r="C557" s="12" t="s">
        <v>10</v>
      </c>
      <c r="D557" s="7">
        <v>43970</v>
      </c>
    </row>
    <row r="558" spans="1:4" x14ac:dyDescent="0.3">
      <c r="A558" s="5" t="s">
        <v>2</v>
      </c>
      <c r="B558" s="10">
        <v>152587</v>
      </c>
      <c r="C558" s="12" t="s">
        <v>10</v>
      </c>
      <c r="D558" s="7">
        <v>43971</v>
      </c>
    </row>
    <row r="559" spans="1:4" x14ac:dyDescent="0.3">
      <c r="A559" s="5" t="s">
        <v>0</v>
      </c>
      <c r="B559" s="10">
        <v>4222</v>
      </c>
      <c r="C559" s="12" t="s">
        <v>10</v>
      </c>
      <c r="D559" s="7">
        <v>43971</v>
      </c>
    </row>
    <row r="560" spans="1:4" x14ac:dyDescent="0.3">
      <c r="A560" s="5" t="s">
        <v>1</v>
      </c>
      <c r="B560" s="10">
        <v>113987</v>
      </c>
      <c r="C560" s="12" t="s">
        <v>10</v>
      </c>
      <c r="D560" s="7">
        <v>43971</v>
      </c>
    </row>
    <row r="561" spans="1:4" x14ac:dyDescent="0.3">
      <c r="A561" s="5" t="s">
        <v>2</v>
      </c>
      <c r="B561" s="10">
        <v>153548</v>
      </c>
      <c r="C561" s="12" t="s">
        <v>10</v>
      </c>
      <c r="D561" s="7">
        <v>43972</v>
      </c>
    </row>
    <row r="562" spans="1:4" x14ac:dyDescent="0.3">
      <c r="A562" s="5" t="s">
        <v>0</v>
      </c>
      <c r="B562" s="10">
        <v>4249</v>
      </c>
      <c r="C562" s="12" t="s">
        <v>10</v>
      </c>
      <c r="D562" s="7">
        <v>43972</v>
      </c>
    </row>
    <row r="563" spans="1:4" x14ac:dyDescent="0.3">
      <c r="A563" s="5" t="s">
        <v>1</v>
      </c>
      <c r="B563" s="10">
        <v>114990</v>
      </c>
      <c r="C563" s="12" t="s">
        <v>10</v>
      </c>
      <c r="D563" s="7">
        <v>43972</v>
      </c>
    </row>
    <row r="564" spans="1:4" x14ac:dyDescent="0.3">
      <c r="A564" s="5" t="s">
        <v>2</v>
      </c>
      <c r="B564" s="10">
        <v>154500</v>
      </c>
      <c r="C564" s="12" t="s">
        <v>10</v>
      </c>
      <c r="D564" s="7">
        <v>43973</v>
      </c>
    </row>
    <row r="565" spans="1:4" x14ac:dyDescent="0.3">
      <c r="A565" s="5" t="s">
        <v>0</v>
      </c>
      <c r="B565" s="10">
        <v>4276</v>
      </c>
      <c r="C565" s="12" t="s">
        <v>10</v>
      </c>
      <c r="D565" s="7">
        <v>43973</v>
      </c>
    </row>
    <row r="566" spans="1:4" x14ac:dyDescent="0.3">
      <c r="A566" s="5" t="s">
        <v>1</v>
      </c>
      <c r="B566" s="10">
        <v>116111</v>
      </c>
      <c r="C566" s="12" t="s">
        <v>10</v>
      </c>
      <c r="D566" s="7">
        <v>43973</v>
      </c>
    </row>
    <row r="567" spans="1:4" x14ac:dyDescent="0.3">
      <c r="A567" s="5" t="s">
        <v>2</v>
      </c>
      <c r="B567" s="10">
        <v>155686</v>
      </c>
      <c r="C567" s="12" t="s">
        <v>10</v>
      </c>
      <c r="D567" s="7">
        <v>43974</v>
      </c>
    </row>
    <row r="568" spans="1:4" x14ac:dyDescent="0.3">
      <c r="A568" s="5" t="s">
        <v>0</v>
      </c>
      <c r="B568" s="10">
        <v>4308</v>
      </c>
      <c r="C568" s="12" t="s">
        <v>10</v>
      </c>
      <c r="D568" s="7">
        <v>43974</v>
      </c>
    </row>
    <row r="569" spans="1:4" x14ac:dyDescent="0.3">
      <c r="A569" s="5" t="s">
        <v>1</v>
      </c>
      <c r="B569" s="10">
        <v>117602</v>
      </c>
      <c r="C569" s="12" t="s">
        <v>10</v>
      </c>
      <c r="D569" s="7">
        <v>43974</v>
      </c>
    </row>
    <row r="570" spans="1:4" x14ac:dyDescent="0.3">
      <c r="A570" s="5" t="s">
        <v>2</v>
      </c>
      <c r="B570" s="10">
        <v>156827</v>
      </c>
      <c r="C570" s="12" t="s">
        <v>10</v>
      </c>
      <c r="D570" s="7">
        <v>43975</v>
      </c>
    </row>
    <row r="571" spans="1:4" x14ac:dyDescent="0.3">
      <c r="A571" s="5" t="s">
        <v>0</v>
      </c>
      <c r="B571" s="10">
        <v>4340</v>
      </c>
      <c r="C571" s="12" t="s">
        <v>10</v>
      </c>
      <c r="D571" s="7">
        <v>43975</v>
      </c>
    </row>
    <row r="572" spans="1:4" x14ac:dyDescent="0.3">
      <c r="A572" s="5" t="s">
        <v>1</v>
      </c>
      <c r="B572" s="10">
        <v>118694</v>
      </c>
      <c r="C572" s="12" t="s">
        <v>10</v>
      </c>
      <c r="D572" s="7">
        <v>43975</v>
      </c>
    </row>
    <row r="573" spans="1:4" x14ac:dyDescent="0.3">
      <c r="A573" s="5" t="s">
        <v>2</v>
      </c>
      <c r="B573" s="10">
        <v>157814</v>
      </c>
      <c r="C573" s="12" t="s">
        <v>10</v>
      </c>
      <c r="D573" s="7">
        <v>43976</v>
      </c>
    </row>
    <row r="574" spans="1:4" x14ac:dyDescent="0.3">
      <c r="A574" s="5" t="s">
        <v>0</v>
      </c>
      <c r="B574" s="10">
        <v>4369</v>
      </c>
      <c r="C574" s="12" t="s">
        <v>10</v>
      </c>
      <c r="D574" s="7">
        <v>43976</v>
      </c>
    </row>
    <row r="575" spans="1:4" x14ac:dyDescent="0.3">
      <c r="A575" s="5" t="s">
        <v>1</v>
      </c>
      <c r="B575" s="10">
        <v>120015</v>
      </c>
      <c r="C575" s="12" t="s">
        <v>10</v>
      </c>
      <c r="D575" s="7">
        <v>43976</v>
      </c>
    </row>
    <row r="576" spans="1:4" x14ac:dyDescent="0.3">
      <c r="A576" s="5" t="s">
        <v>2</v>
      </c>
      <c r="B576" s="10">
        <v>158762</v>
      </c>
      <c r="C576" s="12" t="s">
        <v>10</v>
      </c>
      <c r="D576" s="7">
        <v>43977</v>
      </c>
    </row>
    <row r="577" spans="1:4" x14ac:dyDescent="0.3">
      <c r="A577" s="5" t="s">
        <v>0</v>
      </c>
      <c r="B577" s="10">
        <v>4397</v>
      </c>
      <c r="C577" s="12" t="s">
        <v>10</v>
      </c>
      <c r="D577" s="7">
        <v>43977</v>
      </c>
    </row>
    <row r="578" spans="1:4" x14ac:dyDescent="0.3">
      <c r="A578" s="5" t="s">
        <v>1</v>
      </c>
      <c r="B578" s="10">
        <v>121507</v>
      </c>
      <c r="C578" s="12" t="s">
        <v>10</v>
      </c>
      <c r="D578" s="7">
        <v>43977</v>
      </c>
    </row>
    <row r="579" spans="1:4" x14ac:dyDescent="0.3">
      <c r="A579" s="5" t="s">
        <v>2</v>
      </c>
      <c r="B579" s="10">
        <v>159797</v>
      </c>
      <c r="C579" s="12" t="s">
        <v>10</v>
      </c>
      <c r="D579" s="7">
        <v>43978</v>
      </c>
    </row>
    <row r="580" spans="1:4" x14ac:dyDescent="0.3">
      <c r="A580" s="5" t="s">
        <v>0</v>
      </c>
      <c r="B580" s="10">
        <v>4431</v>
      </c>
      <c r="C580" s="12" t="s">
        <v>10</v>
      </c>
      <c r="D580" s="7">
        <v>43978</v>
      </c>
    </row>
    <row r="581" spans="1:4" x14ac:dyDescent="0.3">
      <c r="A581" s="5" t="s">
        <v>1</v>
      </c>
      <c r="B581" s="10">
        <v>122793</v>
      </c>
      <c r="C581" s="12" t="s">
        <v>10</v>
      </c>
      <c r="D581" s="7">
        <v>43978</v>
      </c>
    </row>
    <row r="582" spans="1:4" x14ac:dyDescent="0.3">
      <c r="A582" s="5" t="s">
        <v>2</v>
      </c>
      <c r="B582" s="10">
        <v>160979</v>
      </c>
      <c r="C582" s="12" t="s">
        <v>10</v>
      </c>
      <c r="D582" s="7">
        <v>43979</v>
      </c>
    </row>
    <row r="583" spans="1:4" x14ac:dyDescent="0.3">
      <c r="A583" s="5" t="s">
        <v>0</v>
      </c>
      <c r="B583" s="10">
        <v>4461</v>
      </c>
      <c r="C583" s="12" t="s">
        <v>10</v>
      </c>
      <c r="D583" s="7">
        <v>43979</v>
      </c>
    </row>
    <row r="584" spans="1:4" x14ac:dyDescent="0.3">
      <c r="A584" s="5" t="s">
        <v>1</v>
      </c>
      <c r="B584" s="10">
        <v>124369</v>
      </c>
      <c r="C584" s="12" t="s">
        <v>10</v>
      </c>
      <c r="D584" s="7">
        <v>43979</v>
      </c>
    </row>
    <row r="585" spans="1:4" x14ac:dyDescent="0.3">
      <c r="A585" s="5" t="s">
        <v>2</v>
      </c>
      <c r="B585" s="10">
        <v>162120</v>
      </c>
      <c r="C585" s="12" t="s">
        <v>10</v>
      </c>
      <c r="D585" s="7">
        <v>43980</v>
      </c>
    </row>
    <row r="586" spans="1:4" x14ac:dyDescent="0.3">
      <c r="A586" s="5" t="s">
        <v>0</v>
      </c>
      <c r="B586" s="10">
        <v>4489</v>
      </c>
      <c r="C586" s="12" t="s">
        <v>10</v>
      </c>
      <c r="D586" s="7">
        <v>43980</v>
      </c>
    </row>
    <row r="587" spans="1:4" x14ac:dyDescent="0.3">
      <c r="A587" s="5" t="s">
        <v>1</v>
      </c>
      <c r="B587" s="10">
        <v>125963</v>
      </c>
      <c r="C587" s="12" t="s">
        <v>10</v>
      </c>
      <c r="D587" s="7">
        <v>43980</v>
      </c>
    </row>
    <row r="588" spans="1:4" x14ac:dyDescent="0.3">
      <c r="A588" s="5" t="s">
        <v>2</v>
      </c>
      <c r="B588" s="10">
        <v>163103</v>
      </c>
      <c r="C588" s="12" t="s">
        <v>10</v>
      </c>
      <c r="D588" s="7">
        <v>43981</v>
      </c>
    </row>
    <row r="589" spans="1:4" x14ac:dyDescent="0.3">
      <c r="A589" s="5" t="s">
        <v>0</v>
      </c>
      <c r="B589" s="10">
        <v>4515</v>
      </c>
      <c r="C589" s="12" t="s">
        <v>10</v>
      </c>
      <c r="D589" s="7">
        <v>43981</v>
      </c>
    </row>
    <row r="590" spans="1:4" x14ac:dyDescent="0.3">
      <c r="A590" s="5" t="s">
        <v>1</v>
      </c>
      <c r="B590" s="10">
        <v>126984</v>
      </c>
      <c r="C590" s="12" t="s">
        <v>10</v>
      </c>
      <c r="D590" s="7">
        <v>43981</v>
      </c>
    </row>
    <row r="591" spans="1:4" x14ac:dyDescent="0.3">
      <c r="A591" s="5" t="s">
        <v>2</v>
      </c>
      <c r="B591" s="10">
        <v>163942</v>
      </c>
      <c r="C591" s="12" t="s">
        <v>10</v>
      </c>
      <c r="D591" s="7">
        <v>43982</v>
      </c>
    </row>
    <row r="592" spans="1:4" x14ac:dyDescent="0.3">
      <c r="A592" s="5" t="s">
        <v>0</v>
      </c>
      <c r="B592" s="10">
        <v>4540</v>
      </c>
      <c r="C592" s="12" t="s">
        <v>10</v>
      </c>
      <c r="D592" s="7">
        <v>43982</v>
      </c>
    </row>
    <row r="593" spans="1:4" x14ac:dyDescent="0.3">
      <c r="A593" s="5" t="s">
        <v>1</v>
      </c>
      <c r="B593" s="10">
        <v>127973</v>
      </c>
      <c r="C593" s="12" t="s">
        <v>10</v>
      </c>
      <c r="D593" s="7">
        <v>43982</v>
      </c>
    </row>
    <row r="594" spans="1:4" x14ac:dyDescent="0.3">
      <c r="A594" s="5" t="s">
        <v>2</v>
      </c>
      <c r="B594" s="10">
        <v>164769</v>
      </c>
      <c r="C594" s="12" t="s">
        <v>10</v>
      </c>
      <c r="D594" s="7">
        <v>43983</v>
      </c>
    </row>
    <row r="595" spans="1:4" x14ac:dyDescent="0.3">
      <c r="A595" s="5" t="s">
        <v>0</v>
      </c>
      <c r="B595" s="10">
        <v>4563</v>
      </c>
      <c r="C595" s="12" t="s">
        <v>10</v>
      </c>
      <c r="D595" s="7">
        <v>43983</v>
      </c>
    </row>
    <row r="596" spans="1:4" x14ac:dyDescent="0.3">
      <c r="A596" s="5" t="s">
        <v>1</v>
      </c>
      <c r="B596" s="10">
        <v>128947</v>
      </c>
      <c r="C596" s="12" t="s">
        <v>10</v>
      </c>
      <c r="D596" s="7">
        <v>43983</v>
      </c>
    </row>
    <row r="597" spans="1:4" x14ac:dyDescent="0.3">
      <c r="A597" s="5" t="s">
        <v>2</v>
      </c>
      <c r="B597" s="10">
        <v>165555</v>
      </c>
      <c r="C597" s="12" t="s">
        <v>10</v>
      </c>
      <c r="D597" s="7">
        <v>43984</v>
      </c>
    </row>
    <row r="598" spans="1:4" x14ac:dyDescent="0.3">
      <c r="A598" s="5" t="s">
        <v>0</v>
      </c>
      <c r="B598" s="10">
        <v>4585</v>
      </c>
      <c r="C598" s="12" t="s">
        <v>10</v>
      </c>
      <c r="D598" s="7">
        <v>43984</v>
      </c>
    </row>
    <row r="599" spans="1:4" x14ac:dyDescent="0.3">
      <c r="A599" s="5" t="s">
        <v>1</v>
      </c>
      <c r="B599" s="10">
        <v>129921</v>
      </c>
      <c r="C599" s="12" t="s">
        <v>10</v>
      </c>
      <c r="D599" s="7">
        <v>43984</v>
      </c>
    </row>
    <row r="600" spans="1:4" x14ac:dyDescent="0.3">
      <c r="A600" s="5" t="s">
        <v>2</v>
      </c>
      <c r="B600" s="10">
        <v>166422</v>
      </c>
      <c r="C600" s="12" t="s">
        <v>10</v>
      </c>
      <c r="D600" s="7">
        <v>43985</v>
      </c>
    </row>
    <row r="601" spans="1:4" x14ac:dyDescent="0.3">
      <c r="A601" s="5" t="s">
        <v>0</v>
      </c>
      <c r="B601" s="10">
        <v>4609</v>
      </c>
      <c r="C601" s="12" t="s">
        <v>10</v>
      </c>
      <c r="D601" s="7">
        <v>43985</v>
      </c>
    </row>
    <row r="602" spans="1:4" x14ac:dyDescent="0.3">
      <c r="A602" s="5" t="s">
        <v>1</v>
      </c>
      <c r="B602" s="10">
        <v>130852</v>
      </c>
      <c r="C602" s="12" t="s">
        <v>10</v>
      </c>
      <c r="D602" s="7">
        <v>43985</v>
      </c>
    </row>
    <row r="603" spans="1:4" x14ac:dyDescent="0.3">
      <c r="A603" s="5" t="s">
        <v>2</v>
      </c>
      <c r="B603" s="10">
        <v>167410</v>
      </c>
      <c r="C603" s="12" t="s">
        <v>10</v>
      </c>
      <c r="D603" s="7">
        <v>43986</v>
      </c>
    </row>
    <row r="604" spans="1:4" x14ac:dyDescent="0.3">
      <c r="A604" s="5" t="s">
        <v>0</v>
      </c>
      <c r="B604" s="10">
        <v>4630</v>
      </c>
      <c r="C604" s="12" t="s">
        <v>10</v>
      </c>
      <c r="D604" s="7">
        <v>43986</v>
      </c>
    </row>
    <row r="605" spans="1:4" x14ac:dyDescent="0.3">
      <c r="A605" s="5" t="s">
        <v>1</v>
      </c>
      <c r="B605" s="10">
        <v>131778</v>
      </c>
      <c r="C605" s="12" t="s">
        <v>10</v>
      </c>
      <c r="D605" s="7">
        <v>43986</v>
      </c>
    </row>
    <row r="606" spans="1:4" x14ac:dyDescent="0.3">
      <c r="A606" s="5" t="s">
        <v>2</v>
      </c>
      <c r="B606" s="10">
        <v>168340</v>
      </c>
      <c r="C606" s="12" t="s">
        <v>10</v>
      </c>
      <c r="D606" s="7">
        <v>43987</v>
      </c>
    </row>
    <row r="607" spans="1:4" x14ac:dyDescent="0.3">
      <c r="A607" s="5" t="s">
        <v>0</v>
      </c>
      <c r="B607" s="10">
        <v>4648</v>
      </c>
      <c r="C607" s="12" t="s">
        <v>10</v>
      </c>
      <c r="D607" s="7">
        <v>43987</v>
      </c>
    </row>
    <row r="608" spans="1:4" x14ac:dyDescent="0.3">
      <c r="A608" s="5" t="s">
        <v>1</v>
      </c>
      <c r="B608" s="10">
        <v>133400</v>
      </c>
      <c r="C608" s="12" t="s">
        <v>10</v>
      </c>
      <c r="D608" s="7">
        <v>43987</v>
      </c>
    </row>
    <row r="609" spans="1:4" x14ac:dyDescent="0.3">
      <c r="A609" s="5" t="s">
        <v>2</v>
      </c>
      <c r="B609" s="10">
        <v>169218</v>
      </c>
      <c r="C609" s="12" t="s">
        <v>10</v>
      </c>
      <c r="D609" s="7">
        <v>43988</v>
      </c>
    </row>
    <row r="610" spans="1:4" x14ac:dyDescent="0.3">
      <c r="A610" s="5" t="s">
        <v>0</v>
      </c>
      <c r="B610" s="10">
        <v>4669</v>
      </c>
      <c r="C610" s="12" t="s">
        <v>10</v>
      </c>
      <c r="D610" s="7">
        <v>43988</v>
      </c>
    </row>
    <row r="611" spans="1:4" x14ac:dyDescent="0.3">
      <c r="A611" s="5" t="s">
        <v>1</v>
      </c>
      <c r="B611" s="10">
        <v>135322</v>
      </c>
      <c r="C611" s="12" t="s">
        <v>10</v>
      </c>
      <c r="D611" s="7">
        <v>43988</v>
      </c>
    </row>
    <row r="612" spans="1:4" x14ac:dyDescent="0.3">
      <c r="A612" s="5" t="s">
        <v>2</v>
      </c>
      <c r="B612" s="10">
        <v>170132</v>
      </c>
      <c r="C612" s="12" t="s">
        <v>10</v>
      </c>
      <c r="D612" s="7">
        <v>43989</v>
      </c>
    </row>
    <row r="613" spans="1:4" x14ac:dyDescent="0.3">
      <c r="A613" s="5" t="s">
        <v>0</v>
      </c>
      <c r="B613" s="10">
        <v>4692</v>
      </c>
      <c r="C613" s="12" t="s">
        <v>10</v>
      </c>
      <c r="D613" s="7">
        <v>43989</v>
      </c>
    </row>
    <row r="614" spans="1:4" x14ac:dyDescent="0.3">
      <c r="A614" s="5" t="s">
        <v>1</v>
      </c>
      <c r="B614" s="10">
        <v>137969</v>
      </c>
      <c r="C614" s="12" t="s">
        <v>10</v>
      </c>
      <c r="D614" s="7">
        <v>43989</v>
      </c>
    </row>
    <row r="615" spans="1:4" x14ac:dyDescent="0.3">
      <c r="A615" s="5" t="s">
        <v>2</v>
      </c>
      <c r="B615" s="10">
        <v>171121</v>
      </c>
      <c r="C615" s="12" t="s">
        <v>10</v>
      </c>
      <c r="D615" s="7">
        <v>43990</v>
      </c>
    </row>
    <row r="616" spans="1:4" x14ac:dyDescent="0.3">
      <c r="A616" s="5" t="s">
        <v>0</v>
      </c>
      <c r="B616" s="10">
        <v>4711</v>
      </c>
      <c r="C616" s="12" t="s">
        <v>10</v>
      </c>
      <c r="D616" s="7">
        <v>43990</v>
      </c>
    </row>
    <row r="617" spans="1:4" x14ac:dyDescent="0.3">
      <c r="A617" s="5" t="s">
        <v>1</v>
      </c>
      <c r="B617" s="10">
        <v>141380</v>
      </c>
      <c r="C617" s="12" t="s">
        <v>10</v>
      </c>
      <c r="D617" s="7">
        <v>43990</v>
      </c>
    </row>
    <row r="618" spans="1:4" x14ac:dyDescent="0.3">
      <c r="A618" s="5" t="s">
        <v>2</v>
      </c>
      <c r="B618" s="10">
        <v>4177504</v>
      </c>
      <c r="C618" s="12" t="s">
        <v>4</v>
      </c>
      <c r="D618" s="7">
        <v>43962</v>
      </c>
    </row>
    <row r="619" spans="1:4" x14ac:dyDescent="0.3">
      <c r="A619" s="5" t="s">
        <v>0</v>
      </c>
      <c r="B619" s="10">
        <v>286330</v>
      </c>
      <c r="C619" s="12" t="s">
        <v>4</v>
      </c>
      <c r="D619" s="7">
        <v>43962</v>
      </c>
    </row>
    <row r="620" spans="1:4" x14ac:dyDescent="0.3">
      <c r="A620" s="5" t="s">
        <v>1</v>
      </c>
      <c r="B620" s="10">
        <v>1456209</v>
      </c>
      <c r="C620" s="12" t="s">
        <v>4</v>
      </c>
      <c r="D620" s="7">
        <v>43962</v>
      </c>
    </row>
    <row r="621" spans="1:4" x14ac:dyDescent="0.3">
      <c r="A621" s="5" t="s">
        <v>2</v>
      </c>
      <c r="B621" s="10">
        <v>219814</v>
      </c>
      <c r="C621" s="12" t="s">
        <v>5</v>
      </c>
      <c r="D621" s="7">
        <v>43962</v>
      </c>
    </row>
    <row r="622" spans="1:4" x14ac:dyDescent="0.3">
      <c r="A622" s="5" t="s">
        <v>0</v>
      </c>
      <c r="B622" s="10">
        <v>30739</v>
      </c>
      <c r="C622" s="12" t="s">
        <v>5</v>
      </c>
      <c r="D622" s="7">
        <v>43962</v>
      </c>
    </row>
    <row r="623" spans="1:4" x14ac:dyDescent="0.3">
      <c r="A623" s="5" t="s">
        <v>1</v>
      </c>
      <c r="B623" s="10">
        <v>106587</v>
      </c>
      <c r="C623" s="12" t="s">
        <v>5</v>
      </c>
      <c r="D623" s="7">
        <v>43962</v>
      </c>
    </row>
    <row r="624" spans="1:4" x14ac:dyDescent="0.3">
      <c r="A624" s="5" t="s">
        <v>2</v>
      </c>
      <c r="B624" s="10">
        <v>4261955</v>
      </c>
      <c r="C624" s="12" t="s">
        <v>4</v>
      </c>
      <c r="D624" s="7">
        <v>43963</v>
      </c>
    </row>
    <row r="625" spans="1:4" x14ac:dyDescent="0.3">
      <c r="A625" s="5" t="s">
        <v>0</v>
      </c>
      <c r="B625" s="10">
        <v>291964</v>
      </c>
      <c r="C625" s="12" t="s">
        <v>4</v>
      </c>
      <c r="D625" s="7">
        <v>43963</v>
      </c>
    </row>
    <row r="626" spans="1:4" x14ac:dyDescent="0.3">
      <c r="A626" s="5" t="s">
        <v>1</v>
      </c>
      <c r="B626" s="10">
        <v>1493414</v>
      </c>
      <c r="C626" s="12" t="s">
        <v>4</v>
      </c>
      <c r="D626" s="7">
        <v>43963</v>
      </c>
    </row>
    <row r="627" spans="1:4" x14ac:dyDescent="0.3">
      <c r="A627" s="5" t="s">
        <v>2</v>
      </c>
      <c r="B627" s="10">
        <v>221216</v>
      </c>
      <c r="C627" s="12" t="s">
        <v>5</v>
      </c>
      <c r="D627" s="7">
        <v>43963</v>
      </c>
    </row>
    <row r="628" spans="1:4" x14ac:dyDescent="0.3">
      <c r="A628" s="5" t="s">
        <v>0</v>
      </c>
      <c r="B628" s="10">
        <v>30911</v>
      </c>
      <c r="C628" s="12" t="s">
        <v>5</v>
      </c>
      <c r="D628" s="7">
        <v>43963</v>
      </c>
    </row>
    <row r="629" spans="1:4" x14ac:dyDescent="0.3">
      <c r="A629" s="5" t="s">
        <v>1</v>
      </c>
      <c r="B629" s="10">
        <v>109039</v>
      </c>
      <c r="C629" s="12" t="s">
        <v>5</v>
      </c>
      <c r="D629" s="7">
        <v>43963</v>
      </c>
    </row>
    <row r="630" spans="1:4" x14ac:dyDescent="0.3">
      <c r="A630" s="5" t="s">
        <v>2</v>
      </c>
      <c r="B630" s="10">
        <v>4347018</v>
      </c>
      <c r="C630" s="12" t="s">
        <v>4</v>
      </c>
      <c r="D630" s="7">
        <v>43964</v>
      </c>
    </row>
    <row r="631" spans="1:4" x14ac:dyDescent="0.3">
      <c r="A631" s="5" t="s">
        <v>0</v>
      </c>
      <c r="B631" s="10">
        <v>297197</v>
      </c>
      <c r="C631" s="12" t="s">
        <v>4</v>
      </c>
      <c r="D631" s="7">
        <v>43964</v>
      </c>
    </row>
    <row r="632" spans="1:4" x14ac:dyDescent="0.3">
      <c r="A632" s="5" t="s">
        <v>1</v>
      </c>
      <c r="B632" s="10">
        <v>1548547</v>
      </c>
      <c r="C632" s="12" t="s">
        <v>4</v>
      </c>
      <c r="D632" s="7">
        <v>43964</v>
      </c>
    </row>
    <row r="633" spans="1:4" x14ac:dyDescent="0.3">
      <c r="A633" s="5" t="s">
        <v>2</v>
      </c>
      <c r="B633" s="10">
        <v>222104</v>
      </c>
      <c r="C633" s="12" t="s">
        <v>5</v>
      </c>
      <c r="D633" s="7">
        <v>43964</v>
      </c>
    </row>
    <row r="634" spans="1:4" x14ac:dyDescent="0.3">
      <c r="A634" s="5" t="s">
        <v>0</v>
      </c>
      <c r="B634" s="10">
        <v>31106</v>
      </c>
      <c r="C634" s="12" t="s">
        <v>5</v>
      </c>
      <c r="D634" s="7">
        <v>43964</v>
      </c>
    </row>
    <row r="635" spans="1:4" x14ac:dyDescent="0.3">
      <c r="A635" s="5" t="s">
        <v>1</v>
      </c>
      <c r="B635" s="10">
        <v>112541</v>
      </c>
      <c r="C635" s="12" t="s">
        <v>5</v>
      </c>
      <c r="D635" s="7">
        <v>43964</v>
      </c>
    </row>
    <row r="636" spans="1:4" x14ac:dyDescent="0.3">
      <c r="A636" s="5" t="s">
        <v>2</v>
      </c>
      <c r="B636" s="10">
        <v>4442163</v>
      </c>
      <c r="C636" s="12" t="s">
        <v>4</v>
      </c>
      <c r="D636" s="7">
        <v>43965</v>
      </c>
    </row>
    <row r="637" spans="1:4" x14ac:dyDescent="0.3">
      <c r="A637" s="5" t="s">
        <v>0</v>
      </c>
      <c r="B637" s="10">
        <v>302418</v>
      </c>
      <c r="C637" s="12" t="s">
        <v>4</v>
      </c>
      <c r="D637" s="7">
        <v>43965</v>
      </c>
    </row>
    <row r="638" spans="1:4" x14ac:dyDescent="0.3">
      <c r="A638" s="5" t="s">
        <v>1</v>
      </c>
      <c r="B638" s="10">
        <v>1587893</v>
      </c>
      <c r="C638" s="12" t="s">
        <v>4</v>
      </c>
      <c r="D638" s="7">
        <v>43965</v>
      </c>
    </row>
    <row r="639" spans="1:4" x14ac:dyDescent="0.3">
      <c r="A639" s="5" t="s">
        <v>2</v>
      </c>
      <c r="B639" s="10">
        <v>223096</v>
      </c>
      <c r="C639" s="12" t="s">
        <v>5</v>
      </c>
      <c r="D639" s="7">
        <v>43965</v>
      </c>
    </row>
    <row r="640" spans="1:4" x14ac:dyDescent="0.3">
      <c r="A640" s="5" t="s">
        <v>0</v>
      </c>
      <c r="B640" s="10">
        <v>31368</v>
      </c>
      <c r="C640" s="12" t="s">
        <v>5</v>
      </c>
      <c r="D640" s="7">
        <v>43965</v>
      </c>
    </row>
    <row r="641" spans="1:4" x14ac:dyDescent="0.3">
      <c r="A641" s="5" t="s">
        <v>1</v>
      </c>
      <c r="B641" s="10">
        <v>115288</v>
      </c>
      <c r="C641" s="12" t="s">
        <v>5</v>
      </c>
      <c r="D641" s="7">
        <v>43965</v>
      </c>
    </row>
    <row r="642" spans="1:4" x14ac:dyDescent="0.3">
      <c r="A642" s="5" t="s">
        <v>2</v>
      </c>
      <c r="B642" s="10">
        <v>4542347</v>
      </c>
      <c r="C642" s="12" t="s">
        <v>4</v>
      </c>
      <c r="D642" s="7">
        <v>43966</v>
      </c>
    </row>
    <row r="643" spans="1:4" x14ac:dyDescent="0.3">
      <c r="A643" s="5" t="s">
        <v>0</v>
      </c>
      <c r="B643" s="10">
        <v>307666</v>
      </c>
      <c r="C643" s="12" t="s">
        <v>4</v>
      </c>
      <c r="D643" s="7">
        <v>43966</v>
      </c>
    </row>
    <row r="644" spans="1:4" x14ac:dyDescent="0.3">
      <c r="A644" s="5" t="s">
        <v>1</v>
      </c>
      <c r="B644" s="10">
        <v>1637067</v>
      </c>
      <c r="C644" s="12" t="s">
        <v>4</v>
      </c>
      <c r="D644" s="7">
        <v>43966</v>
      </c>
    </row>
    <row r="645" spans="1:4" x14ac:dyDescent="0.3">
      <c r="A645" s="5" t="s">
        <v>2</v>
      </c>
      <c r="B645" s="10">
        <v>223885</v>
      </c>
      <c r="C645" s="12" t="s">
        <v>5</v>
      </c>
      <c r="D645" s="7">
        <v>43966</v>
      </c>
    </row>
    <row r="646" spans="1:4" x14ac:dyDescent="0.3">
      <c r="A646" s="5" t="s">
        <v>0</v>
      </c>
      <c r="B646" s="10">
        <v>31610</v>
      </c>
      <c r="C646" s="12" t="s">
        <v>5</v>
      </c>
      <c r="D646" s="7">
        <v>43966</v>
      </c>
    </row>
    <row r="647" spans="1:4" x14ac:dyDescent="0.3">
      <c r="A647" s="5" t="s">
        <v>1</v>
      </c>
      <c r="B647" s="10">
        <v>120205</v>
      </c>
      <c r="C647" s="12" t="s">
        <v>5</v>
      </c>
      <c r="D647" s="7">
        <v>43966</v>
      </c>
    </row>
    <row r="648" spans="1:4" x14ac:dyDescent="0.3">
      <c r="A648" s="5" t="s">
        <v>2</v>
      </c>
      <c r="B648" s="10">
        <v>4634068</v>
      </c>
      <c r="C648" s="12" t="s">
        <v>4</v>
      </c>
      <c r="D648" s="7">
        <v>43967</v>
      </c>
    </row>
    <row r="649" spans="1:4" x14ac:dyDescent="0.3">
      <c r="A649" s="5" t="s">
        <v>0</v>
      </c>
      <c r="B649" s="10">
        <v>311781</v>
      </c>
      <c r="C649" s="12" t="s">
        <v>4</v>
      </c>
      <c r="D649" s="7">
        <v>43967</v>
      </c>
    </row>
    <row r="650" spans="1:4" x14ac:dyDescent="0.3">
      <c r="A650" s="5" t="s">
        <v>1</v>
      </c>
      <c r="B650" s="10">
        <v>1693197</v>
      </c>
      <c r="C650" s="12" t="s">
        <v>4</v>
      </c>
      <c r="D650" s="7">
        <v>43967</v>
      </c>
    </row>
    <row r="651" spans="1:4" x14ac:dyDescent="0.3">
      <c r="A651" s="5" t="s">
        <v>2</v>
      </c>
      <c r="B651" s="10">
        <v>224760</v>
      </c>
      <c r="C651" s="12" t="s">
        <v>5</v>
      </c>
      <c r="D651" s="7">
        <v>43967</v>
      </c>
    </row>
    <row r="652" spans="1:4" x14ac:dyDescent="0.3">
      <c r="A652" s="5" t="s">
        <v>0</v>
      </c>
      <c r="B652" s="10">
        <v>31763</v>
      </c>
      <c r="C652" s="12" t="s">
        <v>5</v>
      </c>
      <c r="D652" s="7">
        <v>43967</v>
      </c>
    </row>
    <row r="653" spans="1:4" x14ac:dyDescent="0.3">
      <c r="A653" s="5" t="s">
        <v>1</v>
      </c>
      <c r="B653" s="10">
        <v>122810</v>
      </c>
      <c r="C653" s="12" t="s">
        <v>5</v>
      </c>
      <c r="D653" s="7">
        <v>43967</v>
      </c>
    </row>
    <row r="654" spans="1:4" x14ac:dyDescent="0.3">
      <c r="A654" s="5" t="s">
        <v>2</v>
      </c>
      <c r="B654" s="10">
        <v>4713620</v>
      </c>
      <c r="C654" s="12" t="s">
        <v>4</v>
      </c>
      <c r="D654" s="7">
        <v>43968</v>
      </c>
    </row>
    <row r="655" spans="1:4" x14ac:dyDescent="0.3">
      <c r="A655" s="5" t="s">
        <v>0</v>
      </c>
      <c r="B655" s="10">
        <v>315185</v>
      </c>
      <c r="C655" s="12" t="s">
        <v>4</v>
      </c>
      <c r="D655" s="7">
        <v>43968</v>
      </c>
    </row>
    <row r="656" spans="1:4" x14ac:dyDescent="0.3">
      <c r="A656" s="5" t="s">
        <v>1</v>
      </c>
      <c r="B656" s="10">
        <v>1733963</v>
      </c>
      <c r="C656" s="12" t="s">
        <v>4</v>
      </c>
      <c r="D656" s="7">
        <v>43968</v>
      </c>
    </row>
    <row r="657" spans="1:4" x14ac:dyDescent="0.3">
      <c r="A657" s="5" t="s">
        <v>2</v>
      </c>
      <c r="B657" s="10">
        <v>225435</v>
      </c>
      <c r="C657" s="12" t="s">
        <v>5</v>
      </c>
      <c r="D657" s="7">
        <v>43968</v>
      </c>
    </row>
    <row r="658" spans="1:4" x14ac:dyDescent="0.3">
      <c r="A658" s="5" t="s">
        <v>0</v>
      </c>
      <c r="B658" s="10">
        <v>31908</v>
      </c>
      <c r="C658" s="12" t="s">
        <v>5</v>
      </c>
      <c r="D658" s="7">
        <v>43968</v>
      </c>
    </row>
    <row r="659" spans="1:4" x14ac:dyDescent="0.3">
      <c r="A659" s="5" t="s">
        <v>1</v>
      </c>
      <c r="B659" s="10">
        <v>125176</v>
      </c>
      <c r="C659" s="12" t="s">
        <v>5</v>
      </c>
      <c r="D659" s="7">
        <v>43968</v>
      </c>
    </row>
    <row r="660" spans="1:4" x14ac:dyDescent="0.3">
      <c r="A660" s="5" t="s">
        <v>2</v>
      </c>
      <c r="B660" s="10">
        <v>4801943</v>
      </c>
      <c r="C660" s="12" t="s">
        <v>4</v>
      </c>
      <c r="D660" s="7">
        <v>43969</v>
      </c>
    </row>
    <row r="661" spans="1:4" x14ac:dyDescent="0.3">
      <c r="A661" s="5" t="s">
        <v>0</v>
      </c>
      <c r="B661" s="10">
        <v>318481</v>
      </c>
      <c r="C661" s="12" t="s">
        <v>4</v>
      </c>
      <c r="D661" s="7">
        <v>43969</v>
      </c>
    </row>
    <row r="662" spans="1:4" x14ac:dyDescent="0.3">
      <c r="A662" s="5" t="s">
        <v>1</v>
      </c>
      <c r="B662" s="10">
        <v>1786875</v>
      </c>
      <c r="C662" s="12" t="s">
        <v>4</v>
      </c>
      <c r="D662" s="7">
        <v>43969</v>
      </c>
    </row>
    <row r="663" spans="1:4" x14ac:dyDescent="0.3">
      <c r="A663" s="5" t="s">
        <v>2</v>
      </c>
      <c r="B663" s="10">
        <v>225886</v>
      </c>
      <c r="C663" s="12" t="s">
        <v>5</v>
      </c>
      <c r="D663" s="7">
        <v>43969</v>
      </c>
    </row>
    <row r="664" spans="1:4" x14ac:dyDescent="0.3">
      <c r="A664" s="5" t="s">
        <v>0</v>
      </c>
      <c r="B664" s="10">
        <v>32007</v>
      </c>
      <c r="C664" s="12" t="s">
        <v>5</v>
      </c>
      <c r="D664" s="7">
        <v>43969</v>
      </c>
    </row>
    <row r="665" spans="1:4" x14ac:dyDescent="0.3">
      <c r="A665" s="5" t="s">
        <v>1</v>
      </c>
      <c r="B665" s="10">
        <v>127326</v>
      </c>
      <c r="C665" s="12" t="s">
        <v>5</v>
      </c>
      <c r="D665" s="7">
        <v>43969</v>
      </c>
    </row>
    <row r="666" spans="1:4" x14ac:dyDescent="0.3">
      <c r="A666" s="5" t="s">
        <v>2</v>
      </c>
      <c r="B666" s="10">
        <v>4897492</v>
      </c>
      <c r="C666" s="12" t="s">
        <v>4</v>
      </c>
      <c r="D666" s="7">
        <v>43970</v>
      </c>
    </row>
    <row r="667" spans="1:4" x14ac:dyDescent="0.3">
      <c r="A667" s="5" t="s">
        <v>0</v>
      </c>
      <c r="B667" s="10">
        <v>323285</v>
      </c>
      <c r="C667" s="12" t="s">
        <v>4</v>
      </c>
      <c r="D667" s="7">
        <v>43970</v>
      </c>
    </row>
    <row r="668" spans="1:4" x14ac:dyDescent="0.3">
      <c r="A668" s="5" t="s">
        <v>1</v>
      </c>
      <c r="B668" s="10">
        <v>1838995</v>
      </c>
      <c r="C668" s="12" t="s">
        <v>4</v>
      </c>
      <c r="D668" s="7">
        <v>43970</v>
      </c>
    </row>
    <row r="669" spans="1:4" x14ac:dyDescent="0.3">
      <c r="A669" s="5" t="s">
        <v>2</v>
      </c>
      <c r="B669" s="10">
        <v>226699</v>
      </c>
      <c r="C669" s="12" t="s">
        <v>5</v>
      </c>
      <c r="D669" s="7">
        <v>43970</v>
      </c>
    </row>
    <row r="670" spans="1:4" x14ac:dyDescent="0.3">
      <c r="A670" s="5" t="s">
        <v>0</v>
      </c>
      <c r="B670" s="10">
        <v>32169</v>
      </c>
      <c r="C670" s="12" t="s">
        <v>5</v>
      </c>
      <c r="D670" s="7">
        <v>43970</v>
      </c>
    </row>
    <row r="671" spans="1:4" x14ac:dyDescent="0.3">
      <c r="A671" s="5" t="s">
        <v>1</v>
      </c>
      <c r="B671" s="10">
        <v>129401</v>
      </c>
      <c r="C671" s="12" t="s">
        <v>5</v>
      </c>
      <c r="D671" s="7">
        <v>43970</v>
      </c>
    </row>
    <row r="672" spans="1:4" x14ac:dyDescent="0.3">
      <c r="A672" s="5" t="s">
        <v>2</v>
      </c>
      <c r="B672" s="10">
        <v>4996472</v>
      </c>
      <c r="C672" s="12" t="s">
        <v>4</v>
      </c>
      <c r="D672" s="7">
        <v>43971</v>
      </c>
    </row>
    <row r="673" spans="1:4" x14ac:dyDescent="0.3">
      <c r="A673" s="5" t="s">
        <v>0</v>
      </c>
      <c r="B673" s="10">
        <v>328115</v>
      </c>
      <c r="C673" s="12" t="s">
        <v>4</v>
      </c>
      <c r="D673" s="7">
        <v>43971</v>
      </c>
    </row>
    <row r="674" spans="1:4" x14ac:dyDescent="0.3">
      <c r="A674" s="5" t="s">
        <v>1</v>
      </c>
      <c r="B674" s="10">
        <v>1897466</v>
      </c>
      <c r="C674" s="12" t="s">
        <v>4</v>
      </c>
      <c r="D674" s="7">
        <v>43971</v>
      </c>
    </row>
    <row r="675" spans="1:4" x14ac:dyDescent="0.3">
      <c r="A675" s="5" t="s">
        <v>2</v>
      </c>
      <c r="B675" s="10">
        <v>227364</v>
      </c>
      <c r="C675" s="12" t="s">
        <v>5</v>
      </c>
      <c r="D675" s="7">
        <v>43971</v>
      </c>
    </row>
    <row r="676" spans="1:4" x14ac:dyDescent="0.3">
      <c r="A676" s="5" t="s">
        <v>0</v>
      </c>
      <c r="B676" s="10">
        <v>32330</v>
      </c>
      <c r="C676" s="12" t="s">
        <v>5</v>
      </c>
      <c r="D676" s="7">
        <v>43971</v>
      </c>
    </row>
    <row r="677" spans="1:4" x14ac:dyDescent="0.3">
      <c r="A677" s="5" t="s">
        <v>1</v>
      </c>
      <c r="B677" s="10">
        <v>132282</v>
      </c>
      <c r="C677" s="12" t="s">
        <v>5</v>
      </c>
      <c r="D677" s="7">
        <v>43971</v>
      </c>
    </row>
    <row r="678" spans="1:4" x14ac:dyDescent="0.3">
      <c r="A678" s="5" t="s">
        <v>2</v>
      </c>
      <c r="B678" s="10">
        <v>5102424</v>
      </c>
      <c r="C678" s="12" t="s">
        <v>4</v>
      </c>
      <c r="D678" s="7">
        <v>43972</v>
      </c>
    </row>
    <row r="679" spans="1:4" x14ac:dyDescent="0.3">
      <c r="A679" s="5" t="s">
        <v>0</v>
      </c>
      <c r="B679" s="10">
        <v>332924</v>
      </c>
      <c r="C679" s="12" t="s">
        <v>4</v>
      </c>
      <c r="D679" s="7">
        <v>43972</v>
      </c>
    </row>
    <row r="680" spans="1:4" x14ac:dyDescent="0.3">
      <c r="A680" s="5" t="s">
        <v>1</v>
      </c>
      <c r="B680" s="10">
        <v>1948739</v>
      </c>
      <c r="C680" s="12" t="s">
        <v>4</v>
      </c>
      <c r="D680" s="7">
        <v>43972</v>
      </c>
    </row>
    <row r="681" spans="1:4" x14ac:dyDescent="0.3">
      <c r="A681" s="5" t="s">
        <v>2</v>
      </c>
      <c r="B681" s="10">
        <v>228006</v>
      </c>
      <c r="C681" s="12" t="s">
        <v>5</v>
      </c>
      <c r="D681" s="7">
        <v>43972</v>
      </c>
    </row>
    <row r="682" spans="1:4" x14ac:dyDescent="0.3">
      <c r="A682" s="5" t="s">
        <v>0</v>
      </c>
      <c r="B682" s="10">
        <v>32486</v>
      </c>
      <c r="C682" s="12" t="s">
        <v>5</v>
      </c>
      <c r="D682" s="7">
        <v>43972</v>
      </c>
    </row>
    <row r="683" spans="1:4" x14ac:dyDescent="0.3">
      <c r="A683" s="5" t="s">
        <v>1</v>
      </c>
      <c r="B683" s="10">
        <v>134560</v>
      </c>
      <c r="C683" s="12" t="s">
        <v>5</v>
      </c>
      <c r="D683" s="7">
        <v>43972</v>
      </c>
    </row>
    <row r="684" spans="1:4" x14ac:dyDescent="0.3">
      <c r="A684" s="5" t="s">
        <v>2</v>
      </c>
      <c r="B684" s="10">
        <v>5210817</v>
      </c>
      <c r="C684" s="12" t="s">
        <v>4</v>
      </c>
      <c r="D684" s="7">
        <v>43973</v>
      </c>
    </row>
    <row r="685" spans="1:4" x14ac:dyDescent="0.3">
      <c r="A685" s="5" t="s">
        <v>0</v>
      </c>
      <c r="B685" s="10">
        <v>338160</v>
      </c>
      <c r="C685" s="12" t="s">
        <v>4</v>
      </c>
      <c r="D685" s="7">
        <v>43973</v>
      </c>
    </row>
    <row r="686" spans="1:4" x14ac:dyDescent="0.3">
      <c r="A686" s="5" t="s">
        <v>1</v>
      </c>
      <c r="B686" s="10">
        <v>2056643</v>
      </c>
      <c r="C686" s="12" t="s">
        <v>4</v>
      </c>
      <c r="D686" s="7">
        <v>43973</v>
      </c>
    </row>
    <row r="687" spans="1:4" x14ac:dyDescent="0.3">
      <c r="A687" s="5" t="s">
        <v>2</v>
      </c>
      <c r="B687" s="10">
        <v>228658</v>
      </c>
      <c r="C687" s="12" t="s">
        <v>5</v>
      </c>
      <c r="D687" s="7">
        <v>43973</v>
      </c>
    </row>
    <row r="688" spans="1:4" x14ac:dyDescent="0.3">
      <c r="A688" s="5" t="s">
        <v>0</v>
      </c>
      <c r="B688" s="10">
        <v>32616</v>
      </c>
      <c r="C688" s="12" t="s">
        <v>5</v>
      </c>
      <c r="D688" s="7">
        <v>43973</v>
      </c>
    </row>
    <row r="689" spans="1:4" x14ac:dyDescent="0.3">
      <c r="A689" s="5" t="s">
        <v>1</v>
      </c>
      <c r="B689" s="10">
        <v>136720</v>
      </c>
      <c r="C689" s="12" t="s">
        <v>5</v>
      </c>
      <c r="D689" s="7">
        <v>43973</v>
      </c>
    </row>
    <row r="690" spans="1:4" x14ac:dyDescent="0.3">
      <c r="A690" s="5" t="s">
        <v>2</v>
      </c>
      <c r="B690" s="10">
        <v>5310362</v>
      </c>
      <c r="C690" s="12" t="s">
        <v>4</v>
      </c>
      <c r="D690" s="7">
        <v>43974</v>
      </c>
    </row>
    <row r="691" spans="1:4" x14ac:dyDescent="0.3">
      <c r="A691" s="5" t="s">
        <v>0</v>
      </c>
      <c r="B691" s="10">
        <v>342097</v>
      </c>
      <c r="C691" s="12" t="s">
        <v>4</v>
      </c>
      <c r="D691" s="7">
        <v>43974</v>
      </c>
    </row>
    <row r="692" spans="1:4" x14ac:dyDescent="0.3">
      <c r="A692" s="5" t="s">
        <v>1</v>
      </c>
      <c r="B692" s="10">
        <v>2112185</v>
      </c>
      <c r="C692" s="12" t="s">
        <v>4</v>
      </c>
      <c r="D692" s="7">
        <v>43974</v>
      </c>
    </row>
    <row r="693" spans="1:4" x14ac:dyDescent="0.3">
      <c r="A693" s="5" t="s">
        <v>2</v>
      </c>
      <c r="B693" s="10">
        <v>229327</v>
      </c>
      <c r="C693" s="12" t="s">
        <v>5</v>
      </c>
      <c r="D693" s="7">
        <v>43974</v>
      </c>
    </row>
    <row r="694" spans="1:4" x14ac:dyDescent="0.3">
      <c r="A694" s="5" t="s">
        <v>0</v>
      </c>
      <c r="B694" s="10">
        <v>32735</v>
      </c>
      <c r="C694" s="12" t="s">
        <v>5</v>
      </c>
      <c r="D694" s="7">
        <v>43974</v>
      </c>
    </row>
    <row r="695" spans="1:4" x14ac:dyDescent="0.3">
      <c r="A695" s="5" t="s">
        <v>1</v>
      </c>
      <c r="B695" s="10">
        <v>138840</v>
      </c>
      <c r="C695" s="12" t="s">
        <v>5</v>
      </c>
      <c r="D695" s="7">
        <v>43974</v>
      </c>
    </row>
    <row r="696" spans="1:4" x14ac:dyDescent="0.3">
      <c r="A696" s="5" t="s">
        <v>2</v>
      </c>
      <c r="B696" s="10">
        <v>5407613</v>
      </c>
      <c r="C696" s="12" t="s">
        <v>4</v>
      </c>
      <c r="D696" s="7">
        <v>43975</v>
      </c>
    </row>
    <row r="697" spans="1:4" x14ac:dyDescent="0.3">
      <c r="A697" s="5" t="s">
        <v>0</v>
      </c>
      <c r="B697" s="10">
        <v>345059</v>
      </c>
      <c r="C697" s="12" t="s">
        <v>4</v>
      </c>
      <c r="D697" s="7">
        <v>43975</v>
      </c>
    </row>
    <row r="698" spans="1:4" x14ac:dyDescent="0.3">
      <c r="A698" s="5" t="s">
        <v>1</v>
      </c>
      <c r="B698" s="10">
        <v>2168563</v>
      </c>
      <c r="C698" s="12" t="s">
        <v>4</v>
      </c>
      <c r="D698" s="7">
        <v>43975</v>
      </c>
    </row>
    <row r="699" spans="1:4" x14ac:dyDescent="0.3">
      <c r="A699" s="5" t="s">
        <v>2</v>
      </c>
      <c r="B699" s="10">
        <v>229858</v>
      </c>
      <c r="C699" s="12" t="s">
        <v>5</v>
      </c>
      <c r="D699" s="7">
        <v>43975</v>
      </c>
    </row>
    <row r="700" spans="1:4" x14ac:dyDescent="0.3">
      <c r="A700" s="5" t="s">
        <v>0</v>
      </c>
      <c r="B700" s="10">
        <v>32785</v>
      </c>
      <c r="C700" s="12" t="s">
        <v>5</v>
      </c>
      <c r="D700" s="7">
        <v>43975</v>
      </c>
    </row>
    <row r="701" spans="1:4" x14ac:dyDescent="0.3">
      <c r="A701" s="5" t="s">
        <v>1</v>
      </c>
      <c r="B701" s="10">
        <v>140479</v>
      </c>
      <c r="C701" s="12" t="s">
        <v>5</v>
      </c>
      <c r="D701" s="7">
        <v>43975</v>
      </c>
    </row>
    <row r="702" spans="1:4" x14ac:dyDescent="0.3">
      <c r="A702" s="5" t="s">
        <v>2</v>
      </c>
      <c r="B702" s="10">
        <v>5495061</v>
      </c>
      <c r="C702" s="12" t="s">
        <v>4</v>
      </c>
      <c r="D702" s="7">
        <v>43976</v>
      </c>
    </row>
    <row r="703" spans="1:4" x14ac:dyDescent="0.3">
      <c r="A703" s="5" t="s">
        <v>0</v>
      </c>
      <c r="B703" s="10">
        <v>346232</v>
      </c>
      <c r="C703" s="12" t="s">
        <v>4</v>
      </c>
      <c r="D703" s="7">
        <v>43976</v>
      </c>
    </row>
    <row r="704" spans="1:4" x14ac:dyDescent="0.3">
      <c r="A704" s="5" t="s">
        <v>1</v>
      </c>
      <c r="B704" s="10">
        <v>2231738</v>
      </c>
      <c r="C704" s="12" t="s">
        <v>4</v>
      </c>
      <c r="D704" s="7">
        <v>43976</v>
      </c>
    </row>
    <row r="705" spans="1:4" x14ac:dyDescent="0.3">
      <c r="A705" s="5" t="s">
        <v>2</v>
      </c>
      <c r="B705" s="10">
        <v>230158</v>
      </c>
      <c r="C705" s="12" t="s">
        <v>5</v>
      </c>
      <c r="D705" s="7">
        <v>43976</v>
      </c>
    </row>
    <row r="706" spans="1:4" x14ac:dyDescent="0.3">
      <c r="A706" s="5" t="s">
        <v>0</v>
      </c>
      <c r="B706" s="10">
        <v>32877</v>
      </c>
      <c r="C706" s="12" t="s">
        <v>5</v>
      </c>
      <c r="D706" s="7">
        <v>43976</v>
      </c>
    </row>
    <row r="707" spans="1:4" x14ac:dyDescent="0.3">
      <c r="A707" s="5" t="s">
        <v>1</v>
      </c>
      <c r="B707" s="10">
        <v>141981</v>
      </c>
      <c r="C707" s="12" t="s">
        <v>5</v>
      </c>
      <c r="D707" s="7">
        <v>43976</v>
      </c>
    </row>
    <row r="708" spans="1:4" x14ac:dyDescent="0.3">
      <c r="A708" s="5" t="s">
        <v>2</v>
      </c>
      <c r="B708" s="10">
        <v>5589626</v>
      </c>
      <c r="C708" s="12" t="s">
        <v>4</v>
      </c>
      <c r="D708" s="7">
        <v>43977</v>
      </c>
    </row>
    <row r="709" spans="1:4" x14ac:dyDescent="0.3">
      <c r="A709" s="5" t="s">
        <v>0</v>
      </c>
      <c r="B709" s="10">
        <v>350453</v>
      </c>
      <c r="C709" s="12" t="s">
        <v>4</v>
      </c>
      <c r="D709" s="7">
        <v>43977</v>
      </c>
    </row>
    <row r="710" spans="1:4" x14ac:dyDescent="0.3">
      <c r="A710" s="5" t="s">
        <v>1</v>
      </c>
      <c r="B710" s="10">
        <v>2286956</v>
      </c>
      <c r="C710" s="12" t="s">
        <v>4</v>
      </c>
      <c r="D710" s="7">
        <v>43977</v>
      </c>
    </row>
    <row r="711" spans="1:4" x14ac:dyDescent="0.3">
      <c r="A711" s="5" t="s">
        <v>2</v>
      </c>
      <c r="B711" s="10">
        <v>230555</v>
      </c>
      <c r="C711" s="12" t="s">
        <v>5</v>
      </c>
      <c r="D711" s="7">
        <v>43977</v>
      </c>
    </row>
    <row r="712" spans="1:4" x14ac:dyDescent="0.3">
      <c r="A712" s="5" t="s">
        <v>0</v>
      </c>
      <c r="B712" s="10">
        <v>32955</v>
      </c>
      <c r="C712" s="12" t="s">
        <v>5</v>
      </c>
      <c r="D712" s="7">
        <v>43977</v>
      </c>
    </row>
    <row r="713" spans="1:4" x14ac:dyDescent="0.3">
      <c r="A713" s="5" t="s">
        <v>1</v>
      </c>
      <c r="B713" s="10">
        <v>144658</v>
      </c>
      <c r="C713" s="12" t="s">
        <v>5</v>
      </c>
      <c r="D713" s="7">
        <v>43977</v>
      </c>
    </row>
    <row r="714" spans="1:4" x14ac:dyDescent="0.3">
      <c r="A714" s="5" t="s">
        <v>2</v>
      </c>
      <c r="B714" s="10">
        <v>5691790</v>
      </c>
      <c r="C714" s="12" t="s">
        <v>4</v>
      </c>
      <c r="D714" s="7">
        <v>43978</v>
      </c>
    </row>
    <row r="715" spans="1:4" x14ac:dyDescent="0.3">
      <c r="A715" s="5" t="s">
        <v>0</v>
      </c>
      <c r="B715" s="10">
        <v>355629</v>
      </c>
      <c r="C715" s="12" t="s">
        <v>4</v>
      </c>
      <c r="D715" s="7">
        <v>43978</v>
      </c>
    </row>
    <row r="716" spans="1:4" x14ac:dyDescent="0.3">
      <c r="A716" s="5" t="s">
        <v>1</v>
      </c>
      <c r="B716" s="10">
        <v>2350088</v>
      </c>
      <c r="C716" s="12" t="s">
        <v>4</v>
      </c>
      <c r="D716" s="7">
        <v>43978</v>
      </c>
    </row>
    <row r="717" spans="1:4" x14ac:dyDescent="0.3">
      <c r="A717" s="5" t="s">
        <v>2</v>
      </c>
      <c r="B717" s="10">
        <v>231139</v>
      </c>
      <c r="C717" s="12" t="s">
        <v>5</v>
      </c>
      <c r="D717" s="7">
        <v>43978</v>
      </c>
    </row>
    <row r="718" spans="1:4" x14ac:dyDescent="0.3">
      <c r="A718" s="5" t="s">
        <v>0</v>
      </c>
      <c r="B718" s="10">
        <v>33072</v>
      </c>
      <c r="C718" s="12" t="s">
        <v>5</v>
      </c>
      <c r="D718" s="7">
        <v>43978</v>
      </c>
    </row>
    <row r="719" spans="1:4" x14ac:dyDescent="0.3">
      <c r="A719" s="5" t="s">
        <v>1</v>
      </c>
      <c r="B719" s="10">
        <v>147101</v>
      </c>
      <c r="C719" s="12" t="s">
        <v>5</v>
      </c>
      <c r="D719" s="7">
        <v>43978</v>
      </c>
    </row>
    <row r="720" spans="1:4" x14ac:dyDescent="0.3">
      <c r="A720" s="5" t="s">
        <v>2</v>
      </c>
      <c r="B720" s="10">
        <v>5808946</v>
      </c>
      <c r="C720" s="12" t="s">
        <v>4</v>
      </c>
      <c r="D720" s="7">
        <v>43979</v>
      </c>
    </row>
    <row r="721" spans="1:4" x14ac:dyDescent="0.3">
      <c r="A721" s="5" t="s">
        <v>0</v>
      </c>
      <c r="B721" s="10">
        <v>360308</v>
      </c>
      <c r="C721" s="12" t="s">
        <v>4</v>
      </c>
      <c r="D721" s="7">
        <v>43979</v>
      </c>
    </row>
    <row r="722" spans="1:4" x14ac:dyDescent="0.3">
      <c r="A722" s="5" t="s">
        <v>1</v>
      </c>
      <c r="B722" s="10">
        <v>2415960</v>
      </c>
      <c r="C722" s="12" t="s">
        <v>4</v>
      </c>
      <c r="D722" s="7">
        <v>43979</v>
      </c>
    </row>
    <row r="723" spans="1:4" x14ac:dyDescent="0.3">
      <c r="A723" s="5" t="s">
        <v>2</v>
      </c>
      <c r="B723" s="10">
        <v>231732</v>
      </c>
      <c r="C723" s="12" t="s">
        <v>5</v>
      </c>
      <c r="D723" s="7">
        <v>43979</v>
      </c>
    </row>
    <row r="724" spans="1:4" x14ac:dyDescent="0.3">
      <c r="A724" s="5" t="s">
        <v>0</v>
      </c>
      <c r="B724" s="10">
        <v>33142</v>
      </c>
      <c r="C724" s="12" t="s">
        <v>5</v>
      </c>
      <c r="D724" s="7">
        <v>43979</v>
      </c>
    </row>
    <row r="725" spans="1:4" x14ac:dyDescent="0.3">
      <c r="A725" s="5" t="s">
        <v>1</v>
      </c>
      <c r="B725" s="10">
        <v>150604</v>
      </c>
      <c r="C725" s="12" t="s">
        <v>5</v>
      </c>
      <c r="D725" s="7">
        <v>43979</v>
      </c>
    </row>
    <row r="726" spans="1:4" x14ac:dyDescent="0.3">
      <c r="A726" s="5" t="s">
        <v>2</v>
      </c>
      <c r="B726" s="10">
        <v>5924275</v>
      </c>
      <c r="C726" s="12" t="s">
        <v>4</v>
      </c>
      <c r="D726" s="7">
        <v>43980</v>
      </c>
    </row>
    <row r="727" spans="1:4" x14ac:dyDescent="0.3">
      <c r="A727" s="5" t="s">
        <v>0</v>
      </c>
      <c r="B727" s="10">
        <v>364867</v>
      </c>
      <c r="C727" s="12" t="s">
        <v>4</v>
      </c>
      <c r="D727" s="7">
        <v>43980</v>
      </c>
    </row>
    <row r="728" spans="1:4" x14ac:dyDescent="0.3">
      <c r="A728" s="5" t="s">
        <v>1</v>
      </c>
      <c r="B728" s="10">
        <v>2493535</v>
      </c>
      <c r="C728" s="12" t="s">
        <v>4</v>
      </c>
      <c r="D728" s="7">
        <v>43980</v>
      </c>
    </row>
    <row r="729" spans="1:4" x14ac:dyDescent="0.3">
      <c r="A729" s="5" t="s">
        <v>2</v>
      </c>
      <c r="B729" s="10">
        <v>232248</v>
      </c>
      <c r="C729" s="12" t="s">
        <v>5</v>
      </c>
      <c r="D729" s="7">
        <v>43980</v>
      </c>
    </row>
    <row r="730" spans="1:4" x14ac:dyDescent="0.3">
      <c r="A730" s="5" t="s">
        <v>0</v>
      </c>
      <c r="B730" s="10">
        <v>33229</v>
      </c>
      <c r="C730" s="12" t="s">
        <v>5</v>
      </c>
      <c r="D730" s="7">
        <v>43980</v>
      </c>
    </row>
    <row r="731" spans="1:4" x14ac:dyDescent="0.3">
      <c r="A731" s="5" t="s">
        <v>1</v>
      </c>
      <c r="B731" s="10">
        <v>152844</v>
      </c>
      <c r="C731" s="12" t="s">
        <v>5</v>
      </c>
      <c r="D731" s="7">
        <v>43980</v>
      </c>
    </row>
    <row r="732" spans="1:4" x14ac:dyDescent="0.3">
      <c r="A732" s="5" t="s">
        <v>2</v>
      </c>
      <c r="B732" s="10">
        <v>6059017</v>
      </c>
      <c r="C732" s="12" t="s">
        <v>4</v>
      </c>
      <c r="D732" s="7">
        <v>43981</v>
      </c>
    </row>
    <row r="733" spans="1:4" x14ac:dyDescent="0.3">
      <c r="A733" s="5" t="s">
        <v>0</v>
      </c>
      <c r="B733" s="10">
        <v>369126</v>
      </c>
      <c r="C733" s="12" t="s">
        <v>4</v>
      </c>
      <c r="D733" s="7">
        <v>43981</v>
      </c>
    </row>
    <row r="734" spans="1:4" x14ac:dyDescent="0.3">
      <c r="A734" s="5" t="s">
        <v>1</v>
      </c>
      <c r="B734" s="10">
        <v>2564693</v>
      </c>
      <c r="C734" s="12" t="s">
        <v>4</v>
      </c>
      <c r="D734" s="7">
        <v>43981</v>
      </c>
    </row>
    <row r="735" spans="1:4" x14ac:dyDescent="0.3">
      <c r="A735" s="5" t="s">
        <v>2</v>
      </c>
      <c r="B735" s="10">
        <v>232664</v>
      </c>
      <c r="C735" s="12" t="s">
        <v>5</v>
      </c>
      <c r="D735" s="7">
        <v>43981</v>
      </c>
    </row>
    <row r="736" spans="1:4" x14ac:dyDescent="0.3">
      <c r="A736" s="5" t="s">
        <v>0</v>
      </c>
      <c r="B736" s="10">
        <v>33340</v>
      </c>
      <c r="C736" s="12" t="s">
        <v>5</v>
      </c>
      <c r="D736" s="7">
        <v>43981</v>
      </c>
    </row>
    <row r="737" spans="1:4" x14ac:dyDescent="0.3">
      <c r="A737" s="5" t="s">
        <v>1</v>
      </c>
      <c r="B737" s="10">
        <v>155633</v>
      </c>
      <c r="C737" s="12" t="s">
        <v>5</v>
      </c>
      <c r="D737" s="7">
        <v>43981</v>
      </c>
    </row>
    <row r="738" spans="1:4" x14ac:dyDescent="0.3">
      <c r="A738" s="5" t="s">
        <v>2</v>
      </c>
      <c r="B738" s="10">
        <v>6166946</v>
      </c>
      <c r="C738" s="12" t="s">
        <v>4</v>
      </c>
      <c r="D738" s="7">
        <v>43982</v>
      </c>
    </row>
    <row r="739" spans="1:4" x14ac:dyDescent="0.3">
      <c r="A739" s="5" t="s">
        <v>0</v>
      </c>
      <c r="B739" s="10">
        <v>372035</v>
      </c>
      <c r="C739" s="12" t="s">
        <v>4</v>
      </c>
      <c r="D739" s="7">
        <v>43982</v>
      </c>
    </row>
    <row r="740" spans="1:4" x14ac:dyDescent="0.3">
      <c r="A740" s="5" t="s">
        <v>1</v>
      </c>
      <c r="B740" s="10">
        <v>2641329</v>
      </c>
      <c r="C740" s="12" t="s">
        <v>4</v>
      </c>
      <c r="D740" s="7">
        <v>43982</v>
      </c>
    </row>
    <row r="741" spans="1:4" x14ac:dyDescent="0.3">
      <c r="A741" s="5" t="s">
        <v>2</v>
      </c>
      <c r="B741" s="10">
        <v>232997</v>
      </c>
      <c r="C741" s="12" t="s">
        <v>5</v>
      </c>
      <c r="D741" s="7">
        <v>43982</v>
      </c>
    </row>
    <row r="742" spans="1:4" x14ac:dyDescent="0.3">
      <c r="A742" s="5" t="s">
        <v>0</v>
      </c>
      <c r="B742" s="10">
        <v>33415</v>
      </c>
      <c r="C742" s="12" t="s">
        <v>5</v>
      </c>
      <c r="D742" s="7">
        <v>43982</v>
      </c>
    </row>
    <row r="743" spans="1:4" x14ac:dyDescent="0.3">
      <c r="A743" s="5" t="s">
        <v>1</v>
      </c>
      <c r="B743" s="10">
        <v>157507</v>
      </c>
      <c r="C743" s="12" t="s">
        <v>5</v>
      </c>
      <c r="D743" s="7">
        <v>43982</v>
      </c>
    </row>
    <row r="744" spans="1:4" x14ac:dyDescent="0.3">
      <c r="A744" s="5" t="s">
        <v>2</v>
      </c>
      <c r="B744" s="10">
        <v>6265852</v>
      </c>
      <c r="C744" s="12" t="s">
        <v>4</v>
      </c>
      <c r="D744" s="7">
        <v>43983</v>
      </c>
    </row>
    <row r="745" spans="1:4" x14ac:dyDescent="0.3">
      <c r="A745" s="5" t="s">
        <v>0</v>
      </c>
      <c r="B745" s="10">
        <v>375543</v>
      </c>
      <c r="C745" s="12" t="s">
        <v>4</v>
      </c>
      <c r="D745" s="7">
        <v>43983</v>
      </c>
    </row>
    <row r="746" spans="1:4" x14ac:dyDescent="0.3">
      <c r="A746" s="5" t="s">
        <v>1</v>
      </c>
      <c r="B746" s="10">
        <v>2696009</v>
      </c>
      <c r="C746" s="12" t="s">
        <v>4</v>
      </c>
      <c r="D746" s="7">
        <v>43983</v>
      </c>
    </row>
    <row r="747" spans="1:4" x14ac:dyDescent="0.3">
      <c r="A747" s="5" t="s">
        <v>2</v>
      </c>
      <c r="B747" s="10">
        <v>233197</v>
      </c>
      <c r="C747" s="12" t="s">
        <v>5</v>
      </c>
      <c r="D747" s="7">
        <v>43983</v>
      </c>
    </row>
    <row r="748" spans="1:4" x14ac:dyDescent="0.3">
      <c r="A748" s="5" t="s">
        <v>0</v>
      </c>
      <c r="B748" s="10">
        <v>33475</v>
      </c>
      <c r="C748" s="12" t="s">
        <v>5</v>
      </c>
      <c r="D748" s="7">
        <v>43983</v>
      </c>
    </row>
    <row r="749" spans="1:4" x14ac:dyDescent="0.3">
      <c r="A749" s="5" t="s">
        <v>1</v>
      </c>
      <c r="B749" s="10">
        <v>158355</v>
      </c>
      <c r="C749" s="12" t="s">
        <v>5</v>
      </c>
      <c r="D749" s="7">
        <v>43983</v>
      </c>
    </row>
    <row r="750" spans="1:4" x14ac:dyDescent="0.3">
      <c r="A750" s="5" t="s">
        <v>2</v>
      </c>
      <c r="B750" s="10">
        <v>6378238</v>
      </c>
      <c r="C750" s="12" t="s">
        <v>4</v>
      </c>
      <c r="D750" s="7">
        <v>43984</v>
      </c>
    </row>
    <row r="751" spans="1:4" x14ac:dyDescent="0.3">
      <c r="A751" s="5" t="s">
        <v>0</v>
      </c>
      <c r="B751" s="10">
        <v>380250</v>
      </c>
      <c r="C751" s="12" t="s">
        <v>4</v>
      </c>
      <c r="D751" s="7">
        <v>43984</v>
      </c>
    </row>
    <row r="752" spans="1:4" x14ac:dyDescent="0.3">
      <c r="A752" s="5" t="s">
        <v>1</v>
      </c>
      <c r="B752" s="10">
        <v>2729527</v>
      </c>
      <c r="C752" s="12" t="s">
        <v>4</v>
      </c>
      <c r="D752" s="7">
        <v>43984</v>
      </c>
    </row>
    <row r="753" spans="1:4" x14ac:dyDescent="0.3">
      <c r="A753" s="5" t="s">
        <v>2</v>
      </c>
      <c r="B753" s="10">
        <v>233515</v>
      </c>
      <c r="C753" s="12" t="s">
        <v>5</v>
      </c>
      <c r="D753" s="7">
        <v>43984</v>
      </c>
    </row>
    <row r="754" spans="1:4" x14ac:dyDescent="0.3">
      <c r="A754" s="5" t="s">
        <v>0</v>
      </c>
      <c r="B754" s="10">
        <v>33530</v>
      </c>
      <c r="C754" s="12" t="s">
        <v>5</v>
      </c>
      <c r="D754" s="7">
        <v>43984</v>
      </c>
    </row>
    <row r="755" spans="1:4" x14ac:dyDescent="0.3">
      <c r="A755" s="5" t="s">
        <v>1</v>
      </c>
      <c r="B755" s="10">
        <v>160092</v>
      </c>
      <c r="C755" s="12" t="s">
        <v>5</v>
      </c>
      <c r="D755" s="7">
        <v>43984</v>
      </c>
    </row>
    <row r="756" spans="1:4" x14ac:dyDescent="0.3">
      <c r="A756" s="5" t="s">
        <v>2</v>
      </c>
      <c r="B756" s="10">
        <v>6508635</v>
      </c>
      <c r="C756" s="12" t="s">
        <v>4</v>
      </c>
      <c r="D756" s="7">
        <v>43985</v>
      </c>
    </row>
    <row r="757" spans="1:4" x14ac:dyDescent="0.3">
      <c r="A757" s="5" t="s">
        <v>0</v>
      </c>
      <c r="B757" s="10">
        <v>385947</v>
      </c>
      <c r="C757" s="12" t="s">
        <v>4</v>
      </c>
      <c r="D757" s="7">
        <v>43985</v>
      </c>
    </row>
    <row r="758" spans="1:4" x14ac:dyDescent="0.3">
      <c r="A758" s="5" t="s">
        <v>1</v>
      </c>
      <c r="B758" s="10">
        <v>2804982</v>
      </c>
      <c r="C758" s="12" t="s">
        <v>4</v>
      </c>
      <c r="D758" s="7">
        <v>43985</v>
      </c>
    </row>
    <row r="759" spans="1:4" x14ac:dyDescent="0.3">
      <c r="A759" s="5" t="s">
        <v>2</v>
      </c>
      <c r="B759" s="10">
        <v>233836</v>
      </c>
      <c r="C759" s="12" t="s">
        <v>5</v>
      </c>
      <c r="D759" s="7">
        <v>43985</v>
      </c>
    </row>
    <row r="760" spans="1:4" x14ac:dyDescent="0.3">
      <c r="A760" s="5" t="s">
        <v>0</v>
      </c>
      <c r="B760" s="10">
        <v>33601</v>
      </c>
      <c r="C760" s="12" t="s">
        <v>5</v>
      </c>
      <c r="D760" s="7">
        <v>43985</v>
      </c>
    </row>
    <row r="761" spans="1:4" x14ac:dyDescent="0.3">
      <c r="A761" s="5" t="s">
        <v>1</v>
      </c>
      <c r="B761" s="10">
        <v>160938</v>
      </c>
      <c r="C761" s="12" t="s">
        <v>5</v>
      </c>
      <c r="D761" s="7">
        <v>43985</v>
      </c>
    </row>
    <row r="762" spans="1:4" x14ac:dyDescent="0.3">
      <c r="A762" s="5" t="s">
        <v>2</v>
      </c>
      <c r="B762" s="10">
        <v>6632985</v>
      </c>
      <c r="C762" s="12" t="s">
        <v>4</v>
      </c>
      <c r="D762" s="7">
        <v>43986</v>
      </c>
    </row>
    <row r="763" spans="1:4" x14ac:dyDescent="0.3">
      <c r="A763" s="5" t="s">
        <v>0</v>
      </c>
      <c r="B763" s="10">
        <v>391136</v>
      </c>
      <c r="C763" s="12" t="s">
        <v>4</v>
      </c>
      <c r="D763" s="7">
        <v>43986</v>
      </c>
    </row>
    <row r="764" spans="1:4" x14ac:dyDescent="0.3">
      <c r="A764" s="5" t="s">
        <v>1</v>
      </c>
      <c r="B764" s="10">
        <v>2869963</v>
      </c>
      <c r="C764" s="12" t="s">
        <v>4</v>
      </c>
      <c r="D764" s="7">
        <v>43986</v>
      </c>
    </row>
    <row r="765" spans="1:4" x14ac:dyDescent="0.3">
      <c r="A765" s="5" t="s">
        <v>2</v>
      </c>
      <c r="B765" s="10">
        <v>234013</v>
      </c>
      <c r="C765" s="12" t="s">
        <v>5</v>
      </c>
      <c r="D765" s="7">
        <v>43986</v>
      </c>
    </row>
    <row r="766" spans="1:4" x14ac:dyDescent="0.3">
      <c r="A766" s="5" t="s">
        <v>0</v>
      </c>
      <c r="B766" s="10">
        <v>33689</v>
      </c>
      <c r="C766" s="12" t="s">
        <v>5</v>
      </c>
      <c r="D766" s="7">
        <v>43986</v>
      </c>
    </row>
    <row r="767" spans="1:4" x14ac:dyDescent="0.3">
      <c r="A767" s="5" t="s">
        <v>1</v>
      </c>
      <c r="B767" s="10">
        <v>161895</v>
      </c>
      <c r="C767" s="12" t="s">
        <v>5</v>
      </c>
      <c r="D767" s="7">
        <v>43986</v>
      </c>
    </row>
    <row r="768" spans="1:4" x14ac:dyDescent="0.3">
      <c r="A768" s="5" t="s">
        <v>2</v>
      </c>
      <c r="B768" s="10">
        <v>6764918</v>
      </c>
      <c r="C768" s="12" t="s">
        <v>4</v>
      </c>
      <c r="D768" s="7">
        <v>43987</v>
      </c>
    </row>
    <row r="769" spans="1:4" x14ac:dyDescent="0.3">
      <c r="A769" s="5" t="s">
        <v>0</v>
      </c>
      <c r="B769" s="10">
        <v>395880</v>
      </c>
      <c r="C769" s="12" t="s">
        <v>4</v>
      </c>
      <c r="D769" s="7">
        <v>43987</v>
      </c>
    </row>
    <row r="770" spans="1:4" x14ac:dyDescent="0.3">
      <c r="A770" s="5" t="s">
        <v>1</v>
      </c>
      <c r="B770" s="10">
        <v>2746192</v>
      </c>
      <c r="C770" s="12" t="s">
        <v>4</v>
      </c>
      <c r="D770" s="7">
        <v>43987</v>
      </c>
    </row>
    <row r="771" spans="1:4" x14ac:dyDescent="0.3">
      <c r="A771" s="5" t="s">
        <v>2</v>
      </c>
      <c r="B771" s="10">
        <v>234531</v>
      </c>
      <c r="C771" s="12" t="s">
        <v>5</v>
      </c>
      <c r="D771" s="7">
        <v>43987</v>
      </c>
    </row>
    <row r="772" spans="1:4" x14ac:dyDescent="0.3">
      <c r="A772" s="5" t="s">
        <v>0</v>
      </c>
      <c r="B772" s="10">
        <v>33774</v>
      </c>
      <c r="C772" s="12" t="s">
        <v>5</v>
      </c>
      <c r="D772" s="7">
        <v>43987</v>
      </c>
    </row>
    <row r="773" spans="1:4" x14ac:dyDescent="0.3">
      <c r="A773" s="5" t="s">
        <v>1</v>
      </c>
      <c r="B773" s="10">
        <v>163781</v>
      </c>
      <c r="C773" s="12" t="s">
        <v>5</v>
      </c>
      <c r="D773" s="7">
        <v>43987</v>
      </c>
    </row>
    <row r="774" spans="1:4" x14ac:dyDescent="0.3">
      <c r="A774" s="5" t="s">
        <v>2</v>
      </c>
      <c r="B774" s="10">
        <v>6891213</v>
      </c>
      <c r="C774" s="12" t="s">
        <v>4</v>
      </c>
      <c r="D774" s="7">
        <v>43988</v>
      </c>
    </row>
    <row r="775" spans="1:4" x14ac:dyDescent="0.3">
      <c r="A775" s="5" t="s">
        <v>0</v>
      </c>
      <c r="B775" s="10">
        <v>399718</v>
      </c>
      <c r="C775" s="12" t="s">
        <v>4</v>
      </c>
      <c r="D775" s="7">
        <v>43988</v>
      </c>
    </row>
    <row r="776" spans="1:4" x14ac:dyDescent="0.3">
      <c r="A776" s="5" t="s">
        <v>1</v>
      </c>
      <c r="B776" s="10">
        <v>3085833</v>
      </c>
      <c r="C776" s="12" t="s">
        <v>4</v>
      </c>
      <c r="D776" s="7">
        <v>43988</v>
      </c>
    </row>
    <row r="777" spans="1:4" x14ac:dyDescent="0.3">
      <c r="A777" s="5" t="s">
        <v>2</v>
      </c>
      <c r="B777" s="10">
        <v>234801</v>
      </c>
      <c r="C777" s="12" t="s">
        <v>5</v>
      </c>
      <c r="D777" s="7">
        <v>43988</v>
      </c>
    </row>
    <row r="778" spans="1:4" x14ac:dyDescent="0.3">
      <c r="A778" s="5" t="s">
        <v>0</v>
      </c>
      <c r="B778" s="10">
        <v>33846</v>
      </c>
      <c r="C778" s="12" t="s">
        <v>5</v>
      </c>
      <c r="D778" s="7">
        <v>43988</v>
      </c>
    </row>
    <row r="779" spans="1:4" x14ac:dyDescent="0.3">
      <c r="A779" s="5" t="s">
        <v>1</v>
      </c>
      <c r="B779" s="10">
        <v>165078</v>
      </c>
      <c r="C779" s="12" t="s">
        <v>5</v>
      </c>
      <c r="D779" s="7">
        <v>43988</v>
      </c>
    </row>
    <row r="780" spans="1:4" x14ac:dyDescent="0.3">
      <c r="A780" s="5" t="s">
        <v>2</v>
      </c>
      <c r="B780" s="10">
        <v>7009065</v>
      </c>
      <c r="C780" s="12" t="s">
        <v>4</v>
      </c>
      <c r="D780" s="7">
        <v>43989</v>
      </c>
    </row>
    <row r="781" spans="1:4" x14ac:dyDescent="0.3">
      <c r="A781" s="5" t="s">
        <v>0</v>
      </c>
      <c r="B781" s="10">
        <v>402730</v>
      </c>
      <c r="C781" s="12" t="s">
        <v>4</v>
      </c>
      <c r="D781" s="7">
        <v>43989</v>
      </c>
    </row>
    <row r="782" spans="1:4" x14ac:dyDescent="0.3">
      <c r="A782" s="5" t="s">
        <v>1</v>
      </c>
      <c r="B782" s="10">
        <v>3140920</v>
      </c>
      <c r="C782" s="12" t="s">
        <v>4</v>
      </c>
      <c r="D782" s="7">
        <v>43989</v>
      </c>
    </row>
    <row r="783" spans="1:4" x14ac:dyDescent="0.3">
      <c r="A783" s="5" t="s">
        <v>2</v>
      </c>
      <c r="B783" s="10">
        <v>234998</v>
      </c>
      <c r="C783" s="12" t="s">
        <v>5</v>
      </c>
      <c r="D783" s="7">
        <v>43989</v>
      </c>
    </row>
    <row r="784" spans="1:4" x14ac:dyDescent="0.3">
      <c r="A784" s="5" t="s">
        <v>0</v>
      </c>
      <c r="B784" s="10">
        <v>33899</v>
      </c>
      <c r="C784" s="12" t="s">
        <v>5</v>
      </c>
      <c r="D784" s="7">
        <v>43989</v>
      </c>
    </row>
    <row r="785" spans="1:4" x14ac:dyDescent="0.3">
      <c r="A785" s="5" t="s">
        <v>1</v>
      </c>
      <c r="B785" s="10">
        <v>165837</v>
      </c>
      <c r="C785" s="12" t="s">
        <v>5</v>
      </c>
      <c r="D785" s="7">
        <v>43989</v>
      </c>
    </row>
    <row r="786" spans="1:4" x14ac:dyDescent="0.3">
      <c r="A786" s="5" t="s">
        <v>2</v>
      </c>
      <c r="B786" s="10">
        <v>7118462</v>
      </c>
      <c r="C786" s="12" t="s">
        <v>4</v>
      </c>
      <c r="D786" s="7">
        <v>43990</v>
      </c>
    </row>
    <row r="787" spans="1:4" x14ac:dyDescent="0.3">
      <c r="A787" s="5" t="s">
        <v>0</v>
      </c>
      <c r="B787" s="10">
        <v>406520</v>
      </c>
      <c r="C787" s="12" t="s">
        <v>4</v>
      </c>
      <c r="D787" s="7">
        <v>43990</v>
      </c>
    </row>
    <row r="788" spans="1:4" x14ac:dyDescent="0.3">
      <c r="A788" s="5" t="s">
        <v>1</v>
      </c>
      <c r="B788" s="10">
        <v>3200000</v>
      </c>
      <c r="C788" s="12" t="s">
        <v>4</v>
      </c>
      <c r="D788" s="7">
        <v>43990</v>
      </c>
    </row>
    <row r="789" spans="1:4" x14ac:dyDescent="0.3">
      <c r="A789" s="5" t="s">
        <v>2</v>
      </c>
      <c r="B789" s="10">
        <v>235278</v>
      </c>
      <c r="C789" s="12" t="s">
        <v>5</v>
      </c>
      <c r="D789" s="7">
        <v>43990</v>
      </c>
    </row>
    <row r="790" spans="1:4" x14ac:dyDescent="0.3">
      <c r="A790" s="5" t="s">
        <v>0</v>
      </c>
      <c r="B790" s="10">
        <v>33964</v>
      </c>
      <c r="C790" s="12" t="s">
        <v>5</v>
      </c>
      <c r="D790" s="7">
        <v>43990</v>
      </c>
    </row>
    <row r="791" spans="1:4" x14ac:dyDescent="0.3">
      <c r="A791" s="5" t="s">
        <v>1</v>
      </c>
      <c r="B791" s="10">
        <v>166500</v>
      </c>
      <c r="C791" s="12" t="s">
        <v>5</v>
      </c>
      <c r="D791" s="7">
        <v>43990</v>
      </c>
    </row>
    <row r="792" spans="1:4" x14ac:dyDescent="0.3">
      <c r="A792" s="5" t="s">
        <v>2</v>
      </c>
      <c r="B792" s="10">
        <v>172114</v>
      </c>
      <c r="C792" s="12" t="s">
        <v>10</v>
      </c>
      <c r="D792" s="7">
        <v>43991</v>
      </c>
    </row>
    <row r="793" spans="1:4" x14ac:dyDescent="0.3">
      <c r="A793" s="5" t="s">
        <v>0</v>
      </c>
      <c r="B793" s="10">
        <v>4729</v>
      </c>
      <c r="C793" s="12" t="s">
        <v>10</v>
      </c>
      <c r="D793" s="7">
        <v>43991</v>
      </c>
    </row>
    <row r="794" spans="1:4" x14ac:dyDescent="0.3">
      <c r="A794" s="5" t="s">
        <v>1</v>
      </c>
      <c r="B794" s="10">
        <v>144598</v>
      </c>
      <c r="C794" s="12" t="s">
        <v>10</v>
      </c>
      <c r="D794" s="7">
        <v>43991</v>
      </c>
    </row>
    <row r="795" spans="1:4" x14ac:dyDescent="0.3">
      <c r="A795" s="5" t="s">
        <v>2</v>
      </c>
      <c r="B795" s="10">
        <v>7242235</v>
      </c>
      <c r="C795" s="12" t="s">
        <v>4</v>
      </c>
      <c r="D795" s="7">
        <v>43991</v>
      </c>
    </row>
    <row r="796" spans="1:4" x14ac:dyDescent="0.3">
      <c r="A796" s="5" t="s">
        <v>0</v>
      </c>
      <c r="B796" s="10">
        <v>609434</v>
      </c>
      <c r="C796" s="12" t="s">
        <v>4</v>
      </c>
      <c r="D796" s="7">
        <v>43991</v>
      </c>
    </row>
    <row r="797" spans="1:4" x14ac:dyDescent="0.3">
      <c r="A797" s="5" t="s">
        <v>1</v>
      </c>
      <c r="B797" s="10">
        <v>3375668</v>
      </c>
      <c r="C797" s="12" t="s">
        <v>4</v>
      </c>
      <c r="D797" s="7">
        <v>43991</v>
      </c>
    </row>
    <row r="798" spans="1:4" x14ac:dyDescent="0.3">
      <c r="A798" s="5" t="s">
        <v>2</v>
      </c>
      <c r="B798" s="10">
        <v>235561</v>
      </c>
      <c r="C798" s="12" t="s">
        <v>5</v>
      </c>
      <c r="D798" s="7">
        <v>43991</v>
      </c>
    </row>
    <row r="799" spans="1:4" x14ac:dyDescent="0.3">
      <c r="A799" s="5" t="s">
        <v>0</v>
      </c>
      <c r="B799" s="10">
        <v>34043</v>
      </c>
      <c r="C799" s="12" t="s">
        <v>5</v>
      </c>
      <c r="D799" s="7">
        <v>43991</v>
      </c>
    </row>
    <row r="800" spans="1:4" x14ac:dyDescent="0.3">
      <c r="A800" s="5" t="s">
        <v>1</v>
      </c>
      <c r="B800" s="10">
        <v>168646</v>
      </c>
      <c r="C800" s="12" t="s">
        <v>5</v>
      </c>
      <c r="D800" s="7">
        <v>43991</v>
      </c>
    </row>
    <row r="801" spans="1:4" x14ac:dyDescent="0.3">
      <c r="A801" s="5" t="s">
        <v>2</v>
      </c>
      <c r="B801" s="10">
        <v>173036</v>
      </c>
      <c r="C801" s="12" t="s">
        <v>10</v>
      </c>
      <c r="D801" s="7">
        <v>43992</v>
      </c>
    </row>
    <row r="802" spans="1:4" x14ac:dyDescent="0.3">
      <c r="A802" s="5" t="s">
        <v>0</v>
      </c>
      <c r="B802" s="10">
        <v>4746</v>
      </c>
      <c r="C802" s="12" t="s">
        <v>10</v>
      </c>
      <c r="D802" s="7">
        <v>43992</v>
      </c>
    </row>
    <row r="803" spans="1:4" x14ac:dyDescent="0.3">
      <c r="A803" s="5" t="s">
        <v>1</v>
      </c>
      <c r="B803" s="10">
        <v>146839</v>
      </c>
      <c r="C803" s="12" t="s">
        <v>10</v>
      </c>
      <c r="D803" s="7">
        <v>43992</v>
      </c>
    </row>
    <row r="804" spans="1:4" x14ac:dyDescent="0.3">
      <c r="A804" s="5" t="s">
        <v>2</v>
      </c>
      <c r="B804" s="10">
        <v>7360239</v>
      </c>
      <c r="C804" s="12" t="s">
        <v>4</v>
      </c>
      <c r="D804" s="7">
        <v>43992</v>
      </c>
    </row>
    <row r="805" spans="1:4" x14ac:dyDescent="0.3">
      <c r="A805" s="5" t="s">
        <v>0</v>
      </c>
      <c r="B805" s="10">
        <v>416201</v>
      </c>
      <c r="C805" s="12" t="s">
        <v>4</v>
      </c>
      <c r="D805" s="7">
        <v>43992</v>
      </c>
    </row>
    <row r="806" spans="1:4" x14ac:dyDescent="0.3">
      <c r="A806" s="5" t="s">
        <v>1</v>
      </c>
      <c r="B806" s="10">
        <v>3454807</v>
      </c>
      <c r="C806" s="12" t="s">
        <v>4</v>
      </c>
      <c r="D806" s="7">
        <v>43992</v>
      </c>
    </row>
    <row r="807" spans="1:4" x14ac:dyDescent="0.3">
      <c r="A807" s="5" t="s">
        <v>2</v>
      </c>
      <c r="B807" s="10">
        <v>235763</v>
      </c>
      <c r="C807" s="12" t="s">
        <v>5</v>
      </c>
      <c r="D807" s="7">
        <v>43992</v>
      </c>
    </row>
    <row r="808" spans="1:4" x14ac:dyDescent="0.3">
      <c r="A808" s="5" t="s">
        <v>0</v>
      </c>
      <c r="B808" s="10">
        <v>34114</v>
      </c>
      <c r="C808" s="12" t="s">
        <v>5</v>
      </c>
      <c r="D808" s="7">
        <v>43992</v>
      </c>
    </row>
    <row r="809" spans="1:4" x14ac:dyDescent="0.3">
      <c r="A809" s="5" t="s">
        <v>1</v>
      </c>
      <c r="B809" s="10">
        <v>169939</v>
      </c>
      <c r="C809" s="12" t="s">
        <v>5</v>
      </c>
      <c r="D809" s="7">
        <v>43992</v>
      </c>
    </row>
    <row r="810" spans="1:4" x14ac:dyDescent="0.3">
      <c r="A810" s="5" t="s">
        <v>2</v>
      </c>
      <c r="B810" s="10">
        <v>174023</v>
      </c>
      <c r="C810" s="12" t="s">
        <v>10</v>
      </c>
      <c r="D810" s="7">
        <v>43993</v>
      </c>
    </row>
    <row r="811" spans="1:4" x14ac:dyDescent="0.3">
      <c r="A811" s="5" t="s">
        <v>0</v>
      </c>
      <c r="B811" s="10">
        <v>4763</v>
      </c>
      <c r="C811" s="12" t="s">
        <v>10</v>
      </c>
      <c r="D811" s="7">
        <v>43993</v>
      </c>
    </row>
    <row r="812" spans="1:4" x14ac:dyDescent="0.3">
      <c r="A812" s="5" t="s">
        <v>1</v>
      </c>
      <c r="B812" s="10">
        <v>147860</v>
      </c>
      <c r="C812" s="12" t="s">
        <v>10</v>
      </c>
      <c r="D812" s="7">
        <v>43993</v>
      </c>
    </row>
    <row r="813" spans="1:4" x14ac:dyDescent="0.3">
      <c r="A813" s="5" t="s">
        <v>2</v>
      </c>
      <c r="B813" s="10">
        <v>7514481</v>
      </c>
      <c r="C813" s="12" t="s">
        <v>4</v>
      </c>
      <c r="D813" s="7">
        <v>43993</v>
      </c>
    </row>
    <row r="814" spans="1:4" x14ac:dyDescent="0.3">
      <c r="A814" s="5" t="s">
        <v>0</v>
      </c>
      <c r="B814" s="10">
        <v>421458</v>
      </c>
      <c r="C814" s="12" t="s">
        <v>4</v>
      </c>
      <c r="D814" s="7">
        <v>43993</v>
      </c>
    </row>
    <row r="815" spans="1:4" x14ac:dyDescent="0.3">
      <c r="A815" s="5" t="s">
        <v>1</v>
      </c>
      <c r="B815" s="10">
        <v>3540696</v>
      </c>
      <c r="C815" s="12" t="s">
        <v>4</v>
      </c>
      <c r="D815" s="7">
        <v>43993</v>
      </c>
    </row>
    <row r="816" spans="1:4" x14ac:dyDescent="0.3">
      <c r="A816" s="5" t="s">
        <v>2</v>
      </c>
      <c r="B816" s="10">
        <v>236142</v>
      </c>
      <c r="C816" s="12" t="s">
        <v>5</v>
      </c>
      <c r="D816" s="7">
        <v>43993</v>
      </c>
    </row>
    <row r="817" spans="1:4" x14ac:dyDescent="0.3">
      <c r="A817" s="5" t="s">
        <v>0</v>
      </c>
      <c r="B817" s="10">
        <v>34167</v>
      </c>
      <c r="C817" s="12" t="s">
        <v>5</v>
      </c>
      <c r="D817" s="7">
        <v>43993</v>
      </c>
    </row>
    <row r="818" spans="1:4" x14ac:dyDescent="0.3">
      <c r="A818" s="5" t="s">
        <v>1</v>
      </c>
      <c r="B818" s="10">
        <v>171338</v>
      </c>
      <c r="C818" s="12" t="s">
        <v>5</v>
      </c>
      <c r="D818" s="7">
        <v>43993</v>
      </c>
    </row>
    <row r="819" spans="1:4" x14ac:dyDescent="0.3">
      <c r="A819" t="s">
        <v>2</v>
      </c>
      <c r="B819" s="10">
        <v>175218</v>
      </c>
      <c r="C819" t="s">
        <v>10</v>
      </c>
      <c r="D819" s="7">
        <v>43994</v>
      </c>
    </row>
    <row r="820" spans="1:4" x14ac:dyDescent="0.3">
      <c r="A820" t="s">
        <v>0</v>
      </c>
      <c r="B820" s="10">
        <v>4778</v>
      </c>
      <c r="C820" t="s">
        <v>10</v>
      </c>
      <c r="D820" s="7">
        <v>43994</v>
      </c>
    </row>
    <row r="821" spans="1:4" x14ac:dyDescent="0.3">
      <c r="A821" t="s">
        <v>1</v>
      </c>
      <c r="B821" s="10">
        <v>149102</v>
      </c>
      <c r="C821" t="s">
        <v>10</v>
      </c>
      <c r="D821" s="7">
        <v>43994</v>
      </c>
    </row>
    <row r="822" spans="1:4" x14ac:dyDescent="0.3">
      <c r="A822" t="s">
        <v>2</v>
      </c>
      <c r="B822" s="10">
        <v>7632802</v>
      </c>
      <c r="C822" t="s">
        <v>4</v>
      </c>
      <c r="D822" s="7">
        <v>43994</v>
      </c>
    </row>
    <row r="823" spans="1:4" x14ac:dyDescent="0.3">
      <c r="A823" t="s">
        <v>0</v>
      </c>
      <c r="B823" s="10">
        <v>425394</v>
      </c>
      <c r="C823" t="s">
        <v>4</v>
      </c>
      <c r="D823" s="7">
        <v>43994</v>
      </c>
    </row>
    <row r="824" spans="1:4" x14ac:dyDescent="0.3">
      <c r="A824" t="s">
        <v>1</v>
      </c>
      <c r="B824" s="10">
        <v>3613277</v>
      </c>
      <c r="C824" t="s">
        <v>4</v>
      </c>
      <c r="D824" s="7">
        <v>43994</v>
      </c>
    </row>
    <row r="825" spans="1:4" x14ac:dyDescent="0.3">
      <c r="A825" t="s">
        <v>2</v>
      </c>
      <c r="B825" s="10">
        <v>236305</v>
      </c>
      <c r="C825" t="s">
        <v>5</v>
      </c>
      <c r="D825" s="7">
        <v>43994</v>
      </c>
    </row>
    <row r="826" spans="1:4" x14ac:dyDescent="0.3">
      <c r="A826" t="s">
        <v>0</v>
      </c>
      <c r="B826" s="10">
        <v>34223</v>
      </c>
      <c r="C826" t="s">
        <v>5</v>
      </c>
      <c r="D826" s="7">
        <v>43994</v>
      </c>
    </row>
    <row r="827" spans="1:4" x14ac:dyDescent="0.3">
      <c r="A827" t="s">
        <v>1</v>
      </c>
      <c r="B827" s="10">
        <v>173085</v>
      </c>
      <c r="C827" t="s">
        <v>5</v>
      </c>
      <c r="D827" s="7">
        <v>43994</v>
      </c>
    </row>
    <row r="828" spans="1:4" x14ac:dyDescent="0.3">
      <c r="A828" t="s">
        <v>2</v>
      </c>
      <c r="B828" s="10">
        <v>176677</v>
      </c>
      <c r="C828" t="s">
        <v>10</v>
      </c>
      <c r="D828" s="7">
        <v>43995</v>
      </c>
    </row>
    <row r="829" spans="1:4" x14ac:dyDescent="0.3">
      <c r="A829" t="s">
        <v>0</v>
      </c>
      <c r="B829" s="10">
        <v>4792</v>
      </c>
      <c r="C829" t="s">
        <v>10</v>
      </c>
      <c r="D829" s="7">
        <v>43995</v>
      </c>
    </row>
    <row r="830" spans="1:4" x14ac:dyDescent="0.3">
      <c r="A830" t="s">
        <v>1</v>
      </c>
      <c r="B830" s="10">
        <v>150087</v>
      </c>
      <c r="C830" t="s">
        <v>10</v>
      </c>
      <c r="D830" s="7">
        <v>43995</v>
      </c>
    </row>
    <row r="831" spans="1:4" x14ac:dyDescent="0.3">
      <c r="A831" t="s">
        <v>2</v>
      </c>
      <c r="B831" s="10">
        <v>7766952</v>
      </c>
      <c r="C831" t="s">
        <v>4</v>
      </c>
      <c r="D831" s="7">
        <v>43995</v>
      </c>
    </row>
    <row r="832" spans="1:4" x14ac:dyDescent="0.3">
      <c r="A832" t="s">
        <v>0</v>
      </c>
      <c r="B832" s="10">
        <v>429736</v>
      </c>
      <c r="C832" t="s">
        <v>4</v>
      </c>
      <c r="D832" s="7">
        <v>43995</v>
      </c>
    </row>
    <row r="833" spans="1:4" x14ac:dyDescent="0.3">
      <c r="A833" t="s">
        <v>1</v>
      </c>
      <c r="B833" s="10">
        <v>3698304</v>
      </c>
      <c r="C833" t="s">
        <v>4</v>
      </c>
      <c r="D833" s="7">
        <v>43995</v>
      </c>
    </row>
    <row r="834" spans="1:4" x14ac:dyDescent="0.3">
      <c r="A834" t="s">
        <v>2</v>
      </c>
      <c r="B834" s="10">
        <v>236651</v>
      </c>
      <c r="C834" t="s">
        <v>5</v>
      </c>
      <c r="D834" s="7">
        <v>43995</v>
      </c>
    </row>
    <row r="835" spans="1:4" x14ac:dyDescent="0.3">
      <c r="A835" t="s">
        <v>0</v>
      </c>
      <c r="B835" s="10">
        <v>34301</v>
      </c>
      <c r="C835" t="s">
        <v>5</v>
      </c>
      <c r="D835" s="7">
        <v>43995</v>
      </c>
    </row>
    <row r="836" spans="1:4" x14ac:dyDescent="0.3">
      <c r="A836" t="s">
        <v>1</v>
      </c>
      <c r="B836" s="10">
        <v>174865</v>
      </c>
      <c r="C836" t="s">
        <v>5</v>
      </c>
      <c r="D836" s="7">
        <v>43995</v>
      </c>
    </row>
    <row r="837" spans="1:4" x14ac:dyDescent="0.3">
      <c r="A837" t="s">
        <v>2</v>
      </c>
      <c r="B837" s="10">
        <v>178239</v>
      </c>
      <c r="C837" t="s">
        <v>10</v>
      </c>
      <c r="D837" s="7">
        <v>43996</v>
      </c>
    </row>
    <row r="838" spans="1:4" x14ac:dyDescent="0.3">
      <c r="A838" t="s">
        <v>0</v>
      </c>
      <c r="B838" s="10">
        <v>4807</v>
      </c>
      <c r="C838" t="s">
        <v>10</v>
      </c>
      <c r="D838" s="7">
        <v>43996</v>
      </c>
    </row>
    <row r="839" spans="1:4" x14ac:dyDescent="0.3">
      <c r="A839" t="s">
        <v>1</v>
      </c>
      <c r="B839" s="10">
        <v>151417</v>
      </c>
      <c r="C839" t="s">
        <v>10</v>
      </c>
      <c r="D839" s="7">
        <v>43996</v>
      </c>
    </row>
    <row r="840" spans="1:4" x14ac:dyDescent="0.3">
      <c r="A840" t="s">
        <v>2</v>
      </c>
      <c r="B840" s="10">
        <v>7900924</v>
      </c>
      <c r="C840" t="s">
        <v>4</v>
      </c>
      <c r="D840" s="7">
        <v>43996</v>
      </c>
    </row>
    <row r="841" spans="1:4" x14ac:dyDescent="0.3">
      <c r="A841" t="s">
        <v>0</v>
      </c>
      <c r="B841" s="10">
        <v>433066</v>
      </c>
      <c r="C841" t="s">
        <v>4</v>
      </c>
      <c r="D841" s="7">
        <v>43996</v>
      </c>
    </row>
    <row r="842" spans="1:4" x14ac:dyDescent="0.3">
      <c r="A842" t="s">
        <v>1</v>
      </c>
      <c r="B842" s="10">
        <v>3769712</v>
      </c>
      <c r="C842" t="s">
        <v>4</v>
      </c>
      <c r="D842" s="7">
        <v>43996</v>
      </c>
    </row>
    <row r="843" spans="1:4" x14ac:dyDescent="0.3">
      <c r="A843" t="s">
        <v>2</v>
      </c>
      <c r="B843" s="10">
        <v>236989</v>
      </c>
      <c r="C843" t="s">
        <v>5</v>
      </c>
      <c r="D843" s="7">
        <v>43996</v>
      </c>
    </row>
    <row r="844" spans="1:4" x14ac:dyDescent="0.3">
      <c r="A844" t="s">
        <v>0</v>
      </c>
      <c r="B844" s="10">
        <v>34345</v>
      </c>
      <c r="C844" t="s">
        <v>5</v>
      </c>
      <c r="D844" s="7">
        <v>43996</v>
      </c>
    </row>
    <row r="845" spans="1:4" x14ac:dyDescent="0.3">
      <c r="A845" t="s">
        <v>1</v>
      </c>
      <c r="B845" s="10">
        <v>176370</v>
      </c>
      <c r="C845" t="s">
        <v>5</v>
      </c>
      <c r="D845" s="7">
        <v>43996</v>
      </c>
    </row>
    <row r="846" spans="1:4" x14ac:dyDescent="0.3">
      <c r="A846" t="s">
        <v>2</v>
      </c>
      <c r="B846" s="10">
        <v>179831</v>
      </c>
      <c r="C846" t="s">
        <v>10</v>
      </c>
      <c r="D846" s="7">
        <v>43997</v>
      </c>
    </row>
    <row r="847" spans="1:4" x14ac:dyDescent="0.3">
      <c r="A847" t="s">
        <v>0</v>
      </c>
      <c r="B847" s="10">
        <v>4825</v>
      </c>
      <c r="C847" t="s">
        <v>10</v>
      </c>
      <c r="D847" s="7">
        <v>43997</v>
      </c>
    </row>
    <row r="848" spans="1:4" x14ac:dyDescent="0.3">
      <c r="A848" t="s">
        <v>1</v>
      </c>
      <c r="B848" s="10">
        <v>152364</v>
      </c>
      <c r="C848" t="s">
        <v>10</v>
      </c>
      <c r="D848" s="7">
        <v>43997</v>
      </c>
    </row>
    <row r="849" spans="1:4" x14ac:dyDescent="0.3">
      <c r="A849" t="s">
        <v>2</v>
      </c>
      <c r="B849" s="10">
        <v>8034504</v>
      </c>
      <c r="C849" t="s">
        <v>4</v>
      </c>
      <c r="D849" s="7">
        <v>43997</v>
      </c>
    </row>
    <row r="850" spans="1:4" x14ac:dyDescent="0.3">
      <c r="A850" t="s">
        <v>0</v>
      </c>
      <c r="B850" s="10">
        <v>436899</v>
      </c>
      <c r="C850" t="s">
        <v>4</v>
      </c>
      <c r="D850" s="7">
        <v>43997</v>
      </c>
    </row>
    <row r="851" spans="1:4" x14ac:dyDescent="0.3">
      <c r="A851" t="s">
        <v>1</v>
      </c>
      <c r="B851" s="10">
        <v>3857339</v>
      </c>
      <c r="C851" t="s">
        <v>4</v>
      </c>
      <c r="D851" s="7">
        <v>43997</v>
      </c>
    </row>
    <row r="852" spans="1:4" x14ac:dyDescent="0.3">
      <c r="A852" t="s">
        <v>2</v>
      </c>
      <c r="B852" s="10">
        <v>237290</v>
      </c>
      <c r="C852" t="s">
        <v>5</v>
      </c>
      <c r="D852" s="7">
        <v>43997</v>
      </c>
    </row>
    <row r="853" spans="1:4" x14ac:dyDescent="0.3">
      <c r="A853" t="s">
        <v>0</v>
      </c>
      <c r="B853" s="10">
        <v>34371</v>
      </c>
      <c r="C853" t="s">
        <v>5</v>
      </c>
      <c r="D853" s="7">
        <v>43997</v>
      </c>
    </row>
    <row r="854" spans="1:4" x14ac:dyDescent="0.3">
      <c r="A854" t="s">
        <v>1</v>
      </c>
      <c r="B854" s="10">
        <v>177010</v>
      </c>
      <c r="C854" t="s">
        <v>5</v>
      </c>
      <c r="D854" s="7">
        <v>43997</v>
      </c>
    </row>
    <row r="855" spans="1:4" x14ac:dyDescent="0.3">
      <c r="A855" t="s">
        <v>2</v>
      </c>
      <c r="B855" s="10">
        <v>181298</v>
      </c>
      <c r="C855" t="s">
        <v>10</v>
      </c>
      <c r="D855" s="7">
        <v>43998</v>
      </c>
    </row>
    <row r="856" spans="1:4" x14ac:dyDescent="0.3">
      <c r="A856" t="s">
        <v>0</v>
      </c>
      <c r="B856" s="10">
        <v>4842</v>
      </c>
      <c r="C856" t="s">
        <v>10</v>
      </c>
      <c r="D856" s="7">
        <v>43998</v>
      </c>
    </row>
    <row r="857" spans="1:4" x14ac:dyDescent="0.3">
      <c r="A857" t="s">
        <v>1</v>
      </c>
      <c r="B857" s="10">
        <v>153379</v>
      </c>
      <c r="C857" t="s">
        <v>10</v>
      </c>
      <c r="D857" s="7">
        <v>43998</v>
      </c>
    </row>
    <row r="858" spans="1:4" x14ac:dyDescent="0.3">
      <c r="A858" t="s">
        <v>2</v>
      </c>
      <c r="B858" s="10">
        <v>8173940</v>
      </c>
      <c r="C858" t="s">
        <v>4</v>
      </c>
      <c r="D858" s="7">
        <v>43998</v>
      </c>
    </row>
    <row r="859" spans="1:4" x14ac:dyDescent="0.3">
      <c r="A859" t="s">
        <v>0</v>
      </c>
      <c r="B859" s="10">
        <v>443685</v>
      </c>
      <c r="C859" t="s">
        <v>4</v>
      </c>
      <c r="D859" s="7">
        <v>43998</v>
      </c>
    </row>
    <row r="860" spans="1:4" x14ac:dyDescent="0.3">
      <c r="A860" t="s">
        <v>1</v>
      </c>
      <c r="B860" s="10">
        <v>3955169</v>
      </c>
      <c r="C860" t="s">
        <v>4</v>
      </c>
      <c r="D860" s="7">
        <v>43998</v>
      </c>
    </row>
    <row r="861" spans="1:4" x14ac:dyDescent="0.3">
      <c r="A861" t="s">
        <v>2</v>
      </c>
      <c r="B861" s="10">
        <v>237500</v>
      </c>
      <c r="C861" t="s">
        <v>5</v>
      </c>
      <c r="D861" s="7">
        <v>43998</v>
      </c>
    </row>
    <row r="862" spans="1:4" x14ac:dyDescent="0.3">
      <c r="A862" t="s">
        <v>0</v>
      </c>
      <c r="B862" s="10">
        <v>34405</v>
      </c>
      <c r="C862" t="s">
        <v>5</v>
      </c>
      <c r="D862" s="7">
        <v>43998</v>
      </c>
    </row>
    <row r="863" spans="1:4" x14ac:dyDescent="0.3">
      <c r="A863" t="s">
        <v>1</v>
      </c>
      <c r="B863" s="10">
        <v>178526</v>
      </c>
      <c r="C863" t="s">
        <v>5</v>
      </c>
      <c r="D863" s="7">
        <v>43998</v>
      </c>
    </row>
    <row r="864" spans="1:4" x14ac:dyDescent="0.3">
      <c r="A864" t="s">
        <v>2</v>
      </c>
      <c r="B864" s="10">
        <v>182727</v>
      </c>
      <c r="C864" t="s">
        <v>10</v>
      </c>
      <c r="D864" s="7">
        <v>43999</v>
      </c>
    </row>
    <row r="865" spans="1:4" x14ac:dyDescent="0.3">
      <c r="A865" t="s">
        <v>0</v>
      </c>
      <c r="B865" s="10">
        <v>4861</v>
      </c>
      <c r="C865" t="s">
        <v>10</v>
      </c>
      <c r="D865" s="7">
        <v>43999</v>
      </c>
    </row>
    <row r="866" spans="1:4" x14ac:dyDescent="0.3">
      <c r="A866" t="s">
        <v>1</v>
      </c>
      <c r="B866" s="10">
        <v>154640</v>
      </c>
      <c r="C866" t="s">
        <v>10</v>
      </c>
      <c r="D866" s="7">
        <v>43999</v>
      </c>
    </row>
    <row r="867" spans="1:4" x14ac:dyDescent="0.3">
      <c r="A867" t="s">
        <v>2</v>
      </c>
      <c r="B867" s="10">
        <v>8349950</v>
      </c>
      <c r="C867" t="s">
        <v>4</v>
      </c>
      <c r="D867" s="7">
        <v>43999</v>
      </c>
    </row>
    <row r="868" spans="1:4" x14ac:dyDescent="0.3">
      <c r="A868" t="s">
        <v>0</v>
      </c>
      <c r="B868" s="10">
        <v>448959</v>
      </c>
      <c r="C868" t="s">
        <v>4</v>
      </c>
      <c r="D868" s="7">
        <v>43999</v>
      </c>
    </row>
    <row r="869" spans="1:4" x14ac:dyDescent="0.3">
      <c r="A869" t="s">
        <v>1</v>
      </c>
      <c r="B869" s="10">
        <v>4073955</v>
      </c>
      <c r="C869" t="s">
        <v>4</v>
      </c>
      <c r="D869" s="7">
        <v>43999</v>
      </c>
    </row>
    <row r="870" spans="1:4" x14ac:dyDescent="0.3">
      <c r="A870" t="s">
        <v>2</v>
      </c>
      <c r="B870" s="10">
        <v>237828</v>
      </c>
      <c r="C870" t="s">
        <v>5</v>
      </c>
      <c r="D870" s="7">
        <v>43999</v>
      </c>
    </row>
    <row r="871" spans="1:4" x14ac:dyDescent="0.3">
      <c r="A871" t="s">
        <v>0</v>
      </c>
      <c r="B871" s="10">
        <v>34448</v>
      </c>
      <c r="C871" t="s">
        <v>5</v>
      </c>
      <c r="D871" s="7">
        <v>43999</v>
      </c>
    </row>
    <row r="872" spans="1:4" x14ac:dyDescent="0.3">
      <c r="A872" t="s">
        <v>1</v>
      </c>
      <c r="B872" s="10">
        <v>179455</v>
      </c>
      <c r="C872" t="s">
        <v>5</v>
      </c>
      <c r="D872" s="7">
        <v>43999</v>
      </c>
    </row>
    <row r="873" spans="1:4" x14ac:dyDescent="0.3">
      <c r="A873" t="s">
        <v>2</v>
      </c>
      <c r="B873" s="10">
        <v>184031</v>
      </c>
      <c r="C873" t="s">
        <v>10</v>
      </c>
      <c r="D873" s="7">
        <v>44000</v>
      </c>
    </row>
    <row r="874" spans="1:4" x14ac:dyDescent="0.3">
      <c r="A874" t="s">
        <v>0</v>
      </c>
      <c r="B874" s="10">
        <v>4882</v>
      </c>
      <c r="C874" t="s">
        <v>10</v>
      </c>
      <c r="D874" s="7">
        <v>44000</v>
      </c>
    </row>
    <row r="875" spans="1:4" x14ac:dyDescent="0.3">
      <c r="A875" t="s">
        <v>1</v>
      </c>
      <c r="B875" s="10">
        <v>156022</v>
      </c>
      <c r="C875" t="s">
        <v>10</v>
      </c>
      <c r="D875" s="7">
        <v>44000</v>
      </c>
    </row>
    <row r="876" spans="1:4" x14ac:dyDescent="0.3">
      <c r="A876" t="s">
        <v>2</v>
      </c>
      <c r="B876" s="10">
        <v>8488977</v>
      </c>
      <c r="C876" t="s">
        <v>4</v>
      </c>
      <c r="D876" s="7">
        <v>44000</v>
      </c>
    </row>
    <row r="877" spans="1:4" x14ac:dyDescent="0.3">
      <c r="A877" t="s">
        <v>0</v>
      </c>
      <c r="B877" s="10">
        <v>453985</v>
      </c>
      <c r="C877" t="s">
        <v>4</v>
      </c>
      <c r="D877" s="7">
        <v>44000</v>
      </c>
    </row>
    <row r="878" spans="1:4" x14ac:dyDescent="0.3">
      <c r="A878" t="s">
        <v>1</v>
      </c>
      <c r="B878" s="10">
        <v>4155099</v>
      </c>
      <c r="C878" t="s">
        <v>4</v>
      </c>
      <c r="D878" s="7">
        <v>44000</v>
      </c>
    </row>
    <row r="879" spans="1:4" x14ac:dyDescent="0.3">
      <c r="A879" t="s">
        <v>2</v>
      </c>
      <c r="B879" s="10">
        <v>238159</v>
      </c>
      <c r="C879" t="s">
        <v>5</v>
      </c>
      <c r="D879" s="7">
        <v>44000</v>
      </c>
    </row>
    <row r="880" spans="1:4" x14ac:dyDescent="0.3">
      <c r="A880" t="s">
        <v>0</v>
      </c>
      <c r="B880" s="10">
        <v>34514</v>
      </c>
      <c r="C880" t="s">
        <v>5</v>
      </c>
      <c r="D880" s="7">
        <v>44000</v>
      </c>
    </row>
    <row r="881" spans="1:4" x14ac:dyDescent="0.3">
      <c r="A881" t="s">
        <v>1</v>
      </c>
      <c r="B881" s="10">
        <v>180544</v>
      </c>
      <c r="C881" t="s">
        <v>5</v>
      </c>
      <c r="D881" s="7">
        <v>44000</v>
      </c>
    </row>
    <row r="882" spans="1:4" x14ac:dyDescent="0.3">
      <c r="A882" t="s">
        <v>2</v>
      </c>
      <c r="B882" s="10">
        <v>185245</v>
      </c>
      <c r="C882" t="s">
        <v>10</v>
      </c>
      <c r="D882" s="7">
        <v>44001</v>
      </c>
    </row>
    <row r="883" spans="1:4" x14ac:dyDescent="0.3">
      <c r="A883" t="s">
        <v>0</v>
      </c>
      <c r="B883" s="10">
        <v>4905</v>
      </c>
      <c r="C883" t="s">
        <v>10</v>
      </c>
      <c r="D883" s="7">
        <v>44001</v>
      </c>
    </row>
    <row r="884" spans="1:4" x14ac:dyDescent="0.3">
      <c r="A884" t="s">
        <v>1</v>
      </c>
      <c r="B884" s="10">
        <v>157516</v>
      </c>
      <c r="C884" t="s">
        <v>10</v>
      </c>
      <c r="D884" s="7">
        <v>44001</v>
      </c>
    </row>
    <row r="885" spans="1:4" x14ac:dyDescent="0.3">
      <c r="A885" t="s">
        <v>2</v>
      </c>
      <c r="B885" s="10">
        <v>8664986</v>
      </c>
      <c r="C885" t="s">
        <v>4</v>
      </c>
      <c r="D885" s="7">
        <v>44001</v>
      </c>
    </row>
    <row r="886" spans="1:4" x14ac:dyDescent="0.3">
      <c r="A886" t="s">
        <v>0</v>
      </c>
      <c r="B886" s="10">
        <v>460018</v>
      </c>
      <c r="C886" t="s">
        <v>4</v>
      </c>
      <c r="D886" s="7">
        <v>44001</v>
      </c>
    </row>
    <row r="887" spans="1:4" x14ac:dyDescent="0.3">
      <c r="A887" t="s">
        <v>1</v>
      </c>
      <c r="B887" s="10">
        <v>4245777</v>
      </c>
      <c r="C887" t="s">
        <v>4</v>
      </c>
      <c r="D887" s="7">
        <v>44001</v>
      </c>
    </row>
    <row r="888" spans="1:4" x14ac:dyDescent="0.3">
      <c r="A888" t="s">
        <v>2</v>
      </c>
      <c r="B888" s="10">
        <v>238011</v>
      </c>
      <c r="C888" t="s">
        <v>5</v>
      </c>
      <c r="D888" s="7">
        <v>44001</v>
      </c>
    </row>
    <row r="889" spans="1:4" x14ac:dyDescent="0.3">
      <c r="A889" t="s">
        <v>0</v>
      </c>
      <c r="B889" s="10">
        <v>34561</v>
      </c>
      <c r="C889" t="s">
        <v>5</v>
      </c>
      <c r="D889" s="7">
        <v>44001</v>
      </c>
    </row>
    <row r="890" spans="1:4" x14ac:dyDescent="0.3">
      <c r="A890" t="s">
        <v>1</v>
      </c>
      <c r="B890" s="10">
        <v>181907</v>
      </c>
      <c r="C890" t="s">
        <v>5</v>
      </c>
      <c r="D890" s="7">
        <v>44001</v>
      </c>
    </row>
    <row r="891" spans="1:4" x14ac:dyDescent="0.3">
      <c r="A891" t="s">
        <v>2</v>
      </c>
      <c r="B891" s="10">
        <v>186493</v>
      </c>
      <c r="C891" t="s">
        <v>10</v>
      </c>
      <c r="D891" s="7">
        <v>44002</v>
      </c>
    </row>
    <row r="892" spans="1:4" x14ac:dyDescent="0.3">
      <c r="A892" t="s">
        <v>0</v>
      </c>
      <c r="B892" s="10">
        <v>4927</v>
      </c>
      <c r="C892" t="s">
        <v>10</v>
      </c>
      <c r="D892" s="7">
        <v>44002</v>
      </c>
    </row>
    <row r="893" spans="1:4" x14ac:dyDescent="0.3">
      <c r="A893" t="s">
        <v>1</v>
      </c>
      <c r="B893" s="10">
        <v>158828</v>
      </c>
      <c r="C893" t="s">
        <v>10</v>
      </c>
      <c r="D893" s="7">
        <v>44002</v>
      </c>
    </row>
    <row r="894" spans="1:4" x14ac:dyDescent="0.3">
      <c r="A894" t="s">
        <v>2</v>
      </c>
      <c r="B894" s="10">
        <v>8791804</v>
      </c>
      <c r="C894" t="s">
        <v>4</v>
      </c>
      <c r="D894" s="7">
        <v>44002</v>
      </c>
    </row>
    <row r="895" spans="1:4" x14ac:dyDescent="0.3">
      <c r="A895" t="s">
        <v>0</v>
      </c>
      <c r="B895" s="10">
        <v>464465</v>
      </c>
      <c r="C895" t="s">
        <v>4</v>
      </c>
      <c r="D895" s="7">
        <v>44002</v>
      </c>
    </row>
    <row r="896" spans="1:4" x14ac:dyDescent="0.3">
      <c r="A896" t="s">
        <v>1</v>
      </c>
      <c r="B896" s="10">
        <v>4378255</v>
      </c>
      <c r="C896" t="s">
        <v>4</v>
      </c>
      <c r="D896" s="7">
        <v>44002</v>
      </c>
    </row>
    <row r="897" spans="1:4" x14ac:dyDescent="0.3">
      <c r="A897" t="s">
        <v>2</v>
      </c>
      <c r="B897" s="10">
        <v>238275</v>
      </c>
      <c r="C897" t="s">
        <v>5</v>
      </c>
      <c r="D897" s="7">
        <v>44002</v>
      </c>
    </row>
    <row r="898" spans="1:4" x14ac:dyDescent="0.3">
      <c r="A898" t="s">
        <v>0</v>
      </c>
      <c r="B898" s="10">
        <v>34610</v>
      </c>
      <c r="C898" t="s">
        <v>5</v>
      </c>
      <c r="D898" s="7">
        <v>44002</v>
      </c>
    </row>
    <row r="899" spans="1:4" x14ac:dyDescent="0.3">
      <c r="A899" t="s">
        <v>1</v>
      </c>
      <c r="B899" s="10">
        <v>182453</v>
      </c>
      <c r="C899" t="s">
        <v>5</v>
      </c>
      <c r="D899" s="7">
        <v>44002</v>
      </c>
    </row>
    <row r="900" spans="1:4" x14ac:dyDescent="0.3">
      <c r="A900" t="s">
        <v>2</v>
      </c>
      <c r="B900" s="10">
        <v>187685</v>
      </c>
      <c r="C900" t="s">
        <v>10</v>
      </c>
      <c r="D900" s="7">
        <v>44003</v>
      </c>
    </row>
    <row r="901" spans="1:4" x14ac:dyDescent="0.3">
      <c r="A901" t="s">
        <v>0</v>
      </c>
      <c r="B901" s="10">
        <v>4950</v>
      </c>
      <c r="C901" t="s">
        <v>10</v>
      </c>
      <c r="D901" s="7">
        <v>44003</v>
      </c>
    </row>
    <row r="902" spans="1:4" x14ac:dyDescent="0.3">
      <c r="A902" t="s">
        <v>1</v>
      </c>
      <c r="B902" s="10">
        <v>160240</v>
      </c>
      <c r="C902" t="s">
        <v>10</v>
      </c>
      <c r="D902" s="7">
        <v>44003</v>
      </c>
    </row>
    <row r="903" spans="1:4" x14ac:dyDescent="0.3">
      <c r="A903" t="s">
        <v>2</v>
      </c>
      <c r="B903" s="10">
        <v>8955536</v>
      </c>
      <c r="C903" t="s">
        <v>4</v>
      </c>
      <c r="D903" s="7">
        <v>44003</v>
      </c>
    </row>
    <row r="904" spans="1:4" x14ac:dyDescent="0.3">
      <c r="A904" t="s">
        <v>0</v>
      </c>
      <c r="B904" s="10">
        <v>468365</v>
      </c>
      <c r="C904" t="s">
        <v>4</v>
      </c>
      <c r="D904" s="7">
        <v>44003</v>
      </c>
    </row>
    <row r="905" spans="1:4" x14ac:dyDescent="0.3">
      <c r="A905" t="s">
        <v>1</v>
      </c>
      <c r="B905" s="10">
        <v>4447086</v>
      </c>
      <c r="C905" t="s">
        <v>4</v>
      </c>
      <c r="D905" s="7">
        <v>44003</v>
      </c>
    </row>
    <row r="906" spans="1:4" x14ac:dyDescent="0.3">
      <c r="A906" t="s">
        <v>2</v>
      </c>
      <c r="B906" s="10">
        <v>238499</v>
      </c>
      <c r="C906" t="s">
        <v>5</v>
      </c>
      <c r="D906" s="7">
        <v>44003</v>
      </c>
    </row>
    <row r="907" spans="1:4" x14ac:dyDescent="0.3">
      <c r="A907" t="s">
        <v>0</v>
      </c>
      <c r="B907" s="10">
        <v>34634</v>
      </c>
      <c r="C907" t="s">
        <v>5</v>
      </c>
      <c r="D907" s="7">
        <v>44003</v>
      </c>
    </row>
    <row r="908" spans="1:4" x14ac:dyDescent="0.3">
      <c r="A908" t="s">
        <v>1</v>
      </c>
      <c r="B908" s="10">
        <v>182893</v>
      </c>
      <c r="C908" t="s">
        <v>5</v>
      </c>
      <c r="D908" s="7">
        <v>44003</v>
      </c>
    </row>
    <row r="909" spans="1:4" x14ac:dyDescent="0.3">
      <c r="A909" t="s">
        <v>2</v>
      </c>
      <c r="B909" s="10">
        <v>188897</v>
      </c>
      <c r="C909" t="s">
        <v>10</v>
      </c>
      <c r="D909" s="7">
        <v>44004</v>
      </c>
    </row>
    <row r="910" spans="1:4" x14ac:dyDescent="0.3">
      <c r="A910" t="s">
        <v>0</v>
      </c>
      <c r="B910" s="10">
        <v>4974</v>
      </c>
      <c r="C910" t="s">
        <v>10</v>
      </c>
      <c r="D910" s="7">
        <v>44004</v>
      </c>
    </row>
    <row r="911" spans="1:4" x14ac:dyDescent="0.3">
      <c r="A911" t="s">
        <v>1</v>
      </c>
      <c r="B911" s="10">
        <v>161533</v>
      </c>
      <c r="C911" t="s">
        <v>10</v>
      </c>
      <c r="D911" s="7">
        <v>44004</v>
      </c>
    </row>
    <row r="912" spans="1:4" x14ac:dyDescent="0.3">
      <c r="A912" t="s">
        <v>2</v>
      </c>
      <c r="B912" s="10">
        <v>9098641</v>
      </c>
      <c r="C912" t="s">
        <v>4</v>
      </c>
      <c r="D912" s="7">
        <v>44004</v>
      </c>
    </row>
    <row r="913" spans="1:4" x14ac:dyDescent="0.3">
      <c r="A913" t="s">
        <v>0</v>
      </c>
      <c r="B913" s="10">
        <v>472171</v>
      </c>
      <c r="C913" t="s">
        <v>4</v>
      </c>
      <c r="D913" s="7">
        <v>44004</v>
      </c>
    </row>
    <row r="914" spans="1:4" x14ac:dyDescent="0.3">
      <c r="A914" t="s">
        <v>1</v>
      </c>
      <c r="B914" s="10">
        <v>4526333</v>
      </c>
      <c r="C914" t="s">
        <v>4</v>
      </c>
      <c r="D914" s="7">
        <v>44004</v>
      </c>
    </row>
    <row r="915" spans="1:4" x14ac:dyDescent="0.3">
      <c r="A915" t="s">
        <v>2</v>
      </c>
      <c r="B915" s="10">
        <v>238720</v>
      </c>
      <c r="C915" t="s">
        <v>5</v>
      </c>
      <c r="D915" s="7">
        <v>44004</v>
      </c>
    </row>
    <row r="916" spans="1:4" x14ac:dyDescent="0.3">
      <c r="A916" t="s">
        <v>0</v>
      </c>
      <c r="B916" s="10">
        <v>34657</v>
      </c>
      <c r="C916" t="s">
        <v>5</v>
      </c>
      <c r="D916" s="7">
        <v>44004</v>
      </c>
    </row>
    <row r="917" spans="1:4" x14ac:dyDescent="0.3">
      <c r="A917" t="s">
        <v>1</v>
      </c>
      <c r="B917" s="10">
        <v>183426</v>
      </c>
      <c r="C917" t="s">
        <v>5</v>
      </c>
      <c r="D917" s="7">
        <v>44004</v>
      </c>
    </row>
    <row r="918" spans="1:4" x14ac:dyDescent="0.3">
      <c r="A918" t="s">
        <v>2</v>
      </c>
      <c r="B918" s="10">
        <v>190165</v>
      </c>
      <c r="C918" t="s">
        <v>10</v>
      </c>
      <c r="D918" s="7">
        <v>44005</v>
      </c>
    </row>
    <row r="919" spans="1:4" x14ac:dyDescent="0.3">
      <c r="A919" t="s">
        <v>0</v>
      </c>
      <c r="B919" s="10">
        <v>5001</v>
      </c>
      <c r="C919" t="s">
        <v>10</v>
      </c>
      <c r="D919" s="7">
        <v>44005</v>
      </c>
    </row>
    <row r="920" spans="1:4" x14ac:dyDescent="0.3">
      <c r="A920" t="s">
        <v>1</v>
      </c>
      <c r="B920" s="10">
        <v>162848</v>
      </c>
      <c r="C920" t="s">
        <v>10</v>
      </c>
      <c r="D920" s="7">
        <v>44005</v>
      </c>
    </row>
    <row r="921" spans="1:4" x14ac:dyDescent="0.3">
      <c r="A921" t="s">
        <v>2</v>
      </c>
      <c r="B921" s="10">
        <v>191657</v>
      </c>
      <c r="C921" t="s">
        <v>10</v>
      </c>
      <c r="D921" s="7">
        <v>44006</v>
      </c>
    </row>
    <row r="922" spans="1:4" x14ac:dyDescent="0.3">
      <c r="A922" t="s">
        <v>0</v>
      </c>
      <c r="B922" s="10">
        <v>5025</v>
      </c>
      <c r="C922" t="s">
        <v>10</v>
      </c>
      <c r="D922" s="7">
        <v>44006</v>
      </c>
    </row>
    <row r="923" spans="1:4" x14ac:dyDescent="0.3">
      <c r="A923" t="s">
        <v>1</v>
      </c>
      <c r="B923" s="10">
        <v>164234</v>
      </c>
      <c r="C923" t="s">
        <v>10</v>
      </c>
      <c r="D923" s="7">
        <v>44006</v>
      </c>
    </row>
    <row r="924" spans="1:4" x14ac:dyDescent="0.3">
      <c r="A924" t="s">
        <v>2</v>
      </c>
      <c r="B924" s="10">
        <v>193115</v>
      </c>
      <c r="C924" t="s">
        <v>10</v>
      </c>
      <c r="D924" s="7">
        <v>44007</v>
      </c>
    </row>
    <row r="925" spans="1:4" x14ac:dyDescent="0.3">
      <c r="A925" t="s">
        <v>0</v>
      </c>
      <c r="B925" s="10">
        <v>5046</v>
      </c>
      <c r="C925" t="s">
        <v>10</v>
      </c>
      <c r="D925" s="7">
        <v>44007</v>
      </c>
    </row>
    <row r="926" spans="1:4" x14ac:dyDescent="0.3">
      <c r="A926" t="s">
        <v>1</v>
      </c>
      <c r="B926" s="10">
        <v>165706</v>
      </c>
      <c r="C926" t="s">
        <v>10</v>
      </c>
      <c r="D926" s="7">
        <v>44007</v>
      </c>
    </row>
    <row r="927" spans="1:4" x14ac:dyDescent="0.3">
      <c r="A927" t="s">
        <v>2</v>
      </c>
      <c r="B927" s="10">
        <v>9263466</v>
      </c>
      <c r="C927" t="s">
        <v>4</v>
      </c>
      <c r="D927" s="7">
        <v>44005</v>
      </c>
    </row>
    <row r="928" spans="1:4" x14ac:dyDescent="0.3">
      <c r="A928" t="s">
        <v>0</v>
      </c>
      <c r="B928" s="10">
        <v>477584</v>
      </c>
      <c r="C928" t="s">
        <v>4</v>
      </c>
      <c r="D928" s="7">
        <v>44005</v>
      </c>
    </row>
    <row r="929" spans="1:4" x14ac:dyDescent="0.3">
      <c r="A929" t="s">
        <v>1</v>
      </c>
      <c r="B929" s="10">
        <v>4630391</v>
      </c>
      <c r="C929" t="s">
        <v>4</v>
      </c>
      <c r="D929" s="7">
        <v>44005</v>
      </c>
    </row>
    <row r="930" spans="1:4" x14ac:dyDescent="0.3">
      <c r="A930" t="s">
        <v>2</v>
      </c>
      <c r="B930" s="10">
        <v>238833</v>
      </c>
      <c r="C930" t="s">
        <v>5</v>
      </c>
      <c r="D930" s="7">
        <v>44005</v>
      </c>
    </row>
    <row r="931" spans="1:4" x14ac:dyDescent="0.3">
      <c r="A931" t="s">
        <v>0</v>
      </c>
      <c r="B931" s="10">
        <v>34675</v>
      </c>
      <c r="C931" t="s">
        <v>5</v>
      </c>
      <c r="D931" s="7">
        <v>44005</v>
      </c>
    </row>
    <row r="932" spans="1:4" x14ac:dyDescent="0.3">
      <c r="A932" t="s">
        <v>1</v>
      </c>
      <c r="B932" s="10">
        <v>184585</v>
      </c>
      <c r="C932" t="s">
        <v>5</v>
      </c>
      <c r="D932" s="7">
        <v>44005</v>
      </c>
    </row>
    <row r="933" spans="1:4" x14ac:dyDescent="0.3">
      <c r="A933" t="s">
        <v>2</v>
      </c>
      <c r="B933" s="10">
        <v>9430516</v>
      </c>
      <c r="C933" t="s">
        <v>4</v>
      </c>
      <c r="D933" s="7">
        <v>44006</v>
      </c>
    </row>
    <row r="934" spans="1:4" x14ac:dyDescent="0.3">
      <c r="A934" t="s">
        <v>0</v>
      </c>
      <c r="B934" s="10">
        <v>482753</v>
      </c>
      <c r="C934" t="s">
        <v>4</v>
      </c>
      <c r="D934" s="7">
        <v>44006</v>
      </c>
    </row>
    <row r="935" spans="1:4" x14ac:dyDescent="0.3">
      <c r="A935" t="s">
        <v>1</v>
      </c>
      <c r="B935" s="10">
        <v>4746118</v>
      </c>
      <c r="C935" t="s">
        <v>4</v>
      </c>
      <c r="D935" s="7">
        <v>44006</v>
      </c>
    </row>
    <row r="936" spans="1:4" x14ac:dyDescent="0.3">
      <c r="A936" t="s">
        <v>2</v>
      </c>
      <c r="B936" s="10">
        <v>239410</v>
      </c>
      <c r="C936" t="s">
        <v>5</v>
      </c>
      <c r="D936" s="7">
        <v>44006</v>
      </c>
    </row>
    <row r="937" spans="1:4" x14ac:dyDescent="0.3">
      <c r="A937" t="s">
        <v>0</v>
      </c>
      <c r="B937" s="10">
        <v>34644</v>
      </c>
      <c r="C937" t="s">
        <v>5</v>
      </c>
      <c r="D937" s="7">
        <v>44006</v>
      </c>
    </row>
    <row r="938" spans="1:4" x14ac:dyDescent="0.3">
      <c r="A938" t="s">
        <v>1</v>
      </c>
      <c r="B938" s="10">
        <v>186111</v>
      </c>
      <c r="C938" t="s">
        <v>5</v>
      </c>
      <c r="D938" s="7">
        <v>44006</v>
      </c>
    </row>
    <row r="939" spans="1:4" x14ac:dyDescent="0.3">
      <c r="A939" t="s">
        <v>2</v>
      </c>
      <c r="B939" s="10">
        <v>9609829</v>
      </c>
      <c r="C939" t="s">
        <v>4</v>
      </c>
      <c r="D939" s="7">
        <v>44007</v>
      </c>
    </row>
    <row r="940" spans="1:4" x14ac:dyDescent="0.3">
      <c r="A940" t="s">
        <v>0</v>
      </c>
      <c r="B940" s="10">
        <v>489312</v>
      </c>
      <c r="C940" t="s">
        <v>4</v>
      </c>
      <c r="D940" s="7">
        <v>44007</v>
      </c>
    </row>
    <row r="941" spans="1:4" x14ac:dyDescent="0.3">
      <c r="A941" t="s">
        <v>1</v>
      </c>
      <c r="B941" s="10">
        <v>4838921</v>
      </c>
      <c r="C941" t="s">
        <v>4</v>
      </c>
      <c r="D941" s="7">
        <v>44007</v>
      </c>
    </row>
    <row r="942" spans="1:4" x14ac:dyDescent="0.3">
      <c r="A942" t="s">
        <v>2</v>
      </c>
      <c r="B942" s="10">
        <v>239706</v>
      </c>
      <c r="C942" t="s">
        <v>5</v>
      </c>
      <c r="D942" s="7">
        <v>44007</v>
      </c>
    </row>
    <row r="943" spans="1:4" x14ac:dyDescent="0.3">
      <c r="A943" t="s">
        <v>0</v>
      </c>
      <c r="B943" s="10">
        <v>34678</v>
      </c>
      <c r="C943" t="s">
        <v>5</v>
      </c>
      <c r="D943" s="7">
        <v>44007</v>
      </c>
    </row>
    <row r="944" spans="1:4" x14ac:dyDescent="0.3">
      <c r="A944" t="s">
        <v>1</v>
      </c>
      <c r="B944" s="10">
        <v>186725</v>
      </c>
      <c r="C944" t="s">
        <v>5</v>
      </c>
      <c r="D944" s="7">
        <v>44007</v>
      </c>
    </row>
    <row r="945" spans="1:4" x14ac:dyDescent="0.3">
      <c r="A945" t="s">
        <v>2</v>
      </c>
      <c r="B945" s="10">
        <v>194511</v>
      </c>
      <c r="C945" t="s">
        <v>10</v>
      </c>
      <c r="D945" s="7">
        <v>44008</v>
      </c>
    </row>
    <row r="946" spans="1:4" x14ac:dyDescent="0.3">
      <c r="A946" t="s">
        <v>0</v>
      </c>
      <c r="B946" s="10">
        <v>5065</v>
      </c>
      <c r="C946" t="s">
        <v>10</v>
      </c>
      <c r="D946" s="7">
        <v>44008</v>
      </c>
    </row>
    <row r="947" spans="1:4" x14ac:dyDescent="0.3">
      <c r="A947" t="s">
        <v>1</v>
      </c>
      <c r="B947" s="10">
        <v>167198</v>
      </c>
      <c r="C947" t="s">
        <v>10</v>
      </c>
      <c r="D947" s="7">
        <v>44008</v>
      </c>
    </row>
    <row r="948" spans="1:4" x14ac:dyDescent="0.3">
      <c r="A948" t="s">
        <v>2</v>
      </c>
      <c r="B948" s="10">
        <v>9801572</v>
      </c>
      <c r="C948" t="s">
        <v>4</v>
      </c>
      <c r="D948" s="7">
        <v>44008</v>
      </c>
    </row>
    <row r="949" spans="1:4" x14ac:dyDescent="0.3">
      <c r="A949" t="s">
        <v>0</v>
      </c>
      <c r="B949" s="10">
        <v>494181</v>
      </c>
      <c r="C949" t="s">
        <v>4</v>
      </c>
      <c r="D949" s="7">
        <v>44008</v>
      </c>
    </row>
    <row r="950" spans="1:4" x14ac:dyDescent="0.3">
      <c r="A950" t="s">
        <v>1</v>
      </c>
      <c r="B950" s="10">
        <v>4945557</v>
      </c>
      <c r="C950" t="s">
        <v>4</v>
      </c>
      <c r="D950" s="7">
        <v>44008</v>
      </c>
    </row>
    <row r="951" spans="1:4" x14ac:dyDescent="0.3">
      <c r="A951" t="s">
        <v>2</v>
      </c>
      <c r="B951" s="10">
        <v>239961</v>
      </c>
      <c r="C951" t="s">
        <v>5</v>
      </c>
      <c r="D951" s="7">
        <v>44008</v>
      </c>
    </row>
    <row r="952" spans="1:4" x14ac:dyDescent="0.3">
      <c r="A952" t="s">
        <v>0</v>
      </c>
      <c r="B952" s="10">
        <v>34708</v>
      </c>
      <c r="C952" t="s">
        <v>5</v>
      </c>
      <c r="D952" s="7">
        <v>44008</v>
      </c>
    </row>
    <row r="953" spans="1:4" x14ac:dyDescent="0.3">
      <c r="A953" t="s">
        <v>1</v>
      </c>
      <c r="B953" s="10">
        <v>187615</v>
      </c>
      <c r="C953" t="s">
        <v>5</v>
      </c>
      <c r="D953" s="7">
        <v>44008</v>
      </c>
    </row>
    <row r="954" spans="1:4" x14ac:dyDescent="0.3">
      <c r="A954" t="s">
        <v>2</v>
      </c>
      <c r="B954" s="10">
        <v>195883</v>
      </c>
      <c r="C954" t="s">
        <v>10</v>
      </c>
      <c r="D954" s="7">
        <v>44009</v>
      </c>
    </row>
    <row r="955" spans="1:4" x14ac:dyDescent="0.3">
      <c r="A955" t="s">
        <v>0</v>
      </c>
      <c r="B955" s="10">
        <v>5082</v>
      </c>
      <c r="C955" t="s">
        <v>10</v>
      </c>
      <c r="D955" s="7">
        <v>44009</v>
      </c>
    </row>
    <row r="956" spans="1:4" x14ac:dyDescent="0.3">
      <c r="A956" t="s">
        <v>1</v>
      </c>
      <c r="B956" s="10">
        <v>169182</v>
      </c>
      <c r="C956" t="s">
        <v>10</v>
      </c>
      <c r="D956" s="7">
        <v>44009</v>
      </c>
    </row>
    <row r="957" spans="1:4" x14ac:dyDescent="0.3">
      <c r="A957" t="s">
        <v>2</v>
      </c>
      <c r="B957" s="10">
        <v>9979535</v>
      </c>
      <c r="C957" t="s">
        <v>4</v>
      </c>
      <c r="D957" s="7">
        <v>44009</v>
      </c>
    </row>
    <row r="958" spans="1:4" x14ac:dyDescent="0.3">
      <c r="A958" t="s">
        <v>0</v>
      </c>
      <c r="B958" s="10">
        <v>498710</v>
      </c>
      <c r="C958" t="s">
        <v>4</v>
      </c>
      <c r="D958" s="7">
        <v>44009</v>
      </c>
    </row>
    <row r="959" spans="1:4" x14ac:dyDescent="0.3">
      <c r="A959" t="s">
        <v>1</v>
      </c>
      <c r="B959" s="10">
        <v>5051864</v>
      </c>
      <c r="C959" t="s">
        <v>4</v>
      </c>
      <c r="D959" s="7">
        <v>44009</v>
      </c>
    </row>
    <row r="960" spans="1:4" x14ac:dyDescent="0.3">
      <c r="A960" t="s">
        <v>2</v>
      </c>
      <c r="B960" s="10">
        <v>240136</v>
      </c>
      <c r="C960" t="s">
        <v>5</v>
      </c>
      <c r="D960" s="7">
        <v>44009</v>
      </c>
    </row>
    <row r="961" spans="1:4" x14ac:dyDescent="0.3">
      <c r="A961" t="s">
        <v>0</v>
      </c>
      <c r="B961" s="10">
        <v>34716</v>
      </c>
      <c r="C961" t="s">
        <v>5</v>
      </c>
      <c r="D961" s="7">
        <v>44009</v>
      </c>
    </row>
    <row r="962" spans="1:4" x14ac:dyDescent="0.3">
      <c r="A962" t="s">
        <v>1</v>
      </c>
      <c r="B962" s="10">
        <v>188584</v>
      </c>
      <c r="C962" t="s">
        <v>5</v>
      </c>
      <c r="D962" s="7">
        <v>44009</v>
      </c>
    </row>
    <row r="963" spans="1:4" x14ac:dyDescent="0.3">
      <c r="A963" t="s">
        <v>2</v>
      </c>
      <c r="B963" s="10">
        <v>197239</v>
      </c>
      <c r="C963" t="s">
        <v>10</v>
      </c>
      <c r="D963" s="7">
        <v>44010</v>
      </c>
    </row>
    <row r="964" spans="1:4" x14ac:dyDescent="0.3">
      <c r="A964" t="s">
        <v>0</v>
      </c>
      <c r="B964" s="10">
        <v>5097</v>
      </c>
      <c r="C964" t="s">
        <v>10</v>
      </c>
      <c r="D964" s="7">
        <v>44010</v>
      </c>
    </row>
    <row r="965" spans="1:4" x14ac:dyDescent="0.3">
      <c r="A965" t="s">
        <v>1</v>
      </c>
      <c r="B965" s="10">
        <v>170595</v>
      </c>
      <c r="C965" t="s">
        <v>10</v>
      </c>
      <c r="D965" s="7">
        <v>44010</v>
      </c>
    </row>
    <row r="966" spans="1:4" x14ac:dyDescent="0.3">
      <c r="A966" t="s">
        <v>2</v>
      </c>
      <c r="B966" s="10">
        <v>10145791</v>
      </c>
      <c r="C966" t="s">
        <v>4</v>
      </c>
      <c r="D966" s="7">
        <v>44010</v>
      </c>
    </row>
    <row r="967" spans="1:4" x14ac:dyDescent="0.3">
      <c r="A967" t="s">
        <v>0</v>
      </c>
      <c r="B967" s="10">
        <v>501893</v>
      </c>
      <c r="C967" t="s">
        <v>4</v>
      </c>
      <c r="D967" s="7">
        <v>44010</v>
      </c>
    </row>
    <row r="968" spans="1:4" x14ac:dyDescent="0.3">
      <c r="A968" t="s">
        <v>1</v>
      </c>
      <c r="B968" s="10">
        <v>5140899</v>
      </c>
      <c r="C968" t="s">
        <v>4</v>
      </c>
      <c r="D968" s="7">
        <v>44010</v>
      </c>
    </row>
    <row r="969" spans="1:4" x14ac:dyDescent="0.3">
      <c r="A969" t="s">
        <v>2</v>
      </c>
      <c r="B969" s="10">
        <v>240310</v>
      </c>
      <c r="C969" t="s">
        <v>5</v>
      </c>
      <c r="D969" s="7">
        <v>44010</v>
      </c>
    </row>
    <row r="970" spans="1:4" x14ac:dyDescent="0.3">
      <c r="A970" t="s">
        <v>0</v>
      </c>
      <c r="B970" s="10">
        <v>34738</v>
      </c>
      <c r="C970" t="s">
        <v>5</v>
      </c>
      <c r="D970" s="7">
        <v>44010</v>
      </c>
    </row>
    <row r="971" spans="1:4" x14ac:dyDescent="0.3">
      <c r="A971" t="s">
        <v>1</v>
      </c>
      <c r="B971" s="10">
        <v>188891</v>
      </c>
      <c r="C971" t="s">
        <v>5</v>
      </c>
      <c r="D971" s="7">
        <v>44010</v>
      </c>
    </row>
    <row r="972" spans="1:4" x14ac:dyDescent="0.3">
      <c r="A972" t="s">
        <v>2</v>
      </c>
      <c r="B972" s="10">
        <v>198613</v>
      </c>
      <c r="C972" t="s">
        <v>10</v>
      </c>
      <c r="D972" s="7">
        <v>44011</v>
      </c>
    </row>
    <row r="973" spans="1:4" x14ac:dyDescent="0.3">
      <c r="A973" t="s">
        <v>0</v>
      </c>
      <c r="B973" s="10">
        <v>5115</v>
      </c>
      <c r="C973" t="s">
        <v>10</v>
      </c>
      <c r="D973" s="7">
        <v>44011</v>
      </c>
    </row>
    <row r="974" spans="1:4" x14ac:dyDescent="0.3">
      <c r="A974" t="s">
        <v>1</v>
      </c>
      <c r="B974" s="10">
        <v>171809</v>
      </c>
      <c r="C974" t="s">
        <v>10</v>
      </c>
      <c r="D974" s="7">
        <v>44011</v>
      </c>
    </row>
    <row r="975" spans="1:4" x14ac:dyDescent="0.3">
      <c r="A975" t="s">
        <v>2</v>
      </c>
      <c r="B975" s="10">
        <v>10302151</v>
      </c>
      <c r="C975" t="s">
        <v>4</v>
      </c>
      <c r="D975" s="7">
        <v>44011</v>
      </c>
    </row>
    <row r="976" spans="1:4" x14ac:dyDescent="0.3">
      <c r="A976" t="s">
        <v>0</v>
      </c>
      <c r="B976" s="10">
        <v>505505</v>
      </c>
      <c r="C976" t="s">
        <v>4</v>
      </c>
      <c r="D976" s="7">
        <v>44011</v>
      </c>
    </row>
    <row r="977" spans="1:4" x14ac:dyDescent="0.3">
      <c r="A977" t="s">
        <v>1</v>
      </c>
      <c r="B977" s="10">
        <v>5235813</v>
      </c>
      <c r="C977" t="s">
        <v>4</v>
      </c>
      <c r="D977" s="7">
        <v>44011</v>
      </c>
    </row>
    <row r="978" spans="1:4" x14ac:dyDescent="0.3">
      <c r="A978" t="s">
        <v>2</v>
      </c>
      <c r="B978" s="10">
        <v>240436</v>
      </c>
      <c r="C978" t="s">
        <v>5</v>
      </c>
      <c r="D978" s="7">
        <v>44011</v>
      </c>
    </row>
    <row r="979" spans="1:4" x14ac:dyDescent="0.3">
      <c r="A979" t="s">
        <v>0</v>
      </c>
      <c r="B979" s="10">
        <v>34744</v>
      </c>
      <c r="C979" t="s">
        <v>5</v>
      </c>
      <c r="D979" s="7">
        <v>44011</v>
      </c>
    </row>
    <row r="980" spans="1:4" x14ac:dyDescent="0.3">
      <c r="A980" t="s">
        <v>1</v>
      </c>
      <c r="B980" s="10">
        <v>189196</v>
      </c>
      <c r="C980" t="s">
        <v>5</v>
      </c>
      <c r="D980" s="7">
        <v>44011</v>
      </c>
    </row>
    <row r="981" spans="1:4" x14ac:dyDescent="0.3">
      <c r="A981" t="s">
        <v>2</v>
      </c>
      <c r="B981" s="10">
        <v>199906</v>
      </c>
      <c r="C981" t="s">
        <v>10</v>
      </c>
      <c r="D981" s="7">
        <v>44012</v>
      </c>
    </row>
    <row r="982" spans="1:4" x14ac:dyDescent="0.3">
      <c r="A982" t="s">
        <v>0</v>
      </c>
      <c r="B982" s="10">
        <v>5131</v>
      </c>
      <c r="C982" t="s">
        <v>10</v>
      </c>
      <c r="D982" s="7">
        <v>44012</v>
      </c>
    </row>
    <row r="983" spans="1:4" x14ac:dyDescent="0.3">
      <c r="A983" t="s">
        <v>1</v>
      </c>
      <c r="B983" s="10">
        <v>173111</v>
      </c>
      <c r="C983" t="s">
        <v>10</v>
      </c>
      <c r="D983" s="7">
        <v>44012</v>
      </c>
    </row>
    <row r="984" spans="1:4" x14ac:dyDescent="0.3">
      <c r="A984" t="s">
        <v>2</v>
      </c>
      <c r="B984" s="10">
        <v>10475838</v>
      </c>
      <c r="C984" t="s">
        <v>4</v>
      </c>
      <c r="D984" s="7">
        <v>44012</v>
      </c>
    </row>
    <row r="985" spans="1:4" x14ac:dyDescent="0.3">
      <c r="A985" t="s">
        <v>0</v>
      </c>
      <c r="B985" s="10">
        <v>511253</v>
      </c>
      <c r="C985" t="s">
        <v>4</v>
      </c>
      <c r="D985" s="7">
        <v>44012</v>
      </c>
    </row>
    <row r="986" spans="1:4" x14ac:dyDescent="0.3">
      <c r="A986" t="s">
        <v>1</v>
      </c>
      <c r="B986" s="10">
        <v>5353272</v>
      </c>
      <c r="C986" t="s">
        <v>4</v>
      </c>
      <c r="D986" s="7">
        <v>44012</v>
      </c>
    </row>
    <row r="987" spans="1:4" x14ac:dyDescent="0.3">
      <c r="A987" t="s">
        <v>2</v>
      </c>
      <c r="B987" s="10">
        <v>240578</v>
      </c>
      <c r="C987" t="s">
        <v>5</v>
      </c>
      <c r="D987" s="7">
        <v>44012</v>
      </c>
    </row>
    <row r="988" spans="1:4" x14ac:dyDescent="0.3">
      <c r="A988" t="s">
        <v>0</v>
      </c>
      <c r="B988" s="10">
        <v>34767</v>
      </c>
      <c r="C988" t="s">
        <v>5</v>
      </c>
      <c r="D988" s="7">
        <v>44012</v>
      </c>
    </row>
    <row r="989" spans="1:4" x14ac:dyDescent="0.3">
      <c r="A989" t="s">
        <v>1</v>
      </c>
      <c r="B989" s="10">
        <v>190248</v>
      </c>
      <c r="C989" t="s">
        <v>5</v>
      </c>
      <c r="D989" s="7">
        <v>44012</v>
      </c>
    </row>
    <row r="990" spans="1:4" x14ac:dyDescent="0.3">
      <c r="A990" t="s">
        <v>2</v>
      </c>
      <c r="B990" s="10">
        <v>201098</v>
      </c>
      <c r="C990" t="s">
        <v>10</v>
      </c>
      <c r="D990" s="7">
        <v>44013</v>
      </c>
    </row>
    <row r="991" spans="1:4" x14ac:dyDescent="0.3">
      <c r="A991" t="s">
        <v>0</v>
      </c>
      <c r="B991" s="10">
        <v>5150</v>
      </c>
      <c r="C991" t="s">
        <v>10</v>
      </c>
      <c r="D991" s="7">
        <v>44013</v>
      </c>
    </row>
    <row r="992" spans="1:4" x14ac:dyDescent="0.3">
      <c r="A992" t="s">
        <v>1</v>
      </c>
      <c r="B992" s="10">
        <v>175422</v>
      </c>
      <c r="C992" t="s">
        <v>10</v>
      </c>
      <c r="D992" s="7">
        <v>44013</v>
      </c>
    </row>
    <row r="993" spans="1:4" x14ac:dyDescent="0.3">
      <c r="A993" t="s">
        <v>2</v>
      </c>
      <c r="B993" s="10">
        <v>10692551</v>
      </c>
      <c r="C993" t="s">
        <v>4</v>
      </c>
      <c r="D993" s="7">
        <v>44013</v>
      </c>
    </row>
    <row r="994" spans="1:4" x14ac:dyDescent="0.3">
      <c r="A994" t="s">
        <v>0</v>
      </c>
      <c r="B994" s="10">
        <v>516210</v>
      </c>
      <c r="C994" t="s">
        <v>4</v>
      </c>
      <c r="D994" s="7">
        <v>44013</v>
      </c>
    </row>
    <row r="995" spans="1:4" x14ac:dyDescent="0.3">
      <c r="A995" t="s">
        <v>1</v>
      </c>
      <c r="B995" s="10">
        <v>5577684</v>
      </c>
      <c r="C995" t="s">
        <v>4</v>
      </c>
      <c r="D995" s="7">
        <v>44013</v>
      </c>
    </row>
    <row r="996" spans="1:4" x14ac:dyDescent="0.3">
      <c r="A996" t="s">
        <v>2</v>
      </c>
      <c r="B996" s="10">
        <v>240760</v>
      </c>
      <c r="C996" t="s">
        <v>5</v>
      </c>
      <c r="D996" s="7">
        <v>44013</v>
      </c>
    </row>
    <row r="997" spans="1:4" x14ac:dyDescent="0.3">
      <c r="A997" t="s">
        <v>0</v>
      </c>
      <c r="B997" s="10">
        <v>34788</v>
      </c>
      <c r="C997" t="s">
        <v>5</v>
      </c>
      <c r="D997" s="7">
        <v>44013</v>
      </c>
    </row>
    <row r="998" spans="1:4" x14ac:dyDescent="0.3">
      <c r="A998" t="s">
        <v>1</v>
      </c>
      <c r="B998" s="10">
        <v>190717</v>
      </c>
      <c r="C998" t="s">
        <v>5</v>
      </c>
      <c r="D998" s="7">
        <v>44013</v>
      </c>
    </row>
    <row r="999" spans="1:4" x14ac:dyDescent="0.3">
      <c r="A999" t="s">
        <v>2</v>
      </c>
      <c r="B999" s="10">
        <v>202284</v>
      </c>
      <c r="C999" t="s">
        <v>10</v>
      </c>
      <c r="D999" s="7">
        <v>44014</v>
      </c>
    </row>
    <row r="1000" spans="1:4" x14ac:dyDescent="0.3">
      <c r="A1000" t="s">
        <v>0</v>
      </c>
      <c r="B1000" s="10">
        <v>5167</v>
      </c>
      <c r="C1000" t="s">
        <v>10</v>
      </c>
      <c r="D1000" s="7">
        <v>44014</v>
      </c>
    </row>
    <row r="1001" spans="1:4" x14ac:dyDescent="0.3">
      <c r="A1001" t="s">
        <v>1</v>
      </c>
      <c r="B1001" s="10">
        <v>176965</v>
      </c>
      <c r="C1001" t="s">
        <v>10</v>
      </c>
      <c r="D1001" s="7">
        <v>44014</v>
      </c>
    </row>
    <row r="1002" spans="1:4" x14ac:dyDescent="0.3">
      <c r="A1002" t="s">
        <v>2</v>
      </c>
      <c r="B1002" s="10">
        <v>10869739</v>
      </c>
      <c r="C1002" t="s">
        <v>4</v>
      </c>
      <c r="D1002" s="7">
        <v>44014</v>
      </c>
    </row>
    <row r="1003" spans="1:4" x14ac:dyDescent="0.3">
      <c r="A1003" t="s">
        <v>0</v>
      </c>
      <c r="B1003" s="10">
        <v>521298</v>
      </c>
      <c r="C1003" t="s">
        <v>4</v>
      </c>
      <c r="D1003" s="7">
        <v>44014</v>
      </c>
    </row>
    <row r="1004" spans="1:4" x14ac:dyDescent="0.3">
      <c r="A1004" t="s">
        <v>1</v>
      </c>
      <c r="B1004" s="10">
        <v>5754006</v>
      </c>
      <c r="C1004" t="s">
        <v>4</v>
      </c>
      <c r="D1004" s="7">
        <v>44014</v>
      </c>
    </row>
    <row r="1005" spans="1:4" x14ac:dyDescent="0.3">
      <c r="A1005" t="s">
        <v>2</v>
      </c>
      <c r="B1005" s="10">
        <v>240961</v>
      </c>
      <c r="C1005" t="s">
        <v>5</v>
      </c>
      <c r="D1005" s="7">
        <v>44014</v>
      </c>
    </row>
    <row r="1006" spans="1:4" x14ac:dyDescent="0.3">
      <c r="A1006" t="s">
        <v>0</v>
      </c>
      <c r="B1006" s="10">
        <v>34818</v>
      </c>
      <c r="C1006" t="s">
        <v>5</v>
      </c>
      <c r="D1006" s="7">
        <v>44014</v>
      </c>
    </row>
    <row r="1007" spans="1:4" x14ac:dyDescent="0.3">
      <c r="A1007" t="s">
        <v>1</v>
      </c>
      <c r="B1007" s="10">
        <v>191083</v>
      </c>
      <c r="C1007" t="s">
        <v>5</v>
      </c>
      <c r="D1007" s="7">
        <v>44014</v>
      </c>
    </row>
    <row r="1008" spans="1:4" x14ac:dyDescent="0.3">
      <c r="A1008" t="s">
        <v>2</v>
      </c>
      <c r="B1008" s="10">
        <v>203456</v>
      </c>
      <c r="C1008" t="s">
        <v>10</v>
      </c>
      <c r="D1008" s="7">
        <v>44015</v>
      </c>
    </row>
    <row r="1009" spans="1:4" x14ac:dyDescent="0.3">
      <c r="A1009" t="s">
        <v>0</v>
      </c>
      <c r="B1009" s="10">
        <v>5186</v>
      </c>
      <c r="C1009" t="s">
        <v>10</v>
      </c>
      <c r="D1009" s="7">
        <v>44015</v>
      </c>
    </row>
    <row r="1010" spans="1:4" x14ac:dyDescent="0.3">
      <c r="A1010" t="s">
        <v>1</v>
      </c>
      <c r="B1010" s="10">
        <v>178278</v>
      </c>
      <c r="C1010" t="s">
        <v>10</v>
      </c>
      <c r="D1010" s="7">
        <v>44015</v>
      </c>
    </row>
    <row r="1011" spans="1:4" x14ac:dyDescent="0.3">
      <c r="A1011" t="s">
        <v>2</v>
      </c>
      <c r="B1011" s="10">
        <v>11074878</v>
      </c>
      <c r="C1011" t="s">
        <v>4</v>
      </c>
      <c r="D1011" s="7">
        <v>44015</v>
      </c>
    </row>
    <row r="1012" spans="1:4" x14ac:dyDescent="0.3">
      <c r="A1012" t="s">
        <v>0</v>
      </c>
      <c r="B1012" s="10">
        <v>525121</v>
      </c>
      <c r="C1012" t="s">
        <v>4</v>
      </c>
      <c r="D1012" s="7">
        <v>44015</v>
      </c>
    </row>
    <row r="1013" spans="1:4" x14ac:dyDescent="0.3">
      <c r="A1013" t="s">
        <v>1</v>
      </c>
      <c r="B1013" s="10">
        <v>5863847</v>
      </c>
      <c r="C1013" t="s">
        <v>4</v>
      </c>
      <c r="D1013" s="7">
        <v>44015</v>
      </c>
    </row>
    <row r="1014" spans="1:4" x14ac:dyDescent="0.3">
      <c r="A1014" t="s">
        <v>2</v>
      </c>
      <c r="B1014" s="10">
        <v>241184</v>
      </c>
      <c r="C1014" t="s">
        <v>5</v>
      </c>
      <c r="D1014" s="7">
        <v>44015</v>
      </c>
    </row>
    <row r="1015" spans="1:4" x14ac:dyDescent="0.3">
      <c r="A1015" t="s">
        <v>0</v>
      </c>
      <c r="B1015" s="10">
        <v>34833</v>
      </c>
      <c r="C1015" t="s">
        <v>5</v>
      </c>
      <c r="D1015" s="7">
        <v>44015</v>
      </c>
    </row>
    <row r="1016" spans="1:4" x14ac:dyDescent="0.3">
      <c r="A1016" t="s">
        <v>1</v>
      </c>
      <c r="B1016" s="10">
        <v>191467</v>
      </c>
      <c r="C1016" t="s">
        <v>5</v>
      </c>
      <c r="D1016" s="7">
        <v>44015</v>
      </c>
    </row>
    <row r="1017" spans="1:4" x14ac:dyDescent="0.3">
      <c r="A1017" t="s">
        <v>2</v>
      </c>
      <c r="B1017" s="10">
        <v>204610</v>
      </c>
      <c r="C1017" t="s">
        <v>10</v>
      </c>
      <c r="D1017" s="7">
        <v>44016</v>
      </c>
    </row>
    <row r="1018" spans="1:4" x14ac:dyDescent="0.3">
      <c r="A1018" t="s">
        <v>0</v>
      </c>
      <c r="B1018" s="10">
        <v>5206</v>
      </c>
      <c r="C1018" t="s">
        <v>10</v>
      </c>
      <c r="D1018" s="7">
        <v>44016</v>
      </c>
    </row>
    <row r="1019" spans="1:4" x14ac:dyDescent="0.3">
      <c r="A1019" t="s">
        <v>1</v>
      </c>
      <c r="B1019" s="10">
        <v>179492</v>
      </c>
      <c r="C1019" t="s">
        <v>10</v>
      </c>
      <c r="D1019" s="7">
        <v>44016</v>
      </c>
    </row>
    <row r="1020" spans="1:4" x14ac:dyDescent="0.3">
      <c r="A1020" t="s">
        <v>2</v>
      </c>
      <c r="B1020" s="10">
        <v>11267309</v>
      </c>
      <c r="C1020" t="s">
        <v>4</v>
      </c>
      <c r="D1020" s="7">
        <v>44016</v>
      </c>
    </row>
    <row r="1021" spans="1:4" x14ac:dyDescent="0.3">
      <c r="A1021" t="s">
        <v>0</v>
      </c>
      <c r="B1021" s="10">
        <v>530754</v>
      </c>
      <c r="C1021" t="s">
        <v>4</v>
      </c>
      <c r="D1021" s="7">
        <v>44016</v>
      </c>
    </row>
    <row r="1022" spans="1:4" x14ac:dyDescent="0.3">
      <c r="A1022" t="s">
        <v>1</v>
      </c>
      <c r="B1022" s="10">
        <v>6059565</v>
      </c>
      <c r="C1022" t="s">
        <v>4</v>
      </c>
      <c r="D1022" s="7">
        <v>44016</v>
      </c>
    </row>
    <row r="1023" spans="1:4" x14ac:dyDescent="0.3">
      <c r="A1023" t="s">
        <v>2</v>
      </c>
      <c r="B1023" s="10">
        <v>241419</v>
      </c>
      <c r="C1023" t="s">
        <v>5</v>
      </c>
      <c r="D1023" s="7">
        <v>44016</v>
      </c>
    </row>
    <row r="1024" spans="1:4" x14ac:dyDescent="0.3">
      <c r="A1024" t="s">
        <v>0</v>
      </c>
      <c r="B1024" s="10">
        <v>34854</v>
      </c>
      <c r="C1024" t="s">
        <v>5</v>
      </c>
      <c r="D1024" s="7">
        <v>44016</v>
      </c>
    </row>
    <row r="1025" spans="1:4" x14ac:dyDescent="0.3">
      <c r="A1025" t="s">
        <v>1</v>
      </c>
      <c r="B1025" s="10">
        <v>191944</v>
      </c>
      <c r="C1025" t="s">
        <v>5</v>
      </c>
      <c r="D1025" s="7">
        <v>44016</v>
      </c>
    </row>
    <row r="1026" spans="1:4" x14ac:dyDescent="0.3">
      <c r="A1026" t="s">
        <v>2</v>
      </c>
      <c r="B1026" s="10">
        <v>205758</v>
      </c>
      <c r="C1026" t="s">
        <v>10</v>
      </c>
      <c r="D1026" s="7">
        <v>44017</v>
      </c>
    </row>
    <row r="1027" spans="1:4" x14ac:dyDescent="0.3">
      <c r="A1027" t="s">
        <v>0</v>
      </c>
      <c r="B1027" s="10">
        <v>5225</v>
      </c>
      <c r="C1027" t="s">
        <v>10</v>
      </c>
      <c r="D1027" s="7">
        <v>44017</v>
      </c>
    </row>
    <row r="1028" spans="1:4" x14ac:dyDescent="0.3">
      <c r="A1028" t="s">
        <v>1</v>
      </c>
      <c r="B1028" s="10">
        <v>180680</v>
      </c>
      <c r="C1028" t="s">
        <v>10</v>
      </c>
      <c r="D1028" s="7">
        <v>44017</v>
      </c>
    </row>
    <row r="1029" spans="1:4" x14ac:dyDescent="0.3">
      <c r="A1029" t="s">
        <v>2</v>
      </c>
      <c r="B1029" s="10">
        <v>11449707</v>
      </c>
      <c r="C1029" t="s">
        <v>4</v>
      </c>
      <c r="D1029" s="7">
        <v>44017</v>
      </c>
    </row>
    <row r="1030" spans="1:4" x14ac:dyDescent="0.3">
      <c r="A1030" t="s">
        <v>0</v>
      </c>
      <c r="B1030" s="10">
        <v>534267</v>
      </c>
      <c r="C1030" t="s">
        <v>4</v>
      </c>
      <c r="D1030" s="7">
        <v>44017</v>
      </c>
    </row>
    <row r="1031" spans="1:4" x14ac:dyDescent="0.3">
      <c r="A1031" t="s">
        <v>1</v>
      </c>
      <c r="B1031" s="10">
        <v>6179006</v>
      </c>
      <c r="C1031" t="s">
        <v>4</v>
      </c>
      <c r="D1031" s="7">
        <v>44017</v>
      </c>
    </row>
    <row r="1032" spans="1:4" x14ac:dyDescent="0.3">
      <c r="A1032" t="s">
        <v>2</v>
      </c>
      <c r="B1032" s="10">
        <v>241611</v>
      </c>
      <c r="C1032" t="s">
        <v>5</v>
      </c>
      <c r="D1032" s="7">
        <v>44017</v>
      </c>
    </row>
    <row r="1033" spans="1:4" x14ac:dyDescent="0.3">
      <c r="A1033" t="s">
        <v>0</v>
      </c>
      <c r="B1033" s="10">
        <v>34861</v>
      </c>
      <c r="C1033" t="s">
        <v>5</v>
      </c>
      <c r="D1033" s="7">
        <v>44017</v>
      </c>
    </row>
    <row r="1034" spans="1:4" x14ac:dyDescent="0.3">
      <c r="A1034" t="s">
        <v>1</v>
      </c>
      <c r="B1034" s="10">
        <v>192108</v>
      </c>
      <c r="C1034" t="s">
        <v>5</v>
      </c>
      <c r="D1034" s="7">
        <v>44017</v>
      </c>
    </row>
    <row r="1035" spans="1:4" x14ac:dyDescent="0.3">
      <c r="A1035" t="s">
        <v>2</v>
      </c>
      <c r="B1035" s="10">
        <v>206844</v>
      </c>
      <c r="C1035" t="s">
        <v>10</v>
      </c>
      <c r="D1035" s="7">
        <v>44018</v>
      </c>
    </row>
    <row r="1036" spans="1:4" x14ac:dyDescent="0.3">
      <c r="A1036" t="s">
        <v>0</v>
      </c>
      <c r="B1036" s="10">
        <v>5241</v>
      </c>
      <c r="C1036" t="s">
        <v>10</v>
      </c>
      <c r="D1036" s="7">
        <v>44018</v>
      </c>
    </row>
    <row r="1037" spans="1:4" x14ac:dyDescent="0.3">
      <c r="A1037" t="s">
        <v>1</v>
      </c>
      <c r="B1037" s="10">
        <v>182995</v>
      </c>
      <c r="C1037" t="s">
        <v>10</v>
      </c>
      <c r="D1037" s="7">
        <v>44018</v>
      </c>
    </row>
    <row r="1038" spans="1:4" x14ac:dyDescent="0.3">
      <c r="A1038" t="s">
        <v>2</v>
      </c>
      <c r="B1038" s="10">
        <v>11620096</v>
      </c>
      <c r="C1038" t="s">
        <v>4</v>
      </c>
      <c r="D1038" s="7">
        <v>44018</v>
      </c>
    </row>
    <row r="1039" spans="1:4" x14ac:dyDescent="0.3">
      <c r="A1039" t="s">
        <v>0</v>
      </c>
      <c r="B1039" s="10">
        <v>538058</v>
      </c>
      <c r="C1039" t="s">
        <v>4</v>
      </c>
      <c r="D1039" s="7">
        <v>44018</v>
      </c>
    </row>
    <row r="1040" spans="1:4" x14ac:dyDescent="0.3">
      <c r="A1040" t="s">
        <v>1</v>
      </c>
      <c r="B1040" s="10">
        <v>6302626</v>
      </c>
      <c r="C1040" t="s">
        <v>4</v>
      </c>
      <c r="D1040" s="7">
        <v>44018</v>
      </c>
    </row>
    <row r="1041" spans="1:4" x14ac:dyDescent="0.3">
      <c r="A1041" t="s">
        <v>2</v>
      </c>
      <c r="B1041" s="10">
        <v>241819</v>
      </c>
      <c r="C1041" t="s">
        <v>5</v>
      </c>
      <c r="D1041" s="7">
        <v>44018</v>
      </c>
    </row>
    <row r="1042" spans="1:4" x14ac:dyDescent="0.3">
      <c r="A1042" t="s">
        <v>0</v>
      </c>
      <c r="B1042" s="10">
        <v>34869</v>
      </c>
      <c r="C1042" t="s">
        <v>5</v>
      </c>
      <c r="D1042" s="7">
        <v>44018</v>
      </c>
    </row>
    <row r="1043" spans="1:4" x14ac:dyDescent="0.3">
      <c r="A1043" t="s">
        <v>1</v>
      </c>
      <c r="B1043" s="10">
        <v>192241</v>
      </c>
      <c r="C1043" t="s">
        <v>5</v>
      </c>
      <c r="D1043" s="7">
        <v>44018</v>
      </c>
    </row>
    <row r="1044" spans="1:4" x14ac:dyDescent="0.3">
      <c r="A1044" t="s">
        <v>2</v>
      </c>
      <c r="B1044" s="10">
        <v>207897</v>
      </c>
      <c r="C1044" t="s">
        <v>10</v>
      </c>
      <c r="D1044" s="7">
        <v>44019</v>
      </c>
    </row>
    <row r="1045" spans="1:4" x14ac:dyDescent="0.3">
      <c r="A1045" t="s">
        <v>0</v>
      </c>
      <c r="B1045" s="10">
        <v>5260</v>
      </c>
      <c r="C1045" t="s">
        <v>10</v>
      </c>
      <c r="D1045" s="7">
        <v>44019</v>
      </c>
    </row>
    <row r="1046" spans="1:4" x14ac:dyDescent="0.3">
      <c r="A1046" t="s">
        <v>1</v>
      </c>
      <c r="B1046" s="10">
        <v>185292</v>
      </c>
      <c r="C1046" t="s">
        <v>10</v>
      </c>
      <c r="D1046" s="7">
        <v>44019</v>
      </c>
    </row>
    <row r="1047" spans="1:4" x14ac:dyDescent="0.3">
      <c r="A1047" t="s">
        <v>2</v>
      </c>
      <c r="B1047" s="10">
        <v>11829602</v>
      </c>
      <c r="C1047" t="s">
        <v>4</v>
      </c>
      <c r="D1047" s="7">
        <v>44019</v>
      </c>
    </row>
    <row r="1048" spans="1:4" x14ac:dyDescent="0.3">
      <c r="A1048" t="s">
        <v>0</v>
      </c>
      <c r="B1048" s="10">
        <v>544163</v>
      </c>
      <c r="C1048" t="s">
        <v>4</v>
      </c>
      <c r="D1048" s="7">
        <v>44019</v>
      </c>
    </row>
    <row r="1049" spans="1:4" x14ac:dyDescent="0.3">
      <c r="A1049" t="s">
        <v>1</v>
      </c>
      <c r="B1049" s="10">
        <v>6447656</v>
      </c>
      <c r="C1049" t="s">
        <v>4</v>
      </c>
      <c r="D1049" s="7">
        <v>44019</v>
      </c>
    </row>
    <row r="1050" spans="1:4" x14ac:dyDescent="0.3">
      <c r="A1050" t="s">
        <v>2</v>
      </c>
      <c r="B1050" s="10">
        <v>241956</v>
      </c>
      <c r="C1050" t="s">
        <v>5</v>
      </c>
      <c r="D1050" s="7">
        <v>44019</v>
      </c>
    </row>
    <row r="1051" spans="1:4" x14ac:dyDescent="0.3">
      <c r="A1051" t="s">
        <v>0</v>
      </c>
      <c r="B1051" s="10">
        <v>34899</v>
      </c>
      <c r="C1051" t="s">
        <v>5</v>
      </c>
      <c r="D1051" s="7">
        <v>44019</v>
      </c>
    </row>
    <row r="1052" spans="1:4" x14ac:dyDescent="0.3">
      <c r="A1052" t="s">
        <v>1</v>
      </c>
      <c r="B1052" s="10">
        <v>192815</v>
      </c>
      <c r="C1052" t="s">
        <v>5</v>
      </c>
      <c r="D1052" s="7">
        <v>44019</v>
      </c>
    </row>
    <row r="1053" spans="1:4" x14ac:dyDescent="0.3">
      <c r="A1053" t="s">
        <v>2</v>
      </c>
      <c r="B1053" s="10">
        <v>208938</v>
      </c>
      <c r="C1053" t="s">
        <v>10</v>
      </c>
      <c r="D1053" s="7">
        <v>44020</v>
      </c>
    </row>
    <row r="1054" spans="1:4" x14ac:dyDescent="0.3">
      <c r="A1054" t="s">
        <v>0</v>
      </c>
      <c r="B1054" s="10">
        <v>5282</v>
      </c>
      <c r="C1054" t="s">
        <v>10</v>
      </c>
      <c r="D1054" s="7">
        <v>44020</v>
      </c>
    </row>
    <row r="1055" spans="1:4" x14ac:dyDescent="0.3">
      <c r="A1055" t="s">
        <v>1</v>
      </c>
      <c r="B1055" s="10">
        <v>187511</v>
      </c>
      <c r="C1055" t="s">
        <v>10</v>
      </c>
      <c r="D1055" s="7">
        <v>44020</v>
      </c>
    </row>
    <row r="1056" spans="1:4" x14ac:dyDescent="0.3">
      <c r="A1056" t="s">
        <v>2</v>
      </c>
      <c r="B1056" s="10">
        <v>12041480</v>
      </c>
      <c r="C1056" t="s">
        <v>4</v>
      </c>
      <c r="D1056" s="7">
        <v>44020</v>
      </c>
    </row>
    <row r="1057" spans="1:4" x14ac:dyDescent="0.3">
      <c r="A1057" t="s">
        <v>0</v>
      </c>
      <c r="B1057" s="10">
        <v>549468</v>
      </c>
      <c r="C1057" t="s">
        <v>4</v>
      </c>
      <c r="D1057" s="7">
        <v>44020</v>
      </c>
    </row>
    <row r="1058" spans="1:4" x14ac:dyDescent="0.3">
      <c r="A1058" t="s">
        <v>1</v>
      </c>
      <c r="B1058" s="10">
        <v>6586726</v>
      </c>
      <c r="C1058" t="s">
        <v>4</v>
      </c>
      <c r="D1058" s="7">
        <v>44020</v>
      </c>
    </row>
    <row r="1059" spans="1:4" x14ac:dyDescent="0.3">
      <c r="A1059" t="s">
        <v>2</v>
      </c>
      <c r="B1059" s="10">
        <v>242149</v>
      </c>
      <c r="C1059" t="s">
        <v>5</v>
      </c>
      <c r="D1059" s="7">
        <v>44020</v>
      </c>
    </row>
    <row r="1060" spans="1:4" x14ac:dyDescent="0.3">
      <c r="A1060" t="s">
        <v>0</v>
      </c>
      <c r="B1060" s="10">
        <v>34914</v>
      </c>
      <c r="C1060" t="s">
        <v>5</v>
      </c>
      <c r="D1060" s="7">
        <v>44020</v>
      </c>
    </row>
    <row r="1061" spans="1:4" x14ac:dyDescent="0.3">
      <c r="A1061" t="s">
        <v>1</v>
      </c>
      <c r="B1061" s="10">
        <v>193640</v>
      </c>
      <c r="C1061" t="s">
        <v>5</v>
      </c>
      <c r="D1061" s="7">
        <v>44020</v>
      </c>
    </row>
    <row r="1062" spans="1:4" x14ac:dyDescent="0.3">
      <c r="A1062" t="s">
        <v>2</v>
      </c>
      <c r="B1062" s="10">
        <v>209962</v>
      </c>
      <c r="C1062" t="s">
        <v>10</v>
      </c>
      <c r="D1062" s="7">
        <v>44021</v>
      </c>
    </row>
    <row r="1063" spans="1:4" x14ac:dyDescent="0.3">
      <c r="A1063" t="s">
        <v>0</v>
      </c>
      <c r="B1063" s="10">
        <v>5300</v>
      </c>
      <c r="C1063" t="s">
        <v>10</v>
      </c>
      <c r="D1063" s="7">
        <v>44021</v>
      </c>
    </row>
    <row r="1064" spans="1:4" x14ac:dyDescent="0.3">
      <c r="A1064" t="s">
        <v>1</v>
      </c>
      <c r="B1064" s="10">
        <v>190390</v>
      </c>
      <c r="C1064" t="s">
        <v>10</v>
      </c>
      <c r="D1064" s="7">
        <v>44021</v>
      </c>
    </row>
    <row r="1065" spans="1:4" x14ac:dyDescent="0.3">
      <c r="A1065" t="s">
        <v>2</v>
      </c>
      <c r="B1065" s="10">
        <v>12268518</v>
      </c>
      <c r="C1065" t="s">
        <v>4</v>
      </c>
      <c r="D1065" s="7">
        <v>44021</v>
      </c>
    </row>
    <row r="1066" spans="1:4" x14ac:dyDescent="0.3">
      <c r="A1066" t="s">
        <v>0</v>
      </c>
      <c r="B1066" s="10">
        <v>554924</v>
      </c>
      <c r="C1066" t="s">
        <v>4</v>
      </c>
      <c r="D1066" s="7">
        <v>44021</v>
      </c>
    </row>
    <row r="1067" spans="1:4" x14ac:dyDescent="0.3">
      <c r="A1067" t="s">
        <v>1</v>
      </c>
      <c r="B1067" s="10">
        <v>6740124</v>
      </c>
      <c r="C1067" t="s">
        <v>4</v>
      </c>
      <c r="D1067" s="7">
        <v>44021</v>
      </c>
    </row>
    <row r="1068" spans="1:4" x14ac:dyDescent="0.3">
      <c r="A1068" t="s">
        <v>2</v>
      </c>
      <c r="B1068" s="10">
        <v>242363</v>
      </c>
      <c r="C1068" t="s">
        <v>5</v>
      </c>
      <c r="D1068" s="7">
        <v>44021</v>
      </c>
    </row>
    <row r="1069" spans="1:4" x14ac:dyDescent="0.3">
      <c r="A1069" t="s">
        <v>0</v>
      </c>
      <c r="B1069" s="10">
        <v>34926</v>
      </c>
      <c r="C1069" t="s">
        <v>5</v>
      </c>
      <c r="D1069" s="7">
        <v>44021</v>
      </c>
    </row>
    <row r="1070" spans="1:4" x14ac:dyDescent="0.3">
      <c r="A1070" t="s">
        <v>1</v>
      </c>
      <c r="B1070" s="10">
        <v>193978</v>
      </c>
      <c r="C1070" t="s">
        <v>5</v>
      </c>
      <c r="D1070" s="7">
        <v>44021</v>
      </c>
    </row>
    <row r="1071" spans="1:4" x14ac:dyDescent="0.3">
      <c r="A1071" t="s">
        <v>2</v>
      </c>
      <c r="B1071" s="10">
        <v>210965</v>
      </c>
      <c r="C1071" t="s">
        <v>10</v>
      </c>
      <c r="D1071" s="7">
        <v>44022</v>
      </c>
    </row>
    <row r="1072" spans="1:4" x14ac:dyDescent="0.3">
      <c r="A1072" t="s">
        <v>0</v>
      </c>
      <c r="B1072" s="10">
        <v>5323</v>
      </c>
      <c r="C1072" t="s">
        <v>10</v>
      </c>
      <c r="D1072" s="7">
        <v>44022</v>
      </c>
    </row>
    <row r="1073" spans="1:4" x14ac:dyDescent="0.3">
      <c r="A1073" t="s">
        <v>1</v>
      </c>
      <c r="B1073" s="10">
        <v>191883</v>
      </c>
      <c r="C1073" t="s">
        <v>10</v>
      </c>
      <c r="D1073" s="7">
        <v>44022</v>
      </c>
    </row>
    <row r="1074" spans="1:4" x14ac:dyDescent="0.3">
      <c r="A1074" t="s">
        <v>2</v>
      </c>
      <c r="B1074" s="10">
        <v>12498467</v>
      </c>
      <c r="C1074" t="s">
        <v>4</v>
      </c>
      <c r="D1074" s="7">
        <v>44022</v>
      </c>
    </row>
    <row r="1075" spans="1:4" x14ac:dyDescent="0.3">
      <c r="A1075" t="s">
        <v>0</v>
      </c>
      <c r="B1075" s="10">
        <v>560209</v>
      </c>
      <c r="C1075" t="s">
        <v>4</v>
      </c>
      <c r="D1075" s="7">
        <v>44022</v>
      </c>
    </row>
    <row r="1076" spans="1:4" x14ac:dyDescent="0.3">
      <c r="A1076" t="s">
        <v>1</v>
      </c>
      <c r="B1076" s="10">
        <v>6879521</v>
      </c>
      <c r="C1076" t="s">
        <v>4</v>
      </c>
      <c r="D1076" s="7">
        <v>44022</v>
      </c>
    </row>
    <row r="1077" spans="1:4" x14ac:dyDescent="0.3">
      <c r="A1077" t="s">
        <v>2</v>
      </c>
      <c r="B1077" s="10">
        <v>242639</v>
      </c>
      <c r="C1077" t="s">
        <v>5</v>
      </c>
      <c r="D1077" s="7">
        <v>44022</v>
      </c>
    </row>
    <row r="1078" spans="1:4" x14ac:dyDescent="0.3">
      <c r="A1078" t="s">
        <v>0</v>
      </c>
      <c r="B1078" s="10">
        <v>34938</v>
      </c>
      <c r="C1078" t="s">
        <v>5</v>
      </c>
      <c r="D1078" s="7">
        <v>44022</v>
      </c>
    </row>
    <row r="1079" spans="1:4" x14ac:dyDescent="0.3">
      <c r="A1079" t="s">
        <v>1</v>
      </c>
      <c r="B1079" s="10">
        <v>194273</v>
      </c>
      <c r="C1079" t="s">
        <v>5</v>
      </c>
      <c r="D1079" s="7">
        <v>44022</v>
      </c>
    </row>
    <row r="1080" spans="1:4" x14ac:dyDescent="0.3">
      <c r="A1080" t="s">
        <v>2</v>
      </c>
      <c r="B1080" s="10">
        <v>211981</v>
      </c>
      <c r="C1080" t="s">
        <v>10</v>
      </c>
      <c r="D1080" s="7">
        <v>44023</v>
      </c>
    </row>
    <row r="1081" spans="1:4" x14ac:dyDescent="0.3">
      <c r="A1081" t="s">
        <v>0</v>
      </c>
      <c r="B1081" s="10">
        <v>5344</v>
      </c>
      <c r="C1081" t="s">
        <v>10</v>
      </c>
      <c r="D1081" s="7">
        <v>44023</v>
      </c>
    </row>
    <row r="1082" spans="1:4" x14ac:dyDescent="0.3">
      <c r="A1082" t="s">
        <v>1</v>
      </c>
      <c r="B1082" s="10">
        <v>193217</v>
      </c>
      <c r="C1082" t="s">
        <v>10</v>
      </c>
      <c r="D1082" s="7">
        <v>44023</v>
      </c>
    </row>
    <row r="1083" spans="1:4" x14ac:dyDescent="0.3">
      <c r="A1083" t="s">
        <v>2</v>
      </c>
      <c r="B1083" s="10">
        <v>12717908</v>
      </c>
      <c r="C1083" t="s">
        <v>4</v>
      </c>
      <c r="D1083" s="7">
        <v>44023</v>
      </c>
    </row>
    <row r="1084" spans="1:4" x14ac:dyDescent="0.3">
      <c r="A1084" t="s">
        <v>0</v>
      </c>
      <c r="B1084" s="10">
        <v>565138</v>
      </c>
      <c r="C1084" t="s">
        <v>4</v>
      </c>
      <c r="D1084" s="7">
        <v>44023</v>
      </c>
    </row>
    <row r="1085" spans="1:4" x14ac:dyDescent="0.3">
      <c r="A1085" t="s">
        <v>1</v>
      </c>
      <c r="B1085" s="10">
        <v>7005299</v>
      </c>
      <c r="C1085" t="s">
        <v>4</v>
      </c>
      <c r="D1085" s="7">
        <v>44023</v>
      </c>
    </row>
    <row r="1086" spans="1:4" x14ac:dyDescent="0.3">
      <c r="A1086" t="s">
        <v>2</v>
      </c>
      <c r="B1086" s="10">
        <v>242827</v>
      </c>
      <c r="C1086" t="s">
        <v>5</v>
      </c>
      <c r="D1086" s="7">
        <v>44023</v>
      </c>
    </row>
    <row r="1087" spans="1:4" x14ac:dyDescent="0.3">
      <c r="A1087" t="s">
        <v>0</v>
      </c>
      <c r="B1087" s="10">
        <v>34945</v>
      </c>
      <c r="C1087" t="s">
        <v>5</v>
      </c>
      <c r="D1087" s="7">
        <v>44023</v>
      </c>
    </row>
    <row r="1088" spans="1:4" x14ac:dyDescent="0.3">
      <c r="A1088" t="s">
        <v>1</v>
      </c>
      <c r="B1088" s="10">
        <v>194579</v>
      </c>
      <c r="C1088" t="s">
        <v>5</v>
      </c>
      <c r="D1088" s="7">
        <v>44023</v>
      </c>
    </row>
    <row r="1089" spans="1:4" x14ac:dyDescent="0.3">
      <c r="A1089" t="s">
        <v>2</v>
      </c>
      <c r="B1089" s="10">
        <v>212993</v>
      </c>
      <c r="C1089" t="s">
        <v>10</v>
      </c>
      <c r="D1089" s="7">
        <v>44024</v>
      </c>
    </row>
    <row r="1090" spans="1:4" x14ac:dyDescent="0.3">
      <c r="A1090" t="s">
        <v>0</v>
      </c>
      <c r="B1090" s="10">
        <v>5363</v>
      </c>
      <c r="C1090" t="s">
        <v>10</v>
      </c>
      <c r="D1090" s="7">
        <v>44024</v>
      </c>
    </row>
    <row r="1091" spans="1:4" x14ac:dyDescent="0.3">
      <c r="A1091" t="s">
        <v>1</v>
      </c>
      <c r="B1091" s="10">
        <v>194515</v>
      </c>
      <c r="C1091" t="s">
        <v>10</v>
      </c>
      <c r="D1091" s="7">
        <v>44024</v>
      </c>
    </row>
    <row r="1092" spans="1:4" x14ac:dyDescent="0.3">
      <c r="A1092" t="s">
        <v>2</v>
      </c>
      <c r="B1092" s="10">
        <v>12910357</v>
      </c>
      <c r="C1092" t="s">
        <v>4</v>
      </c>
      <c r="D1092" s="7">
        <v>44024</v>
      </c>
    </row>
    <row r="1093" spans="1:4" x14ac:dyDescent="0.3">
      <c r="A1093" t="s">
        <v>0</v>
      </c>
      <c r="B1093" s="10">
        <v>569128</v>
      </c>
      <c r="C1093" t="s">
        <v>4</v>
      </c>
      <c r="D1093" s="7">
        <v>44024</v>
      </c>
    </row>
    <row r="1094" spans="1:4" x14ac:dyDescent="0.3">
      <c r="A1094" t="s">
        <v>1</v>
      </c>
      <c r="B1094" s="10">
        <v>7116957</v>
      </c>
      <c r="C1094" t="s">
        <v>4</v>
      </c>
      <c r="D1094" s="7">
        <v>44024</v>
      </c>
    </row>
    <row r="1095" spans="1:4" x14ac:dyDescent="0.3">
      <c r="A1095" t="s">
        <v>2</v>
      </c>
      <c r="B1095" s="10">
        <v>243061</v>
      </c>
      <c r="C1095" t="s">
        <v>5</v>
      </c>
      <c r="D1095" s="7">
        <v>44024</v>
      </c>
    </row>
    <row r="1096" spans="1:4" x14ac:dyDescent="0.3">
      <c r="A1096" t="s">
        <v>0</v>
      </c>
      <c r="B1096" s="10">
        <v>34954</v>
      </c>
      <c r="C1096" t="s">
        <v>5</v>
      </c>
      <c r="D1096" s="7">
        <v>44024</v>
      </c>
    </row>
    <row r="1097" spans="1:4" x14ac:dyDescent="0.3">
      <c r="A1097" t="s">
        <v>1</v>
      </c>
      <c r="B1097" s="10">
        <v>194928</v>
      </c>
      <c r="C1097" t="s">
        <v>5</v>
      </c>
      <c r="D1097" s="7">
        <v>44024</v>
      </c>
    </row>
    <row r="1098" spans="1:4" x14ac:dyDescent="0.3">
      <c r="A1098" t="s">
        <v>2</v>
      </c>
      <c r="B1098" s="10">
        <v>214001</v>
      </c>
      <c r="C1098" t="s">
        <v>10</v>
      </c>
      <c r="D1098" s="7">
        <v>44025</v>
      </c>
    </row>
    <row r="1099" spans="1:4" x14ac:dyDescent="0.3">
      <c r="A1099" t="s">
        <v>0</v>
      </c>
      <c r="B1099" s="10">
        <v>5382</v>
      </c>
      <c r="C1099" t="s">
        <v>10</v>
      </c>
      <c r="D1099" s="7">
        <v>44025</v>
      </c>
    </row>
    <row r="1100" spans="1:4" x14ac:dyDescent="0.3">
      <c r="A1100" t="s">
        <v>1</v>
      </c>
      <c r="B1100" s="10">
        <v>195671</v>
      </c>
      <c r="C1100" t="s">
        <v>10</v>
      </c>
      <c r="D1100" s="7">
        <v>44025</v>
      </c>
    </row>
    <row r="1101" spans="1:4" x14ac:dyDescent="0.3">
      <c r="A1101" t="s">
        <v>2</v>
      </c>
      <c r="B1101" s="10">
        <v>13104391</v>
      </c>
      <c r="C1101" t="s">
        <v>4</v>
      </c>
      <c r="D1101" s="7">
        <v>44025</v>
      </c>
    </row>
    <row r="1102" spans="1:4" x14ac:dyDescent="0.3">
      <c r="A1102" t="s">
        <v>0</v>
      </c>
      <c r="B1102" s="10">
        <v>573003</v>
      </c>
      <c r="C1102" t="s">
        <v>4</v>
      </c>
      <c r="D1102" s="7">
        <v>44025</v>
      </c>
    </row>
    <row r="1103" spans="1:4" x14ac:dyDescent="0.3">
      <c r="A1103" t="s">
        <v>1</v>
      </c>
      <c r="B1103" s="10">
        <v>7257369</v>
      </c>
      <c r="C1103" t="s">
        <v>4</v>
      </c>
      <c r="D1103" s="7">
        <v>44025</v>
      </c>
    </row>
    <row r="1104" spans="1:4" x14ac:dyDescent="0.3">
      <c r="A1104" t="s">
        <v>2</v>
      </c>
      <c r="B1104" s="10">
        <v>243230</v>
      </c>
      <c r="C1104" t="s">
        <v>5</v>
      </c>
      <c r="D1104" s="7">
        <v>44025</v>
      </c>
    </row>
    <row r="1105" spans="1:4" x14ac:dyDescent="0.3">
      <c r="A1105" t="s">
        <v>0</v>
      </c>
      <c r="B1105" s="10">
        <v>34967</v>
      </c>
      <c r="C1105" t="s">
        <v>5</v>
      </c>
      <c r="D1105" s="7">
        <v>44025</v>
      </c>
    </row>
    <row r="1106" spans="1:4" x14ac:dyDescent="0.3">
      <c r="A1106" t="s">
        <v>1</v>
      </c>
      <c r="B1106" s="10">
        <v>195106</v>
      </c>
      <c r="C1106" t="s">
        <v>5</v>
      </c>
      <c r="D1106" s="7">
        <v>44025</v>
      </c>
    </row>
    <row r="1107" spans="1:4" x14ac:dyDescent="0.3">
      <c r="A1107" t="s">
        <v>2</v>
      </c>
      <c r="B1107" s="10">
        <v>214993</v>
      </c>
      <c r="C1107" t="s">
        <v>10</v>
      </c>
      <c r="D1107" s="7">
        <v>44026</v>
      </c>
    </row>
    <row r="1108" spans="1:4" x14ac:dyDescent="0.3">
      <c r="A1108" t="s">
        <v>0</v>
      </c>
      <c r="B1108" s="10">
        <v>5402</v>
      </c>
      <c r="C1108" t="s">
        <v>10</v>
      </c>
      <c r="D1108" s="7">
        <v>44026</v>
      </c>
    </row>
    <row r="1109" spans="1:4" x14ac:dyDescent="0.3">
      <c r="A1109" t="s">
        <v>1</v>
      </c>
      <c r="B1109" s="10">
        <v>196720</v>
      </c>
      <c r="C1109" t="s">
        <v>10</v>
      </c>
      <c r="D1109" s="7">
        <v>44026</v>
      </c>
    </row>
    <row r="1110" spans="1:4" x14ac:dyDescent="0.3">
      <c r="A1110" t="s">
        <v>2</v>
      </c>
      <c r="B1110" s="10">
        <v>13323530</v>
      </c>
      <c r="C1110" t="s">
        <v>4</v>
      </c>
      <c r="D1110" s="7">
        <v>44026</v>
      </c>
    </row>
    <row r="1111" spans="1:4" x14ac:dyDescent="0.3">
      <c r="A1111" t="s">
        <v>0</v>
      </c>
      <c r="B1111" s="10">
        <v>578628</v>
      </c>
      <c r="C1111" t="s">
        <v>4</v>
      </c>
      <c r="D1111" s="7">
        <v>44026</v>
      </c>
    </row>
    <row r="1112" spans="1:4" x14ac:dyDescent="0.3">
      <c r="A1112" t="s">
        <v>1</v>
      </c>
      <c r="B1112" s="10">
        <v>7399310</v>
      </c>
      <c r="C1112" t="s">
        <v>4</v>
      </c>
      <c r="D1112" s="7">
        <v>44026</v>
      </c>
    </row>
    <row r="1113" spans="1:4" x14ac:dyDescent="0.3">
      <c r="A1113" t="s">
        <v>2</v>
      </c>
      <c r="B1113" s="10">
        <v>243344</v>
      </c>
      <c r="C1113" t="s">
        <v>5</v>
      </c>
      <c r="D1113" s="7">
        <v>44026</v>
      </c>
    </row>
    <row r="1114" spans="1:4" x14ac:dyDescent="0.3">
      <c r="A1114" t="s">
        <v>0</v>
      </c>
      <c r="B1114" s="10">
        <v>34984</v>
      </c>
      <c r="C1114" t="s">
        <v>5</v>
      </c>
      <c r="D1114" s="7">
        <v>44026</v>
      </c>
    </row>
    <row r="1115" spans="1:4" x14ac:dyDescent="0.3">
      <c r="A1115" t="s">
        <v>1</v>
      </c>
      <c r="B1115" s="10">
        <v>195441</v>
      </c>
      <c r="C1115" t="s">
        <v>5</v>
      </c>
      <c r="D1115" s="7">
        <v>44026</v>
      </c>
    </row>
    <row r="1116" spans="1:4" x14ac:dyDescent="0.3">
      <c r="A1116" t="s">
        <v>2</v>
      </c>
      <c r="B1116" s="10">
        <v>215940</v>
      </c>
      <c r="C1116" t="s">
        <v>10</v>
      </c>
      <c r="D1116" s="7">
        <v>44027</v>
      </c>
    </row>
    <row r="1117" spans="1:4" x14ac:dyDescent="0.3">
      <c r="A1117" t="s">
        <v>0</v>
      </c>
      <c r="B1117" s="10">
        <v>5419</v>
      </c>
      <c r="C1117" t="s">
        <v>10</v>
      </c>
      <c r="D1117" s="7">
        <v>44027</v>
      </c>
    </row>
    <row r="1118" spans="1:4" x14ac:dyDescent="0.3">
      <c r="A1118" t="s">
        <v>1</v>
      </c>
      <c r="B1118" s="10">
        <v>197733</v>
      </c>
      <c r="C1118" t="s">
        <v>10</v>
      </c>
      <c r="D1118" s="7">
        <v>44027</v>
      </c>
    </row>
    <row r="1119" spans="1:4" x14ac:dyDescent="0.3">
      <c r="A1119" t="s">
        <v>2</v>
      </c>
      <c r="B1119" s="10">
        <v>13554477</v>
      </c>
      <c r="C1119" t="s">
        <v>4</v>
      </c>
      <c r="D1119" s="7">
        <v>44027</v>
      </c>
    </row>
    <row r="1120" spans="1:4" x14ac:dyDescent="0.3">
      <c r="A1120" t="s">
        <v>0</v>
      </c>
      <c r="B1120" s="10">
        <v>584124</v>
      </c>
      <c r="C1120" t="s">
        <v>4</v>
      </c>
      <c r="D1120" s="7">
        <v>44027</v>
      </c>
    </row>
    <row r="1121" spans="1:4" x14ac:dyDescent="0.3">
      <c r="A1121" t="s">
        <v>1</v>
      </c>
      <c r="B1121" s="10">
        <v>7559252</v>
      </c>
      <c r="C1121" t="s">
        <v>4</v>
      </c>
      <c r="D1121" s="7">
        <v>44027</v>
      </c>
    </row>
    <row r="1122" spans="1:4" x14ac:dyDescent="0.3">
      <c r="A1122" t="s">
        <v>2</v>
      </c>
      <c r="B1122" s="10">
        <v>243506</v>
      </c>
      <c r="C1122" t="s">
        <v>5</v>
      </c>
      <c r="D1122" s="7">
        <v>44027</v>
      </c>
    </row>
    <row r="1123" spans="1:4" x14ac:dyDescent="0.3">
      <c r="A1123" t="s">
        <v>0</v>
      </c>
      <c r="B1123" s="10">
        <v>34997</v>
      </c>
      <c r="C1123" t="s">
        <v>5</v>
      </c>
      <c r="D1123" s="7">
        <v>44027</v>
      </c>
    </row>
    <row r="1124" spans="1:4" x14ac:dyDescent="0.3">
      <c r="A1124" t="s">
        <v>1</v>
      </c>
      <c r="B1124" s="10">
        <v>196016</v>
      </c>
      <c r="C1124" t="s">
        <v>5</v>
      </c>
      <c r="D1124" s="7">
        <v>44027</v>
      </c>
    </row>
    <row r="1125" spans="1:4" x14ac:dyDescent="0.3">
      <c r="A1125" t="s">
        <v>2</v>
      </c>
      <c r="B1125" s="10">
        <v>216873</v>
      </c>
      <c r="C1125" t="s">
        <v>10</v>
      </c>
      <c r="D1125" s="7">
        <v>44028</v>
      </c>
    </row>
    <row r="1126" spans="1:4" x14ac:dyDescent="0.3">
      <c r="A1126" t="s">
        <v>0</v>
      </c>
      <c r="B1126" s="10">
        <v>5440</v>
      </c>
      <c r="C1126" t="s">
        <v>10</v>
      </c>
      <c r="D1126" s="7">
        <v>44028</v>
      </c>
    </row>
    <row r="1127" spans="1:4" x14ac:dyDescent="0.3">
      <c r="A1127" t="s">
        <v>1</v>
      </c>
      <c r="B1127" s="10">
        <v>198820</v>
      </c>
      <c r="C1127" t="s">
        <v>10</v>
      </c>
      <c r="D1127" s="7">
        <v>44028</v>
      </c>
    </row>
    <row r="1128" spans="1:4" x14ac:dyDescent="0.3">
      <c r="A1128" t="s">
        <v>2</v>
      </c>
      <c r="B1128" s="10">
        <v>13805296</v>
      </c>
      <c r="C1128" t="s">
        <v>4</v>
      </c>
      <c r="D1128" s="7">
        <v>44028</v>
      </c>
    </row>
    <row r="1129" spans="1:4" x14ac:dyDescent="0.3">
      <c r="A1129" t="s">
        <v>0</v>
      </c>
      <c r="B1129" s="10">
        <v>589911</v>
      </c>
      <c r="C1129" t="s">
        <v>4</v>
      </c>
      <c r="D1129" s="7">
        <v>44028</v>
      </c>
    </row>
    <row r="1130" spans="1:4" x14ac:dyDescent="0.3">
      <c r="A1130" t="s">
        <v>1</v>
      </c>
      <c r="B1130" s="10">
        <v>7711525</v>
      </c>
      <c r="C1130" t="s">
        <v>4</v>
      </c>
      <c r="D1130" s="7">
        <v>44028</v>
      </c>
    </row>
    <row r="1131" spans="1:4" x14ac:dyDescent="0.3">
      <c r="A1131" t="s">
        <v>2</v>
      </c>
      <c r="B1131" s="10">
        <v>243736</v>
      </c>
      <c r="C1131" t="s">
        <v>5</v>
      </c>
      <c r="D1131" s="7">
        <v>44028</v>
      </c>
    </row>
    <row r="1132" spans="1:4" x14ac:dyDescent="0.3">
      <c r="A1132" t="s">
        <v>0</v>
      </c>
      <c r="B1132" s="10">
        <v>35017</v>
      </c>
      <c r="C1132" t="s">
        <v>5</v>
      </c>
      <c r="D1132" s="7">
        <v>44028</v>
      </c>
    </row>
    <row r="1133" spans="1:4" x14ac:dyDescent="0.3">
      <c r="A1133" t="s">
        <v>1</v>
      </c>
      <c r="B1133" s="10">
        <v>196246</v>
      </c>
      <c r="C1133" t="s">
        <v>5</v>
      </c>
      <c r="D1133" s="7">
        <v>44028</v>
      </c>
    </row>
    <row r="1134" spans="1:4" x14ac:dyDescent="0.3">
      <c r="A1134" t="s">
        <v>2</v>
      </c>
      <c r="B1134" s="10">
        <v>217799</v>
      </c>
      <c r="C1134" t="s">
        <v>10</v>
      </c>
      <c r="D1134" s="7">
        <v>44029</v>
      </c>
    </row>
    <row r="1135" spans="1:4" x14ac:dyDescent="0.3">
      <c r="A1135" t="s">
        <v>0</v>
      </c>
      <c r="B1135" s="10">
        <v>5458</v>
      </c>
      <c r="C1135" t="s">
        <v>10</v>
      </c>
      <c r="D1135" s="7">
        <v>44029</v>
      </c>
    </row>
    <row r="1136" spans="1:4" x14ac:dyDescent="0.3">
      <c r="A1136" t="s">
        <v>1</v>
      </c>
      <c r="B1136" s="10">
        <v>199834</v>
      </c>
      <c r="C1136" t="s">
        <v>10</v>
      </c>
      <c r="D1136" s="7">
        <v>44029</v>
      </c>
    </row>
    <row r="1137" spans="1:4" x14ac:dyDescent="0.3">
      <c r="A1137" t="s">
        <v>2</v>
      </c>
      <c r="B1137" s="10">
        <v>14055299</v>
      </c>
      <c r="C1137" t="s">
        <v>4</v>
      </c>
      <c r="D1137" s="7">
        <v>44029</v>
      </c>
    </row>
    <row r="1138" spans="1:4" x14ac:dyDescent="0.3">
      <c r="A1138" t="s">
        <v>0</v>
      </c>
      <c r="B1138" s="10">
        <v>596518</v>
      </c>
      <c r="C1138" t="s">
        <v>4</v>
      </c>
      <c r="D1138" s="7">
        <v>44029</v>
      </c>
    </row>
    <row r="1139" spans="1:4" x14ac:dyDescent="0.3">
      <c r="A1139" t="s">
        <v>1</v>
      </c>
      <c r="B1139" s="10">
        <v>7894890</v>
      </c>
      <c r="C1139" t="s">
        <v>4</v>
      </c>
      <c r="D1139" s="7">
        <v>44029</v>
      </c>
    </row>
    <row r="1140" spans="1:4" x14ac:dyDescent="0.3">
      <c r="A1140" t="s">
        <v>2</v>
      </c>
      <c r="B1140" s="10">
        <v>243967</v>
      </c>
      <c r="C1140" t="s">
        <v>5</v>
      </c>
      <c r="D1140" s="7">
        <v>44029</v>
      </c>
    </row>
    <row r="1141" spans="1:4" x14ac:dyDescent="0.3">
      <c r="A1141" t="s">
        <v>0</v>
      </c>
      <c r="B1141" s="10">
        <v>35028</v>
      </c>
      <c r="C1141" t="s">
        <v>5</v>
      </c>
      <c r="D1141" s="7">
        <v>44029</v>
      </c>
    </row>
    <row r="1142" spans="1:4" x14ac:dyDescent="0.3">
      <c r="A1142" t="s">
        <v>1</v>
      </c>
      <c r="B1142" s="10">
        <v>196483</v>
      </c>
      <c r="C1142" t="s">
        <v>5</v>
      </c>
      <c r="D1142" s="7">
        <v>44029</v>
      </c>
    </row>
    <row r="1143" spans="1:4" x14ac:dyDescent="0.3">
      <c r="A1143" t="s">
        <v>2</v>
      </c>
      <c r="B1143" s="10">
        <v>218717</v>
      </c>
      <c r="C1143" t="s">
        <v>10</v>
      </c>
      <c r="D1143" s="7">
        <v>44030</v>
      </c>
    </row>
    <row r="1144" spans="1:4" x14ac:dyDescent="0.3">
      <c r="A1144" t="s">
        <v>0</v>
      </c>
      <c r="B1144" s="10">
        <v>5475</v>
      </c>
      <c r="C1144" t="s">
        <v>10</v>
      </c>
      <c r="D1144" s="7">
        <v>44030</v>
      </c>
    </row>
    <row r="1145" spans="1:4" x14ac:dyDescent="0.3">
      <c r="A1145" t="s">
        <v>1</v>
      </c>
      <c r="B1145" s="10">
        <v>201013</v>
      </c>
      <c r="C1145" t="s">
        <v>10</v>
      </c>
      <c r="D1145" s="7">
        <v>44030</v>
      </c>
    </row>
    <row r="1146" spans="1:4" x14ac:dyDescent="0.3">
      <c r="A1146" t="s">
        <v>2</v>
      </c>
      <c r="B1146" s="10">
        <v>14292922</v>
      </c>
      <c r="C1146" t="s">
        <v>4</v>
      </c>
      <c r="D1146" s="7">
        <v>44030</v>
      </c>
    </row>
    <row r="1147" spans="1:4" x14ac:dyDescent="0.3">
      <c r="A1147" t="s">
        <v>0</v>
      </c>
      <c r="B1147" s="10">
        <v>602144</v>
      </c>
      <c r="C1147" t="s">
        <v>4</v>
      </c>
      <c r="D1147" s="7">
        <v>44030</v>
      </c>
    </row>
    <row r="1148" spans="1:4" x14ac:dyDescent="0.3">
      <c r="A1148" t="s">
        <v>1</v>
      </c>
      <c r="B1148" s="10">
        <v>8045827</v>
      </c>
      <c r="C1148" t="s">
        <v>4</v>
      </c>
      <c r="D1148" s="7">
        <v>44030</v>
      </c>
    </row>
    <row r="1149" spans="1:4" x14ac:dyDescent="0.3">
      <c r="A1149" t="s">
        <v>2</v>
      </c>
      <c r="B1149" s="10">
        <v>244216</v>
      </c>
      <c r="C1149" t="s">
        <v>5</v>
      </c>
      <c r="D1149" s="7">
        <v>44030</v>
      </c>
    </row>
    <row r="1150" spans="1:4" x14ac:dyDescent="0.3">
      <c r="A1150" t="s">
        <v>0</v>
      </c>
      <c r="B1150" s="10">
        <v>35042</v>
      </c>
      <c r="C1150" t="s">
        <v>5</v>
      </c>
      <c r="D1150" s="7">
        <v>44030</v>
      </c>
    </row>
    <row r="1151" spans="1:4" x14ac:dyDescent="0.3">
      <c r="A1151" t="s">
        <v>1</v>
      </c>
      <c r="B1151" s="10">
        <v>196806</v>
      </c>
      <c r="C1151" t="s">
        <v>5</v>
      </c>
      <c r="D1151" s="7">
        <v>44030</v>
      </c>
    </row>
    <row r="1152" spans="1:4" x14ac:dyDescent="0.3">
      <c r="A1152" t="s">
        <v>2</v>
      </c>
      <c r="B1152" s="10">
        <v>219641</v>
      </c>
      <c r="C1152" t="s">
        <v>10</v>
      </c>
      <c r="D1152" s="7">
        <v>44031</v>
      </c>
    </row>
    <row r="1153" spans="1:4" x14ac:dyDescent="0.3">
      <c r="A1153" t="s">
        <v>0</v>
      </c>
      <c r="B1153" s="10">
        <v>5491</v>
      </c>
      <c r="C1153" t="s">
        <v>10</v>
      </c>
      <c r="D1153" s="7">
        <v>44031</v>
      </c>
    </row>
    <row r="1154" spans="1:4" x14ac:dyDescent="0.3">
      <c r="A1154" t="s">
        <v>1</v>
      </c>
      <c r="B1154" s="10">
        <v>202010</v>
      </c>
      <c r="C1154" t="s">
        <v>10</v>
      </c>
      <c r="D1154" s="7">
        <v>44031</v>
      </c>
    </row>
    <row r="1155" spans="1:4" x14ac:dyDescent="0.3">
      <c r="A1155" t="s">
        <v>2</v>
      </c>
      <c r="B1155" s="10">
        <v>14507491</v>
      </c>
      <c r="C1155" t="s">
        <v>4</v>
      </c>
      <c r="D1155" s="7">
        <v>44031</v>
      </c>
    </row>
    <row r="1156" spans="1:4" x14ac:dyDescent="0.3">
      <c r="A1156" t="s">
        <v>0</v>
      </c>
      <c r="B1156" s="10">
        <v>606173</v>
      </c>
      <c r="C1156" t="s">
        <v>4</v>
      </c>
      <c r="D1156" s="7">
        <v>44031</v>
      </c>
    </row>
    <row r="1157" spans="1:4" x14ac:dyDescent="0.3">
      <c r="A1157" t="s">
        <v>1</v>
      </c>
      <c r="B1157" s="10">
        <v>8133663</v>
      </c>
      <c r="C1157" t="s">
        <v>4</v>
      </c>
      <c r="D1157" s="7">
        <v>44031</v>
      </c>
    </row>
    <row r="1158" spans="1:4" x14ac:dyDescent="0.3">
      <c r="A1158" t="s">
        <v>2</v>
      </c>
      <c r="B1158" s="10">
        <v>244434</v>
      </c>
      <c r="C1158" t="s">
        <v>5</v>
      </c>
      <c r="D1158" s="7">
        <v>44031</v>
      </c>
    </row>
    <row r="1159" spans="1:4" x14ac:dyDescent="0.3">
      <c r="A1159" t="s">
        <v>0</v>
      </c>
      <c r="B1159" s="10">
        <v>35045</v>
      </c>
      <c r="C1159" t="s">
        <v>5</v>
      </c>
      <c r="D1159" s="7">
        <v>44031</v>
      </c>
    </row>
    <row r="1160" spans="1:4" x14ac:dyDescent="0.3">
      <c r="A1160" t="s">
        <v>1</v>
      </c>
      <c r="B1160" s="10">
        <v>196949</v>
      </c>
      <c r="C1160" t="s">
        <v>5</v>
      </c>
      <c r="D1160" s="7">
        <v>44031</v>
      </c>
    </row>
    <row r="1161" spans="1:4" x14ac:dyDescent="0.3">
      <c r="A1161" t="s">
        <v>2</v>
      </c>
      <c r="B1161" s="10">
        <v>220572</v>
      </c>
      <c r="C1161" t="s">
        <v>10</v>
      </c>
      <c r="D1161" s="7">
        <v>44032</v>
      </c>
    </row>
    <row r="1162" spans="1:4" x14ac:dyDescent="0.3">
      <c r="A1162" t="s">
        <v>0</v>
      </c>
      <c r="B1162" s="10">
        <v>5508</v>
      </c>
      <c r="C1162" t="s">
        <v>10</v>
      </c>
      <c r="D1162" s="7">
        <v>44032</v>
      </c>
    </row>
    <row r="1163" spans="1:4" x14ac:dyDescent="0.3">
      <c r="A1163" t="s">
        <v>1</v>
      </c>
      <c r="B1163" s="10">
        <v>203002</v>
      </c>
      <c r="C1163" t="s">
        <v>10</v>
      </c>
      <c r="D1163" s="7">
        <v>44032</v>
      </c>
    </row>
    <row r="1164" spans="1:4" x14ac:dyDescent="0.3">
      <c r="A1164" t="s">
        <v>2</v>
      </c>
      <c r="B1164" s="10">
        <v>14703293</v>
      </c>
      <c r="C1164" t="s">
        <v>4</v>
      </c>
      <c r="D1164" s="7">
        <v>44032</v>
      </c>
    </row>
    <row r="1165" spans="1:4" x14ac:dyDescent="0.3">
      <c r="A1165" t="s">
        <v>0</v>
      </c>
      <c r="B1165" s="10">
        <v>609887</v>
      </c>
      <c r="C1165" t="s">
        <v>4</v>
      </c>
      <c r="D1165" s="7">
        <v>44032</v>
      </c>
    </row>
    <row r="1166" spans="1:4" x14ac:dyDescent="0.3">
      <c r="A1166" t="s">
        <v>1</v>
      </c>
      <c r="B1166" s="10">
        <v>8290431</v>
      </c>
      <c r="C1166" t="s">
        <v>4</v>
      </c>
      <c r="D1166" s="7">
        <v>44032</v>
      </c>
    </row>
    <row r="1167" spans="1:4" x14ac:dyDescent="0.3">
      <c r="A1167" t="s">
        <v>2</v>
      </c>
      <c r="B1167" s="10">
        <v>244624</v>
      </c>
      <c r="C1167" t="s">
        <v>5</v>
      </c>
      <c r="D1167" s="7">
        <v>44032</v>
      </c>
    </row>
    <row r="1168" spans="1:4" x14ac:dyDescent="0.3">
      <c r="A1168" t="s">
        <v>0</v>
      </c>
      <c r="B1168" s="10">
        <v>35058</v>
      </c>
      <c r="C1168" t="s">
        <v>5</v>
      </c>
      <c r="D1168" s="7">
        <v>44032</v>
      </c>
    </row>
    <row r="1169" spans="1:4" x14ac:dyDescent="0.3">
      <c r="A1169" t="s">
        <v>1</v>
      </c>
      <c r="B1169" s="10">
        <v>197162</v>
      </c>
      <c r="C1169" t="s">
        <v>5</v>
      </c>
      <c r="D1169" s="7">
        <v>44032</v>
      </c>
    </row>
    <row r="1170" spans="1:4" x14ac:dyDescent="0.3">
      <c r="A1170" t="s">
        <v>2</v>
      </c>
      <c r="B1170" s="10">
        <v>221500</v>
      </c>
      <c r="C1170" t="s">
        <v>10</v>
      </c>
      <c r="D1170" s="7">
        <v>44033</v>
      </c>
    </row>
    <row r="1171" spans="1:4" x14ac:dyDescent="0.3">
      <c r="A1171" t="s">
        <v>0</v>
      </c>
      <c r="B1171" s="10">
        <v>5526</v>
      </c>
      <c r="C1171" t="s">
        <v>10</v>
      </c>
      <c r="D1171" s="7">
        <v>44033</v>
      </c>
    </row>
    <row r="1172" spans="1:4" x14ac:dyDescent="0.3">
      <c r="A1172" t="s">
        <v>1</v>
      </c>
      <c r="B1172" s="10">
        <v>204011</v>
      </c>
      <c r="C1172" t="s">
        <v>10</v>
      </c>
      <c r="D1172" s="7">
        <v>44033</v>
      </c>
    </row>
    <row r="1173" spans="1:4" x14ac:dyDescent="0.3">
      <c r="A1173" t="s">
        <v>2</v>
      </c>
      <c r="B1173" s="10">
        <v>14947428</v>
      </c>
      <c r="C1173" t="s">
        <v>4</v>
      </c>
      <c r="D1173" s="7">
        <v>44033</v>
      </c>
    </row>
    <row r="1174" spans="1:4" x14ac:dyDescent="0.3">
      <c r="A1174" t="s">
        <v>0</v>
      </c>
      <c r="B1174" s="10">
        <v>616443</v>
      </c>
      <c r="C1174" t="s">
        <v>4</v>
      </c>
      <c r="D1174" s="7">
        <v>44033</v>
      </c>
    </row>
    <row r="1175" spans="1:4" x14ac:dyDescent="0.3">
      <c r="A1175" t="s">
        <v>1</v>
      </c>
      <c r="B1175" s="10">
        <v>8466990</v>
      </c>
      <c r="C1175" t="s">
        <v>4</v>
      </c>
      <c r="D1175" s="7">
        <v>44033</v>
      </c>
    </row>
    <row r="1176" spans="1:4" x14ac:dyDescent="0.3">
      <c r="A1176" t="s">
        <v>2</v>
      </c>
      <c r="B1176" s="10">
        <v>244752</v>
      </c>
      <c r="C1176" t="s">
        <v>5</v>
      </c>
      <c r="D1176" s="7">
        <v>44033</v>
      </c>
    </row>
    <row r="1177" spans="1:4" x14ac:dyDescent="0.3">
      <c r="A1177" t="s">
        <v>0</v>
      </c>
      <c r="B1177" s="10">
        <v>35073</v>
      </c>
      <c r="C1177" t="s">
        <v>5</v>
      </c>
      <c r="D1177" s="7">
        <v>44033</v>
      </c>
    </row>
    <row r="1178" spans="1:4" x14ac:dyDescent="0.3">
      <c r="A1178" t="s">
        <v>1</v>
      </c>
      <c r="B1178" s="10">
        <v>197431</v>
      </c>
      <c r="C1178" t="s">
        <v>5</v>
      </c>
      <c r="D1178" s="7">
        <v>44033</v>
      </c>
    </row>
    <row r="1179" spans="1:4" x14ac:dyDescent="0.3">
      <c r="A1179" t="s">
        <v>2</v>
      </c>
      <c r="B1179" s="10">
        <v>222402</v>
      </c>
      <c r="C1179" t="s">
        <v>10</v>
      </c>
      <c r="D1179" s="7">
        <v>44034</v>
      </c>
    </row>
    <row r="1180" spans="1:4" x14ac:dyDescent="0.3">
      <c r="A1180" t="s">
        <v>0</v>
      </c>
      <c r="B1180" s="10">
        <v>5545</v>
      </c>
      <c r="C1180" t="s">
        <v>10</v>
      </c>
      <c r="D1180" s="7">
        <v>44034</v>
      </c>
    </row>
    <row r="1181" spans="1:4" x14ac:dyDescent="0.3">
      <c r="A1181" t="s">
        <v>1</v>
      </c>
      <c r="B1181" s="10">
        <v>205214</v>
      </c>
      <c r="C1181" t="s">
        <v>10</v>
      </c>
      <c r="D1181" s="7">
        <v>44034</v>
      </c>
    </row>
    <row r="1182" spans="1:4" x14ac:dyDescent="0.3">
      <c r="A1182" t="s">
        <v>2</v>
      </c>
      <c r="B1182" s="10">
        <v>15229740</v>
      </c>
      <c r="C1182" t="s">
        <v>4</v>
      </c>
      <c r="D1182" s="7">
        <v>44034</v>
      </c>
    </row>
    <row r="1183" spans="1:4" x14ac:dyDescent="0.3">
      <c r="A1183" t="s">
        <v>0</v>
      </c>
      <c r="B1183" s="10">
        <v>623443</v>
      </c>
      <c r="C1183" t="s">
        <v>4</v>
      </c>
      <c r="D1183" s="7">
        <v>44034</v>
      </c>
    </row>
    <row r="1184" spans="1:4" x14ac:dyDescent="0.3">
      <c r="A1184" t="s">
        <v>1</v>
      </c>
      <c r="B1184" s="10">
        <v>8643987</v>
      </c>
      <c r="C1184" t="s">
        <v>4</v>
      </c>
      <c r="D1184" s="7">
        <v>44034</v>
      </c>
    </row>
    <row r="1185" spans="1:4" x14ac:dyDescent="0.3">
      <c r="A1185" t="s">
        <v>2</v>
      </c>
      <c r="B1185" s="10">
        <v>245032</v>
      </c>
      <c r="C1185" t="s">
        <v>5</v>
      </c>
      <c r="D1185" s="7">
        <v>44034</v>
      </c>
    </row>
    <row r="1186" spans="1:4" x14ac:dyDescent="0.3">
      <c r="A1186" t="s">
        <v>0</v>
      </c>
      <c r="B1186" s="10">
        <v>35082</v>
      </c>
      <c r="C1186" t="s">
        <v>5</v>
      </c>
      <c r="D1186" s="7">
        <v>44034</v>
      </c>
    </row>
    <row r="1187" spans="1:4" x14ac:dyDescent="0.3">
      <c r="A1187" t="s">
        <v>1</v>
      </c>
      <c r="B1187" s="10">
        <v>197628</v>
      </c>
      <c r="C1187" t="s">
        <v>5</v>
      </c>
      <c r="D1187" s="7">
        <v>44034</v>
      </c>
    </row>
    <row r="1188" spans="1:4" x14ac:dyDescent="0.3">
      <c r="A1188" t="s">
        <v>2</v>
      </c>
      <c r="B1188" s="10">
        <v>223315</v>
      </c>
      <c r="C1188" t="s">
        <v>10</v>
      </c>
      <c r="D1188" s="7">
        <v>44035</v>
      </c>
    </row>
    <row r="1189" spans="1:4" x14ac:dyDescent="0.3">
      <c r="A1189" t="s">
        <v>0</v>
      </c>
      <c r="B1189" s="10">
        <v>5563</v>
      </c>
      <c r="C1189" t="s">
        <v>10</v>
      </c>
      <c r="D1189" s="7">
        <v>44035</v>
      </c>
    </row>
    <row r="1190" spans="1:4" x14ac:dyDescent="0.3">
      <c r="A1190" t="s">
        <v>1</v>
      </c>
      <c r="B1190" s="10">
        <v>206365</v>
      </c>
      <c r="C1190" t="s">
        <v>10</v>
      </c>
      <c r="D1190" s="7">
        <v>44035</v>
      </c>
    </row>
    <row r="1191" spans="1:4" x14ac:dyDescent="0.3">
      <c r="A1191" t="s">
        <v>2</v>
      </c>
      <c r="B1191" s="10">
        <v>15511157</v>
      </c>
      <c r="C1191" t="s">
        <v>4</v>
      </c>
      <c r="D1191" s="7">
        <v>44035</v>
      </c>
    </row>
    <row r="1192" spans="1:4" x14ac:dyDescent="0.3">
      <c r="A1192" t="s">
        <v>0</v>
      </c>
      <c r="B1192" s="10">
        <v>633396</v>
      </c>
      <c r="C1192" t="s">
        <v>4</v>
      </c>
      <c r="D1192" s="7">
        <v>44035</v>
      </c>
    </row>
    <row r="1193" spans="1:4" x14ac:dyDescent="0.3">
      <c r="A1193" t="s">
        <v>1</v>
      </c>
      <c r="B1193" s="10">
        <v>8813886</v>
      </c>
      <c r="C1193" t="s">
        <v>4</v>
      </c>
      <c r="D1193" s="7">
        <v>44035</v>
      </c>
    </row>
    <row r="1194" spans="1:4" x14ac:dyDescent="0.3">
      <c r="A1194" t="s">
        <v>2</v>
      </c>
      <c r="B1194" s="10">
        <v>245338</v>
      </c>
      <c r="C1194" t="s">
        <v>5</v>
      </c>
      <c r="D1194" s="7">
        <v>44035</v>
      </c>
    </row>
    <row r="1195" spans="1:4" x14ac:dyDescent="0.3">
      <c r="A1195" t="s">
        <v>0</v>
      </c>
      <c r="B1195" s="10">
        <v>35092</v>
      </c>
      <c r="C1195" t="s">
        <v>5</v>
      </c>
      <c r="D1195" s="7">
        <v>44035</v>
      </c>
    </row>
    <row r="1196" spans="1:4" x14ac:dyDescent="0.3">
      <c r="A1196" t="s">
        <v>1</v>
      </c>
      <c r="B1196" s="10">
        <v>197842</v>
      </c>
      <c r="C1196" t="s">
        <v>5</v>
      </c>
      <c r="D1196" s="7">
        <v>44035</v>
      </c>
    </row>
    <row r="1197" spans="1:4" x14ac:dyDescent="0.3">
      <c r="A1197" t="s">
        <v>2</v>
      </c>
      <c r="B1197" s="10">
        <v>224252</v>
      </c>
      <c r="C1197" t="s">
        <v>10</v>
      </c>
      <c r="D1197" s="7">
        <v>44036</v>
      </c>
    </row>
    <row r="1198" spans="1:4" x14ac:dyDescent="0.3">
      <c r="A1198" t="s">
        <v>0</v>
      </c>
      <c r="B1198" s="10">
        <v>5580</v>
      </c>
      <c r="C1198" t="s">
        <v>10</v>
      </c>
      <c r="D1198" s="7">
        <v>44036</v>
      </c>
    </row>
    <row r="1199" spans="1:4" x14ac:dyDescent="0.3">
      <c r="A1199" t="s">
        <v>1</v>
      </c>
      <c r="B1199" s="10">
        <v>207374</v>
      </c>
      <c r="C1199" t="s">
        <v>10</v>
      </c>
      <c r="D1199" s="7">
        <v>44036</v>
      </c>
    </row>
    <row r="1200" spans="1:4" x14ac:dyDescent="0.3">
      <c r="A1200" t="s">
        <v>2</v>
      </c>
      <c r="B1200" s="10">
        <v>15792390</v>
      </c>
      <c r="C1200" t="s">
        <v>4</v>
      </c>
      <c r="D1200" s="7">
        <v>44036</v>
      </c>
    </row>
    <row r="1201" spans="1:4" x14ac:dyDescent="0.3">
      <c r="A1201" t="s">
        <v>0</v>
      </c>
      <c r="B1201" s="10">
        <v>639652</v>
      </c>
      <c r="C1201" t="s">
        <v>4</v>
      </c>
      <c r="D1201" s="7">
        <v>44036</v>
      </c>
    </row>
    <row r="1202" spans="1:4" x14ac:dyDescent="0.3">
      <c r="A1202" t="s">
        <v>1</v>
      </c>
      <c r="B1202" s="10">
        <v>9043203</v>
      </c>
      <c r="C1202" t="s">
        <v>4</v>
      </c>
      <c r="D1202" s="7">
        <v>44036</v>
      </c>
    </row>
    <row r="1203" spans="1:4" x14ac:dyDescent="0.3">
      <c r="A1203" t="s">
        <v>2</v>
      </c>
      <c r="B1203" s="10">
        <v>245590</v>
      </c>
      <c r="C1203" t="s">
        <v>5</v>
      </c>
      <c r="D1203" s="7">
        <v>44036</v>
      </c>
    </row>
    <row r="1204" spans="1:4" x14ac:dyDescent="0.3">
      <c r="A1204" t="s">
        <v>0</v>
      </c>
      <c r="B1204" s="10">
        <v>35097</v>
      </c>
      <c r="C1204" t="s">
        <v>5</v>
      </c>
      <c r="D1204" s="7">
        <v>44036</v>
      </c>
    </row>
    <row r="1205" spans="1:4" x14ac:dyDescent="0.3">
      <c r="A1205" t="s">
        <v>1</v>
      </c>
      <c r="B1205" s="10">
        <v>198192</v>
      </c>
      <c r="C1205" t="s">
        <v>5</v>
      </c>
      <c r="D1205" s="7">
        <v>44036</v>
      </c>
    </row>
    <row r="1206" spans="1:4" x14ac:dyDescent="0.3">
      <c r="A1206" t="s">
        <v>2</v>
      </c>
      <c r="B1206" s="10">
        <v>225173</v>
      </c>
      <c r="C1206" t="s">
        <v>10</v>
      </c>
      <c r="D1206" s="7">
        <v>44037</v>
      </c>
    </row>
    <row r="1207" spans="1:4" x14ac:dyDescent="0.3">
      <c r="A1207" t="s">
        <v>0</v>
      </c>
      <c r="B1207" s="10">
        <v>5596</v>
      </c>
      <c r="C1207" t="s">
        <v>10</v>
      </c>
      <c r="D1207" s="7">
        <v>44037</v>
      </c>
    </row>
    <row r="1208" spans="1:4" x14ac:dyDescent="0.3">
      <c r="A1208" t="s">
        <v>1</v>
      </c>
      <c r="B1208" s="10">
        <v>208477</v>
      </c>
      <c r="C1208" t="s">
        <v>10</v>
      </c>
      <c r="D1208" s="7">
        <v>44037</v>
      </c>
    </row>
    <row r="1209" spans="1:4" x14ac:dyDescent="0.3">
      <c r="A1209" t="s">
        <v>2</v>
      </c>
      <c r="B1209" s="10">
        <v>16046986</v>
      </c>
      <c r="C1209" t="s">
        <v>4</v>
      </c>
      <c r="D1209" s="7">
        <v>44037</v>
      </c>
    </row>
    <row r="1210" spans="1:4" x14ac:dyDescent="0.3">
      <c r="A1210" t="s">
        <v>0</v>
      </c>
      <c r="B1210" s="10">
        <v>645257</v>
      </c>
      <c r="C1210" t="s">
        <v>4</v>
      </c>
      <c r="D1210" s="7">
        <v>44037</v>
      </c>
    </row>
    <row r="1211" spans="1:4" x14ac:dyDescent="0.3">
      <c r="A1211" t="s">
        <v>1</v>
      </c>
      <c r="B1211" s="10">
        <v>9262520</v>
      </c>
      <c r="C1211" t="s">
        <v>4</v>
      </c>
      <c r="D1211" s="7">
        <v>44037</v>
      </c>
    </row>
    <row r="1212" spans="1:4" x14ac:dyDescent="0.3">
      <c r="A1212" t="s">
        <v>2</v>
      </c>
      <c r="B1212" s="10">
        <v>245864</v>
      </c>
      <c r="C1212" t="s">
        <v>5</v>
      </c>
      <c r="D1212" s="7">
        <v>44037</v>
      </c>
    </row>
    <row r="1213" spans="1:4" x14ac:dyDescent="0.3">
      <c r="A1213" t="s">
        <v>0</v>
      </c>
      <c r="B1213" s="10">
        <v>35102</v>
      </c>
      <c r="C1213" t="s">
        <v>5</v>
      </c>
      <c r="D1213" s="7">
        <v>44037</v>
      </c>
    </row>
    <row r="1214" spans="1:4" x14ac:dyDescent="0.3">
      <c r="A1214" t="s">
        <v>1</v>
      </c>
      <c r="B1214" s="10">
        <v>198320</v>
      </c>
      <c r="C1214" t="s">
        <v>5</v>
      </c>
      <c r="D1214" s="7">
        <v>44037</v>
      </c>
    </row>
    <row r="1215" spans="1:4" x14ac:dyDescent="0.3">
      <c r="A1215" t="s">
        <v>2</v>
      </c>
      <c r="B1215" s="10">
        <v>226100</v>
      </c>
      <c r="C1215" t="s">
        <v>10</v>
      </c>
      <c r="D1215" s="7">
        <v>44038</v>
      </c>
    </row>
    <row r="1216" spans="1:4" x14ac:dyDescent="0.3">
      <c r="A1216" t="s">
        <v>0</v>
      </c>
      <c r="B1216" s="10">
        <v>5613</v>
      </c>
      <c r="C1216" t="s">
        <v>10</v>
      </c>
      <c r="D1216" s="7">
        <v>44038</v>
      </c>
    </row>
    <row r="1217" spans="1:4" x14ac:dyDescent="0.3">
      <c r="A1217" t="s">
        <v>1</v>
      </c>
      <c r="B1217" s="10">
        <v>209487</v>
      </c>
      <c r="C1217" t="s">
        <v>10</v>
      </c>
      <c r="D1217" s="7">
        <v>44038</v>
      </c>
    </row>
    <row r="1218" spans="1:4" x14ac:dyDescent="0.3">
      <c r="A1218" t="s">
        <v>2</v>
      </c>
      <c r="B1218" s="10">
        <v>16252541</v>
      </c>
      <c r="C1218" t="s">
        <v>4</v>
      </c>
      <c r="D1218" s="7">
        <v>44038</v>
      </c>
    </row>
    <row r="1219" spans="1:4" x14ac:dyDescent="0.3">
      <c r="A1219" t="s">
        <v>0</v>
      </c>
      <c r="B1219" s="10">
        <v>648637</v>
      </c>
      <c r="C1219" t="s">
        <v>4</v>
      </c>
      <c r="D1219" s="7">
        <v>44038</v>
      </c>
    </row>
    <row r="1220" spans="1:4" x14ac:dyDescent="0.3">
      <c r="A1220" t="s">
        <v>1</v>
      </c>
      <c r="B1220" s="10">
        <v>9397505</v>
      </c>
      <c r="C1220" t="s">
        <v>4</v>
      </c>
      <c r="D1220" s="7">
        <v>44038</v>
      </c>
    </row>
    <row r="1221" spans="1:4" x14ac:dyDescent="0.3">
      <c r="A1221" t="s">
        <v>2</v>
      </c>
      <c r="B1221" s="10">
        <v>246118</v>
      </c>
      <c r="C1221" t="s">
        <v>5</v>
      </c>
      <c r="D1221" s="7">
        <v>44038</v>
      </c>
    </row>
    <row r="1222" spans="1:4" x14ac:dyDescent="0.3">
      <c r="A1222" t="s">
        <v>0</v>
      </c>
      <c r="B1222" s="10">
        <v>35107</v>
      </c>
      <c r="C1222" t="s">
        <v>5</v>
      </c>
      <c r="D1222" s="7">
        <v>44038</v>
      </c>
    </row>
    <row r="1223" spans="1:4" x14ac:dyDescent="0.3">
      <c r="A1223" t="s">
        <v>1</v>
      </c>
      <c r="B1223" s="10">
        <v>198446</v>
      </c>
      <c r="C1223" t="s">
        <v>5</v>
      </c>
      <c r="D1223" s="7">
        <v>44038</v>
      </c>
    </row>
    <row r="1224" spans="1:4" x14ac:dyDescent="0.3">
      <c r="A1224" t="s">
        <v>2</v>
      </c>
      <c r="B1224" s="10">
        <v>227019</v>
      </c>
      <c r="C1224" t="s">
        <v>10</v>
      </c>
      <c r="D1224" s="7">
        <v>44039</v>
      </c>
    </row>
    <row r="1225" spans="1:4" x14ac:dyDescent="0.3">
      <c r="A1225" t="s">
        <v>0</v>
      </c>
      <c r="B1225" s="10">
        <v>5630</v>
      </c>
      <c r="C1225" t="s">
        <v>10</v>
      </c>
      <c r="D1225" s="7">
        <v>44039</v>
      </c>
    </row>
    <row r="1226" spans="1:4" x14ac:dyDescent="0.3">
      <c r="A1226" t="s">
        <v>1</v>
      </c>
      <c r="B1226" s="10">
        <v>210469</v>
      </c>
      <c r="C1226" t="s">
        <v>10</v>
      </c>
      <c r="D1226" s="7">
        <v>44039</v>
      </c>
    </row>
    <row r="1227" spans="1:4" x14ac:dyDescent="0.3">
      <c r="A1227" t="s">
        <v>2</v>
      </c>
      <c r="B1227" s="10">
        <v>16487669</v>
      </c>
      <c r="C1227" t="s">
        <v>4</v>
      </c>
      <c r="D1227" s="7">
        <v>44039</v>
      </c>
    </row>
    <row r="1228" spans="1:4" x14ac:dyDescent="0.3">
      <c r="A1228" t="s">
        <v>0</v>
      </c>
      <c r="B1228" s="10">
        <v>654055</v>
      </c>
      <c r="C1228" t="s">
        <v>4</v>
      </c>
      <c r="D1228" s="7">
        <v>44039</v>
      </c>
    </row>
    <row r="1229" spans="1:4" x14ac:dyDescent="0.3">
      <c r="A1229" t="s">
        <v>1</v>
      </c>
      <c r="B1229" s="10">
        <v>9572619</v>
      </c>
      <c r="C1229" t="s">
        <v>4</v>
      </c>
      <c r="D1229" s="7">
        <v>44039</v>
      </c>
    </row>
    <row r="1230" spans="1:4" x14ac:dyDescent="0.3">
      <c r="A1230" t="s">
        <v>2</v>
      </c>
      <c r="B1230" s="10">
        <v>246286</v>
      </c>
      <c r="C1230" t="s">
        <v>5</v>
      </c>
      <c r="D1230" s="7">
        <v>44039</v>
      </c>
    </row>
    <row r="1231" spans="1:4" x14ac:dyDescent="0.3">
      <c r="A1231" t="s">
        <v>0</v>
      </c>
      <c r="B1231" s="10">
        <v>35112</v>
      </c>
      <c r="C1231" t="s">
        <v>5</v>
      </c>
      <c r="D1231" s="7">
        <v>44039</v>
      </c>
    </row>
    <row r="1232" spans="1:4" x14ac:dyDescent="0.3">
      <c r="A1232" t="s">
        <v>1</v>
      </c>
      <c r="B1232" s="10">
        <v>198593</v>
      </c>
      <c r="C1232" t="s">
        <v>5</v>
      </c>
      <c r="D1232" s="7">
        <v>44039</v>
      </c>
    </row>
    <row r="1233" spans="1:4" x14ac:dyDescent="0.3">
      <c r="A1233" t="s">
        <v>2</v>
      </c>
      <c r="B1233" s="10">
        <v>227982</v>
      </c>
      <c r="C1233" t="s">
        <v>10</v>
      </c>
      <c r="D1233" s="7">
        <v>44040</v>
      </c>
    </row>
    <row r="1234" spans="1:4" x14ac:dyDescent="0.3">
      <c r="A1234" t="s">
        <v>0</v>
      </c>
      <c r="B1234" s="10">
        <v>5645</v>
      </c>
      <c r="C1234" t="s">
        <v>10</v>
      </c>
      <c r="D1234" s="7">
        <v>44040</v>
      </c>
    </row>
    <row r="1235" spans="1:4" x14ac:dyDescent="0.3">
      <c r="A1235" t="s">
        <v>1</v>
      </c>
      <c r="B1235" s="10">
        <v>211561</v>
      </c>
      <c r="C1235" t="s">
        <v>10</v>
      </c>
      <c r="D1235" s="7">
        <v>44040</v>
      </c>
    </row>
    <row r="1236" spans="1:4" x14ac:dyDescent="0.3">
      <c r="A1236" t="s">
        <v>2</v>
      </c>
      <c r="B1236" s="10">
        <v>16691527</v>
      </c>
      <c r="C1236" t="s">
        <v>4</v>
      </c>
      <c r="D1236" s="7">
        <v>44040</v>
      </c>
    </row>
    <row r="1237" spans="1:4" x14ac:dyDescent="0.3">
      <c r="A1237" t="s">
        <v>0</v>
      </c>
      <c r="B1237" s="10">
        <v>659622</v>
      </c>
      <c r="C1237" t="s">
        <v>4</v>
      </c>
      <c r="D1237" s="7">
        <v>44040</v>
      </c>
    </row>
    <row r="1238" spans="1:4" x14ac:dyDescent="0.3">
      <c r="A1238" t="s">
        <v>1</v>
      </c>
      <c r="B1238" s="10">
        <v>9711187</v>
      </c>
      <c r="C1238" t="s">
        <v>4</v>
      </c>
      <c r="D1238" s="7">
        <v>44040</v>
      </c>
    </row>
    <row r="1239" spans="1:4" x14ac:dyDescent="0.3">
      <c r="A1239" t="s">
        <v>2</v>
      </c>
      <c r="B1239" s="10">
        <v>246488</v>
      </c>
      <c r="C1239" t="s">
        <v>5</v>
      </c>
      <c r="D1239" s="7">
        <v>44040</v>
      </c>
    </row>
    <row r="1240" spans="1:4" x14ac:dyDescent="0.3">
      <c r="A1240" t="s">
        <v>0</v>
      </c>
      <c r="B1240" s="10">
        <v>35123</v>
      </c>
      <c r="C1240" t="s">
        <v>5</v>
      </c>
      <c r="D1240" s="7">
        <v>44040</v>
      </c>
    </row>
    <row r="1241" spans="1:4" x14ac:dyDescent="0.3">
      <c r="A1241" t="s">
        <v>1</v>
      </c>
      <c r="B1241" s="10">
        <v>198756</v>
      </c>
      <c r="C1241" t="s">
        <v>5</v>
      </c>
      <c r="D1241" s="7">
        <v>44040</v>
      </c>
    </row>
    <row r="1242" spans="1:4" x14ac:dyDescent="0.3">
      <c r="A1242" t="s">
        <v>2</v>
      </c>
      <c r="B1242" s="10">
        <v>228924</v>
      </c>
      <c r="C1242" t="s">
        <v>10</v>
      </c>
      <c r="D1242" s="7">
        <v>44041</v>
      </c>
    </row>
    <row r="1243" spans="1:4" x14ac:dyDescent="0.3">
      <c r="A1243" t="s">
        <v>0</v>
      </c>
      <c r="B1243" s="10">
        <v>5659</v>
      </c>
      <c r="C1243" t="s">
        <v>10</v>
      </c>
      <c r="D1243" s="7">
        <v>44041</v>
      </c>
    </row>
    <row r="1244" spans="1:4" x14ac:dyDescent="0.3">
      <c r="A1244" t="s">
        <v>1</v>
      </c>
      <c r="B1244" s="10">
        <v>212557</v>
      </c>
      <c r="C1244" t="s">
        <v>10</v>
      </c>
      <c r="D1244" s="7">
        <v>44041</v>
      </c>
    </row>
    <row r="1245" spans="1:4" x14ac:dyDescent="0.3">
      <c r="A1245" t="s">
        <v>2</v>
      </c>
      <c r="B1245" s="10">
        <v>17029155</v>
      </c>
      <c r="C1245" t="s">
        <v>4</v>
      </c>
      <c r="D1245" s="7">
        <v>44041</v>
      </c>
    </row>
    <row r="1246" spans="1:4" x14ac:dyDescent="0.3">
      <c r="A1246" t="s">
        <v>0</v>
      </c>
      <c r="B1246" s="10">
        <v>667011</v>
      </c>
      <c r="C1246" t="s">
        <v>4</v>
      </c>
      <c r="D1246" s="7">
        <v>44041</v>
      </c>
    </row>
    <row r="1247" spans="1:4" x14ac:dyDescent="0.3">
      <c r="A1247" t="s">
        <v>1</v>
      </c>
      <c r="B1247" s="10">
        <v>9948163</v>
      </c>
      <c r="C1247" t="s">
        <v>4</v>
      </c>
      <c r="D1247" s="7">
        <v>44041</v>
      </c>
    </row>
    <row r="1248" spans="1:4" x14ac:dyDescent="0.3">
      <c r="A1248" t="s">
        <v>2</v>
      </c>
      <c r="B1248" s="10">
        <v>246776</v>
      </c>
      <c r="C1248" t="s">
        <v>5</v>
      </c>
      <c r="D1248" s="7">
        <v>44041</v>
      </c>
    </row>
    <row r="1249" spans="1:4" x14ac:dyDescent="0.3">
      <c r="A1249" t="s">
        <v>0</v>
      </c>
      <c r="B1249" s="10">
        <v>35129</v>
      </c>
      <c r="C1249" t="s">
        <v>5</v>
      </c>
      <c r="D1249" s="7">
        <v>44041</v>
      </c>
    </row>
    <row r="1250" spans="1:4" x14ac:dyDescent="0.3">
      <c r="A1250" t="s">
        <v>1</v>
      </c>
      <c r="B1250" s="10">
        <v>199031</v>
      </c>
      <c r="C1250" t="s">
        <v>5</v>
      </c>
      <c r="D1250" s="7">
        <v>44041</v>
      </c>
    </row>
    <row r="1251" spans="1:4" x14ac:dyDescent="0.3">
      <c r="A1251" t="s">
        <v>2</v>
      </c>
      <c r="B1251" s="10">
        <v>229891</v>
      </c>
      <c r="C1251" t="s">
        <v>10</v>
      </c>
      <c r="D1251" s="7">
        <v>44042</v>
      </c>
    </row>
    <row r="1252" spans="1:4" x14ac:dyDescent="0.3">
      <c r="A1252" t="s">
        <v>0</v>
      </c>
      <c r="B1252" s="10">
        <v>5674</v>
      </c>
      <c r="C1252" t="s">
        <v>10</v>
      </c>
      <c r="D1252" s="7">
        <v>44042</v>
      </c>
    </row>
    <row r="1253" spans="1:4" x14ac:dyDescent="0.3">
      <c r="A1253" t="s">
        <v>1</v>
      </c>
      <c r="B1253" s="10">
        <v>213539</v>
      </c>
      <c r="C1253" t="s">
        <v>10</v>
      </c>
      <c r="D1253" s="7">
        <v>44042</v>
      </c>
    </row>
    <row r="1254" spans="1:4" x14ac:dyDescent="0.3">
      <c r="A1254" t="s">
        <v>2</v>
      </c>
      <c r="B1254" s="10">
        <v>17309805</v>
      </c>
      <c r="C1254" t="s">
        <v>4</v>
      </c>
      <c r="D1254" s="7">
        <v>44042</v>
      </c>
    </row>
    <row r="1255" spans="1:4" x14ac:dyDescent="0.3">
      <c r="A1255" t="s">
        <v>0</v>
      </c>
      <c r="B1255" s="10">
        <v>673194</v>
      </c>
      <c r="C1255" t="s">
        <v>4</v>
      </c>
      <c r="D1255" s="7">
        <v>44042</v>
      </c>
    </row>
    <row r="1256" spans="1:4" x14ac:dyDescent="0.3">
      <c r="A1256" t="s">
        <v>1</v>
      </c>
      <c r="B1256" s="10">
        <v>10170650</v>
      </c>
      <c r="C1256" t="s">
        <v>4</v>
      </c>
      <c r="D1256" s="7">
        <v>44042</v>
      </c>
    </row>
    <row r="1257" spans="1:4" x14ac:dyDescent="0.3">
      <c r="A1257" t="s">
        <v>2</v>
      </c>
      <c r="B1257" s="10">
        <v>247158</v>
      </c>
      <c r="C1257" t="s">
        <v>5</v>
      </c>
      <c r="D1257" s="7">
        <v>44042</v>
      </c>
    </row>
    <row r="1258" spans="1:4" x14ac:dyDescent="0.3">
      <c r="A1258" t="s">
        <v>0</v>
      </c>
      <c r="B1258" s="10">
        <v>35132</v>
      </c>
      <c r="C1258" t="s">
        <v>5</v>
      </c>
      <c r="D1258" s="7">
        <v>44042</v>
      </c>
    </row>
    <row r="1259" spans="1:4" x14ac:dyDescent="0.3">
      <c r="A1259" t="s">
        <v>1</v>
      </c>
      <c r="B1259" s="10">
        <v>199796</v>
      </c>
      <c r="C1259" t="s">
        <v>5</v>
      </c>
      <c r="D1259" s="7">
        <v>44042</v>
      </c>
    </row>
    <row r="1260" spans="1:4" x14ac:dyDescent="0.3">
      <c r="A1260" t="s">
        <v>2</v>
      </c>
      <c r="B1260" s="10">
        <v>230873</v>
      </c>
      <c r="C1260" t="s">
        <v>10</v>
      </c>
      <c r="D1260" s="7">
        <v>44043</v>
      </c>
    </row>
    <row r="1261" spans="1:4" x14ac:dyDescent="0.3">
      <c r="A1261" t="s">
        <v>0</v>
      </c>
      <c r="B1261" s="10">
        <v>5691</v>
      </c>
      <c r="C1261" t="s">
        <v>10</v>
      </c>
      <c r="D1261" s="7">
        <v>44043</v>
      </c>
    </row>
    <row r="1262" spans="1:4" x14ac:dyDescent="0.3">
      <c r="A1262" t="s">
        <v>1</v>
      </c>
      <c r="B1262" s="10">
        <v>214535</v>
      </c>
      <c r="C1262" t="s">
        <v>10</v>
      </c>
      <c r="D1262" s="7">
        <v>44043</v>
      </c>
    </row>
    <row r="1263" spans="1:4" x14ac:dyDescent="0.3">
      <c r="A1263" t="s">
        <v>2</v>
      </c>
      <c r="B1263" s="10">
        <v>17599836</v>
      </c>
      <c r="C1263" t="s">
        <v>4</v>
      </c>
      <c r="D1263" s="7">
        <v>44043</v>
      </c>
    </row>
    <row r="1264" spans="1:4" x14ac:dyDescent="0.3">
      <c r="A1264" t="s">
        <v>0</v>
      </c>
      <c r="B1264" s="10">
        <v>679500</v>
      </c>
      <c r="C1264" t="s">
        <v>4</v>
      </c>
      <c r="D1264" s="7">
        <v>44043</v>
      </c>
    </row>
    <row r="1265" spans="1:4" x14ac:dyDescent="0.3">
      <c r="A1265" t="s">
        <v>1</v>
      </c>
      <c r="B1265" s="10">
        <v>10369140</v>
      </c>
      <c r="C1265" t="s">
        <v>4</v>
      </c>
      <c r="D1265" s="7">
        <v>44043</v>
      </c>
    </row>
    <row r="1266" spans="1:4" x14ac:dyDescent="0.3">
      <c r="A1266" t="s">
        <v>2</v>
      </c>
      <c r="B1266" s="10">
        <v>247537</v>
      </c>
      <c r="C1266" t="s">
        <v>5</v>
      </c>
      <c r="D1266" s="7">
        <v>44043</v>
      </c>
    </row>
    <row r="1267" spans="1:4" x14ac:dyDescent="0.3">
      <c r="A1267" t="s">
        <v>0</v>
      </c>
      <c r="B1267" s="10">
        <v>35141</v>
      </c>
      <c r="C1267" t="s">
        <v>5</v>
      </c>
      <c r="D1267" s="7">
        <v>44043</v>
      </c>
    </row>
    <row r="1268" spans="1:4" x14ac:dyDescent="0.3">
      <c r="A1268" t="s">
        <v>1</v>
      </c>
      <c r="B1268" s="10">
        <v>199974</v>
      </c>
      <c r="C1268" t="s">
        <v>5</v>
      </c>
      <c r="D1268" s="7">
        <v>44043</v>
      </c>
    </row>
    <row r="1269" spans="1:4" x14ac:dyDescent="0.3">
      <c r="A1269" t="s">
        <v>2</v>
      </c>
      <c r="B1269" s="10">
        <v>231869</v>
      </c>
      <c r="C1269" t="s">
        <v>10</v>
      </c>
      <c r="D1269" s="7">
        <v>44044</v>
      </c>
    </row>
    <row r="1270" spans="1:4" x14ac:dyDescent="0.3">
      <c r="A1270" t="s">
        <v>0</v>
      </c>
      <c r="B1270" s="10">
        <v>5710</v>
      </c>
      <c r="C1270" t="s">
        <v>10</v>
      </c>
      <c r="D1270" s="7">
        <v>44044</v>
      </c>
    </row>
    <row r="1271" spans="1:4" x14ac:dyDescent="0.3">
      <c r="A1271" t="s">
        <v>1</v>
      </c>
      <c r="B1271" s="10">
        <v>215516</v>
      </c>
      <c r="C1271" t="s">
        <v>10</v>
      </c>
      <c r="D1271" s="7">
        <v>44044</v>
      </c>
    </row>
    <row r="1272" spans="1:4" x14ac:dyDescent="0.3">
      <c r="A1272" t="s">
        <v>2</v>
      </c>
      <c r="B1272" s="10">
        <v>17850479</v>
      </c>
      <c r="C1272" t="s">
        <v>4</v>
      </c>
      <c r="D1272" s="7">
        <v>44044</v>
      </c>
    </row>
    <row r="1273" spans="1:4" x14ac:dyDescent="0.3">
      <c r="A1273" t="s">
        <v>0</v>
      </c>
      <c r="B1273" s="10">
        <v>685061</v>
      </c>
      <c r="C1273" t="s">
        <v>4</v>
      </c>
      <c r="D1273" s="7">
        <v>44044</v>
      </c>
    </row>
    <row r="1274" spans="1:4" x14ac:dyDescent="0.3">
      <c r="A1274" t="s">
        <v>1</v>
      </c>
      <c r="B1274" s="10">
        <v>10553585</v>
      </c>
      <c r="C1274" t="s">
        <v>4</v>
      </c>
      <c r="D1274" s="7">
        <v>44044</v>
      </c>
    </row>
    <row r="1275" spans="1:4" x14ac:dyDescent="0.3">
      <c r="A1275" t="s">
        <v>2</v>
      </c>
      <c r="B1275" s="10">
        <v>247832</v>
      </c>
      <c r="C1275" t="s">
        <v>5</v>
      </c>
      <c r="D1275" s="7">
        <v>44044</v>
      </c>
    </row>
    <row r="1276" spans="1:4" x14ac:dyDescent="0.3">
      <c r="A1276" t="s">
        <v>0</v>
      </c>
      <c r="B1276" s="10">
        <v>35146</v>
      </c>
      <c r="C1276" t="s">
        <v>5</v>
      </c>
      <c r="D1276" s="7">
        <v>44044</v>
      </c>
    </row>
    <row r="1277" spans="1:4" x14ac:dyDescent="0.3">
      <c r="A1277" t="s">
        <v>1</v>
      </c>
      <c r="B1277" s="10">
        <v>200229</v>
      </c>
      <c r="C1277" t="s">
        <v>5</v>
      </c>
      <c r="D1277" s="7">
        <v>44044</v>
      </c>
    </row>
    <row r="1278" spans="1:4" x14ac:dyDescent="0.3">
      <c r="A1278" t="s">
        <v>2</v>
      </c>
      <c r="B1278" s="10">
        <v>232856</v>
      </c>
      <c r="C1278" t="s">
        <v>10</v>
      </c>
      <c r="D1278" s="7">
        <v>44045</v>
      </c>
    </row>
    <row r="1279" spans="1:4" x14ac:dyDescent="0.3">
      <c r="A1279" t="s">
        <v>0</v>
      </c>
      <c r="B1279" s="10">
        <v>5728</v>
      </c>
      <c r="C1279" t="s">
        <v>10</v>
      </c>
      <c r="D1279" s="7">
        <v>44045</v>
      </c>
    </row>
    <row r="1280" spans="1:4" x14ac:dyDescent="0.3">
      <c r="A1280" t="s">
        <v>1</v>
      </c>
      <c r="B1280" s="10">
        <v>216494</v>
      </c>
      <c r="C1280" t="s">
        <v>10</v>
      </c>
      <c r="D1280" s="7">
        <v>44045</v>
      </c>
    </row>
    <row r="1281" spans="1:4" x14ac:dyDescent="0.3">
      <c r="A1281" t="s">
        <v>2</v>
      </c>
      <c r="B1281" s="10">
        <v>18079516</v>
      </c>
      <c r="C1281" t="s">
        <v>4</v>
      </c>
      <c r="D1281" s="7">
        <v>44045</v>
      </c>
    </row>
    <row r="1282" spans="1:4" x14ac:dyDescent="0.3">
      <c r="A1282" t="s">
        <v>0</v>
      </c>
      <c r="B1282" s="10">
        <v>689360</v>
      </c>
      <c r="C1282" t="s">
        <v>4</v>
      </c>
      <c r="D1282" s="7">
        <v>44045</v>
      </c>
    </row>
    <row r="1283" spans="1:4" x14ac:dyDescent="0.3">
      <c r="A1283" t="s">
        <v>1</v>
      </c>
      <c r="B1283" s="10">
        <v>10690555</v>
      </c>
      <c r="C1283" t="s">
        <v>4</v>
      </c>
      <c r="D1283" s="7">
        <v>44045</v>
      </c>
    </row>
    <row r="1284" spans="1:4" x14ac:dyDescent="0.3">
      <c r="A1284" t="s">
        <v>2</v>
      </c>
      <c r="B1284" s="10">
        <v>248070</v>
      </c>
      <c r="C1284" t="s">
        <v>5</v>
      </c>
      <c r="D1284" s="7">
        <v>44045</v>
      </c>
    </row>
    <row r="1285" spans="1:4" x14ac:dyDescent="0.3">
      <c r="A1285" t="s">
        <v>0</v>
      </c>
      <c r="B1285" s="10">
        <v>35154</v>
      </c>
      <c r="C1285" t="s">
        <v>5</v>
      </c>
      <c r="D1285" s="7">
        <v>44045</v>
      </c>
    </row>
    <row r="1286" spans="1:4" x14ac:dyDescent="0.3">
      <c r="A1286" t="s">
        <v>1</v>
      </c>
      <c r="B1286" s="10">
        <v>200460</v>
      </c>
      <c r="C1286" t="s">
        <v>5</v>
      </c>
      <c r="D1286" s="7">
        <v>44045</v>
      </c>
    </row>
    <row r="1287" spans="1:4" x14ac:dyDescent="0.3">
      <c r="A1287" t="s">
        <v>2</v>
      </c>
      <c r="B1287" s="10">
        <v>233851</v>
      </c>
      <c r="C1287" t="s">
        <v>10</v>
      </c>
      <c r="D1287" s="7">
        <v>44046</v>
      </c>
    </row>
    <row r="1288" spans="1:4" x14ac:dyDescent="0.3">
      <c r="A1288" t="s">
        <v>0</v>
      </c>
      <c r="B1288" s="10">
        <v>5747</v>
      </c>
      <c r="C1288" t="s">
        <v>10</v>
      </c>
      <c r="D1288" s="7">
        <v>44046</v>
      </c>
    </row>
    <row r="1289" spans="1:4" x14ac:dyDescent="0.3">
      <c r="A1289" t="s">
        <v>1</v>
      </c>
      <c r="B1289" s="10">
        <v>217497</v>
      </c>
      <c r="C1289" t="s">
        <v>10</v>
      </c>
      <c r="D1289" s="7">
        <v>44046</v>
      </c>
    </row>
    <row r="1290" spans="1:4" x14ac:dyDescent="0.3">
      <c r="A1290" t="s">
        <v>2</v>
      </c>
      <c r="B1290" s="10">
        <v>18282208</v>
      </c>
      <c r="C1290" t="s">
        <v>4</v>
      </c>
      <c r="D1290" s="7">
        <v>44046</v>
      </c>
    </row>
    <row r="1291" spans="1:4" x14ac:dyDescent="0.3">
      <c r="A1291" t="s">
        <v>0</v>
      </c>
      <c r="B1291" s="10">
        <v>693694</v>
      </c>
      <c r="C1291" t="s">
        <v>4</v>
      </c>
      <c r="D1291" s="7">
        <v>44046</v>
      </c>
    </row>
    <row r="1292" spans="1:4" x14ac:dyDescent="0.3">
      <c r="A1292" t="s">
        <v>1</v>
      </c>
      <c r="B1292" s="10">
        <v>10913000</v>
      </c>
      <c r="C1292" t="s">
        <v>4</v>
      </c>
      <c r="D1292" s="7">
        <v>44046</v>
      </c>
    </row>
    <row r="1293" spans="1:4" x14ac:dyDescent="0.3">
      <c r="A1293" t="s">
        <v>2</v>
      </c>
      <c r="B1293" s="10">
        <v>248229</v>
      </c>
      <c r="C1293" t="s">
        <v>5</v>
      </c>
      <c r="D1293" s="7">
        <v>44046</v>
      </c>
    </row>
    <row r="1294" spans="1:4" x14ac:dyDescent="0.3">
      <c r="A1294" t="s">
        <v>0</v>
      </c>
      <c r="B1294" s="10">
        <v>35166</v>
      </c>
      <c r="C1294" t="s">
        <v>5</v>
      </c>
      <c r="D1294" s="7">
        <v>44046</v>
      </c>
    </row>
    <row r="1295" spans="1:4" x14ac:dyDescent="0.3">
      <c r="A1295" t="s">
        <v>1</v>
      </c>
      <c r="B1295" s="10">
        <v>200589</v>
      </c>
      <c r="C1295" t="s">
        <v>5</v>
      </c>
      <c r="D1295" s="7">
        <v>44046</v>
      </c>
    </row>
    <row r="1296" spans="1:4" x14ac:dyDescent="0.3">
      <c r="A1296" t="s">
        <v>2</v>
      </c>
      <c r="B1296" s="10">
        <v>234934</v>
      </c>
      <c r="C1296" t="s">
        <v>10</v>
      </c>
      <c r="D1296" s="7">
        <v>44047</v>
      </c>
    </row>
    <row r="1297" spans="1:4" x14ac:dyDescent="0.3">
      <c r="A1297" t="s">
        <v>0</v>
      </c>
      <c r="B1297" s="10">
        <v>5765</v>
      </c>
      <c r="C1297" t="s">
        <v>10</v>
      </c>
      <c r="D1297" s="7">
        <v>44047</v>
      </c>
    </row>
    <row r="1298" spans="1:4" x14ac:dyDescent="0.3">
      <c r="A1298" t="s">
        <v>1</v>
      </c>
      <c r="B1298" s="10">
        <v>218491</v>
      </c>
      <c r="C1298" t="s">
        <v>10</v>
      </c>
      <c r="D1298" s="7">
        <v>44047</v>
      </c>
    </row>
    <row r="1299" spans="1:4" x14ac:dyDescent="0.3">
      <c r="A1299" t="s">
        <v>2</v>
      </c>
      <c r="B1299" s="10">
        <v>18540789</v>
      </c>
      <c r="C1299" t="s">
        <v>4</v>
      </c>
      <c r="D1299" s="7">
        <v>44047</v>
      </c>
    </row>
    <row r="1300" spans="1:4" x14ac:dyDescent="0.3">
      <c r="A1300" t="s">
        <v>0</v>
      </c>
      <c r="B1300" s="10">
        <v>700736</v>
      </c>
      <c r="C1300" t="s">
        <v>4</v>
      </c>
      <c r="D1300" s="7">
        <v>44047</v>
      </c>
    </row>
    <row r="1301" spans="1:4" x14ac:dyDescent="0.3">
      <c r="A1301" t="s">
        <v>1</v>
      </c>
      <c r="B1301" s="10">
        <v>11134735</v>
      </c>
      <c r="C1301" t="s">
        <v>4</v>
      </c>
      <c r="D1301" s="7">
        <v>44047</v>
      </c>
    </row>
    <row r="1302" spans="1:4" x14ac:dyDescent="0.3">
      <c r="A1302" t="s">
        <v>2</v>
      </c>
      <c r="B1302" s="10">
        <v>248419</v>
      </c>
      <c r="C1302" t="s">
        <v>5</v>
      </c>
      <c r="D1302" s="7">
        <v>44047</v>
      </c>
    </row>
    <row r="1303" spans="1:4" x14ac:dyDescent="0.3">
      <c r="A1303" t="s">
        <v>0</v>
      </c>
      <c r="B1303" s="10">
        <v>35171</v>
      </c>
      <c r="C1303" t="s">
        <v>5</v>
      </c>
      <c r="D1303" s="7">
        <v>44047</v>
      </c>
    </row>
    <row r="1304" spans="1:4" x14ac:dyDescent="0.3">
      <c r="A1304" t="s">
        <v>1</v>
      </c>
      <c r="B1304" s="10">
        <v>200766</v>
      </c>
      <c r="C1304" t="s">
        <v>5</v>
      </c>
      <c r="D1304" s="7">
        <v>44047</v>
      </c>
    </row>
    <row r="1305" spans="1:4" x14ac:dyDescent="0.3">
      <c r="A1305" t="s">
        <v>2</v>
      </c>
      <c r="B1305" s="10">
        <v>236112</v>
      </c>
      <c r="C1305" t="s">
        <v>10</v>
      </c>
      <c r="D1305" s="7">
        <v>44048</v>
      </c>
    </row>
    <row r="1306" spans="1:4" x14ac:dyDescent="0.3">
      <c r="A1306" t="s">
        <v>0</v>
      </c>
      <c r="B1306" s="10">
        <v>5784</v>
      </c>
      <c r="C1306" t="s">
        <v>10</v>
      </c>
      <c r="D1306" s="7">
        <v>44048</v>
      </c>
    </row>
    <row r="1307" spans="1:4" x14ac:dyDescent="0.3">
      <c r="A1307" t="s">
        <v>1</v>
      </c>
      <c r="B1307" s="10">
        <v>219506</v>
      </c>
      <c r="C1307" t="s">
        <v>10</v>
      </c>
      <c r="D1307" s="7">
        <v>44048</v>
      </c>
    </row>
    <row r="1308" spans="1:4" x14ac:dyDescent="0.3">
      <c r="A1308" t="s">
        <v>2</v>
      </c>
      <c r="B1308" s="10">
        <v>18811953</v>
      </c>
      <c r="C1308" t="s">
        <v>4</v>
      </c>
      <c r="D1308" s="7">
        <v>44048</v>
      </c>
    </row>
    <row r="1309" spans="1:4" x14ac:dyDescent="0.3">
      <c r="A1309" t="s">
        <v>0</v>
      </c>
      <c r="B1309" s="10">
        <v>707820</v>
      </c>
      <c r="C1309" t="s">
        <v>4</v>
      </c>
      <c r="D1309" s="7">
        <v>44048</v>
      </c>
    </row>
    <row r="1310" spans="1:4" x14ac:dyDescent="0.3">
      <c r="A1310" t="s">
        <v>1</v>
      </c>
      <c r="B1310" s="10">
        <v>11356275</v>
      </c>
      <c r="C1310" t="s">
        <v>4</v>
      </c>
      <c r="D1310" s="7">
        <v>44048</v>
      </c>
    </row>
    <row r="1311" spans="1:4" x14ac:dyDescent="0.3">
      <c r="A1311" t="s">
        <v>2</v>
      </c>
      <c r="B1311" s="10">
        <v>248803</v>
      </c>
      <c r="C1311" t="s">
        <v>5</v>
      </c>
      <c r="D1311" s="7">
        <v>44048</v>
      </c>
    </row>
    <row r="1312" spans="1:4" x14ac:dyDescent="0.3">
      <c r="A1312" t="s">
        <v>0</v>
      </c>
      <c r="B1312" s="10">
        <v>35181</v>
      </c>
      <c r="C1312" t="s">
        <v>5</v>
      </c>
      <c r="D1312" s="7">
        <v>44048</v>
      </c>
    </row>
    <row r="1313" spans="1:4" x14ac:dyDescent="0.3">
      <c r="A1313" t="s">
        <v>1</v>
      </c>
      <c r="B1313" s="10">
        <v>200976</v>
      </c>
      <c r="C1313" t="s">
        <v>5</v>
      </c>
      <c r="D1313" s="7">
        <v>44048</v>
      </c>
    </row>
    <row r="1314" spans="1:4" x14ac:dyDescent="0.3">
      <c r="A1314" t="s">
        <v>2</v>
      </c>
      <c r="B1314" s="10">
        <v>237265</v>
      </c>
      <c r="C1314" t="s">
        <v>10</v>
      </c>
      <c r="D1314" s="7">
        <v>44049</v>
      </c>
    </row>
    <row r="1315" spans="1:4" x14ac:dyDescent="0.3">
      <c r="A1315" t="s">
        <v>0</v>
      </c>
      <c r="B1315" s="10">
        <v>5798</v>
      </c>
      <c r="C1315" t="s">
        <v>10</v>
      </c>
      <c r="D1315" s="7">
        <v>44049</v>
      </c>
    </row>
    <row r="1316" spans="1:4" x14ac:dyDescent="0.3">
      <c r="A1316" t="s">
        <v>1</v>
      </c>
      <c r="B1316" s="10">
        <v>220546</v>
      </c>
      <c r="C1316" t="s">
        <v>10</v>
      </c>
      <c r="D1316" s="7">
        <v>44049</v>
      </c>
    </row>
    <row r="1317" spans="1:4" x14ac:dyDescent="0.3">
      <c r="A1317" t="s">
        <v>2</v>
      </c>
      <c r="B1317" s="10">
        <v>19097149</v>
      </c>
      <c r="C1317" t="s">
        <v>4</v>
      </c>
      <c r="D1317" s="7">
        <v>44049</v>
      </c>
    </row>
    <row r="1318" spans="1:4" x14ac:dyDescent="0.3">
      <c r="A1318" t="s">
        <v>0</v>
      </c>
      <c r="B1318" s="10">
        <v>714940</v>
      </c>
      <c r="C1318" t="s">
        <v>4</v>
      </c>
      <c r="D1318" s="7">
        <v>44049</v>
      </c>
    </row>
    <row r="1319" spans="1:4" x14ac:dyDescent="0.3">
      <c r="A1319" t="s">
        <v>1</v>
      </c>
      <c r="B1319" s="10">
        <v>11545401</v>
      </c>
      <c r="C1319" t="s">
        <v>4</v>
      </c>
      <c r="D1319" s="7">
        <v>44049</v>
      </c>
    </row>
    <row r="1320" spans="1:4" x14ac:dyDescent="0.3">
      <c r="A1320" t="s">
        <v>2</v>
      </c>
      <c r="B1320" s="10">
        <v>249204</v>
      </c>
      <c r="C1320" t="s">
        <v>5</v>
      </c>
      <c r="D1320" s="7">
        <v>44049</v>
      </c>
    </row>
    <row r="1321" spans="1:4" x14ac:dyDescent="0.3">
      <c r="A1321" t="s">
        <v>0</v>
      </c>
      <c r="B1321" s="10">
        <v>35187</v>
      </c>
      <c r="C1321" t="s">
        <v>5</v>
      </c>
      <c r="D1321" s="7">
        <v>44049</v>
      </c>
    </row>
    <row r="1322" spans="1:4" x14ac:dyDescent="0.3">
      <c r="A1322" t="s">
        <v>1</v>
      </c>
      <c r="B1322" s="10">
        <v>201323</v>
      </c>
      <c r="C1322" t="s">
        <v>5</v>
      </c>
      <c r="D1322" s="7">
        <v>44049</v>
      </c>
    </row>
    <row r="1323" spans="1:4" x14ac:dyDescent="0.3">
      <c r="A1323" t="s">
        <v>2</v>
      </c>
      <c r="B1323" s="10">
        <v>238450</v>
      </c>
      <c r="C1323" t="s">
        <v>10</v>
      </c>
      <c r="D1323" s="7">
        <v>44050</v>
      </c>
    </row>
    <row r="1324" spans="1:4" x14ac:dyDescent="0.3">
      <c r="A1324" t="s">
        <v>0</v>
      </c>
      <c r="B1324" s="10">
        <v>5813</v>
      </c>
      <c r="C1324" t="s">
        <v>10</v>
      </c>
      <c r="D1324" s="7">
        <v>44050</v>
      </c>
    </row>
    <row r="1325" spans="1:4" x14ac:dyDescent="0.3">
      <c r="A1325" t="s">
        <v>1</v>
      </c>
      <c r="B1325" s="10">
        <v>221574</v>
      </c>
      <c r="C1325" t="s">
        <v>10</v>
      </c>
      <c r="D1325" s="7">
        <v>44050</v>
      </c>
    </row>
    <row r="1326" spans="1:4" x14ac:dyDescent="0.3">
      <c r="A1326" t="s">
        <v>2</v>
      </c>
      <c r="B1326" s="10">
        <v>19378036</v>
      </c>
      <c r="C1326" t="s">
        <v>4</v>
      </c>
      <c r="D1326" s="7">
        <v>44050</v>
      </c>
    </row>
    <row r="1327" spans="1:4" x14ac:dyDescent="0.3">
      <c r="A1327" t="s">
        <v>0</v>
      </c>
      <c r="B1327" s="10">
        <v>721324</v>
      </c>
      <c r="C1327" t="s">
        <v>4</v>
      </c>
      <c r="D1327" s="7">
        <v>44050</v>
      </c>
    </row>
    <row r="1328" spans="1:4" x14ac:dyDescent="0.3">
      <c r="A1328" t="s">
        <v>1</v>
      </c>
      <c r="B1328" s="10">
        <v>11737927</v>
      </c>
      <c r="C1328" t="s">
        <v>4</v>
      </c>
      <c r="D1328" s="7">
        <v>44050</v>
      </c>
    </row>
    <row r="1329" spans="1:4" x14ac:dyDescent="0.3">
      <c r="A1329" t="s">
        <v>2</v>
      </c>
      <c r="B1329" s="10">
        <v>249756</v>
      </c>
      <c r="C1329" t="s">
        <v>5</v>
      </c>
      <c r="D1329" s="7">
        <v>44050</v>
      </c>
    </row>
    <row r="1330" spans="1:4" x14ac:dyDescent="0.3">
      <c r="A1330" t="s">
        <v>0</v>
      </c>
      <c r="B1330" s="10">
        <v>35190</v>
      </c>
      <c r="C1330" t="s">
        <v>5</v>
      </c>
      <c r="D1330" s="7">
        <v>44050</v>
      </c>
    </row>
    <row r="1331" spans="1:4" x14ac:dyDescent="0.3">
      <c r="A1331" t="s">
        <v>1</v>
      </c>
      <c r="B1331" s="10">
        <v>201642</v>
      </c>
      <c r="C1331" t="s">
        <v>5</v>
      </c>
      <c r="D1331" s="7">
        <v>44050</v>
      </c>
    </row>
    <row r="1332" spans="1:4" x14ac:dyDescent="0.3">
      <c r="A1332" t="s">
        <v>2</v>
      </c>
      <c r="B1332" s="10">
        <v>239622</v>
      </c>
      <c r="C1332" t="s">
        <v>10</v>
      </c>
      <c r="D1332" s="7">
        <v>44051</v>
      </c>
    </row>
    <row r="1333" spans="1:4" x14ac:dyDescent="0.3">
      <c r="A1333" t="s">
        <v>0</v>
      </c>
      <c r="B1333" s="10">
        <v>5829</v>
      </c>
      <c r="C1333" t="s">
        <v>10</v>
      </c>
      <c r="D1333" s="7">
        <v>44051</v>
      </c>
    </row>
    <row r="1334" spans="1:4" x14ac:dyDescent="0.3">
      <c r="A1334" t="s">
        <v>1</v>
      </c>
      <c r="B1334" s="10">
        <v>222656</v>
      </c>
      <c r="C1334" t="s">
        <v>10</v>
      </c>
      <c r="D1334" s="7">
        <v>44051</v>
      </c>
    </row>
    <row r="1335" spans="1:4" x14ac:dyDescent="0.3">
      <c r="A1335" t="s">
        <v>2</v>
      </c>
      <c r="B1335" s="10">
        <v>19637506</v>
      </c>
      <c r="C1335" t="s">
        <v>4</v>
      </c>
      <c r="D1335" s="7">
        <v>44051</v>
      </c>
    </row>
    <row r="1336" spans="1:4" x14ac:dyDescent="0.3">
      <c r="A1336" t="s">
        <v>0</v>
      </c>
      <c r="B1336" s="10">
        <v>726781</v>
      </c>
      <c r="C1336" t="s">
        <v>4</v>
      </c>
      <c r="D1336" s="7">
        <v>44051</v>
      </c>
    </row>
    <row r="1337" spans="1:4" x14ac:dyDescent="0.3">
      <c r="A1337" t="s">
        <v>1</v>
      </c>
      <c r="B1337" s="10">
        <v>11939109</v>
      </c>
      <c r="C1337" t="s">
        <v>4</v>
      </c>
      <c r="D1337" s="7">
        <v>44051</v>
      </c>
    </row>
    <row r="1338" spans="1:4" x14ac:dyDescent="0.3">
      <c r="A1338" t="s">
        <v>2</v>
      </c>
      <c r="B1338" s="10">
        <v>250103</v>
      </c>
      <c r="C1338" t="s">
        <v>5</v>
      </c>
      <c r="D1338" s="7">
        <v>44051</v>
      </c>
    </row>
    <row r="1339" spans="1:4" x14ac:dyDescent="0.3">
      <c r="A1339" t="s">
        <v>0</v>
      </c>
      <c r="B1339" s="10">
        <v>35203</v>
      </c>
      <c r="C1339" t="s">
        <v>5</v>
      </c>
      <c r="D1339" s="7">
        <v>44051</v>
      </c>
    </row>
    <row r="1340" spans="1:4" x14ac:dyDescent="0.3">
      <c r="A1340" t="s">
        <v>1</v>
      </c>
      <c r="B1340" s="10">
        <v>201947</v>
      </c>
      <c r="C1340" t="s">
        <v>5</v>
      </c>
      <c r="D1340" s="7">
        <v>44051</v>
      </c>
    </row>
    <row r="1341" spans="1:4" x14ac:dyDescent="0.3">
      <c r="A1341" t="s">
        <v>2</v>
      </c>
      <c r="B1341" s="10">
        <v>240804</v>
      </c>
      <c r="C1341" t="s">
        <v>10</v>
      </c>
      <c r="D1341" s="7">
        <v>44052</v>
      </c>
    </row>
    <row r="1342" spans="1:4" x14ac:dyDescent="0.3">
      <c r="A1342" t="s">
        <v>0</v>
      </c>
      <c r="B1342" s="10">
        <v>5844</v>
      </c>
      <c r="C1342" t="s">
        <v>10</v>
      </c>
      <c r="D1342" s="7">
        <v>44052</v>
      </c>
    </row>
    <row r="1343" spans="1:4" x14ac:dyDescent="0.3">
      <c r="A1343" t="s">
        <v>1</v>
      </c>
      <c r="B1343" s="10">
        <v>223759</v>
      </c>
      <c r="C1343" t="s">
        <v>10</v>
      </c>
      <c r="D1343" s="7">
        <v>44052</v>
      </c>
    </row>
    <row r="1344" spans="1:4" x14ac:dyDescent="0.3">
      <c r="A1344" t="s">
        <v>2</v>
      </c>
      <c r="B1344" s="10">
        <v>19861683</v>
      </c>
      <c r="C1344" t="s">
        <v>4</v>
      </c>
      <c r="D1344" s="7">
        <v>44052</v>
      </c>
    </row>
    <row r="1345" spans="1:4" x14ac:dyDescent="0.3">
      <c r="A1345" t="s">
        <v>0</v>
      </c>
      <c r="B1345" s="10">
        <v>731326</v>
      </c>
      <c r="C1345" t="s">
        <v>4</v>
      </c>
      <c r="D1345" s="7">
        <v>44052</v>
      </c>
    </row>
    <row r="1346" spans="1:4" x14ac:dyDescent="0.3">
      <c r="A1346" t="s">
        <v>1</v>
      </c>
      <c r="B1346" s="10">
        <v>12115825</v>
      </c>
      <c r="C1346" t="s">
        <v>4</v>
      </c>
      <c r="D1346" s="7">
        <v>44052</v>
      </c>
    </row>
    <row r="1347" spans="1:4" x14ac:dyDescent="0.3">
      <c r="A1347" t="s">
        <v>2</v>
      </c>
      <c r="B1347" s="10">
        <v>250566</v>
      </c>
      <c r="C1347" t="s">
        <v>5</v>
      </c>
      <c r="D1347" s="7">
        <v>44052</v>
      </c>
    </row>
    <row r="1348" spans="1:4" x14ac:dyDescent="0.3">
      <c r="A1348" t="s">
        <v>0</v>
      </c>
      <c r="B1348" s="10">
        <v>35205</v>
      </c>
      <c r="C1348" t="s">
        <v>5</v>
      </c>
      <c r="D1348" s="7">
        <v>44052</v>
      </c>
    </row>
    <row r="1349" spans="1:4" x14ac:dyDescent="0.3">
      <c r="A1349" t="s">
        <v>1</v>
      </c>
      <c r="B1349" s="10">
        <v>202098</v>
      </c>
      <c r="C1349" t="s">
        <v>5</v>
      </c>
      <c r="D1349" s="7">
        <v>44052</v>
      </c>
    </row>
    <row r="1350" spans="1:4" x14ac:dyDescent="0.3">
      <c r="A1350" t="s">
        <v>2</v>
      </c>
      <c r="B1350" s="10">
        <v>241997</v>
      </c>
      <c r="C1350" t="s">
        <v>10</v>
      </c>
      <c r="D1350" s="7">
        <v>44053</v>
      </c>
    </row>
    <row r="1351" spans="1:4" x14ac:dyDescent="0.3">
      <c r="A1351" t="s">
        <v>0</v>
      </c>
      <c r="B1351" s="10">
        <v>5858</v>
      </c>
      <c r="C1351" t="s">
        <v>10</v>
      </c>
      <c r="D1351" s="7">
        <v>44053</v>
      </c>
    </row>
    <row r="1352" spans="1:4" x14ac:dyDescent="0.3">
      <c r="A1352" t="s">
        <v>1</v>
      </c>
      <c r="B1352" s="10">
        <v>224970</v>
      </c>
      <c r="C1352" t="s">
        <v>10</v>
      </c>
      <c r="D1352" s="7">
        <v>44053</v>
      </c>
    </row>
    <row r="1353" spans="1:4" x14ac:dyDescent="0.3">
      <c r="A1353" t="s">
        <v>2</v>
      </c>
      <c r="B1353" s="10">
        <v>20089624</v>
      </c>
      <c r="C1353" t="s">
        <v>4</v>
      </c>
      <c r="D1353" s="7">
        <v>44053</v>
      </c>
    </row>
    <row r="1354" spans="1:4" x14ac:dyDescent="0.3">
      <c r="A1354" t="s">
        <v>0</v>
      </c>
      <c r="B1354" s="10">
        <v>736191</v>
      </c>
      <c r="C1354" t="s">
        <v>4</v>
      </c>
      <c r="D1354" s="7">
        <v>44053</v>
      </c>
    </row>
    <row r="1355" spans="1:4" x14ac:dyDescent="0.3">
      <c r="A1355" t="s">
        <v>1</v>
      </c>
      <c r="B1355" s="10">
        <v>12280520</v>
      </c>
      <c r="C1355" t="s">
        <v>4</v>
      </c>
      <c r="D1355" s="7">
        <v>44053</v>
      </c>
    </row>
    <row r="1356" spans="1:4" x14ac:dyDescent="0.3">
      <c r="A1356" t="s">
        <v>2</v>
      </c>
      <c r="B1356" s="10">
        <v>250825</v>
      </c>
      <c r="C1356" t="s">
        <v>5</v>
      </c>
      <c r="D1356" s="7">
        <v>44053</v>
      </c>
    </row>
    <row r="1357" spans="1:4" x14ac:dyDescent="0.3">
      <c r="A1357" t="s">
        <v>0</v>
      </c>
      <c r="B1357" s="10">
        <v>35209</v>
      </c>
      <c r="C1357" t="s">
        <v>5</v>
      </c>
      <c r="D1357" s="7">
        <v>44053</v>
      </c>
    </row>
    <row r="1358" spans="1:4" x14ac:dyDescent="0.3">
      <c r="A1358" t="s">
        <v>1</v>
      </c>
      <c r="B1358" s="10">
        <v>202248</v>
      </c>
      <c r="C1358" t="s">
        <v>5</v>
      </c>
      <c r="D1358" s="7">
        <v>44053</v>
      </c>
    </row>
    <row r="1359" spans="1:4" x14ac:dyDescent="0.3">
      <c r="A1359" t="s">
        <v>2</v>
      </c>
      <c r="B1359" s="10">
        <v>243180</v>
      </c>
      <c r="C1359" t="s">
        <v>10</v>
      </c>
      <c r="D1359" s="7">
        <v>44054</v>
      </c>
    </row>
    <row r="1360" spans="1:4" x14ac:dyDescent="0.3">
      <c r="A1360" t="s">
        <v>0</v>
      </c>
      <c r="B1360" s="10">
        <v>5873</v>
      </c>
      <c r="C1360" t="s">
        <v>10</v>
      </c>
      <c r="D1360" s="7">
        <v>44054</v>
      </c>
    </row>
    <row r="1361" spans="1:4" x14ac:dyDescent="0.3">
      <c r="A1361" t="s">
        <v>1</v>
      </c>
      <c r="B1361" s="10">
        <v>226155</v>
      </c>
      <c r="C1361" t="s">
        <v>10</v>
      </c>
      <c r="D1361" s="7">
        <v>44054</v>
      </c>
    </row>
    <row r="1362" spans="1:4" x14ac:dyDescent="0.3">
      <c r="A1362" t="s">
        <v>2</v>
      </c>
      <c r="B1362" s="10">
        <v>20343589</v>
      </c>
      <c r="C1362" t="s">
        <v>4</v>
      </c>
      <c r="D1362" s="7">
        <v>44054</v>
      </c>
    </row>
    <row r="1363" spans="1:4" x14ac:dyDescent="0.3">
      <c r="A1363" t="s">
        <v>0</v>
      </c>
      <c r="B1363" s="10">
        <v>742615</v>
      </c>
      <c r="C1363" t="s">
        <v>4</v>
      </c>
      <c r="D1363" s="7">
        <v>44054</v>
      </c>
    </row>
    <row r="1364" spans="1:4" x14ac:dyDescent="0.3">
      <c r="A1364" t="s">
        <v>1</v>
      </c>
      <c r="B1364" s="10">
        <v>12585473</v>
      </c>
      <c r="C1364" t="s">
        <v>4</v>
      </c>
      <c r="D1364" s="7">
        <v>44054</v>
      </c>
    </row>
    <row r="1365" spans="1:4" x14ac:dyDescent="0.3">
      <c r="A1365" t="s">
        <v>2</v>
      </c>
      <c r="B1365" s="10">
        <v>251237</v>
      </c>
      <c r="C1365" t="s">
        <v>5</v>
      </c>
      <c r="D1365" s="7">
        <v>44054</v>
      </c>
    </row>
    <row r="1366" spans="1:4" x14ac:dyDescent="0.3">
      <c r="A1366" t="s">
        <v>0</v>
      </c>
      <c r="B1366" s="10">
        <v>35215</v>
      </c>
      <c r="C1366" t="s">
        <v>5</v>
      </c>
      <c r="D1366" s="7">
        <v>44054</v>
      </c>
    </row>
    <row r="1367" spans="1:4" x14ac:dyDescent="0.3">
      <c r="A1367" t="s">
        <v>1</v>
      </c>
      <c r="B1367" s="10">
        <v>202461</v>
      </c>
      <c r="C1367" t="s">
        <v>5</v>
      </c>
      <c r="D1367" s="7">
        <v>44054</v>
      </c>
    </row>
    <row r="1368" spans="1:4" x14ac:dyDescent="0.3">
      <c r="A1368" t="s">
        <v>2</v>
      </c>
      <c r="B1368" s="10">
        <v>244392</v>
      </c>
      <c r="C1368" t="s">
        <v>10</v>
      </c>
      <c r="D1368" s="7">
        <v>44055</v>
      </c>
    </row>
    <row r="1369" spans="1:4" x14ac:dyDescent="0.3">
      <c r="A1369" t="s">
        <v>0</v>
      </c>
      <c r="B1369" s="10">
        <v>5891</v>
      </c>
      <c r="C1369" t="s">
        <v>10</v>
      </c>
      <c r="D1369" s="7">
        <v>44055</v>
      </c>
    </row>
    <row r="1370" spans="1:4" x14ac:dyDescent="0.3">
      <c r="A1370" t="s">
        <v>1</v>
      </c>
      <c r="B1370" s="10">
        <v>227089</v>
      </c>
      <c r="C1370" t="s">
        <v>10</v>
      </c>
      <c r="D1370" s="7">
        <v>44055</v>
      </c>
    </row>
    <row r="1371" spans="1:4" x14ac:dyDescent="0.3">
      <c r="A1371" t="s">
        <v>2</v>
      </c>
      <c r="B1371" s="10">
        <v>20620847</v>
      </c>
      <c r="C1371" t="s">
        <v>4</v>
      </c>
      <c r="D1371" s="7">
        <v>44055</v>
      </c>
    </row>
    <row r="1372" spans="1:4" x14ac:dyDescent="0.3">
      <c r="A1372" t="s">
        <v>0</v>
      </c>
      <c r="B1372" s="10">
        <v>749358</v>
      </c>
      <c r="C1372" t="s">
        <v>4</v>
      </c>
      <c r="D1372" s="7">
        <v>44055</v>
      </c>
    </row>
    <row r="1373" spans="1:4" x14ac:dyDescent="0.3">
      <c r="A1373" t="s">
        <v>1</v>
      </c>
      <c r="B1373" s="10">
        <v>12826815</v>
      </c>
      <c r="C1373" t="s">
        <v>4</v>
      </c>
      <c r="D1373" s="7">
        <v>44055</v>
      </c>
    </row>
    <row r="1374" spans="1:4" x14ac:dyDescent="0.3">
      <c r="A1374" t="s">
        <v>2</v>
      </c>
      <c r="B1374" s="10">
        <v>251713</v>
      </c>
      <c r="C1374" t="s">
        <v>5</v>
      </c>
      <c r="D1374" s="7">
        <v>44055</v>
      </c>
    </row>
    <row r="1375" spans="1:4" x14ac:dyDescent="0.3">
      <c r="A1375" t="s">
        <v>0</v>
      </c>
      <c r="B1375" s="10">
        <v>35225</v>
      </c>
      <c r="C1375" t="s">
        <v>5</v>
      </c>
      <c r="D1375" s="7">
        <v>44055</v>
      </c>
    </row>
    <row r="1376" spans="1:4" x14ac:dyDescent="0.3">
      <c r="A1376" t="s">
        <v>1</v>
      </c>
      <c r="B1376" s="10">
        <v>202697</v>
      </c>
      <c r="C1376" t="s">
        <v>5</v>
      </c>
      <c r="D1376" s="7">
        <v>44055</v>
      </c>
    </row>
  </sheetData>
  <dataValidations count="2">
    <dataValidation type="list" allowBlank="1" showInputMessage="1" showErrorMessage="1" sqref="C2:C1048576">
      <formula1>"Italy,Turkey,World"</formula1>
    </dataValidation>
    <dataValidation type="date" allowBlank="1" showInputMessage="1" showErrorMessage="1" errorTitle="Yanlış Veri" error="01.12.2019 ile 31.12.2021 tarihleri arasında veri girmeniz gerekmektedir." sqref="D2:D1048576">
      <formula1>43800</formula1>
      <formula2>44561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zoomScaleNormal="100" workbookViewId="0">
      <selection activeCell="J3" sqref="J3"/>
    </sheetView>
  </sheetViews>
  <sheetFormatPr defaultRowHeight="14.4" x14ac:dyDescent="0.3"/>
  <cols>
    <col min="2" max="3" width="10.109375" bestFit="1" customWidth="1"/>
  </cols>
  <sheetData>
    <row r="2" spans="2:8" x14ac:dyDescent="0.3">
      <c r="B2" s="4">
        <f>MAX(Data!D:D)</f>
        <v>44055</v>
      </c>
      <c r="C2" s="48" t="s">
        <v>4</v>
      </c>
      <c r="D2" s="48"/>
      <c r="E2" s="48" t="s">
        <v>5</v>
      </c>
      <c r="F2" s="48"/>
      <c r="G2" s="48" t="s">
        <v>10</v>
      </c>
      <c r="H2" s="48"/>
    </row>
    <row r="3" spans="2:8" x14ac:dyDescent="0.3">
      <c r="B3" s="1" t="s">
        <v>2</v>
      </c>
      <c r="C3" s="3">
        <f>SUMIFS(Data!$B:$B,Data!$D:$D,$B$2,Data!$C:$C,C$2,Data!$A:$A,$B3)</f>
        <v>20620847</v>
      </c>
      <c r="D3" s="1"/>
      <c r="E3" s="3">
        <f>SUMIFS(Data!$B:$B,Data!$D:$D,$B$2,Data!$C:$C,E$2,Data!$A:$A,$B3)</f>
        <v>251713</v>
      </c>
      <c r="F3" s="1"/>
      <c r="G3" s="3">
        <f>SUMIFS(Data!$B:$B,Data!$C:$C,G$2,Data!$A:$A,$B3,Data!$D:$D,$B$2-1)</f>
        <v>243180</v>
      </c>
      <c r="H3" s="1"/>
    </row>
    <row r="4" spans="2:8" x14ac:dyDescent="0.3">
      <c r="B4" s="1" t="s">
        <v>0</v>
      </c>
      <c r="C4" s="3">
        <f>SUMIFS(Data!$B:$B,Data!$D:$D,$B$2,Data!$C:$C,C$2,Data!$A:$A,$B4)</f>
        <v>749358</v>
      </c>
      <c r="D4" s="2">
        <f>C4/$C$3</f>
        <v>3.6339826390254487E-2</v>
      </c>
      <c r="E4" s="3">
        <f>SUMIFS(Data!$B:$B,Data!$D:$D,$B$2,Data!$C:$C,E$2,Data!$A:$A,$B4)</f>
        <v>35225</v>
      </c>
      <c r="F4" s="2">
        <f>E4/$E$3</f>
        <v>0.13994112342231033</v>
      </c>
      <c r="G4" s="3">
        <f>SUMIFS(Data!$B:$B,Data!$C:$C,G$2,Data!$A:$A,$B4,Data!$D:$D,$B$2-1)</f>
        <v>5873</v>
      </c>
      <c r="H4" s="2">
        <f>G4/$G$3</f>
        <v>2.4150834772596431E-2</v>
      </c>
    </row>
    <row r="5" spans="2:8" x14ac:dyDescent="0.3">
      <c r="B5" s="1" t="s">
        <v>1</v>
      </c>
      <c r="C5" s="3">
        <f>SUMIFS(Data!$B:$B,Data!$D:$D,$B$2,Data!$C:$C,C$2,Data!$A:$A,$B5)</f>
        <v>12826815</v>
      </c>
      <c r="D5" s="2">
        <f>C5/$C$3</f>
        <v>0.62203143255948701</v>
      </c>
      <c r="E5" s="3">
        <f>SUMIFS(Data!$B:$B,Data!$D:$D,$B$2,Data!$C:$C,E$2,Data!$A:$A,$B5)</f>
        <v>202697</v>
      </c>
      <c r="F5" s="2">
        <f t="shared" ref="F5:F6" si="0">E5/$E$3</f>
        <v>0.80527028798671507</v>
      </c>
      <c r="G5" s="3">
        <f>SUMIFS(Data!$B:$B,Data!$C:$C,G$2,Data!$A:$A,$B5,Data!$D:$D,$B$2-1)</f>
        <v>226155</v>
      </c>
      <c r="H5" s="2">
        <f>G5/$G$3</f>
        <v>0.92999013076733283</v>
      </c>
    </row>
    <row r="6" spans="2:8" x14ac:dyDescent="0.3">
      <c r="B6" s="1" t="s">
        <v>3</v>
      </c>
      <c r="C6" s="3">
        <f>C3-SUM(C4:C5)</f>
        <v>7044674</v>
      </c>
      <c r="D6" s="2">
        <f>C6/$C$3</f>
        <v>0.34162874105025853</v>
      </c>
      <c r="E6" s="3">
        <f>E3-SUM(E4:E5)</f>
        <v>13791</v>
      </c>
      <c r="F6" s="2">
        <f t="shared" si="0"/>
        <v>5.4788588590974643E-2</v>
      </c>
      <c r="G6" s="3">
        <f>G3-SUM(G4:G5)</f>
        <v>11152</v>
      </c>
      <c r="H6" s="2">
        <f>G6/$G$3</f>
        <v>4.5859034460070731E-2</v>
      </c>
    </row>
  </sheetData>
  <mergeCells count="3">
    <mergeCell ref="C2:D2"/>
    <mergeCell ref="E2:F2"/>
    <mergeCell ref="G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I1" zoomScaleNormal="100" workbookViewId="0">
      <selection activeCell="AH17" sqref="AH17"/>
    </sheetView>
  </sheetViews>
  <sheetFormatPr defaultRowHeight="14.4" x14ac:dyDescent="0.3"/>
  <cols>
    <col min="1" max="1" width="5.5546875" customWidth="1"/>
    <col min="2" max="2" width="10.109375" bestFit="1" customWidth="1"/>
    <col min="3" max="3" width="9.5546875" bestFit="1" customWidth="1"/>
    <col min="4" max="4" width="10.109375" bestFit="1" customWidth="1"/>
    <col min="5" max="5" width="9.6640625" bestFit="1" customWidth="1"/>
    <col min="8" max="8" width="10.109375" style="7" bestFit="1" customWidth="1"/>
    <col min="9" max="9" width="3.44140625" customWidth="1"/>
  </cols>
  <sheetData>
    <row r="1" spans="1:8" x14ac:dyDescent="0.3">
      <c r="B1" s="49" t="s">
        <v>2</v>
      </c>
      <c r="C1" s="49"/>
      <c r="D1" s="49"/>
      <c r="F1" s="49" t="s">
        <v>0</v>
      </c>
      <c r="G1" s="49"/>
      <c r="H1" s="49"/>
    </row>
    <row r="2" spans="1:8" x14ac:dyDescent="0.3">
      <c r="A2" s="8"/>
      <c r="B2" s="9" t="s">
        <v>7</v>
      </c>
      <c r="C2" s="8" t="s">
        <v>8</v>
      </c>
      <c r="D2" s="11" t="s">
        <v>9</v>
      </c>
      <c r="F2" s="9" t="s">
        <v>7</v>
      </c>
      <c r="G2" s="8" t="s">
        <v>8</v>
      </c>
      <c r="H2" s="11" t="s">
        <v>9</v>
      </c>
    </row>
    <row r="3" spans="1:8" x14ac:dyDescent="0.3">
      <c r="A3" s="12"/>
      <c r="B3" s="10">
        <v>1</v>
      </c>
      <c r="C3" s="12" t="s">
        <v>10</v>
      </c>
      <c r="D3" s="7">
        <v>43901</v>
      </c>
      <c r="F3" s="10"/>
      <c r="G3" s="12" t="s">
        <v>10</v>
      </c>
      <c r="H3" s="7">
        <v>43901</v>
      </c>
    </row>
    <row r="4" spans="1:8" x14ac:dyDescent="0.3">
      <c r="A4" s="12"/>
      <c r="B4" s="10">
        <v>1</v>
      </c>
      <c r="C4" s="12" t="s">
        <v>10</v>
      </c>
      <c r="D4" s="7">
        <v>43902</v>
      </c>
      <c r="F4" s="10"/>
      <c r="G4" s="12" t="s">
        <v>10</v>
      </c>
      <c r="H4" s="7">
        <v>43902</v>
      </c>
    </row>
    <row r="5" spans="1:8" x14ac:dyDescent="0.3">
      <c r="A5" s="12"/>
      <c r="B5" s="10">
        <v>5</v>
      </c>
      <c r="C5" s="12" t="s">
        <v>10</v>
      </c>
      <c r="D5" s="7">
        <v>43903</v>
      </c>
      <c r="G5" s="12" t="s">
        <v>10</v>
      </c>
      <c r="H5" s="7">
        <v>43903</v>
      </c>
    </row>
    <row r="6" spans="1:8" x14ac:dyDescent="0.3">
      <c r="A6" s="12"/>
      <c r="B6" s="10">
        <v>6</v>
      </c>
      <c r="C6" s="12" t="s">
        <v>10</v>
      </c>
      <c r="D6" s="7">
        <v>43904</v>
      </c>
      <c r="G6" s="12" t="s">
        <v>10</v>
      </c>
      <c r="H6" s="7">
        <v>43904</v>
      </c>
    </row>
    <row r="7" spans="1:8" x14ac:dyDescent="0.3">
      <c r="A7" s="12"/>
      <c r="B7" s="10">
        <v>18</v>
      </c>
      <c r="C7" s="12" t="s">
        <v>10</v>
      </c>
      <c r="D7" s="7">
        <v>43905</v>
      </c>
      <c r="G7" s="12" t="s">
        <v>10</v>
      </c>
      <c r="H7" s="7">
        <v>43905</v>
      </c>
    </row>
    <row r="8" spans="1:8" x14ac:dyDescent="0.3">
      <c r="A8" s="12"/>
      <c r="B8" s="10">
        <v>47</v>
      </c>
      <c r="C8" s="12" t="s">
        <v>10</v>
      </c>
      <c r="D8" s="7">
        <v>43906</v>
      </c>
      <c r="F8">
        <v>0</v>
      </c>
      <c r="G8" s="12" t="s">
        <v>10</v>
      </c>
      <c r="H8" s="7">
        <v>43906</v>
      </c>
    </row>
    <row r="9" spans="1:8" x14ac:dyDescent="0.3">
      <c r="A9" s="5"/>
      <c r="B9" s="10">
        <v>98</v>
      </c>
      <c r="C9" s="12" t="s">
        <v>10</v>
      </c>
      <c r="D9" s="7">
        <v>43907</v>
      </c>
      <c r="F9">
        <v>1</v>
      </c>
      <c r="G9" s="12" t="s">
        <v>10</v>
      </c>
      <c r="H9" s="7">
        <v>43907</v>
      </c>
    </row>
    <row r="10" spans="1:8" x14ac:dyDescent="0.3">
      <c r="A10" s="5"/>
      <c r="B10" s="10">
        <v>191</v>
      </c>
      <c r="C10" s="12" t="s">
        <v>10</v>
      </c>
      <c r="D10" s="7">
        <v>43908</v>
      </c>
      <c r="F10">
        <v>2</v>
      </c>
      <c r="G10" s="12" t="s">
        <v>10</v>
      </c>
      <c r="H10" s="7">
        <v>43908</v>
      </c>
    </row>
    <row r="11" spans="1:8" x14ac:dyDescent="0.3">
      <c r="B11" s="10">
        <v>359</v>
      </c>
      <c r="C11" s="12" t="s">
        <v>10</v>
      </c>
      <c r="D11" s="13">
        <v>43909</v>
      </c>
      <c r="F11">
        <v>4</v>
      </c>
      <c r="G11" s="12" t="s">
        <v>10</v>
      </c>
      <c r="H11" s="7">
        <v>43909</v>
      </c>
    </row>
    <row r="14" spans="1:8" x14ac:dyDescent="0.3">
      <c r="B14" t="s">
        <v>9</v>
      </c>
      <c r="C14" t="s">
        <v>2</v>
      </c>
      <c r="D14" t="s">
        <v>0</v>
      </c>
      <c r="E14" t="s">
        <v>1</v>
      </c>
    </row>
    <row r="15" spans="1:8" x14ac:dyDescent="0.3">
      <c r="A15" s="7">
        <f>IF(C15=0,"",B15)</f>
        <v>43901</v>
      </c>
      <c r="B15" s="7">
        <v>43901</v>
      </c>
      <c r="C15" s="10">
        <f>SUMIFS(Data!$B:$B,Data!$A:$A,C$14,Data!$D:$D,$B15,Data!$C:$C,"Turkey")</f>
        <v>1</v>
      </c>
      <c r="D15" s="10">
        <f>SUMIFS(Data!$B:$B,Data!$A:$A,D$14,Data!$D:$D,$B15,Data!$C:$C,"Turkey")</f>
        <v>0</v>
      </c>
      <c r="E15" s="10">
        <f>SUMIFS(Data!$B:$B,Data!$A:$A,E$14,Data!$D:$D,$B15,Data!$C:$C,"Turkey")</f>
        <v>0</v>
      </c>
    </row>
    <row r="16" spans="1:8" x14ac:dyDescent="0.3">
      <c r="A16" s="7">
        <f t="shared" ref="A16:A79" si="0">IF(C16=0,"",B16)</f>
        <v>43902</v>
      </c>
      <c r="B16" s="7">
        <v>43902</v>
      </c>
      <c r="C16" s="10">
        <f>SUMIFS(Data!$B:$B,Data!$A:$A,C$14,Data!$D:$D,$B16,Data!$C:$C,"Turkey")</f>
        <v>1</v>
      </c>
      <c r="D16" s="10">
        <f>SUMIFS(Data!$B:$B,Data!$A:$A,D$14,Data!$D:$D,$B16,Data!$C:$C,"Turkey")</f>
        <v>0</v>
      </c>
      <c r="E16" s="10">
        <f>SUMIFS(Data!$B:$B,Data!$A:$A,E$14,Data!$D:$D,$B16,Data!$C:$C,"Turkey")</f>
        <v>0</v>
      </c>
    </row>
    <row r="17" spans="1:5" x14ac:dyDescent="0.3">
      <c r="A17" s="7">
        <f t="shared" si="0"/>
        <v>43903</v>
      </c>
      <c r="B17" s="7">
        <v>43903</v>
      </c>
      <c r="C17" s="10">
        <f>SUMIFS(Data!$B:$B,Data!$A:$A,C$14,Data!$D:$D,$B17,Data!$C:$C,"Turkey")</f>
        <v>5</v>
      </c>
      <c r="D17" s="10">
        <f>SUMIFS(Data!$B:$B,Data!$A:$A,D$14,Data!$D:$D,$B17,Data!$C:$C,"Turkey")</f>
        <v>0</v>
      </c>
      <c r="E17" s="10">
        <f>SUMIFS(Data!$B:$B,Data!$A:$A,E$14,Data!$D:$D,$B17,Data!$C:$C,"Turkey")</f>
        <v>0</v>
      </c>
    </row>
    <row r="18" spans="1:5" x14ac:dyDescent="0.3">
      <c r="A18" s="7">
        <f t="shared" si="0"/>
        <v>43904</v>
      </c>
      <c r="B18" s="7">
        <v>43904</v>
      </c>
      <c r="C18" s="10">
        <f>SUMIFS(Data!$B:$B,Data!$A:$A,C$14,Data!$D:$D,$B18,Data!$C:$C,"Turkey")</f>
        <v>6</v>
      </c>
      <c r="D18" s="10">
        <f>SUMIFS(Data!$B:$B,Data!$A:$A,D$14,Data!$D:$D,$B18,Data!$C:$C,"Turkey")</f>
        <v>0</v>
      </c>
      <c r="E18" s="10">
        <f>SUMIFS(Data!$B:$B,Data!$A:$A,E$14,Data!$D:$D,$B18,Data!$C:$C,"Turkey")</f>
        <v>0</v>
      </c>
    </row>
    <row r="19" spans="1:5" x14ac:dyDescent="0.3">
      <c r="A19" s="7">
        <f t="shared" si="0"/>
        <v>43905</v>
      </c>
      <c r="B19" s="7">
        <v>43905</v>
      </c>
      <c r="C19" s="10">
        <f>SUMIFS(Data!$B:$B,Data!$A:$A,C$14,Data!$D:$D,$B19,Data!$C:$C,"Turkey")</f>
        <v>18</v>
      </c>
      <c r="D19" s="10">
        <f>SUMIFS(Data!$B:$B,Data!$A:$A,D$14,Data!$D:$D,$B19,Data!$C:$C,"Turkey")</f>
        <v>0</v>
      </c>
      <c r="E19" s="10">
        <f>SUMIFS(Data!$B:$B,Data!$A:$A,E$14,Data!$D:$D,$B19,Data!$C:$C,"Turkey")</f>
        <v>0</v>
      </c>
    </row>
    <row r="20" spans="1:5" x14ac:dyDescent="0.3">
      <c r="A20" s="7">
        <f t="shared" si="0"/>
        <v>43906</v>
      </c>
      <c r="B20" s="7">
        <v>43906</v>
      </c>
      <c r="C20" s="10">
        <f>SUMIFS(Data!$B:$B,Data!$A:$A,C$14,Data!$D:$D,$B20,Data!$C:$C,"Turkey")</f>
        <v>47</v>
      </c>
      <c r="D20" s="10">
        <f>SUMIFS(Data!$B:$B,Data!$A:$A,D$14,Data!$D:$D,$B20,Data!$C:$C,"Turkey")</f>
        <v>0</v>
      </c>
      <c r="E20" s="10">
        <f>SUMIFS(Data!$B:$B,Data!$A:$A,E$14,Data!$D:$D,$B20,Data!$C:$C,"Turkey")</f>
        <v>0</v>
      </c>
    </row>
    <row r="21" spans="1:5" x14ac:dyDescent="0.3">
      <c r="A21" s="7">
        <f t="shared" si="0"/>
        <v>43907</v>
      </c>
      <c r="B21" s="7">
        <v>43907</v>
      </c>
      <c r="C21" s="10">
        <f>SUMIFS(Data!$B:$B,Data!$A:$A,C$14,Data!$D:$D,$B21,Data!$C:$C,"Turkey")</f>
        <v>98</v>
      </c>
      <c r="D21" s="10">
        <f>SUMIFS(Data!$B:$B,Data!$A:$A,D$14,Data!$D:$D,$B21,Data!$C:$C,"Turkey")</f>
        <v>1</v>
      </c>
      <c r="E21" s="10">
        <f>SUMIFS(Data!$B:$B,Data!$A:$A,E$14,Data!$D:$D,$B21,Data!$C:$C,"Turkey")</f>
        <v>0</v>
      </c>
    </row>
    <row r="22" spans="1:5" x14ac:dyDescent="0.3">
      <c r="A22" s="7">
        <f t="shared" si="0"/>
        <v>43908</v>
      </c>
      <c r="B22" s="7">
        <v>43908</v>
      </c>
      <c r="C22" s="10">
        <f>SUMIFS(Data!$B:$B,Data!$A:$A,C$14,Data!$D:$D,$B22,Data!$C:$C,"Turkey")</f>
        <v>191</v>
      </c>
      <c r="D22" s="10">
        <f>SUMIFS(Data!$B:$B,Data!$A:$A,D$14,Data!$D:$D,$B22,Data!$C:$C,"Turkey")</f>
        <v>2</v>
      </c>
      <c r="E22" s="10">
        <f>SUMIFS(Data!$B:$B,Data!$A:$A,E$14,Data!$D:$D,$B22,Data!$C:$C,"Turkey")</f>
        <v>0</v>
      </c>
    </row>
    <row r="23" spans="1:5" x14ac:dyDescent="0.3">
      <c r="A23" s="7">
        <f t="shared" si="0"/>
        <v>43909</v>
      </c>
      <c r="B23" s="7">
        <v>43909</v>
      </c>
      <c r="C23" s="10">
        <f>SUMIFS(Data!$B:$B,Data!$A:$A,C$14,Data!$D:$D,$B23,Data!$C:$C,"Turkey")</f>
        <v>359</v>
      </c>
      <c r="D23" s="10">
        <f>SUMIFS(Data!$B:$B,Data!$A:$A,D$14,Data!$D:$D,$B23,Data!$C:$C,"Turkey")</f>
        <v>4</v>
      </c>
      <c r="E23" s="10">
        <f>SUMIFS(Data!$B:$B,Data!$A:$A,E$14,Data!$D:$D,$B23,Data!$C:$C,"Turkey")</f>
        <v>0</v>
      </c>
    </row>
    <row r="24" spans="1:5" x14ac:dyDescent="0.3">
      <c r="A24" s="7">
        <f t="shared" si="0"/>
        <v>43910</v>
      </c>
      <c r="B24" s="7">
        <v>43910</v>
      </c>
      <c r="C24" s="10">
        <f>SUMIFS(Data!$B:$B,Data!$A:$A,C$14,Data!$D:$D,$B24,Data!$C:$C,"Turkey")</f>
        <v>670</v>
      </c>
      <c r="D24" s="10">
        <f>SUMIFS(Data!$B:$B,Data!$A:$A,D$14,Data!$D:$D,$B24,Data!$C:$C,"Turkey")</f>
        <v>9</v>
      </c>
      <c r="E24" s="10">
        <f>SUMIFS(Data!$B:$B,Data!$A:$A,E$14,Data!$D:$D,$B24,Data!$C:$C,"Turkey")</f>
        <v>0</v>
      </c>
    </row>
    <row r="25" spans="1:5" x14ac:dyDescent="0.3">
      <c r="A25" s="7">
        <f t="shared" si="0"/>
        <v>43911</v>
      </c>
      <c r="B25" s="7">
        <v>43911</v>
      </c>
      <c r="C25" s="10">
        <f>SUMIFS(Data!$B:$B,Data!$A:$A,C$14,Data!$D:$D,$B25,Data!$C:$C,"Turkey")</f>
        <v>947</v>
      </c>
      <c r="D25" s="10">
        <f>SUMIFS(Data!$B:$B,Data!$A:$A,D$14,Data!$D:$D,$B25,Data!$C:$C,"Turkey")</f>
        <v>21</v>
      </c>
      <c r="E25" s="10">
        <f>SUMIFS(Data!$B:$B,Data!$A:$A,E$14,Data!$D:$D,$B25,Data!$C:$C,"Turkey")</f>
        <v>0</v>
      </c>
    </row>
    <row r="26" spans="1:5" x14ac:dyDescent="0.3">
      <c r="A26" s="7">
        <f t="shared" si="0"/>
        <v>43912</v>
      </c>
      <c r="B26" s="7">
        <v>43912</v>
      </c>
      <c r="C26" s="10">
        <f>SUMIFS(Data!$B:$B,Data!$A:$A,C$14,Data!$D:$D,$B26,Data!$C:$C,"Turkey")</f>
        <v>1236</v>
      </c>
      <c r="D26" s="10">
        <f>SUMIFS(Data!$B:$B,Data!$A:$A,D$14,Data!$D:$D,$B26,Data!$C:$C,"Turkey")</f>
        <v>30</v>
      </c>
      <c r="E26" s="10">
        <f>SUMIFS(Data!$B:$B,Data!$A:$A,E$14,Data!$D:$D,$B26,Data!$C:$C,"Turkey")</f>
        <v>0</v>
      </c>
    </row>
    <row r="27" spans="1:5" x14ac:dyDescent="0.3">
      <c r="A27" s="7">
        <f t="shared" si="0"/>
        <v>43913</v>
      </c>
      <c r="B27" s="7">
        <v>43913</v>
      </c>
      <c r="C27" s="10">
        <f>SUMIFS(Data!$B:$B,Data!$A:$A,C$14,Data!$D:$D,$B27,Data!$C:$C,"Turkey")</f>
        <v>1529</v>
      </c>
      <c r="D27" s="10">
        <f>SUMIFS(Data!$B:$B,Data!$A:$A,D$14,Data!$D:$D,$B27,Data!$C:$C,"Turkey")</f>
        <v>37</v>
      </c>
      <c r="E27" s="10">
        <f>SUMIFS(Data!$B:$B,Data!$A:$A,E$14,Data!$D:$D,$B27,Data!$C:$C,"Turkey")</f>
        <v>0</v>
      </c>
    </row>
    <row r="28" spans="1:5" x14ac:dyDescent="0.3">
      <c r="A28" s="7">
        <f t="shared" si="0"/>
        <v>43914</v>
      </c>
      <c r="B28" s="7">
        <v>43914</v>
      </c>
      <c r="C28" s="10">
        <f>SUMIFS(Data!$B:$B,Data!$A:$A,C$14,Data!$D:$D,$B28,Data!$C:$C,"Turkey")</f>
        <v>1872</v>
      </c>
      <c r="D28" s="10">
        <f>SUMIFS(Data!$B:$B,Data!$A:$A,D$14,Data!$D:$D,$B28,Data!$C:$C,"Turkey")</f>
        <v>44</v>
      </c>
      <c r="E28" s="10">
        <f>SUMIFS(Data!$B:$B,Data!$A:$A,E$14,Data!$D:$D,$B28,Data!$C:$C,"Turkey")</f>
        <v>0</v>
      </c>
    </row>
    <row r="29" spans="1:5" x14ac:dyDescent="0.3">
      <c r="A29" s="7">
        <f t="shared" si="0"/>
        <v>43915</v>
      </c>
      <c r="B29" s="7">
        <v>43915</v>
      </c>
      <c r="C29" s="10">
        <f>SUMIFS(Data!$B:$B,Data!$A:$A,C$14,Data!$D:$D,$B29,Data!$C:$C,"Turkey")</f>
        <v>2433</v>
      </c>
      <c r="D29" s="10">
        <f>SUMIFS(Data!$B:$B,Data!$A:$A,D$14,Data!$D:$D,$B29,Data!$C:$C,"Turkey")</f>
        <v>59</v>
      </c>
      <c r="E29" s="10">
        <f>SUMIFS(Data!$B:$B,Data!$A:$A,E$14,Data!$D:$D,$B29,Data!$C:$C,"Turkey")</f>
        <v>26</v>
      </c>
    </row>
    <row r="30" spans="1:5" x14ac:dyDescent="0.3">
      <c r="A30" s="7">
        <f t="shared" si="0"/>
        <v>43916</v>
      </c>
      <c r="B30" s="7">
        <v>43916</v>
      </c>
      <c r="C30" s="10">
        <f>SUMIFS(Data!$B:$B,Data!$A:$A,C$14,Data!$D:$D,$B30,Data!$C:$C,"Turkey")</f>
        <v>3629</v>
      </c>
      <c r="D30" s="10">
        <f>SUMIFS(Data!$B:$B,Data!$A:$A,D$14,Data!$D:$D,$B30,Data!$C:$C,"Turkey")</f>
        <v>75</v>
      </c>
      <c r="E30" s="10">
        <f>SUMIFS(Data!$B:$B,Data!$A:$A,E$14,Data!$D:$D,$B30,Data!$C:$C,"Turkey")</f>
        <v>26</v>
      </c>
    </row>
    <row r="31" spans="1:5" x14ac:dyDescent="0.3">
      <c r="A31" s="7">
        <f t="shared" si="0"/>
        <v>43917</v>
      </c>
      <c r="B31" s="7">
        <v>43917</v>
      </c>
      <c r="C31" s="10">
        <f>SUMIFS(Data!$B:$B,Data!$A:$A,C$14,Data!$D:$D,$B31,Data!$C:$C,"Turkey")</f>
        <v>5698</v>
      </c>
      <c r="D31" s="10">
        <f>SUMIFS(Data!$B:$B,Data!$A:$A,D$14,Data!$D:$D,$B31,Data!$C:$C,"Turkey")</f>
        <v>92</v>
      </c>
      <c r="E31" s="10">
        <f>SUMIFS(Data!$B:$B,Data!$A:$A,E$14,Data!$D:$D,$B31,Data!$C:$C,"Turkey")</f>
        <v>42</v>
      </c>
    </row>
    <row r="32" spans="1:5" x14ac:dyDescent="0.3">
      <c r="A32" s="7">
        <f t="shared" si="0"/>
        <v>43918</v>
      </c>
      <c r="B32" s="7">
        <v>43918</v>
      </c>
      <c r="C32" s="10">
        <f>SUMIFS(Data!$B:$B,Data!$A:$A,C$14,Data!$D:$D,$B32,Data!$C:$C,"Turkey")</f>
        <v>7402</v>
      </c>
      <c r="D32" s="10">
        <f>SUMIFS(Data!$B:$B,Data!$A:$A,D$14,Data!$D:$D,$B32,Data!$C:$C,"Turkey")</f>
        <v>108</v>
      </c>
      <c r="E32" s="10">
        <f>SUMIFS(Data!$B:$B,Data!$A:$A,E$14,Data!$D:$D,$B32,Data!$C:$C,"Turkey")</f>
        <v>70</v>
      </c>
    </row>
    <row r="33" spans="1:5" x14ac:dyDescent="0.3">
      <c r="A33" s="7">
        <f t="shared" si="0"/>
        <v>43919</v>
      </c>
      <c r="B33" s="7">
        <v>43919</v>
      </c>
      <c r="C33" s="10">
        <f>SUMIFS(Data!$B:$B,Data!$A:$A,C$14,Data!$D:$D,$B33,Data!$C:$C,"Turkey")</f>
        <v>9217</v>
      </c>
      <c r="D33" s="10">
        <f>SUMIFS(Data!$B:$B,Data!$A:$A,D$14,Data!$D:$D,$B33,Data!$C:$C,"Turkey")</f>
        <v>131</v>
      </c>
      <c r="E33" s="10">
        <f>SUMIFS(Data!$B:$B,Data!$A:$A,E$14,Data!$D:$D,$B33,Data!$C:$C,"Turkey")</f>
        <v>105</v>
      </c>
    </row>
    <row r="34" spans="1:5" x14ac:dyDescent="0.3">
      <c r="A34" s="7">
        <f t="shared" si="0"/>
        <v>43920</v>
      </c>
      <c r="B34" s="7">
        <v>43920</v>
      </c>
      <c r="C34" s="10">
        <f>SUMIFS(Data!$B:$B,Data!$A:$A,C$14,Data!$D:$D,$B34,Data!$C:$C,"Turkey")</f>
        <v>10827</v>
      </c>
      <c r="D34" s="10">
        <f>SUMIFS(Data!$B:$B,Data!$A:$A,D$14,Data!$D:$D,$B34,Data!$C:$C,"Turkey")</f>
        <v>168</v>
      </c>
      <c r="E34" s="10">
        <f>SUMIFS(Data!$B:$B,Data!$A:$A,E$14,Data!$D:$D,$B34,Data!$C:$C,"Turkey")</f>
        <v>162</v>
      </c>
    </row>
    <row r="35" spans="1:5" x14ac:dyDescent="0.3">
      <c r="A35" s="7">
        <f t="shared" si="0"/>
        <v>43921</v>
      </c>
      <c r="B35" s="7">
        <v>43921</v>
      </c>
      <c r="C35" s="10">
        <f>SUMIFS(Data!$B:$B,Data!$A:$A,C$14,Data!$D:$D,$B35,Data!$C:$C,"Turkey")</f>
        <v>13531</v>
      </c>
      <c r="D35" s="10">
        <f>SUMIFS(Data!$B:$B,Data!$A:$A,D$14,Data!$D:$D,$B35,Data!$C:$C,"Turkey")</f>
        <v>214</v>
      </c>
      <c r="E35" s="10">
        <f>SUMIFS(Data!$B:$B,Data!$A:$A,E$14,Data!$D:$D,$B35,Data!$C:$C,"Turkey")</f>
        <v>243</v>
      </c>
    </row>
    <row r="36" spans="1:5" x14ac:dyDescent="0.3">
      <c r="A36" s="7">
        <f t="shared" si="0"/>
        <v>43922</v>
      </c>
      <c r="B36" s="7">
        <v>43922</v>
      </c>
      <c r="C36" s="10">
        <f>SUMIFS(Data!$B:$B,Data!$A:$A,C$14,Data!$D:$D,$B36,Data!$C:$C,"Turkey")</f>
        <v>15679</v>
      </c>
      <c r="D36" s="10">
        <f>SUMIFS(Data!$B:$B,Data!$A:$A,D$14,Data!$D:$D,$B36,Data!$C:$C,"Turkey")</f>
        <v>277</v>
      </c>
      <c r="E36" s="10">
        <f>SUMIFS(Data!$B:$B,Data!$A:$A,E$14,Data!$D:$D,$B36,Data!$C:$C,"Turkey")</f>
        <v>333</v>
      </c>
    </row>
    <row r="37" spans="1:5" x14ac:dyDescent="0.3">
      <c r="A37" s="7">
        <f t="shared" si="0"/>
        <v>43923</v>
      </c>
      <c r="B37" s="7">
        <v>43923</v>
      </c>
      <c r="C37" s="10">
        <f>SUMIFS(Data!$B:$B,Data!$A:$A,C$14,Data!$D:$D,$B37,Data!$C:$C,"Turkey")</f>
        <v>18135</v>
      </c>
      <c r="D37" s="10">
        <f>SUMIFS(Data!$B:$B,Data!$A:$A,D$14,Data!$D:$D,$B37,Data!$C:$C,"Turkey")</f>
        <v>356</v>
      </c>
      <c r="E37" s="10">
        <f>SUMIFS(Data!$B:$B,Data!$A:$A,E$14,Data!$D:$D,$B37,Data!$C:$C,"Turkey")</f>
        <v>415</v>
      </c>
    </row>
    <row r="38" spans="1:5" x14ac:dyDescent="0.3">
      <c r="A38" s="7">
        <f t="shared" si="0"/>
        <v>43924</v>
      </c>
      <c r="B38" s="7">
        <v>43924</v>
      </c>
      <c r="C38" s="10">
        <f>SUMIFS(Data!$B:$B,Data!$A:$A,C$14,Data!$D:$D,$B38,Data!$C:$C,"Turkey")</f>
        <v>20921</v>
      </c>
      <c r="D38" s="10">
        <f>SUMIFS(Data!$B:$B,Data!$A:$A,D$14,Data!$D:$D,$B38,Data!$C:$C,"Turkey")</f>
        <v>425</v>
      </c>
      <c r="E38" s="10">
        <f>SUMIFS(Data!$B:$B,Data!$A:$A,E$14,Data!$D:$D,$B38,Data!$C:$C,"Turkey")</f>
        <v>484</v>
      </c>
    </row>
    <row r="39" spans="1:5" x14ac:dyDescent="0.3">
      <c r="A39" s="7">
        <f t="shared" si="0"/>
        <v>43925</v>
      </c>
      <c r="B39" s="7">
        <v>43925</v>
      </c>
      <c r="C39" s="10">
        <f>SUMIFS(Data!$B:$B,Data!$A:$A,C$14,Data!$D:$D,$B39,Data!$C:$C,"Turkey")</f>
        <v>23934</v>
      </c>
      <c r="D39" s="10">
        <f>SUMIFS(Data!$B:$B,Data!$A:$A,D$14,Data!$D:$D,$B39,Data!$C:$C,"Turkey")</f>
        <v>501</v>
      </c>
      <c r="E39" s="10">
        <f>SUMIFS(Data!$B:$B,Data!$A:$A,E$14,Data!$D:$D,$B39,Data!$C:$C,"Turkey")</f>
        <v>786</v>
      </c>
    </row>
    <row r="40" spans="1:5" x14ac:dyDescent="0.3">
      <c r="A40" s="7">
        <f t="shared" si="0"/>
        <v>43926</v>
      </c>
      <c r="B40" s="7">
        <v>43926</v>
      </c>
      <c r="C40" s="10">
        <f>SUMIFS(Data!$B:$B,Data!$A:$A,C$14,Data!$D:$D,$B40,Data!$C:$C,"Turkey")</f>
        <v>27069</v>
      </c>
      <c r="D40" s="10">
        <f>SUMIFS(Data!$B:$B,Data!$A:$A,D$14,Data!$D:$D,$B40,Data!$C:$C,"Turkey")</f>
        <v>574</v>
      </c>
      <c r="E40" s="10">
        <f>SUMIFS(Data!$B:$B,Data!$A:$A,E$14,Data!$D:$D,$B40,Data!$C:$C,"Turkey")</f>
        <v>1042</v>
      </c>
    </row>
    <row r="41" spans="1:5" x14ac:dyDescent="0.3">
      <c r="A41" s="7">
        <f t="shared" si="0"/>
        <v>43927</v>
      </c>
      <c r="B41" s="7">
        <v>43927</v>
      </c>
      <c r="C41" s="10">
        <f>SUMIFS(Data!$B:$B,Data!$A:$A,C$14,Data!$D:$D,$B41,Data!$C:$C,"Turkey")</f>
        <v>30217</v>
      </c>
      <c r="D41" s="10">
        <f>SUMIFS(Data!$B:$B,Data!$A:$A,D$14,Data!$D:$D,$B41,Data!$C:$C,"Turkey")</f>
        <v>649</v>
      </c>
      <c r="E41" s="10">
        <f>SUMIFS(Data!$B:$B,Data!$A:$A,E$14,Data!$D:$D,$B41,Data!$C:$C,"Turkey")</f>
        <v>1326</v>
      </c>
    </row>
    <row r="42" spans="1:5" x14ac:dyDescent="0.3">
      <c r="A42" s="7">
        <f t="shared" si="0"/>
        <v>43928</v>
      </c>
      <c r="B42" s="7">
        <v>43928</v>
      </c>
      <c r="C42" s="10">
        <f>SUMIFS(Data!$B:$B,Data!$A:$A,C$14,Data!$D:$D,$B42,Data!$C:$C,"Turkey")</f>
        <v>34109</v>
      </c>
      <c r="D42" s="10">
        <f>SUMIFS(Data!$B:$B,Data!$A:$A,D$14,Data!$D:$D,$B42,Data!$C:$C,"Turkey")</f>
        <v>725</v>
      </c>
      <c r="E42" s="10">
        <f>SUMIFS(Data!$B:$B,Data!$A:$A,E$14,Data!$D:$D,$B42,Data!$C:$C,"Turkey")</f>
        <v>1582</v>
      </c>
    </row>
    <row r="43" spans="1:5" x14ac:dyDescent="0.3">
      <c r="A43" s="7">
        <f t="shared" si="0"/>
        <v>43929</v>
      </c>
      <c r="B43" s="7">
        <v>43929</v>
      </c>
      <c r="C43" s="10">
        <f>SUMIFS(Data!$B:$B,Data!$A:$A,C$14,Data!$D:$D,$B43,Data!$C:$C,"Turkey")</f>
        <v>38226</v>
      </c>
      <c r="D43" s="10">
        <f>SUMIFS(Data!$B:$B,Data!$A:$A,D$14,Data!$D:$D,$B43,Data!$C:$C,"Turkey")</f>
        <v>812</v>
      </c>
      <c r="E43" s="10">
        <f>SUMIFS(Data!$B:$B,Data!$A:$A,E$14,Data!$D:$D,$B43,Data!$C:$C,"Turkey")</f>
        <v>1846</v>
      </c>
    </row>
    <row r="44" spans="1:5" x14ac:dyDescent="0.3">
      <c r="A44" s="7">
        <f t="shared" si="0"/>
        <v>43930</v>
      </c>
      <c r="B44" s="7">
        <v>43930</v>
      </c>
      <c r="C44" s="10">
        <f>SUMIFS(Data!$B:$B,Data!$A:$A,C$14,Data!$D:$D,$B44,Data!$C:$C,"Turkey")</f>
        <v>42282</v>
      </c>
      <c r="D44" s="10">
        <f>SUMIFS(Data!$B:$B,Data!$A:$A,D$14,Data!$D:$D,$B44,Data!$C:$C,"Turkey")</f>
        <v>908</v>
      </c>
      <c r="E44" s="10">
        <f>SUMIFS(Data!$B:$B,Data!$A:$A,E$14,Data!$D:$D,$B44,Data!$C:$C,"Turkey")</f>
        <v>2142</v>
      </c>
    </row>
    <row r="45" spans="1:5" x14ac:dyDescent="0.3">
      <c r="A45" s="7">
        <f t="shared" si="0"/>
        <v>43931</v>
      </c>
      <c r="B45" s="7">
        <v>43931</v>
      </c>
      <c r="C45" s="10">
        <f>SUMIFS(Data!$B:$B,Data!$A:$A,C$14,Data!$D:$D,$B45,Data!$C:$C,"Turkey")</f>
        <v>47029</v>
      </c>
      <c r="D45" s="10">
        <f>SUMIFS(Data!$B:$B,Data!$A:$A,D$14,Data!$D:$D,$B45,Data!$C:$C,"Turkey")</f>
        <v>1006</v>
      </c>
      <c r="E45" s="10">
        <f>SUMIFS(Data!$B:$B,Data!$A:$A,E$14,Data!$D:$D,$B45,Data!$C:$C,"Turkey")</f>
        <v>2423</v>
      </c>
    </row>
    <row r="46" spans="1:5" x14ac:dyDescent="0.3">
      <c r="A46" s="7">
        <f t="shared" si="0"/>
        <v>43932</v>
      </c>
      <c r="B46" s="7">
        <v>43932</v>
      </c>
      <c r="C46" s="10">
        <f>SUMIFS(Data!$B:$B,Data!$A:$A,C$14,Data!$D:$D,$B46,Data!$C:$C,"Turkey")</f>
        <v>52167</v>
      </c>
      <c r="D46" s="10">
        <f>SUMIFS(Data!$B:$B,Data!$A:$A,D$14,Data!$D:$D,$B46,Data!$C:$C,"Turkey")</f>
        <v>1101</v>
      </c>
      <c r="E46" s="10">
        <f>SUMIFS(Data!$B:$B,Data!$A:$A,E$14,Data!$D:$D,$B46,Data!$C:$C,"Turkey")</f>
        <v>2965</v>
      </c>
    </row>
    <row r="47" spans="1:5" x14ac:dyDescent="0.3">
      <c r="A47" s="7">
        <f t="shared" si="0"/>
        <v>43933</v>
      </c>
      <c r="B47" s="7">
        <v>43933</v>
      </c>
      <c r="C47" s="10">
        <f>SUMIFS(Data!$B:$B,Data!$A:$A,C$14,Data!$D:$D,$B47,Data!$C:$C,"Turkey")</f>
        <v>56956</v>
      </c>
      <c r="D47" s="10">
        <f>SUMIFS(Data!$B:$B,Data!$A:$A,D$14,Data!$D:$D,$B47,Data!$C:$C,"Turkey")</f>
        <v>1198</v>
      </c>
      <c r="E47" s="10">
        <f>SUMIFS(Data!$B:$B,Data!$A:$A,E$14,Data!$D:$D,$B47,Data!$C:$C,"Turkey")</f>
        <v>3446</v>
      </c>
    </row>
    <row r="48" spans="1:5" x14ac:dyDescent="0.3">
      <c r="A48" s="7">
        <f t="shared" si="0"/>
        <v>43934</v>
      </c>
      <c r="B48" s="7">
        <v>43934</v>
      </c>
      <c r="C48" s="10">
        <f>SUMIFS(Data!$B:$B,Data!$A:$A,C$14,Data!$D:$D,$B48,Data!$C:$C,"Turkey")</f>
        <v>61049</v>
      </c>
      <c r="D48" s="10">
        <f>SUMIFS(Data!$B:$B,Data!$A:$A,D$14,Data!$D:$D,$B48,Data!$C:$C,"Turkey")</f>
        <v>1296</v>
      </c>
      <c r="E48" s="10">
        <f>SUMIFS(Data!$B:$B,Data!$A:$A,E$14,Data!$D:$D,$B48,Data!$C:$C,"Turkey")</f>
        <v>3957</v>
      </c>
    </row>
    <row r="49" spans="1:5" x14ac:dyDescent="0.3">
      <c r="A49" s="7">
        <f t="shared" si="0"/>
        <v>43935</v>
      </c>
      <c r="B49" s="7">
        <v>43935</v>
      </c>
      <c r="C49" s="10">
        <f>SUMIFS(Data!$B:$B,Data!$A:$A,C$14,Data!$D:$D,$B49,Data!$C:$C,"Turkey")</f>
        <v>65111</v>
      </c>
      <c r="D49" s="10">
        <f>SUMIFS(Data!$B:$B,Data!$A:$A,D$14,Data!$D:$D,$B49,Data!$C:$C,"Turkey")</f>
        <v>1403</v>
      </c>
      <c r="E49" s="10">
        <f>SUMIFS(Data!$B:$B,Data!$A:$A,E$14,Data!$D:$D,$B49,Data!$C:$C,"Turkey")</f>
        <v>4799</v>
      </c>
    </row>
    <row r="50" spans="1:5" x14ac:dyDescent="0.3">
      <c r="A50" s="7">
        <f t="shared" si="0"/>
        <v>43936</v>
      </c>
      <c r="B50" s="7">
        <v>43936</v>
      </c>
      <c r="C50" s="10">
        <f>SUMIFS(Data!$B:$B,Data!$A:$A,C$14,Data!$D:$D,$B50,Data!$C:$C,"Turkey")</f>
        <v>69392</v>
      </c>
      <c r="D50" s="10">
        <f>SUMIFS(Data!$B:$B,Data!$A:$A,D$14,Data!$D:$D,$B50,Data!$C:$C,"Turkey")</f>
        <v>1518</v>
      </c>
      <c r="E50" s="10">
        <f>SUMIFS(Data!$B:$B,Data!$A:$A,E$14,Data!$D:$D,$B50,Data!$C:$C,"Turkey")</f>
        <v>5674</v>
      </c>
    </row>
    <row r="51" spans="1:5" x14ac:dyDescent="0.3">
      <c r="A51" s="7">
        <f t="shared" si="0"/>
        <v>43937</v>
      </c>
      <c r="B51" s="7">
        <v>43937</v>
      </c>
      <c r="C51" s="10">
        <f>SUMIFS(Data!$B:$B,Data!$A:$A,C$14,Data!$D:$D,$B51,Data!$C:$C,"Turkey")</f>
        <v>74193</v>
      </c>
      <c r="D51" s="10">
        <f>SUMIFS(Data!$B:$B,Data!$A:$A,D$14,Data!$D:$D,$B51,Data!$C:$C,"Turkey")</f>
        <v>1643</v>
      </c>
      <c r="E51" s="10">
        <f>SUMIFS(Data!$B:$B,Data!$A:$A,E$14,Data!$D:$D,$B51,Data!$C:$C,"Turkey")</f>
        <v>7089</v>
      </c>
    </row>
    <row r="52" spans="1:5" x14ac:dyDescent="0.3">
      <c r="A52" s="7">
        <f t="shared" si="0"/>
        <v>43938</v>
      </c>
      <c r="B52" s="7">
        <v>43938</v>
      </c>
      <c r="C52" s="10">
        <f>SUMIFS(Data!$B:$B,Data!$A:$A,C$14,Data!$D:$D,$B52,Data!$C:$C,"Turkey")</f>
        <v>78546</v>
      </c>
      <c r="D52" s="10">
        <f>SUMIFS(Data!$B:$B,Data!$A:$A,D$14,Data!$D:$D,$B52,Data!$C:$C,"Turkey")</f>
        <v>1769</v>
      </c>
      <c r="E52" s="10">
        <f>SUMIFS(Data!$B:$B,Data!$A:$A,E$14,Data!$D:$D,$B52,Data!$C:$C,"Turkey")</f>
        <v>8631</v>
      </c>
    </row>
    <row r="53" spans="1:5" x14ac:dyDescent="0.3">
      <c r="A53" s="7">
        <f t="shared" si="0"/>
        <v>43939</v>
      </c>
      <c r="B53" s="7">
        <v>43939</v>
      </c>
      <c r="C53" s="10">
        <f>SUMIFS(Data!$B:$B,Data!$A:$A,C$14,Data!$D:$D,$B53,Data!$C:$C,"Turkey")</f>
        <v>82329</v>
      </c>
      <c r="D53" s="10">
        <f>SUMIFS(Data!$B:$B,Data!$A:$A,D$14,Data!$D:$D,$B53,Data!$C:$C,"Turkey")</f>
        <v>1890</v>
      </c>
      <c r="E53" s="10">
        <f>SUMIFS(Data!$B:$B,Data!$A:$A,E$14,Data!$D:$D,$B53,Data!$C:$C,"Turkey")</f>
        <v>10453</v>
      </c>
    </row>
    <row r="54" spans="1:5" x14ac:dyDescent="0.3">
      <c r="A54" s="7">
        <f t="shared" si="0"/>
        <v>43940</v>
      </c>
      <c r="B54" s="7">
        <v>43940</v>
      </c>
      <c r="C54" s="10">
        <f>SUMIFS(Data!$B:$B,Data!$A:$A,C$14,Data!$D:$D,$B54,Data!$C:$C,"Turkey")</f>
        <v>86306</v>
      </c>
      <c r="D54" s="10">
        <f>SUMIFS(Data!$B:$B,Data!$A:$A,D$14,Data!$D:$D,$B54,Data!$C:$C,"Turkey")</f>
        <v>2017</v>
      </c>
      <c r="E54" s="10">
        <f>SUMIFS(Data!$B:$B,Data!$A:$A,E$14,Data!$D:$D,$B54,Data!$C:$C,"Turkey")</f>
        <v>11976</v>
      </c>
    </row>
    <row r="55" spans="1:5" x14ac:dyDescent="0.3">
      <c r="A55" s="7">
        <f t="shared" si="0"/>
        <v>43941</v>
      </c>
      <c r="B55" s="7">
        <v>43941</v>
      </c>
      <c r="C55" s="10">
        <f>SUMIFS(Data!$B:$B,Data!$A:$A,C$14,Data!$D:$D,$B55,Data!$C:$C,"Turkey")</f>
        <v>90980</v>
      </c>
      <c r="D55" s="10">
        <f>SUMIFS(Data!$B:$B,Data!$A:$A,D$14,Data!$D:$D,$B55,Data!$C:$C,"Turkey")</f>
        <v>2140</v>
      </c>
      <c r="E55" s="10">
        <f>SUMIFS(Data!$B:$B,Data!$A:$A,E$14,Data!$D:$D,$B55,Data!$C:$C,"Turkey")</f>
        <v>13430</v>
      </c>
    </row>
    <row r="56" spans="1:5" x14ac:dyDescent="0.3">
      <c r="A56" s="7">
        <f t="shared" si="0"/>
        <v>43942</v>
      </c>
      <c r="B56" s="7">
        <v>43942</v>
      </c>
      <c r="C56" s="10">
        <f>SUMIFS(Data!$B:$B,Data!$A:$A,C$14,Data!$D:$D,$B56,Data!$C:$C,"Turkey")</f>
        <v>95591</v>
      </c>
      <c r="D56" s="10">
        <f>SUMIFS(Data!$B:$B,Data!$A:$A,D$14,Data!$D:$D,$B56,Data!$C:$C,"Turkey")</f>
        <v>2259</v>
      </c>
      <c r="E56" s="10">
        <f>SUMIFS(Data!$B:$B,Data!$A:$A,E$14,Data!$D:$D,$B56,Data!$C:$C,"Turkey")</f>
        <v>14918</v>
      </c>
    </row>
    <row r="57" spans="1:5" x14ac:dyDescent="0.3">
      <c r="A57" s="7">
        <f t="shared" si="0"/>
        <v>43943</v>
      </c>
      <c r="B57" s="7">
        <v>43943</v>
      </c>
      <c r="C57" s="10">
        <f>SUMIFS(Data!$B:$B,Data!$A:$A,C$14,Data!$D:$D,$B57,Data!$C:$C,"Turkey")</f>
        <v>98674</v>
      </c>
      <c r="D57" s="10">
        <f>SUMIFS(Data!$B:$B,Data!$A:$A,D$14,Data!$D:$D,$B57,Data!$C:$C,"Turkey")</f>
        <v>2376</v>
      </c>
      <c r="E57" s="10">
        <f>SUMIFS(Data!$B:$B,Data!$A:$A,E$14,Data!$D:$D,$B57,Data!$C:$C,"Turkey")</f>
        <v>16477</v>
      </c>
    </row>
    <row r="58" spans="1:5" x14ac:dyDescent="0.3">
      <c r="A58" s="7">
        <f t="shared" si="0"/>
        <v>43944</v>
      </c>
      <c r="B58" s="7">
        <v>43944</v>
      </c>
      <c r="C58" s="10">
        <f>SUMIFS(Data!$B:$B,Data!$A:$A,C$14,Data!$D:$D,$B58,Data!$C:$C,"Turkey")</f>
        <v>101790</v>
      </c>
      <c r="D58" s="10">
        <f>SUMIFS(Data!$B:$B,Data!$A:$A,D$14,Data!$D:$D,$B58,Data!$C:$C,"Turkey")</f>
        <v>2491</v>
      </c>
      <c r="E58" s="10">
        <f>SUMIFS(Data!$B:$B,Data!$A:$A,E$14,Data!$D:$D,$B58,Data!$C:$C,"Turkey")</f>
        <v>18491</v>
      </c>
    </row>
    <row r="59" spans="1:5" x14ac:dyDescent="0.3">
      <c r="A59" s="7">
        <f t="shared" si="0"/>
        <v>43945</v>
      </c>
      <c r="B59" s="7">
        <v>43945</v>
      </c>
      <c r="C59" s="10">
        <f>SUMIFS(Data!$B:$B,Data!$A:$A,C$14,Data!$D:$D,$B59,Data!$C:$C,"Turkey")</f>
        <v>104912</v>
      </c>
      <c r="D59" s="10">
        <f>SUMIFS(Data!$B:$B,Data!$A:$A,D$14,Data!$D:$D,$B59,Data!$C:$C,"Turkey")</f>
        <v>2600</v>
      </c>
      <c r="E59" s="10">
        <f>SUMIFS(Data!$B:$B,Data!$A:$A,E$14,Data!$D:$D,$B59,Data!$C:$C,"Turkey")</f>
        <v>21737</v>
      </c>
    </row>
    <row r="60" spans="1:5" x14ac:dyDescent="0.3">
      <c r="A60" s="7">
        <f t="shared" si="0"/>
        <v>43946</v>
      </c>
      <c r="B60" s="7">
        <v>43946</v>
      </c>
      <c r="C60" s="10">
        <f>SUMIFS(Data!$B:$B,Data!$A:$A,C$14,Data!$D:$D,$B60,Data!$C:$C,"Turkey")</f>
        <v>107773</v>
      </c>
      <c r="D60" s="10">
        <f>SUMIFS(Data!$B:$B,Data!$A:$A,D$14,Data!$D:$D,$B60,Data!$C:$C,"Turkey")</f>
        <v>2706</v>
      </c>
      <c r="E60" s="10">
        <f>SUMIFS(Data!$B:$B,Data!$A:$A,E$14,Data!$D:$D,$B60,Data!$C:$C,"Turkey")</f>
        <v>25582</v>
      </c>
    </row>
    <row r="61" spans="1:5" x14ac:dyDescent="0.3">
      <c r="A61" s="7">
        <f t="shared" si="0"/>
        <v>43947</v>
      </c>
      <c r="B61" s="7">
        <v>43947</v>
      </c>
      <c r="C61" s="10">
        <f>SUMIFS(Data!$B:$B,Data!$A:$A,C$14,Data!$D:$D,$B61,Data!$C:$C,"Turkey")</f>
        <v>110130</v>
      </c>
      <c r="D61" s="10">
        <f>SUMIFS(Data!$B:$B,Data!$A:$A,D$14,Data!$D:$D,$B61,Data!$C:$C,"Turkey")</f>
        <v>2805</v>
      </c>
      <c r="E61" s="10">
        <f>SUMIFS(Data!$B:$B,Data!$A:$A,E$14,Data!$D:$D,$B61,Data!$C:$C,"Turkey")</f>
        <v>29140</v>
      </c>
    </row>
    <row r="62" spans="1:5" x14ac:dyDescent="0.3">
      <c r="A62" s="7">
        <f t="shared" si="0"/>
        <v>43948</v>
      </c>
      <c r="B62" s="7">
        <v>43948</v>
      </c>
      <c r="C62" s="10">
        <f>SUMIFS(Data!$B:$B,Data!$A:$A,C$14,Data!$D:$D,$B62,Data!$C:$C,"Turkey")</f>
        <v>112261</v>
      </c>
      <c r="D62" s="10">
        <f>SUMIFS(Data!$B:$B,Data!$A:$A,D$14,Data!$D:$D,$B62,Data!$C:$C,"Turkey")</f>
        <v>2900</v>
      </c>
      <c r="E62" s="10">
        <f>SUMIFS(Data!$B:$B,Data!$A:$A,E$14,Data!$D:$D,$B62,Data!$C:$C,"Turkey")</f>
        <v>33791</v>
      </c>
    </row>
    <row r="63" spans="1:5" x14ac:dyDescent="0.3">
      <c r="A63" s="7">
        <f t="shared" si="0"/>
        <v>43949</v>
      </c>
      <c r="B63" s="7">
        <v>43949</v>
      </c>
      <c r="C63" s="10">
        <f>SUMIFS(Data!$B:$B,Data!$A:$A,C$14,Data!$D:$D,$B63,Data!$C:$C,"Turkey")</f>
        <v>114653</v>
      </c>
      <c r="D63" s="10">
        <f>SUMIFS(Data!$B:$B,Data!$A:$A,D$14,Data!$D:$D,$B63,Data!$C:$C,"Turkey")</f>
        <v>2992</v>
      </c>
      <c r="E63" s="10">
        <f>SUMIFS(Data!$B:$B,Data!$A:$A,E$14,Data!$D:$D,$B63,Data!$C:$C,"Turkey")</f>
        <v>38809</v>
      </c>
    </row>
    <row r="64" spans="1:5" x14ac:dyDescent="0.3">
      <c r="A64" s="7">
        <f t="shared" si="0"/>
        <v>43950</v>
      </c>
      <c r="B64" s="7">
        <v>43950</v>
      </c>
      <c r="C64" s="10">
        <f>SUMIFS(Data!$B:$B,Data!$A:$A,C$14,Data!$D:$D,$B64,Data!$C:$C,"Turkey")</f>
        <v>117589</v>
      </c>
      <c r="D64" s="10">
        <f>SUMIFS(Data!$B:$B,Data!$A:$A,D$14,Data!$D:$D,$B64,Data!$C:$C,"Turkey")</f>
        <v>3081</v>
      </c>
      <c r="E64" s="10">
        <f>SUMIFS(Data!$B:$B,Data!$A:$A,E$14,Data!$D:$D,$B64,Data!$C:$C,"Turkey")</f>
        <v>44040</v>
      </c>
    </row>
    <row r="65" spans="1:5" x14ac:dyDescent="0.3">
      <c r="A65" s="7">
        <f t="shared" si="0"/>
        <v>43951</v>
      </c>
      <c r="B65" s="7">
        <v>43951</v>
      </c>
      <c r="C65" s="10">
        <f>SUMIFS(Data!$B:$B,Data!$A:$A,C$14,Data!$D:$D,$B65,Data!$C:$C,"Turkey")</f>
        <v>120204</v>
      </c>
      <c r="D65" s="10">
        <f>SUMIFS(Data!$B:$B,Data!$A:$A,D$14,Data!$D:$D,$B65,Data!$C:$C,"Turkey")</f>
        <v>3174</v>
      </c>
      <c r="E65" s="10">
        <f>SUMIFS(Data!$B:$B,Data!$A:$A,E$14,Data!$D:$D,$B65,Data!$C:$C,"Turkey")</f>
        <v>48886</v>
      </c>
    </row>
    <row r="66" spans="1:5" x14ac:dyDescent="0.3">
      <c r="A66" s="7">
        <f t="shared" si="0"/>
        <v>43952</v>
      </c>
      <c r="B66" s="7">
        <v>43952</v>
      </c>
      <c r="C66" s="10">
        <f>SUMIFS(Data!$B:$B,Data!$A:$A,C$14,Data!$D:$D,$B66,Data!$C:$C,"Turkey")</f>
        <v>122392</v>
      </c>
      <c r="D66" s="10">
        <f>SUMIFS(Data!$B:$B,Data!$A:$A,D$14,Data!$D:$D,$B66,Data!$C:$C,"Turkey")</f>
        <v>3258</v>
      </c>
      <c r="E66" s="10">
        <f>SUMIFS(Data!$B:$B,Data!$A:$A,E$14,Data!$D:$D,$B66,Data!$C:$C,"Turkey")</f>
        <v>53808</v>
      </c>
    </row>
    <row r="67" spans="1:5" x14ac:dyDescent="0.3">
      <c r="A67" s="7">
        <f t="shared" si="0"/>
        <v>43953</v>
      </c>
      <c r="B67" s="7">
        <v>43953</v>
      </c>
      <c r="C67" s="10">
        <f>SUMIFS(Data!$B:$B,Data!$A:$A,C$14,Data!$D:$D,$B67,Data!$C:$C,"Turkey")</f>
        <v>124375</v>
      </c>
      <c r="D67" s="10">
        <f>SUMIFS(Data!$B:$B,Data!$A:$A,D$14,Data!$D:$D,$B67,Data!$C:$C,"Turkey")</f>
        <v>3336</v>
      </c>
      <c r="E67" s="10">
        <f>SUMIFS(Data!$B:$B,Data!$A:$A,E$14,Data!$D:$D,$B67,Data!$C:$C,"Turkey")</f>
        <v>58259</v>
      </c>
    </row>
    <row r="68" spans="1:5" x14ac:dyDescent="0.3">
      <c r="A68" s="7">
        <f t="shared" si="0"/>
        <v>43954</v>
      </c>
      <c r="B68" s="7">
        <v>43954</v>
      </c>
      <c r="C68" s="10">
        <f>SUMIFS(Data!$B:$B,Data!$A:$A,C$14,Data!$D:$D,$B68,Data!$C:$C,"Turkey")</f>
        <v>126045</v>
      </c>
      <c r="D68" s="10">
        <f>SUMIFS(Data!$B:$B,Data!$A:$A,D$14,Data!$D:$D,$B68,Data!$C:$C,"Turkey")</f>
        <v>3397</v>
      </c>
      <c r="E68" s="10">
        <f>SUMIFS(Data!$B:$B,Data!$A:$A,E$14,Data!$D:$D,$B68,Data!$C:$C,"Turkey")</f>
        <v>63151</v>
      </c>
    </row>
    <row r="69" spans="1:5" x14ac:dyDescent="0.3">
      <c r="A69" s="7">
        <f t="shared" si="0"/>
        <v>43955</v>
      </c>
      <c r="B69" s="7">
        <v>43955</v>
      </c>
      <c r="C69" s="10">
        <f>SUMIFS(Data!$B:$B,Data!$A:$A,C$14,Data!$D:$D,$B69,Data!$C:$C,"Turkey")</f>
        <v>127659</v>
      </c>
      <c r="D69" s="10">
        <f>SUMIFS(Data!$B:$B,Data!$A:$A,D$14,Data!$D:$D,$B69,Data!$C:$C,"Turkey")</f>
        <v>3461</v>
      </c>
      <c r="E69" s="10">
        <f>SUMIFS(Data!$B:$B,Data!$A:$A,E$14,Data!$D:$D,$B69,Data!$C:$C,"Turkey")</f>
        <v>68166</v>
      </c>
    </row>
    <row r="70" spans="1:5" x14ac:dyDescent="0.3">
      <c r="A70" s="7">
        <f t="shared" si="0"/>
        <v>43956</v>
      </c>
      <c r="B70" s="7">
        <v>43956</v>
      </c>
      <c r="C70" s="10">
        <f>SUMIFS(Data!$B:$B,Data!$A:$A,C$14,Data!$D:$D,$B70,Data!$C:$C,"Turkey")</f>
        <v>129491</v>
      </c>
      <c r="D70" s="10">
        <f>SUMIFS(Data!$B:$B,Data!$A:$A,D$14,Data!$D:$D,$B70,Data!$C:$C,"Turkey")</f>
        <v>3520</v>
      </c>
      <c r="E70" s="10">
        <f>SUMIFS(Data!$B:$B,Data!$A:$A,E$14,Data!$D:$D,$B70,Data!$C:$C,"Turkey")</f>
        <v>73285</v>
      </c>
    </row>
    <row r="71" spans="1:5" x14ac:dyDescent="0.3">
      <c r="A71" s="7">
        <f t="shared" si="0"/>
        <v>43957</v>
      </c>
      <c r="B71" s="7">
        <v>43957</v>
      </c>
      <c r="C71" s="10">
        <f>SUMIFS(Data!$B:$B,Data!$A:$A,C$14,Data!$D:$D,$B71,Data!$C:$C,"Turkey")</f>
        <v>131744</v>
      </c>
      <c r="D71" s="10">
        <f>SUMIFS(Data!$B:$B,Data!$A:$A,D$14,Data!$D:$D,$B71,Data!$C:$C,"Turkey")</f>
        <v>3584</v>
      </c>
      <c r="E71" s="10">
        <f>SUMIFS(Data!$B:$B,Data!$A:$A,E$14,Data!$D:$D,$B71,Data!$C:$C,"Turkey")</f>
        <v>78202</v>
      </c>
    </row>
    <row r="72" spans="1:5" x14ac:dyDescent="0.3">
      <c r="A72" s="7">
        <f t="shared" si="0"/>
        <v>43958</v>
      </c>
      <c r="B72" s="7">
        <v>43958</v>
      </c>
      <c r="C72" s="10">
        <f>SUMIFS(Data!$B:$B,Data!$A:$A,C$14,Data!$D:$D,$B72,Data!$C:$C,"Turkey")</f>
        <v>133721</v>
      </c>
      <c r="D72" s="10">
        <f>SUMIFS(Data!$B:$B,Data!$A:$A,D$14,Data!$D:$D,$B72,Data!$C:$C,"Turkey")</f>
        <v>3641</v>
      </c>
      <c r="E72" s="10">
        <f>SUMIFS(Data!$B:$B,Data!$A:$A,E$14,Data!$D:$D,$B72,Data!$C:$C,"Turkey")</f>
        <v>82984</v>
      </c>
    </row>
    <row r="73" spans="1:5" x14ac:dyDescent="0.3">
      <c r="A73" s="7">
        <f t="shared" si="0"/>
        <v>43959</v>
      </c>
      <c r="B73" s="7">
        <v>43959</v>
      </c>
      <c r="C73" s="10">
        <f>SUMIFS(Data!$B:$B,Data!$A:$A,C$14,Data!$D:$D,$B73,Data!$C:$C,"Turkey")</f>
        <v>135569</v>
      </c>
      <c r="D73" s="10">
        <f>SUMIFS(Data!$B:$B,Data!$A:$A,D$14,Data!$D:$D,$B73,Data!$C:$C,"Turkey")</f>
        <v>3689</v>
      </c>
      <c r="E73" s="10">
        <f>SUMIFS(Data!$B:$B,Data!$A:$A,E$14,Data!$D:$D,$B73,Data!$C:$C,"Turkey")</f>
        <v>86396</v>
      </c>
    </row>
    <row r="74" spans="1:5" x14ac:dyDescent="0.3">
      <c r="A74" s="7">
        <f t="shared" si="0"/>
        <v>43960</v>
      </c>
      <c r="B74" s="7">
        <v>43960</v>
      </c>
      <c r="C74" s="10">
        <f>SUMIFS(Data!$B:$B,Data!$A:$A,C$14,Data!$D:$D,$B74,Data!$C:$C,"Turkey")</f>
        <v>137115</v>
      </c>
      <c r="D74" s="10">
        <f>SUMIFS(Data!$B:$B,Data!$A:$A,D$14,Data!$D:$D,$B74,Data!$C:$C,"Turkey")</f>
        <v>3739</v>
      </c>
      <c r="E74" s="10">
        <f>SUMIFS(Data!$B:$B,Data!$A:$A,E$14,Data!$D:$D,$B74,Data!$C:$C,"Turkey")</f>
        <v>89480</v>
      </c>
    </row>
    <row r="75" spans="1:5" x14ac:dyDescent="0.3">
      <c r="A75" s="7">
        <f t="shared" si="0"/>
        <v>43961</v>
      </c>
      <c r="B75" s="7">
        <v>43961</v>
      </c>
      <c r="C75" s="10">
        <f>SUMIFS(Data!$B:$B,Data!$A:$A,C$14,Data!$D:$D,$B75,Data!$C:$C,"Turkey")</f>
        <v>138657</v>
      </c>
      <c r="D75" s="10">
        <f>SUMIFS(Data!$B:$B,Data!$A:$A,D$14,Data!$D:$D,$B75,Data!$C:$C,"Turkey")</f>
        <v>3786</v>
      </c>
      <c r="E75" s="10">
        <f>SUMIFS(Data!$B:$B,Data!$A:$A,E$14,Data!$D:$D,$B75,Data!$C:$C,"Turkey")</f>
        <v>92691</v>
      </c>
    </row>
    <row r="76" spans="1:5" x14ac:dyDescent="0.3">
      <c r="A76" s="7">
        <f t="shared" si="0"/>
        <v>43962</v>
      </c>
      <c r="B76" s="7">
        <v>43962</v>
      </c>
      <c r="C76" s="10">
        <f>SUMIFS(Data!$B:$B,Data!$A:$A,C$14,Data!$D:$D,$B76,Data!$C:$C,"Turkey")</f>
        <v>139771</v>
      </c>
      <c r="D76" s="10">
        <f>SUMIFS(Data!$B:$B,Data!$A:$A,D$14,Data!$D:$D,$B76,Data!$C:$C,"Turkey")</f>
        <v>3841</v>
      </c>
      <c r="E76" s="10">
        <f>SUMIFS(Data!$B:$B,Data!$A:$A,E$14,Data!$D:$D,$B76,Data!$C:$C,"Turkey")</f>
        <v>95780</v>
      </c>
    </row>
    <row r="77" spans="1:5" x14ac:dyDescent="0.3">
      <c r="A77" s="7">
        <f t="shared" si="0"/>
        <v>43963</v>
      </c>
      <c r="B77" s="7">
        <v>43963</v>
      </c>
      <c r="C77" s="10">
        <f>SUMIFS(Data!$B:$B,Data!$A:$A,C$14,Data!$D:$D,$B77,Data!$C:$C,"Turkey")</f>
        <v>141485</v>
      </c>
      <c r="D77" s="10">
        <f>SUMIFS(Data!$B:$B,Data!$A:$A,D$14,Data!$D:$D,$B77,Data!$C:$C,"Turkey")</f>
        <v>3894</v>
      </c>
      <c r="E77" s="10">
        <f>SUMIFS(Data!$B:$B,Data!$A:$A,E$14,Data!$D:$D,$B77,Data!$C:$C,"Turkey")</f>
        <v>98889</v>
      </c>
    </row>
    <row r="78" spans="1:5" x14ac:dyDescent="0.3">
      <c r="A78" s="7">
        <f t="shared" si="0"/>
        <v>43964</v>
      </c>
      <c r="B78" s="7">
        <v>43964</v>
      </c>
      <c r="C78" s="10">
        <f>SUMIFS(Data!$B:$B,Data!$A:$A,C$14,Data!$D:$D,$B78,Data!$C:$C,"Turkey")</f>
        <v>143114</v>
      </c>
      <c r="D78" s="10">
        <f>SUMIFS(Data!$B:$B,Data!$A:$A,D$14,Data!$D:$D,$B78,Data!$C:$C,"Turkey")</f>
        <v>3952</v>
      </c>
      <c r="E78" s="10">
        <f>SUMIFS(Data!$B:$B,Data!$A:$A,E$14,Data!$D:$D,$B78,Data!$C:$C,"Turkey")</f>
        <v>101715</v>
      </c>
    </row>
    <row r="79" spans="1:5" x14ac:dyDescent="0.3">
      <c r="A79" s="7">
        <f t="shared" si="0"/>
        <v>43965</v>
      </c>
      <c r="B79" s="7">
        <v>43965</v>
      </c>
      <c r="C79" s="10">
        <f>SUMIFS(Data!$B:$B,Data!$A:$A,C$14,Data!$D:$D,$B79,Data!$C:$C,"Turkey")</f>
        <v>144749</v>
      </c>
      <c r="D79" s="10">
        <f>SUMIFS(Data!$B:$B,Data!$A:$A,D$14,Data!$D:$D,$B79,Data!$C:$C,"Turkey")</f>
        <v>4007</v>
      </c>
      <c r="E79" s="10">
        <f>SUMIFS(Data!$B:$B,Data!$A:$A,E$14,Data!$D:$D,$B79,Data!$C:$C,"Turkey")</f>
        <v>104030</v>
      </c>
    </row>
    <row r="80" spans="1:5" x14ac:dyDescent="0.3">
      <c r="A80" s="7">
        <f t="shared" ref="A80:A126" si="1">IF(C80=0,"",B80)</f>
        <v>43966</v>
      </c>
      <c r="B80" s="7">
        <v>43966</v>
      </c>
      <c r="C80" s="10">
        <f>SUMIFS(Data!$B:$B,Data!$A:$A,C$14,Data!$D:$D,$B80,Data!$C:$C,"Turkey")</f>
        <v>146457</v>
      </c>
      <c r="D80" s="10">
        <f>SUMIFS(Data!$B:$B,Data!$A:$A,D$14,Data!$D:$D,$B80,Data!$C:$C,"Turkey")</f>
        <v>4055</v>
      </c>
      <c r="E80" s="10">
        <f>SUMIFS(Data!$B:$B,Data!$A:$A,E$14,Data!$D:$D,$B80,Data!$C:$C,"Turkey")</f>
        <v>106133</v>
      </c>
    </row>
    <row r="81" spans="1:5" x14ac:dyDescent="0.3">
      <c r="A81" s="7">
        <f t="shared" si="1"/>
        <v>43967</v>
      </c>
      <c r="B81" s="7">
        <v>43967</v>
      </c>
      <c r="C81" s="10">
        <f>SUMIFS(Data!$B:$B,Data!$A:$A,C$14,Data!$D:$D,$B81,Data!$C:$C,"Turkey")</f>
        <v>148067</v>
      </c>
      <c r="D81" s="10">
        <f>SUMIFS(Data!$B:$B,Data!$A:$A,D$14,Data!$D:$D,$B81,Data!$C:$C,"Turkey")</f>
        <v>4096</v>
      </c>
      <c r="E81" s="10">
        <f>SUMIFS(Data!$B:$B,Data!$A:$A,E$14,Data!$D:$D,$B81,Data!$C:$C,"Turkey")</f>
        <v>108137</v>
      </c>
    </row>
    <row r="82" spans="1:5" x14ac:dyDescent="0.3">
      <c r="A82" s="7">
        <f t="shared" si="1"/>
        <v>43968</v>
      </c>
      <c r="B82" s="7">
        <v>43968</v>
      </c>
      <c r="C82" s="10">
        <f>SUMIFS(Data!$B:$B,Data!$A:$A,C$14,Data!$D:$D,$B82,Data!$C:$C,"Turkey")</f>
        <v>149435</v>
      </c>
      <c r="D82" s="10">
        <f>SUMIFS(Data!$B:$B,Data!$A:$A,D$14,Data!$D:$D,$B82,Data!$C:$C,"Turkey")</f>
        <v>4140</v>
      </c>
      <c r="E82" s="10">
        <f>SUMIFS(Data!$B:$B,Data!$A:$A,E$14,Data!$D:$D,$B82,Data!$C:$C,"Turkey")</f>
        <v>109962</v>
      </c>
    </row>
    <row r="83" spans="1:5" x14ac:dyDescent="0.3">
      <c r="A83" s="7">
        <f t="shared" si="1"/>
        <v>43969</v>
      </c>
      <c r="B83" s="7">
        <v>43969</v>
      </c>
      <c r="C83" s="10">
        <f>SUMIFS(Data!$B:$B,Data!$A:$A,C$14,Data!$D:$D,$B83,Data!$C:$C,"Turkey")</f>
        <v>150593</v>
      </c>
      <c r="D83" s="10">
        <f>SUMIFS(Data!$B:$B,Data!$A:$A,D$14,Data!$D:$D,$B83,Data!$C:$C,"Turkey")</f>
        <v>4171</v>
      </c>
      <c r="E83" s="10">
        <f>SUMIFS(Data!$B:$B,Data!$A:$A,E$14,Data!$D:$D,$B83,Data!$C:$C,"Turkey")</f>
        <v>111577</v>
      </c>
    </row>
    <row r="84" spans="1:5" x14ac:dyDescent="0.3">
      <c r="A84" s="7">
        <f t="shared" si="1"/>
        <v>43970</v>
      </c>
      <c r="B84" s="7">
        <v>43970</v>
      </c>
      <c r="C84" s="10">
        <f>SUMIFS(Data!$B:$B,Data!$A:$A,C$14,Data!$D:$D,$B84,Data!$C:$C,"Turkey")</f>
        <v>151615</v>
      </c>
      <c r="D84" s="10">
        <f>SUMIFS(Data!$B:$B,Data!$A:$A,D$14,Data!$D:$D,$B84,Data!$C:$C,"Turkey")</f>
        <v>4199</v>
      </c>
      <c r="E84" s="10">
        <f>SUMIFS(Data!$B:$B,Data!$A:$A,E$14,Data!$D:$D,$B84,Data!$C:$C,"Turkey")</f>
        <v>112895</v>
      </c>
    </row>
    <row r="85" spans="1:5" x14ac:dyDescent="0.3">
      <c r="A85" s="7">
        <f t="shared" si="1"/>
        <v>43971</v>
      </c>
      <c r="B85" s="7">
        <v>43971</v>
      </c>
      <c r="C85" s="10">
        <f>SUMIFS(Data!$B:$B,Data!$A:$A,C$14,Data!$D:$D,$B85,Data!$C:$C,"Turkey")</f>
        <v>152587</v>
      </c>
      <c r="D85" s="10">
        <f>SUMIFS(Data!$B:$B,Data!$A:$A,D$14,Data!$D:$D,$B85,Data!$C:$C,"Turkey")</f>
        <v>4222</v>
      </c>
      <c r="E85" s="10">
        <f>SUMIFS(Data!$B:$B,Data!$A:$A,E$14,Data!$D:$D,$B85,Data!$C:$C,"Turkey")</f>
        <v>113987</v>
      </c>
    </row>
    <row r="86" spans="1:5" x14ac:dyDescent="0.3">
      <c r="A86" s="7">
        <f t="shared" si="1"/>
        <v>43972</v>
      </c>
      <c r="B86" s="7">
        <v>43972</v>
      </c>
      <c r="C86" s="10">
        <f>SUMIFS(Data!$B:$B,Data!$A:$A,C$14,Data!$D:$D,$B86,Data!$C:$C,"Turkey")</f>
        <v>153548</v>
      </c>
      <c r="D86" s="10">
        <f>SUMIFS(Data!$B:$B,Data!$A:$A,D$14,Data!$D:$D,$B86,Data!$C:$C,"Turkey")</f>
        <v>4249</v>
      </c>
      <c r="E86" s="10">
        <f>SUMIFS(Data!$B:$B,Data!$A:$A,E$14,Data!$D:$D,$B86,Data!$C:$C,"Turkey")</f>
        <v>114990</v>
      </c>
    </row>
    <row r="87" spans="1:5" x14ac:dyDescent="0.3">
      <c r="A87" s="7">
        <f t="shared" si="1"/>
        <v>43973</v>
      </c>
      <c r="B87" s="7">
        <v>43973</v>
      </c>
      <c r="C87" s="10">
        <f>SUMIFS(Data!$B:$B,Data!$A:$A,C$14,Data!$D:$D,$B87,Data!$C:$C,"Turkey")</f>
        <v>154500</v>
      </c>
      <c r="D87" s="10">
        <f>SUMIFS(Data!$B:$B,Data!$A:$A,D$14,Data!$D:$D,$B87,Data!$C:$C,"Turkey")</f>
        <v>4276</v>
      </c>
      <c r="E87" s="10">
        <f>SUMIFS(Data!$B:$B,Data!$A:$A,E$14,Data!$D:$D,$B87,Data!$C:$C,"Turkey")</f>
        <v>116111</v>
      </c>
    </row>
    <row r="88" spans="1:5" x14ac:dyDescent="0.3">
      <c r="A88" s="7">
        <f t="shared" si="1"/>
        <v>43974</v>
      </c>
      <c r="B88" s="7">
        <v>43974</v>
      </c>
      <c r="C88" s="10">
        <f>SUMIFS(Data!$B:$B,Data!$A:$A,C$14,Data!$D:$D,$B88,Data!$C:$C,"Turkey")</f>
        <v>155686</v>
      </c>
      <c r="D88" s="10">
        <f>SUMIFS(Data!$B:$B,Data!$A:$A,D$14,Data!$D:$D,$B88,Data!$C:$C,"Turkey")</f>
        <v>4308</v>
      </c>
      <c r="E88" s="10">
        <f>SUMIFS(Data!$B:$B,Data!$A:$A,E$14,Data!$D:$D,$B88,Data!$C:$C,"Turkey")</f>
        <v>117602</v>
      </c>
    </row>
    <row r="89" spans="1:5" x14ac:dyDescent="0.3">
      <c r="A89" s="7">
        <f t="shared" si="1"/>
        <v>43975</v>
      </c>
      <c r="B89" s="7">
        <v>43975</v>
      </c>
      <c r="C89" s="10">
        <f>SUMIFS(Data!$B:$B,Data!$A:$A,C$14,Data!$D:$D,$B89,Data!$C:$C,"Turkey")</f>
        <v>156827</v>
      </c>
      <c r="D89" s="10">
        <f>SUMIFS(Data!$B:$B,Data!$A:$A,D$14,Data!$D:$D,$B89,Data!$C:$C,"Turkey")</f>
        <v>4340</v>
      </c>
      <c r="E89" s="10">
        <f>SUMIFS(Data!$B:$B,Data!$A:$A,E$14,Data!$D:$D,$B89,Data!$C:$C,"Turkey")</f>
        <v>118694</v>
      </c>
    </row>
    <row r="90" spans="1:5" x14ac:dyDescent="0.3">
      <c r="A90" s="7">
        <f t="shared" si="1"/>
        <v>43976</v>
      </c>
      <c r="B90" s="7">
        <v>43976</v>
      </c>
      <c r="C90" s="10">
        <f>SUMIFS(Data!$B:$B,Data!$A:$A,C$14,Data!$D:$D,$B90,Data!$C:$C,"Turkey")</f>
        <v>157814</v>
      </c>
      <c r="D90" s="10">
        <f>SUMIFS(Data!$B:$B,Data!$A:$A,D$14,Data!$D:$D,$B90,Data!$C:$C,"Turkey")</f>
        <v>4369</v>
      </c>
      <c r="E90" s="10">
        <f>SUMIFS(Data!$B:$B,Data!$A:$A,E$14,Data!$D:$D,$B90,Data!$C:$C,"Turkey")</f>
        <v>120015</v>
      </c>
    </row>
    <row r="91" spans="1:5" x14ac:dyDescent="0.3">
      <c r="A91" s="7">
        <f t="shared" si="1"/>
        <v>43977</v>
      </c>
      <c r="B91" s="7">
        <v>43977</v>
      </c>
      <c r="C91" s="10">
        <f>SUMIFS(Data!$B:$B,Data!$A:$A,C$14,Data!$D:$D,$B91,Data!$C:$C,"Turkey")</f>
        <v>158762</v>
      </c>
      <c r="D91" s="10">
        <f>SUMIFS(Data!$B:$B,Data!$A:$A,D$14,Data!$D:$D,$B91,Data!$C:$C,"Turkey")</f>
        <v>4397</v>
      </c>
      <c r="E91" s="10">
        <f>SUMIFS(Data!$B:$B,Data!$A:$A,E$14,Data!$D:$D,$B91,Data!$C:$C,"Turkey")</f>
        <v>121507</v>
      </c>
    </row>
    <row r="92" spans="1:5" x14ac:dyDescent="0.3">
      <c r="A92" s="7">
        <f t="shared" si="1"/>
        <v>43978</v>
      </c>
      <c r="B92" s="7">
        <v>43978</v>
      </c>
      <c r="C92" s="10">
        <f>SUMIFS(Data!$B:$B,Data!$A:$A,C$14,Data!$D:$D,$B92,Data!$C:$C,"Turkey")</f>
        <v>159797</v>
      </c>
      <c r="D92" s="10">
        <f>SUMIFS(Data!$B:$B,Data!$A:$A,D$14,Data!$D:$D,$B92,Data!$C:$C,"Turkey")</f>
        <v>4431</v>
      </c>
      <c r="E92" s="10">
        <f>SUMIFS(Data!$B:$B,Data!$A:$A,E$14,Data!$D:$D,$B92,Data!$C:$C,"Turkey")</f>
        <v>122793</v>
      </c>
    </row>
    <row r="93" spans="1:5" x14ac:dyDescent="0.3">
      <c r="A93" s="7">
        <f t="shared" si="1"/>
        <v>43979</v>
      </c>
      <c r="B93" s="7">
        <v>43979</v>
      </c>
      <c r="C93" s="10">
        <f>SUMIFS(Data!$B:$B,Data!$A:$A,C$14,Data!$D:$D,$B93,Data!$C:$C,"Turkey")</f>
        <v>160979</v>
      </c>
      <c r="D93" s="10">
        <f>SUMIFS(Data!$B:$B,Data!$A:$A,D$14,Data!$D:$D,$B93,Data!$C:$C,"Turkey")</f>
        <v>4461</v>
      </c>
      <c r="E93" s="10">
        <f>SUMIFS(Data!$B:$B,Data!$A:$A,E$14,Data!$D:$D,$B93,Data!$C:$C,"Turkey")</f>
        <v>124369</v>
      </c>
    </row>
    <row r="94" spans="1:5" x14ac:dyDescent="0.3">
      <c r="A94" s="7">
        <f t="shared" si="1"/>
        <v>43980</v>
      </c>
      <c r="B94" s="7">
        <v>43980</v>
      </c>
      <c r="C94" s="10">
        <f>SUMIFS(Data!$B:$B,Data!$A:$A,C$14,Data!$D:$D,$B94,Data!$C:$C,"Turkey")</f>
        <v>162120</v>
      </c>
      <c r="D94" s="10">
        <f>SUMIFS(Data!$B:$B,Data!$A:$A,D$14,Data!$D:$D,$B94,Data!$C:$C,"Turkey")</f>
        <v>4489</v>
      </c>
      <c r="E94" s="10">
        <f>SUMIFS(Data!$B:$B,Data!$A:$A,E$14,Data!$D:$D,$B94,Data!$C:$C,"Turkey")</f>
        <v>125963</v>
      </c>
    </row>
    <row r="95" spans="1:5" x14ac:dyDescent="0.3">
      <c r="A95" s="7">
        <f t="shared" si="1"/>
        <v>43981</v>
      </c>
      <c r="B95" s="7">
        <v>43981</v>
      </c>
      <c r="C95" s="10">
        <f>SUMIFS(Data!$B:$B,Data!$A:$A,C$14,Data!$D:$D,$B95,Data!$C:$C,"Turkey")</f>
        <v>163103</v>
      </c>
      <c r="D95" s="10">
        <f>SUMIFS(Data!$B:$B,Data!$A:$A,D$14,Data!$D:$D,$B95,Data!$C:$C,"Turkey")</f>
        <v>4515</v>
      </c>
      <c r="E95" s="10">
        <f>SUMIFS(Data!$B:$B,Data!$A:$A,E$14,Data!$D:$D,$B95,Data!$C:$C,"Turkey")</f>
        <v>126984</v>
      </c>
    </row>
    <row r="96" spans="1:5" x14ac:dyDescent="0.3">
      <c r="A96" s="7">
        <f t="shared" si="1"/>
        <v>43982</v>
      </c>
      <c r="B96" s="7">
        <v>43982</v>
      </c>
      <c r="C96" s="10">
        <f>SUMIFS(Data!$B:$B,Data!$A:$A,C$14,Data!$D:$D,$B96,Data!$C:$C,"Turkey")</f>
        <v>163942</v>
      </c>
      <c r="D96" s="10">
        <f>SUMIFS(Data!$B:$B,Data!$A:$A,D$14,Data!$D:$D,$B96,Data!$C:$C,"Turkey")</f>
        <v>4540</v>
      </c>
      <c r="E96" s="10">
        <f>SUMIFS(Data!$B:$B,Data!$A:$A,E$14,Data!$D:$D,$B96,Data!$C:$C,"Turkey")</f>
        <v>127973</v>
      </c>
    </row>
    <row r="97" spans="1:5" x14ac:dyDescent="0.3">
      <c r="A97" s="7">
        <f t="shared" si="1"/>
        <v>43983</v>
      </c>
      <c r="B97" s="7">
        <v>43983</v>
      </c>
      <c r="C97" s="10">
        <f>SUMIFS(Data!$B:$B,Data!$A:$A,C$14,Data!$D:$D,$B97,Data!$C:$C,"Turkey")</f>
        <v>164769</v>
      </c>
      <c r="D97" s="10">
        <f>SUMIFS(Data!$B:$B,Data!$A:$A,D$14,Data!$D:$D,$B97,Data!$C:$C,"Turkey")</f>
        <v>4563</v>
      </c>
      <c r="E97" s="10">
        <f>SUMIFS(Data!$B:$B,Data!$A:$A,E$14,Data!$D:$D,$B97,Data!$C:$C,"Turkey")</f>
        <v>128947</v>
      </c>
    </row>
    <row r="98" spans="1:5" x14ac:dyDescent="0.3">
      <c r="A98" s="7">
        <f t="shared" si="1"/>
        <v>43984</v>
      </c>
      <c r="B98" s="7">
        <v>43984</v>
      </c>
      <c r="C98" s="10">
        <f>SUMIFS(Data!$B:$B,Data!$A:$A,C$14,Data!$D:$D,$B98,Data!$C:$C,"Turkey")</f>
        <v>165555</v>
      </c>
      <c r="D98" s="10">
        <f>SUMIFS(Data!$B:$B,Data!$A:$A,D$14,Data!$D:$D,$B98,Data!$C:$C,"Turkey")</f>
        <v>4585</v>
      </c>
      <c r="E98" s="10">
        <f>SUMIFS(Data!$B:$B,Data!$A:$A,E$14,Data!$D:$D,$B98,Data!$C:$C,"Turkey")</f>
        <v>129921</v>
      </c>
    </row>
    <row r="99" spans="1:5" x14ac:dyDescent="0.3">
      <c r="A99" s="7">
        <f t="shared" si="1"/>
        <v>43985</v>
      </c>
      <c r="B99" s="7">
        <v>43985</v>
      </c>
      <c r="C99" s="10">
        <f>SUMIFS(Data!$B:$B,Data!$A:$A,C$14,Data!$D:$D,$B99,Data!$C:$C,"Turkey")</f>
        <v>166422</v>
      </c>
      <c r="D99" s="10">
        <f>SUMIFS(Data!$B:$B,Data!$A:$A,D$14,Data!$D:$D,$B99,Data!$C:$C,"Turkey")</f>
        <v>4609</v>
      </c>
      <c r="E99" s="10">
        <f>SUMIFS(Data!$B:$B,Data!$A:$A,E$14,Data!$D:$D,$B99,Data!$C:$C,"Turkey")</f>
        <v>130852</v>
      </c>
    </row>
    <row r="100" spans="1:5" x14ac:dyDescent="0.3">
      <c r="A100" s="7">
        <f t="shared" si="1"/>
        <v>43986</v>
      </c>
      <c r="B100" s="7">
        <v>43986</v>
      </c>
      <c r="C100" s="10">
        <f>SUMIFS(Data!$B:$B,Data!$A:$A,C$14,Data!$D:$D,$B100,Data!$C:$C,"Turkey")</f>
        <v>167410</v>
      </c>
      <c r="D100" s="10">
        <f>SUMIFS(Data!$B:$B,Data!$A:$A,D$14,Data!$D:$D,$B100,Data!$C:$C,"Turkey")</f>
        <v>4630</v>
      </c>
      <c r="E100" s="10">
        <f>SUMIFS(Data!$B:$B,Data!$A:$A,E$14,Data!$D:$D,$B100,Data!$C:$C,"Turkey")</f>
        <v>131778</v>
      </c>
    </row>
    <row r="101" spans="1:5" x14ac:dyDescent="0.3">
      <c r="A101" s="7">
        <f t="shared" si="1"/>
        <v>43987</v>
      </c>
      <c r="B101" s="7">
        <v>43987</v>
      </c>
      <c r="C101" s="10">
        <f>SUMIFS(Data!$B:$B,Data!$A:$A,C$14,Data!$D:$D,$B101,Data!$C:$C,"Turkey")</f>
        <v>168340</v>
      </c>
      <c r="D101" s="10">
        <f>SUMIFS(Data!$B:$B,Data!$A:$A,D$14,Data!$D:$D,$B101,Data!$C:$C,"Turkey")</f>
        <v>4648</v>
      </c>
      <c r="E101" s="10">
        <f>SUMIFS(Data!$B:$B,Data!$A:$A,E$14,Data!$D:$D,$B101,Data!$C:$C,"Turkey")</f>
        <v>133400</v>
      </c>
    </row>
    <row r="102" spans="1:5" x14ac:dyDescent="0.3">
      <c r="A102" s="7">
        <f t="shared" si="1"/>
        <v>43988</v>
      </c>
      <c r="B102" s="7">
        <v>43988</v>
      </c>
      <c r="C102" s="10">
        <f>SUMIFS(Data!$B:$B,Data!$A:$A,C$14,Data!$D:$D,$B102,Data!$C:$C,"Turkey")</f>
        <v>169218</v>
      </c>
      <c r="D102" s="10">
        <f>SUMIFS(Data!$B:$B,Data!$A:$A,D$14,Data!$D:$D,$B102,Data!$C:$C,"Turkey")</f>
        <v>4669</v>
      </c>
      <c r="E102" s="10">
        <f>SUMIFS(Data!$B:$B,Data!$A:$A,E$14,Data!$D:$D,$B102,Data!$C:$C,"Turkey")</f>
        <v>135322</v>
      </c>
    </row>
    <row r="103" spans="1:5" x14ac:dyDescent="0.3">
      <c r="A103" s="7">
        <f t="shared" si="1"/>
        <v>43989</v>
      </c>
      <c r="B103" s="7">
        <v>43989</v>
      </c>
      <c r="C103" s="10">
        <f>SUMIFS(Data!$B:$B,Data!$A:$A,C$14,Data!$D:$D,$B103,Data!$C:$C,"Turkey")</f>
        <v>170132</v>
      </c>
      <c r="D103" s="10">
        <f>SUMIFS(Data!$B:$B,Data!$A:$A,D$14,Data!$D:$D,$B103,Data!$C:$C,"Turkey")</f>
        <v>4692</v>
      </c>
      <c r="E103" s="10">
        <f>SUMIFS(Data!$B:$B,Data!$A:$A,E$14,Data!$D:$D,$B103,Data!$C:$C,"Turkey")</f>
        <v>137969</v>
      </c>
    </row>
    <row r="104" spans="1:5" x14ac:dyDescent="0.3">
      <c r="A104" s="7">
        <f t="shared" si="1"/>
        <v>43990</v>
      </c>
      <c r="B104" s="7">
        <v>43990</v>
      </c>
      <c r="C104" s="10">
        <f>SUMIFS(Data!$B:$B,Data!$A:$A,C$14,Data!$D:$D,$B104,Data!$C:$C,"Turkey")</f>
        <v>171121</v>
      </c>
      <c r="D104" s="10">
        <f>SUMIFS(Data!$B:$B,Data!$A:$A,D$14,Data!$D:$D,$B104,Data!$C:$C,"Turkey")</f>
        <v>4711</v>
      </c>
      <c r="E104" s="10">
        <f>SUMIFS(Data!$B:$B,Data!$A:$A,E$14,Data!$D:$D,$B104,Data!$C:$C,"Turkey")</f>
        <v>141380</v>
      </c>
    </row>
    <row r="105" spans="1:5" x14ac:dyDescent="0.3">
      <c r="A105" s="7">
        <f t="shared" si="1"/>
        <v>43991</v>
      </c>
      <c r="B105" s="7">
        <v>43991</v>
      </c>
      <c r="C105" s="10">
        <f>SUMIFS(Data!$B:$B,Data!$A:$A,C$14,Data!$D:$D,$B105,Data!$C:$C,"Turkey")</f>
        <v>172114</v>
      </c>
      <c r="D105" s="10">
        <f>SUMIFS(Data!$B:$B,Data!$A:$A,D$14,Data!$D:$D,$B105,Data!$C:$C,"Turkey")</f>
        <v>4729</v>
      </c>
      <c r="E105" s="10">
        <f>SUMIFS(Data!$B:$B,Data!$A:$A,E$14,Data!$D:$D,$B105,Data!$C:$C,"Turkey")</f>
        <v>144598</v>
      </c>
    </row>
    <row r="106" spans="1:5" x14ac:dyDescent="0.3">
      <c r="A106" s="7">
        <f t="shared" si="1"/>
        <v>43992</v>
      </c>
      <c r="B106" s="7">
        <v>43992</v>
      </c>
      <c r="C106" s="10">
        <f>SUMIFS(Data!$B:$B,Data!$A:$A,C$14,Data!$D:$D,$B106,Data!$C:$C,"Turkey")</f>
        <v>173036</v>
      </c>
      <c r="D106" s="10">
        <f>SUMIFS(Data!$B:$B,Data!$A:$A,D$14,Data!$D:$D,$B106,Data!$C:$C,"Turkey")</f>
        <v>4746</v>
      </c>
      <c r="E106" s="10">
        <f>SUMIFS(Data!$B:$B,Data!$A:$A,E$14,Data!$D:$D,$B106,Data!$C:$C,"Turkey")</f>
        <v>146839</v>
      </c>
    </row>
    <row r="107" spans="1:5" x14ac:dyDescent="0.3">
      <c r="A107" s="7">
        <f t="shared" si="1"/>
        <v>43993</v>
      </c>
      <c r="B107" s="7">
        <v>43993</v>
      </c>
      <c r="C107" s="10">
        <f>SUMIFS(Data!$B:$B,Data!$A:$A,C$14,Data!$D:$D,$B107,Data!$C:$C,"Turkey")</f>
        <v>174023</v>
      </c>
      <c r="D107" s="10">
        <f>SUMIFS(Data!$B:$B,Data!$A:$A,D$14,Data!$D:$D,$B107,Data!$C:$C,"Turkey")</f>
        <v>4763</v>
      </c>
      <c r="E107" s="10">
        <f>SUMIFS(Data!$B:$B,Data!$A:$A,E$14,Data!$D:$D,$B107,Data!$C:$C,"Turkey")</f>
        <v>147860</v>
      </c>
    </row>
    <row r="108" spans="1:5" x14ac:dyDescent="0.3">
      <c r="A108" s="7">
        <f t="shared" si="1"/>
        <v>43994</v>
      </c>
      <c r="B108" s="7">
        <v>43994</v>
      </c>
      <c r="C108" s="10">
        <f>SUMIFS(Data!$B:$B,Data!$A:$A,C$14,Data!$D:$D,$B108,Data!$C:$C,"Turkey")</f>
        <v>175218</v>
      </c>
      <c r="D108" s="10">
        <f>SUMIFS(Data!$B:$B,Data!$A:$A,D$14,Data!$D:$D,$B108,Data!$C:$C,"Turkey")</f>
        <v>4778</v>
      </c>
      <c r="E108" s="10">
        <f>SUMIFS(Data!$B:$B,Data!$A:$A,E$14,Data!$D:$D,$B108,Data!$C:$C,"Turkey")</f>
        <v>149102</v>
      </c>
    </row>
    <row r="109" spans="1:5" x14ac:dyDescent="0.3">
      <c r="A109" s="7">
        <f t="shared" si="1"/>
        <v>43995</v>
      </c>
      <c r="B109" s="7">
        <v>43995</v>
      </c>
      <c r="C109" s="10">
        <f>SUMIFS(Data!$B:$B,Data!$A:$A,C$14,Data!$D:$D,$B109,Data!$C:$C,"Turkey")</f>
        <v>176677</v>
      </c>
      <c r="D109" s="10">
        <f>SUMIFS(Data!$B:$B,Data!$A:$A,D$14,Data!$D:$D,$B109,Data!$C:$C,"Turkey")</f>
        <v>4792</v>
      </c>
      <c r="E109" s="10">
        <f>SUMIFS(Data!$B:$B,Data!$A:$A,E$14,Data!$D:$D,$B109,Data!$C:$C,"Turkey")</f>
        <v>150087</v>
      </c>
    </row>
    <row r="110" spans="1:5" x14ac:dyDescent="0.3">
      <c r="A110" s="7">
        <f t="shared" si="1"/>
        <v>43996</v>
      </c>
      <c r="B110" s="7">
        <v>43996</v>
      </c>
      <c r="C110" s="10">
        <f>SUMIFS(Data!$B:$B,Data!$A:$A,C$14,Data!$D:$D,$B110,Data!$C:$C,"Turkey")</f>
        <v>178239</v>
      </c>
      <c r="D110" s="10">
        <f>SUMIFS(Data!$B:$B,Data!$A:$A,D$14,Data!$D:$D,$B110,Data!$C:$C,"Turkey")</f>
        <v>4807</v>
      </c>
      <c r="E110" s="10">
        <f>SUMIFS(Data!$B:$B,Data!$A:$A,E$14,Data!$D:$D,$B110,Data!$C:$C,"Turkey")</f>
        <v>151417</v>
      </c>
    </row>
    <row r="111" spans="1:5" x14ac:dyDescent="0.3">
      <c r="A111" s="7">
        <f t="shared" si="1"/>
        <v>43997</v>
      </c>
      <c r="B111" s="7">
        <v>43997</v>
      </c>
      <c r="C111" s="10">
        <f>SUMIFS(Data!$B:$B,Data!$A:$A,C$14,Data!$D:$D,$B111,Data!$C:$C,"Turkey")</f>
        <v>179831</v>
      </c>
      <c r="D111" s="10">
        <f>SUMIFS(Data!$B:$B,Data!$A:$A,D$14,Data!$D:$D,$B111,Data!$C:$C,"Turkey")</f>
        <v>4825</v>
      </c>
      <c r="E111" s="10">
        <f>SUMIFS(Data!$B:$B,Data!$A:$A,E$14,Data!$D:$D,$B111,Data!$C:$C,"Turkey")</f>
        <v>152364</v>
      </c>
    </row>
    <row r="112" spans="1:5" x14ac:dyDescent="0.3">
      <c r="A112" s="7">
        <f t="shared" si="1"/>
        <v>43998</v>
      </c>
      <c r="B112" s="7">
        <v>43998</v>
      </c>
      <c r="C112" s="10">
        <f>SUMIFS(Data!$B:$B,Data!$A:$A,C$14,Data!$D:$D,$B112,Data!$C:$C,"Turkey")</f>
        <v>181298</v>
      </c>
      <c r="D112" s="10">
        <f>SUMIFS(Data!$B:$B,Data!$A:$A,D$14,Data!$D:$D,$B112,Data!$C:$C,"Turkey")</f>
        <v>4842</v>
      </c>
      <c r="E112" s="10">
        <f>SUMIFS(Data!$B:$B,Data!$A:$A,E$14,Data!$D:$D,$B112,Data!$C:$C,"Turkey")</f>
        <v>153379</v>
      </c>
    </row>
    <row r="113" spans="1:5" x14ac:dyDescent="0.3">
      <c r="A113" s="7">
        <f t="shared" si="1"/>
        <v>43999</v>
      </c>
      <c r="B113" s="7">
        <v>43999</v>
      </c>
      <c r="C113" s="10">
        <f>SUMIFS(Data!$B:$B,Data!$A:$A,C$14,Data!$D:$D,$B113,Data!$C:$C,"Turkey")</f>
        <v>182727</v>
      </c>
      <c r="D113" s="10">
        <f>SUMIFS(Data!$B:$B,Data!$A:$A,D$14,Data!$D:$D,$B113,Data!$C:$C,"Turkey")</f>
        <v>4861</v>
      </c>
      <c r="E113" s="10">
        <f>SUMIFS(Data!$B:$B,Data!$A:$A,E$14,Data!$D:$D,$B113,Data!$C:$C,"Turkey")</f>
        <v>154640</v>
      </c>
    </row>
    <row r="114" spans="1:5" x14ac:dyDescent="0.3">
      <c r="A114" s="7">
        <f t="shared" si="1"/>
        <v>44000</v>
      </c>
      <c r="B114" s="7">
        <v>44000</v>
      </c>
      <c r="C114" s="10">
        <f>SUMIFS(Data!$B:$B,Data!$A:$A,C$14,Data!$D:$D,$B114,Data!$C:$C,"Turkey")</f>
        <v>184031</v>
      </c>
      <c r="D114" s="10">
        <f>SUMIFS(Data!$B:$B,Data!$A:$A,D$14,Data!$D:$D,$B114,Data!$C:$C,"Turkey")</f>
        <v>4882</v>
      </c>
      <c r="E114" s="10">
        <f>SUMIFS(Data!$B:$B,Data!$A:$A,E$14,Data!$D:$D,$B114,Data!$C:$C,"Turkey")</f>
        <v>156022</v>
      </c>
    </row>
    <row r="115" spans="1:5" x14ac:dyDescent="0.3">
      <c r="A115" s="7">
        <f t="shared" si="1"/>
        <v>44001</v>
      </c>
      <c r="B115" s="7">
        <v>44001</v>
      </c>
      <c r="C115" s="10">
        <f>SUMIFS(Data!$B:$B,Data!$A:$A,C$14,Data!$D:$D,$B115,Data!$C:$C,"Turkey")</f>
        <v>185245</v>
      </c>
      <c r="D115" s="10">
        <f>SUMIFS(Data!$B:$B,Data!$A:$A,D$14,Data!$D:$D,$B115,Data!$C:$C,"Turkey")</f>
        <v>4905</v>
      </c>
      <c r="E115" s="10">
        <f>SUMIFS(Data!$B:$B,Data!$A:$A,E$14,Data!$D:$D,$B115,Data!$C:$C,"Turkey")</f>
        <v>157516</v>
      </c>
    </row>
    <row r="116" spans="1:5" x14ac:dyDescent="0.3">
      <c r="A116" s="7">
        <f t="shared" si="1"/>
        <v>44002</v>
      </c>
      <c r="B116" s="7">
        <v>44002</v>
      </c>
      <c r="C116" s="10">
        <f>SUMIFS(Data!$B:$B,Data!$A:$A,C$14,Data!$D:$D,$B116,Data!$C:$C,"Turkey")</f>
        <v>186493</v>
      </c>
      <c r="D116" s="10">
        <f>SUMIFS(Data!$B:$B,Data!$A:$A,D$14,Data!$D:$D,$B116,Data!$C:$C,"Turkey")</f>
        <v>4927</v>
      </c>
      <c r="E116" s="10">
        <f>SUMIFS(Data!$B:$B,Data!$A:$A,E$14,Data!$D:$D,$B116,Data!$C:$C,"Turkey")</f>
        <v>158828</v>
      </c>
    </row>
    <row r="117" spans="1:5" x14ac:dyDescent="0.3">
      <c r="A117" s="7">
        <f t="shared" si="1"/>
        <v>44003</v>
      </c>
      <c r="B117" s="7">
        <v>44003</v>
      </c>
      <c r="C117" s="10">
        <f>SUMIFS(Data!$B:$B,Data!$A:$A,C$14,Data!$D:$D,$B117,Data!$C:$C,"Turkey")</f>
        <v>187685</v>
      </c>
      <c r="D117" s="10">
        <f>SUMIFS(Data!$B:$B,Data!$A:$A,D$14,Data!$D:$D,$B117,Data!$C:$C,"Turkey")</f>
        <v>4950</v>
      </c>
      <c r="E117" s="10">
        <f>SUMIFS(Data!$B:$B,Data!$A:$A,E$14,Data!$D:$D,$B117,Data!$C:$C,"Turkey")</f>
        <v>160240</v>
      </c>
    </row>
    <row r="118" spans="1:5" x14ac:dyDescent="0.3">
      <c r="A118" s="7">
        <f t="shared" si="1"/>
        <v>44004</v>
      </c>
      <c r="B118" s="7">
        <v>44004</v>
      </c>
      <c r="C118" s="10">
        <f>SUMIFS(Data!$B:$B,Data!$A:$A,C$14,Data!$D:$D,$B118,Data!$C:$C,"Turkey")</f>
        <v>188897</v>
      </c>
      <c r="D118" s="10">
        <f>SUMIFS(Data!$B:$B,Data!$A:$A,D$14,Data!$D:$D,$B118,Data!$C:$C,"Turkey")</f>
        <v>4974</v>
      </c>
      <c r="E118" s="10">
        <f>SUMIFS(Data!$B:$B,Data!$A:$A,E$14,Data!$D:$D,$B118,Data!$C:$C,"Turkey")</f>
        <v>161533</v>
      </c>
    </row>
    <row r="119" spans="1:5" x14ac:dyDescent="0.3">
      <c r="A119" s="7">
        <f t="shared" si="1"/>
        <v>44005</v>
      </c>
      <c r="B119" s="7">
        <v>44005</v>
      </c>
      <c r="C119" s="10">
        <f>SUMIFS(Data!$B:$B,Data!$A:$A,C$14,Data!$D:$D,$B119,Data!$C:$C,"Turkey")</f>
        <v>190165</v>
      </c>
      <c r="D119" s="10">
        <f>SUMIFS(Data!$B:$B,Data!$A:$A,D$14,Data!$D:$D,$B119,Data!$C:$C,"Turkey")</f>
        <v>5001</v>
      </c>
      <c r="E119" s="10">
        <f>SUMIFS(Data!$B:$B,Data!$A:$A,E$14,Data!$D:$D,$B119,Data!$C:$C,"Turkey")</f>
        <v>162848</v>
      </c>
    </row>
    <row r="120" spans="1:5" x14ac:dyDescent="0.3">
      <c r="A120" s="7">
        <f t="shared" si="1"/>
        <v>44006</v>
      </c>
      <c r="B120" s="7">
        <v>44006</v>
      </c>
      <c r="C120" s="10">
        <f>SUMIFS(Data!$B:$B,Data!$A:$A,C$14,Data!$D:$D,$B120,Data!$C:$C,"Turkey")</f>
        <v>191657</v>
      </c>
      <c r="D120" s="10">
        <f>SUMIFS(Data!$B:$B,Data!$A:$A,D$14,Data!$D:$D,$B120,Data!$C:$C,"Turkey")</f>
        <v>5025</v>
      </c>
      <c r="E120" s="10">
        <f>SUMIFS(Data!$B:$B,Data!$A:$A,E$14,Data!$D:$D,$B120,Data!$C:$C,"Turkey")</f>
        <v>164234</v>
      </c>
    </row>
    <row r="121" spans="1:5" x14ac:dyDescent="0.3">
      <c r="A121" s="7">
        <f t="shared" si="1"/>
        <v>44007</v>
      </c>
      <c r="B121" s="7">
        <v>44007</v>
      </c>
      <c r="C121" s="10">
        <f>SUMIFS(Data!$B:$B,Data!$A:$A,C$14,Data!$D:$D,$B121,Data!$C:$C,"Turkey")</f>
        <v>193115</v>
      </c>
      <c r="D121" s="10">
        <f>SUMIFS(Data!$B:$B,Data!$A:$A,D$14,Data!$D:$D,$B121,Data!$C:$C,"Turkey")</f>
        <v>5046</v>
      </c>
      <c r="E121" s="10">
        <f>SUMIFS(Data!$B:$B,Data!$A:$A,E$14,Data!$D:$D,$B121,Data!$C:$C,"Turkey")</f>
        <v>165706</v>
      </c>
    </row>
    <row r="122" spans="1:5" x14ac:dyDescent="0.3">
      <c r="A122" s="7">
        <f t="shared" si="1"/>
        <v>44008</v>
      </c>
      <c r="B122" s="7">
        <v>44008</v>
      </c>
      <c r="C122" s="10">
        <f>SUMIFS(Data!$B:$B,Data!$A:$A,C$14,Data!$D:$D,$B122,Data!$C:$C,"Turkey")</f>
        <v>194511</v>
      </c>
      <c r="D122" s="10">
        <f>SUMIFS(Data!$B:$B,Data!$A:$A,D$14,Data!$D:$D,$B122,Data!$C:$C,"Turkey")</f>
        <v>5065</v>
      </c>
      <c r="E122" s="10">
        <f>SUMIFS(Data!$B:$B,Data!$A:$A,E$14,Data!$D:$D,$B122,Data!$C:$C,"Turkey")</f>
        <v>167198</v>
      </c>
    </row>
    <row r="123" spans="1:5" x14ac:dyDescent="0.3">
      <c r="A123" s="7">
        <f t="shared" si="1"/>
        <v>44009</v>
      </c>
      <c r="B123" s="7">
        <v>44009</v>
      </c>
      <c r="C123" s="10">
        <f>SUMIFS(Data!$B:$B,Data!$A:$A,C$14,Data!$D:$D,$B123,Data!$C:$C,"Turkey")</f>
        <v>195883</v>
      </c>
      <c r="D123" s="10">
        <f>SUMIFS(Data!$B:$B,Data!$A:$A,D$14,Data!$D:$D,$B123,Data!$C:$C,"Turkey")</f>
        <v>5082</v>
      </c>
      <c r="E123" s="10">
        <f>SUMIFS(Data!$B:$B,Data!$A:$A,E$14,Data!$D:$D,$B123,Data!$C:$C,"Turkey")</f>
        <v>169182</v>
      </c>
    </row>
    <row r="124" spans="1:5" x14ac:dyDescent="0.3">
      <c r="A124" s="7">
        <f t="shared" si="1"/>
        <v>44010</v>
      </c>
      <c r="B124" s="7">
        <v>44010</v>
      </c>
      <c r="C124" s="10">
        <f>SUMIFS(Data!$B:$B,Data!$A:$A,C$14,Data!$D:$D,$B124,Data!$C:$C,"Turkey")</f>
        <v>197239</v>
      </c>
      <c r="D124" s="10">
        <f>SUMIFS(Data!$B:$B,Data!$A:$A,D$14,Data!$D:$D,$B124,Data!$C:$C,"Turkey")</f>
        <v>5097</v>
      </c>
      <c r="E124" s="10">
        <f>SUMIFS(Data!$B:$B,Data!$A:$A,E$14,Data!$D:$D,$B124,Data!$C:$C,"Turkey")</f>
        <v>170595</v>
      </c>
    </row>
    <row r="125" spans="1:5" x14ac:dyDescent="0.3">
      <c r="A125" s="7">
        <f t="shared" si="1"/>
        <v>44011</v>
      </c>
      <c r="B125" s="7">
        <v>44011</v>
      </c>
      <c r="C125" s="10">
        <f>SUMIFS(Data!$B:$B,Data!$A:$A,C$14,Data!$D:$D,$B125,Data!$C:$C,"Turkey")</f>
        <v>198613</v>
      </c>
      <c r="D125" s="10">
        <f>SUMIFS(Data!$B:$B,Data!$A:$A,D$14,Data!$D:$D,$B125,Data!$C:$C,"Turkey")</f>
        <v>5115</v>
      </c>
      <c r="E125" s="10">
        <f>SUMIFS(Data!$B:$B,Data!$A:$A,E$14,Data!$D:$D,$B125,Data!$C:$C,"Turkey")</f>
        <v>171809</v>
      </c>
    </row>
    <row r="126" spans="1:5" x14ac:dyDescent="0.3">
      <c r="A126" s="7">
        <f t="shared" si="1"/>
        <v>44012</v>
      </c>
      <c r="B126" s="7">
        <v>44012</v>
      </c>
      <c r="C126" s="10">
        <f>SUMIFS(Data!$B:$B,Data!$A:$A,C$14,Data!$D:$D,$B126,Data!$C:$C,"Turkey")</f>
        <v>199906</v>
      </c>
      <c r="D126" s="10">
        <f>SUMIFS(Data!$B:$B,Data!$A:$A,D$14,Data!$D:$D,$B126,Data!$C:$C,"Turkey")</f>
        <v>5131</v>
      </c>
      <c r="E126" s="10">
        <f>SUMIFS(Data!$B:$B,Data!$A:$A,E$14,Data!$D:$D,$B126,Data!$C:$C,"Turkey")</f>
        <v>173111</v>
      </c>
    </row>
  </sheetData>
  <mergeCells count="2">
    <mergeCell ref="B1:D1"/>
    <mergeCell ref="F1:H1"/>
  </mergeCells>
  <dataValidations disablePrompts="1" count="2">
    <dataValidation type="date" allowBlank="1" showInputMessage="1" showErrorMessage="1" errorTitle="Yanlış Veri" error="01.12.2019 ile 31.12.2021 tarihleri arasında veri girmeniz gerekmektedir." sqref="D3:D10 H3:H8 H10">
      <formula1>43800</formula1>
      <formula2>44561</formula2>
    </dataValidation>
    <dataValidation type="list" allowBlank="1" showInputMessage="1" showErrorMessage="1" sqref="G3:G11 C3:C11">
      <formula1>"Italy,Turkey,World"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F1" workbookViewId="0">
      <selection activeCell="E90" sqref="E90"/>
    </sheetView>
  </sheetViews>
  <sheetFormatPr defaultRowHeight="14.4" x14ac:dyDescent="0.3"/>
  <cols>
    <col min="1" max="2" width="10.109375" bestFit="1" customWidth="1"/>
    <col min="3" max="3" width="9.5546875" bestFit="1" customWidth="1"/>
    <col min="4" max="4" width="10.109375" style="7" bestFit="1" customWidth="1"/>
    <col min="5" max="5" width="9.6640625" bestFit="1" customWidth="1"/>
    <col min="6" max="6" width="3.44140625" customWidth="1"/>
  </cols>
  <sheetData>
    <row r="1" spans="1:4" x14ac:dyDescent="0.3">
      <c r="A1" s="8" t="s">
        <v>6</v>
      </c>
      <c r="B1" s="9" t="s">
        <v>7</v>
      </c>
      <c r="C1" s="8" t="s">
        <v>8</v>
      </c>
      <c r="D1" s="11" t="s">
        <v>9</v>
      </c>
    </row>
    <row r="2" spans="1:4" x14ac:dyDescent="0.3">
      <c r="A2" s="5" t="s">
        <v>2</v>
      </c>
      <c r="B2" s="6">
        <v>24747</v>
      </c>
      <c r="C2" s="5" t="s">
        <v>5</v>
      </c>
      <c r="D2" s="7">
        <v>43906</v>
      </c>
    </row>
    <row r="3" spans="1:4" x14ac:dyDescent="0.3">
      <c r="A3" s="5" t="s">
        <v>0</v>
      </c>
      <c r="B3" s="6">
        <v>1809</v>
      </c>
      <c r="C3" s="5" t="s">
        <v>5</v>
      </c>
      <c r="D3" s="7">
        <v>43906</v>
      </c>
    </row>
    <row r="4" spans="1:4" x14ac:dyDescent="0.3">
      <c r="A4" s="5" t="s">
        <v>1</v>
      </c>
      <c r="B4" s="6">
        <v>2335</v>
      </c>
      <c r="C4" s="5" t="s">
        <v>5</v>
      </c>
      <c r="D4" s="7">
        <v>43906</v>
      </c>
    </row>
    <row r="5" spans="1:4" x14ac:dyDescent="0.3">
      <c r="A5" s="5" t="s">
        <v>2</v>
      </c>
      <c r="B5" s="10">
        <v>27980</v>
      </c>
      <c r="C5" s="12" t="s">
        <v>5</v>
      </c>
      <c r="D5" s="7">
        <v>43907</v>
      </c>
    </row>
    <row r="6" spans="1:4" x14ac:dyDescent="0.3">
      <c r="A6" s="5" t="s">
        <v>0</v>
      </c>
      <c r="B6" s="10">
        <v>2158</v>
      </c>
      <c r="C6" s="12" t="s">
        <v>5</v>
      </c>
      <c r="D6" s="7">
        <v>43907</v>
      </c>
    </row>
    <row r="7" spans="1:4" x14ac:dyDescent="0.3">
      <c r="A7" s="5" t="s">
        <v>1</v>
      </c>
      <c r="B7" s="10">
        <v>2749</v>
      </c>
      <c r="C7" s="12" t="s">
        <v>5</v>
      </c>
      <c r="D7" s="7">
        <v>43907</v>
      </c>
    </row>
    <row r="8" spans="1:4" x14ac:dyDescent="0.3">
      <c r="A8" s="5" t="s">
        <v>2</v>
      </c>
      <c r="B8" s="10">
        <v>31506</v>
      </c>
      <c r="C8" s="12" t="s">
        <v>5</v>
      </c>
      <c r="D8" s="7">
        <v>43908</v>
      </c>
    </row>
    <row r="9" spans="1:4" x14ac:dyDescent="0.3">
      <c r="A9" s="5" t="s">
        <v>0</v>
      </c>
      <c r="B9" s="10">
        <v>2503</v>
      </c>
      <c r="C9" s="12" t="s">
        <v>5</v>
      </c>
      <c r="D9" s="7">
        <v>43908</v>
      </c>
    </row>
    <row r="10" spans="1:4" x14ac:dyDescent="0.3">
      <c r="A10" s="5" t="s">
        <v>1</v>
      </c>
      <c r="B10" s="10">
        <v>2941</v>
      </c>
      <c r="C10" s="12" t="s">
        <v>5</v>
      </c>
      <c r="D10" s="7">
        <v>43908</v>
      </c>
    </row>
    <row r="11" spans="1:4" x14ac:dyDescent="0.3">
      <c r="A11" s="5" t="s">
        <v>2</v>
      </c>
      <c r="B11" s="10">
        <v>35713</v>
      </c>
      <c r="C11" s="12" t="s">
        <v>5</v>
      </c>
      <c r="D11" s="7">
        <v>43909</v>
      </c>
    </row>
    <row r="12" spans="1:4" x14ac:dyDescent="0.3">
      <c r="A12" s="5" t="s">
        <v>0</v>
      </c>
      <c r="B12" s="10">
        <v>2978</v>
      </c>
      <c r="C12" s="12" t="s">
        <v>5</v>
      </c>
      <c r="D12" s="7">
        <v>43909</v>
      </c>
    </row>
    <row r="13" spans="1:4" x14ac:dyDescent="0.3">
      <c r="A13" s="5" t="s">
        <v>1</v>
      </c>
      <c r="B13" s="10">
        <v>4025</v>
      </c>
      <c r="C13" s="12" t="s">
        <v>5</v>
      </c>
      <c r="D13" s="7">
        <v>43909</v>
      </c>
    </row>
    <row r="14" spans="1:4" x14ac:dyDescent="0.3">
      <c r="A14" s="5" t="s">
        <v>2</v>
      </c>
      <c r="B14" s="10">
        <v>41035</v>
      </c>
      <c r="C14" s="12" t="s">
        <v>5</v>
      </c>
      <c r="D14" s="7">
        <v>43910</v>
      </c>
    </row>
    <row r="15" spans="1:4" x14ac:dyDescent="0.3">
      <c r="A15" s="5" t="s">
        <v>0</v>
      </c>
      <c r="B15" s="10">
        <v>3405</v>
      </c>
      <c r="C15" s="12" t="s">
        <v>5</v>
      </c>
      <c r="D15" s="7">
        <v>43910</v>
      </c>
    </row>
    <row r="16" spans="1:4" x14ac:dyDescent="0.3">
      <c r="A16" s="5" t="s">
        <v>1</v>
      </c>
      <c r="B16" s="10">
        <v>4440</v>
      </c>
      <c r="C16" s="12" t="s">
        <v>5</v>
      </c>
      <c r="D16" s="7">
        <v>43910</v>
      </c>
    </row>
    <row r="18" spans="1:5" x14ac:dyDescent="0.3">
      <c r="B18" t="s">
        <v>9</v>
      </c>
      <c r="C18" t="s">
        <v>2</v>
      </c>
      <c r="D18" t="s">
        <v>0</v>
      </c>
      <c r="E18" t="s">
        <v>1</v>
      </c>
    </row>
    <row r="19" spans="1:5" x14ac:dyDescent="0.3">
      <c r="A19" s="7">
        <f t="shared" ref="A19:A23" si="0">IF(C19=0,"",B19)</f>
        <v>43901</v>
      </c>
      <c r="B19" s="7">
        <v>43901</v>
      </c>
      <c r="C19" s="10">
        <f>SUMIFS(Data!$B:$B,Data!$A:$A,C$18,Data!$D:$D,$B19,Data!$C:$C,"Italy")</f>
        <v>10149</v>
      </c>
      <c r="D19" s="10">
        <f>SUMIFS(Data!$B:$B,Data!$A:$A,D$18,Data!$D:$D,$B19,Data!$C:$C,"Italy")</f>
        <v>631</v>
      </c>
      <c r="E19" s="10">
        <f>SUMIFS(Data!$B:$B,Data!$A:$A,E$18,Data!$D:$D,$B19,Data!$C:$C,"Italy")</f>
        <v>1004</v>
      </c>
    </row>
    <row r="20" spans="1:5" x14ac:dyDescent="0.3">
      <c r="A20" s="7">
        <f t="shared" si="0"/>
        <v>43902</v>
      </c>
      <c r="B20" s="7">
        <v>43902</v>
      </c>
      <c r="C20" s="10">
        <f>SUMIFS(Data!$B:$B,Data!$A:$A,C$18,Data!$D:$D,$B20,Data!$C:$C,"Italy")</f>
        <v>12462</v>
      </c>
      <c r="D20" s="10">
        <f>SUMIFS(Data!$B:$B,Data!$A:$A,D$18,Data!$D:$D,$B20,Data!$C:$C,"Italy")</f>
        <v>827</v>
      </c>
      <c r="E20" s="10">
        <f>SUMIFS(Data!$B:$B,Data!$A:$A,E$18,Data!$D:$D,$B20,Data!$C:$C,"Italy")</f>
        <v>1045</v>
      </c>
    </row>
    <row r="21" spans="1:5" x14ac:dyDescent="0.3">
      <c r="A21" s="7">
        <f t="shared" si="0"/>
        <v>43903</v>
      </c>
      <c r="B21" s="7">
        <v>43903</v>
      </c>
      <c r="C21" s="10">
        <f>SUMIFS(Data!$B:$B,Data!$A:$A,C$18,Data!$D:$D,$B21,Data!$C:$C,"Italy")</f>
        <v>15113</v>
      </c>
      <c r="D21" s="10">
        <f>SUMIFS(Data!$B:$B,Data!$A:$A,D$18,Data!$D:$D,$B21,Data!$C:$C,"Italy")</f>
        <v>1016</v>
      </c>
      <c r="E21" s="10">
        <f>SUMIFS(Data!$B:$B,Data!$A:$A,E$18,Data!$D:$D,$B21,Data!$C:$C,"Italy")</f>
        <v>1258</v>
      </c>
    </row>
    <row r="22" spans="1:5" x14ac:dyDescent="0.3">
      <c r="A22" s="7">
        <f t="shared" si="0"/>
        <v>43904</v>
      </c>
      <c r="B22" s="7">
        <v>43904</v>
      </c>
      <c r="C22" s="10">
        <f>SUMIFS(Data!$B:$B,Data!$A:$A,C$18,Data!$D:$D,$B22,Data!$C:$C,"Italy")</f>
        <v>17660</v>
      </c>
      <c r="D22" s="10">
        <f>SUMIFS(Data!$B:$B,Data!$A:$A,D$18,Data!$D:$D,$B22,Data!$C:$C,"Italy")</f>
        <v>1266</v>
      </c>
      <c r="E22" s="10">
        <f>SUMIFS(Data!$B:$B,Data!$A:$A,E$18,Data!$D:$D,$B22,Data!$C:$C,"Italy")</f>
        <v>1439</v>
      </c>
    </row>
    <row r="23" spans="1:5" x14ac:dyDescent="0.3">
      <c r="A23" s="7">
        <f t="shared" si="0"/>
        <v>43905</v>
      </c>
      <c r="B23" s="7">
        <v>43905</v>
      </c>
      <c r="C23" s="10">
        <f>SUMIFS(Data!$B:$B,Data!$A:$A,C$18,Data!$D:$D,$B23,Data!$C:$C,"Italy")</f>
        <v>21153</v>
      </c>
      <c r="D23" s="10">
        <f>SUMIFS(Data!$B:$B,Data!$A:$A,D$18,Data!$D:$D,$B23,Data!$C:$C,"Italy")</f>
        <v>1441</v>
      </c>
      <c r="E23" s="10">
        <f>SUMIFS(Data!$B:$B,Data!$A:$A,E$18,Data!$D:$D,$B23,Data!$C:$C,"Italy")</f>
        <v>1962</v>
      </c>
    </row>
    <row r="24" spans="1:5" x14ac:dyDescent="0.3">
      <c r="A24" s="7">
        <f>IF(C24=0,"",B24)</f>
        <v>43906</v>
      </c>
      <c r="B24" s="7">
        <v>43906</v>
      </c>
      <c r="C24" s="10">
        <f>SUMIFS(Data!$B:$B,Data!$A:$A,C$18,Data!$D:$D,$B24,Data!$C:$C,"Italy")</f>
        <v>24747</v>
      </c>
      <c r="D24" s="10">
        <f>SUMIFS(Data!$B:$B,Data!$A:$A,D$18,Data!$D:$D,$B24,Data!$C:$C,"Italy")</f>
        <v>1809</v>
      </c>
      <c r="E24" s="10">
        <f>SUMIFS(Data!$B:$B,Data!$A:$A,E$18,Data!$D:$D,$B24,Data!$C:$C,"Italy")</f>
        <v>2335</v>
      </c>
    </row>
    <row r="25" spans="1:5" x14ac:dyDescent="0.3">
      <c r="A25" s="7">
        <f t="shared" ref="A25:A88" si="1">IF(C25=0,"",B25)</f>
        <v>43907</v>
      </c>
      <c r="B25" s="7">
        <v>43907</v>
      </c>
      <c r="C25" s="10">
        <f>SUMIFS(Data!$B:$B,Data!$A:$A,C$18,Data!$D:$D,$B25,Data!$C:$C,"Italy")</f>
        <v>27980</v>
      </c>
      <c r="D25" s="10">
        <f>SUMIFS(Data!$B:$B,Data!$A:$A,D$18,Data!$D:$D,$B25,Data!$C:$C,"Italy")</f>
        <v>2158</v>
      </c>
      <c r="E25" s="10">
        <f>SUMIFS(Data!$B:$B,Data!$A:$A,E$18,Data!$D:$D,$B25,Data!$C:$C,"Italy")</f>
        <v>2749</v>
      </c>
    </row>
    <row r="26" spans="1:5" x14ac:dyDescent="0.3">
      <c r="A26" s="7">
        <f t="shared" si="1"/>
        <v>43908</v>
      </c>
      <c r="B26" s="7">
        <v>43908</v>
      </c>
      <c r="C26" s="10">
        <f>SUMIFS(Data!$B:$B,Data!$A:$A,C$18,Data!$D:$D,$B26,Data!$C:$C,"Italy")</f>
        <v>31506</v>
      </c>
      <c r="D26" s="10">
        <f>SUMIFS(Data!$B:$B,Data!$A:$A,D$18,Data!$D:$D,$B26,Data!$C:$C,"Italy")</f>
        <v>2503</v>
      </c>
      <c r="E26" s="10">
        <f>SUMIFS(Data!$B:$B,Data!$A:$A,E$18,Data!$D:$D,$B26,Data!$C:$C,"Italy")</f>
        <v>2941</v>
      </c>
    </row>
    <row r="27" spans="1:5" x14ac:dyDescent="0.3">
      <c r="A27" s="7">
        <f t="shared" si="1"/>
        <v>43909</v>
      </c>
      <c r="B27" s="7">
        <v>43909</v>
      </c>
      <c r="C27" s="10">
        <f>SUMIFS(Data!$B:$B,Data!$A:$A,C$18,Data!$D:$D,$B27,Data!$C:$C,"Italy")</f>
        <v>35713</v>
      </c>
      <c r="D27" s="10">
        <f>SUMIFS(Data!$B:$B,Data!$A:$A,D$18,Data!$D:$D,$B27,Data!$C:$C,"Italy")</f>
        <v>2978</v>
      </c>
      <c r="E27" s="10">
        <f>SUMIFS(Data!$B:$B,Data!$A:$A,E$18,Data!$D:$D,$B27,Data!$C:$C,"Italy")</f>
        <v>4025</v>
      </c>
    </row>
    <row r="28" spans="1:5" x14ac:dyDescent="0.3">
      <c r="A28" s="7">
        <f t="shared" si="1"/>
        <v>43910</v>
      </c>
      <c r="B28" s="7">
        <v>43910</v>
      </c>
      <c r="C28" s="10">
        <f>SUMIFS(Data!$B:$B,Data!$A:$A,C$18,Data!$D:$D,$B28,Data!$C:$C,"Italy")</f>
        <v>41035</v>
      </c>
      <c r="D28" s="10">
        <f>SUMIFS(Data!$B:$B,Data!$A:$A,D$18,Data!$D:$D,$B28,Data!$C:$C,"Italy")</f>
        <v>3405</v>
      </c>
      <c r="E28" s="10">
        <f>SUMIFS(Data!$B:$B,Data!$A:$A,E$18,Data!$D:$D,$B28,Data!$C:$C,"Italy")</f>
        <v>4440</v>
      </c>
    </row>
    <row r="29" spans="1:5" x14ac:dyDescent="0.3">
      <c r="A29" s="7">
        <f t="shared" si="1"/>
        <v>43911</v>
      </c>
      <c r="B29" s="7">
        <v>43911</v>
      </c>
      <c r="C29" s="10">
        <f>SUMIFS(Data!$B:$B,Data!$A:$A,C$18,Data!$D:$D,$B29,Data!$C:$C,"Italy")</f>
        <v>47021</v>
      </c>
      <c r="D29" s="10">
        <f>SUMIFS(Data!$B:$B,Data!$A:$A,D$18,Data!$D:$D,$B29,Data!$C:$C,"Italy")</f>
        <v>4032</v>
      </c>
      <c r="E29" s="10">
        <f>SUMIFS(Data!$B:$B,Data!$A:$A,E$18,Data!$D:$D,$B29,Data!$C:$C,"Italy")</f>
        <v>4440</v>
      </c>
    </row>
    <row r="30" spans="1:5" x14ac:dyDescent="0.3">
      <c r="A30" s="7">
        <f t="shared" si="1"/>
        <v>43912</v>
      </c>
      <c r="B30" s="7">
        <v>43912</v>
      </c>
      <c r="C30" s="10">
        <f>SUMIFS(Data!$B:$B,Data!$A:$A,C$18,Data!$D:$D,$B30,Data!$C:$C,"Italy")</f>
        <v>53578</v>
      </c>
      <c r="D30" s="10">
        <f>SUMIFS(Data!$B:$B,Data!$A:$A,D$18,Data!$D:$D,$B30,Data!$C:$C,"Italy")</f>
        <v>4825</v>
      </c>
      <c r="E30" s="10">
        <f>SUMIFS(Data!$B:$B,Data!$A:$A,E$18,Data!$D:$D,$B30,Data!$C:$C,"Italy")</f>
        <v>6072</v>
      </c>
    </row>
    <row r="31" spans="1:5" x14ac:dyDescent="0.3">
      <c r="A31" s="7">
        <f t="shared" si="1"/>
        <v>43913</v>
      </c>
      <c r="B31" s="7">
        <v>43913</v>
      </c>
      <c r="C31" s="10">
        <f>SUMIFS(Data!$B:$B,Data!$A:$A,C$18,Data!$D:$D,$B31,Data!$C:$C,"Italy")</f>
        <v>59138</v>
      </c>
      <c r="D31" s="10">
        <f>SUMIFS(Data!$B:$B,Data!$A:$A,D$18,Data!$D:$D,$B31,Data!$C:$C,"Italy")</f>
        <v>5476</v>
      </c>
      <c r="E31" s="10">
        <f>SUMIFS(Data!$B:$B,Data!$A:$A,E$18,Data!$D:$D,$B31,Data!$C:$C,"Italy")</f>
        <v>7024</v>
      </c>
    </row>
    <row r="32" spans="1:5" x14ac:dyDescent="0.3">
      <c r="A32" s="7">
        <f t="shared" si="1"/>
        <v>43914</v>
      </c>
      <c r="B32" s="7">
        <v>43914</v>
      </c>
      <c r="C32" s="10">
        <f>SUMIFS(Data!$B:$B,Data!$A:$A,C$18,Data!$D:$D,$B32,Data!$C:$C,"Italy")</f>
        <v>63927</v>
      </c>
      <c r="D32" s="10">
        <f>SUMIFS(Data!$B:$B,Data!$A:$A,D$18,Data!$D:$D,$B32,Data!$C:$C,"Italy")</f>
        <v>6077</v>
      </c>
      <c r="E32" s="10">
        <f>SUMIFS(Data!$B:$B,Data!$A:$A,E$18,Data!$D:$D,$B32,Data!$C:$C,"Italy")</f>
        <v>7432</v>
      </c>
    </row>
    <row r="33" spans="1:5" x14ac:dyDescent="0.3">
      <c r="A33" s="7">
        <f t="shared" si="1"/>
        <v>43915</v>
      </c>
      <c r="B33" s="7">
        <v>43915</v>
      </c>
      <c r="C33" s="10">
        <f>SUMIFS(Data!$B:$B,Data!$A:$A,C$18,Data!$D:$D,$B33,Data!$C:$C,"Italy")</f>
        <v>69176</v>
      </c>
      <c r="D33" s="10">
        <f>SUMIFS(Data!$B:$B,Data!$A:$A,D$18,Data!$D:$D,$B33,Data!$C:$C,"Italy")</f>
        <v>6820</v>
      </c>
      <c r="E33" s="10">
        <f>SUMIFS(Data!$B:$B,Data!$A:$A,E$18,Data!$D:$D,$B33,Data!$C:$C,"Italy")</f>
        <v>8326</v>
      </c>
    </row>
    <row r="34" spans="1:5" x14ac:dyDescent="0.3">
      <c r="A34" s="7">
        <f t="shared" si="1"/>
        <v>43916</v>
      </c>
      <c r="B34" s="7">
        <v>43916</v>
      </c>
      <c r="C34" s="10">
        <f>SUMIFS(Data!$B:$B,Data!$A:$A,C$18,Data!$D:$D,$B34,Data!$C:$C,"Italy")</f>
        <v>74386</v>
      </c>
      <c r="D34" s="10">
        <f>SUMIFS(Data!$B:$B,Data!$A:$A,D$18,Data!$D:$D,$B34,Data!$C:$C,"Italy")</f>
        <v>7503</v>
      </c>
      <c r="E34" s="10">
        <f>SUMIFS(Data!$B:$B,Data!$A:$A,E$18,Data!$D:$D,$B34,Data!$C:$C,"Italy")</f>
        <v>9362</v>
      </c>
    </row>
    <row r="35" spans="1:5" x14ac:dyDescent="0.3">
      <c r="A35" s="7">
        <f t="shared" si="1"/>
        <v>43917</v>
      </c>
      <c r="B35" s="7">
        <v>43917</v>
      </c>
      <c r="C35" s="10">
        <f>SUMIFS(Data!$B:$B,Data!$A:$A,C$18,Data!$D:$D,$B35,Data!$C:$C,"Italy")</f>
        <v>80589</v>
      </c>
      <c r="D35" s="10">
        <f>SUMIFS(Data!$B:$B,Data!$A:$A,D$18,Data!$D:$D,$B35,Data!$C:$C,"Italy")</f>
        <v>8215</v>
      </c>
      <c r="E35" s="10">
        <f>SUMIFS(Data!$B:$B,Data!$A:$A,E$18,Data!$D:$D,$B35,Data!$C:$C,"Italy")</f>
        <v>10361</v>
      </c>
    </row>
    <row r="36" spans="1:5" x14ac:dyDescent="0.3">
      <c r="A36" s="7">
        <f t="shared" si="1"/>
        <v>43918</v>
      </c>
      <c r="B36" s="7">
        <v>43918</v>
      </c>
      <c r="C36" s="10">
        <f>SUMIFS(Data!$B:$B,Data!$A:$A,C$18,Data!$D:$D,$B36,Data!$C:$C,"Italy")</f>
        <v>86498</v>
      </c>
      <c r="D36" s="10">
        <f>SUMIFS(Data!$B:$B,Data!$A:$A,D$18,Data!$D:$D,$B36,Data!$C:$C,"Italy")</f>
        <v>9134</v>
      </c>
      <c r="E36" s="10">
        <f>SUMIFS(Data!$B:$B,Data!$A:$A,E$18,Data!$D:$D,$B36,Data!$C:$C,"Italy")</f>
        <v>10950</v>
      </c>
    </row>
    <row r="37" spans="1:5" x14ac:dyDescent="0.3">
      <c r="A37" s="7">
        <f t="shared" si="1"/>
        <v>43919</v>
      </c>
      <c r="B37" s="7">
        <v>43919</v>
      </c>
      <c r="C37" s="10">
        <f>SUMIFS(Data!$B:$B,Data!$A:$A,C$18,Data!$D:$D,$B37,Data!$C:$C,"Italy")</f>
        <v>92472</v>
      </c>
      <c r="D37" s="10">
        <f>SUMIFS(Data!$B:$B,Data!$A:$A,D$18,Data!$D:$D,$B37,Data!$C:$C,"Italy")</f>
        <v>10023</v>
      </c>
      <c r="E37" s="10">
        <f>SUMIFS(Data!$B:$B,Data!$A:$A,E$18,Data!$D:$D,$B37,Data!$C:$C,"Italy")</f>
        <v>12384</v>
      </c>
    </row>
    <row r="38" spans="1:5" x14ac:dyDescent="0.3">
      <c r="A38" s="7">
        <f t="shared" si="1"/>
        <v>43920</v>
      </c>
      <c r="B38" s="7">
        <v>43920</v>
      </c>
      <c r="C38" s="10">
        <f>SUMIFS(Data!$B:$B,Data!$A:$A,C$18,Data!$D:$D,$B38,Data!$C:$C,"Italy")</f>
        <v>97689</v>
      </c>
      <c r="D38" s="10">
        <f>SUMIFS(Data!$B:$B,Data!$A:$A,D$18,Data!$D:$D,$B38,Data!$C:$C,"Italy")</f>
        <v>10779</v>
      </c>
      <c r="E38" s="10">
        <f>SUMIFS(Data!$B:$B,Data!$A:$A,E$18,Data!$D:$D,$B38,Data!$C:$C,"Italy")</f>
        <v>13030</v>
      </c>
    </row>
    <row r="39" spans="1:5" x14ac:dyDescent="0.3">
      <c r="A39" s="7">
        <f t="shared" si="1"/>
        <v>43921</v>
      </c>
      <c r="B39" s="7">
        <v>43921</v>
      </c>
      <c r="C39" s="10">
        <f>SUMIFS(Data!$B:$B,Data!$A:$A,C$18,Data!$D:$D,$B39,Data!$C:$C,"Italy")</f>
        <v>101739</v>
      </c>
      <c r="D39" s="10">
        <f>SUMIFS(Data!$B:$B,Data!$A:$A,D$18,Data!$D:$D,$B39,Data!$C:$C,"Italy")</f>
        <v>11591</v>
      </c>
      <c r="E39" s="10">
        <f>SUMIFS(Data!$B:$B,Data!$A:$A,E$18,Data!$D:$D,$B39,Data!$C:$C,"Italy")</f>
        <v>14620</v>
      </c>
    </row>
    <row r="40" spans="1:5" x14ac:dyDescent="0.3">
      <c r="A40" s="7">
        <f t="shared" si="1"/>
        <v>43922</v>
      </c>
      <c r="B40" s="7">
        <v>43922</v>
      </c>
      <c r="C40" s="10">
        <f>SUMIFS(Data!$B:$B,Data!$A:$A,C$18,Data!$D:$D,$B40,Data!$C:$C,"Italy")</f>
        <v>105792</v>
      </c>
      <c r="D40" s="10">
        <f>SUMIFS(Data!$B:$B,Data!$A:$A,D$18,Data!$D:$D,$B40,Data!$C:$C,"Italy")</f>
        <v>12428</v>
      </c>
      <c r="E40" s="10">
        <f>SUMIFS(Data!$B:$B,Data!$A:$A,E$18,Data!$D:$D,$B40,Data!$C:$C,"Italy")</f>
        <v>15729</v>
      </c>
    </row>
    <row r="41" spans="1:5" x14ac:dyDescent="0.3">
      <c r="A41" s="7">
        <f t="shared" si="1"/>
        <v>43923</v>
      </c>
      <c r="B41" s="7">
        <v>43923</v>
      </c>
      <c r="C41" s="10">
        <f>SUMIFS(Data!$B:$B,Data!$A:$A,C$18,Data!$D:$D,$B41,Data!$C:$C,"Italy")</f>
        <v>110574</v>
      </c>
      <c r="D41" s="10">
        <f>SUMIFS(Data!$B:$B,Data!$A:$A,D$18,Data!$D:$D,$B41,Data!$C:$C,"Italy")</f>
        <v>13155</v>
      </c>
      <c r="E41" s="10">
        <f>SUMIFS(Data!$B:$B,Data!$A:$A,E$18,Data!$D:$D,$B41,Data!$C:$C,"Italy")</f>
        <v>16847</v>
      </c>
    </row>
    <row r="42" spans="1:5" x14ac:dyDescent="0.3">
      <c r="A42" s="7">
        <f t="shared" si="1"/>
        <v>43924</v>
      </c>
      <c r="B42" s="7">
        <v>43924</v>
      </c>
      <c r="C42" s="10">
        <f>SUMIFS(Data!$B:$B,Data!$A:$A,C$18,Data!$D:$D,$B42,Data!$C:$C,"Italy")</f>
        <v>115242</v>
      </c>
      <c r="D42" s="10">
        <f>SUMIFS(Data!$B:$B,Data!$A:$A,D$18,Data!$D:$D,$B42,Data!$C:$C,"Italy")</f>
        <v>13915</v>
      </c>
      <c r="E42" s="10">
        <f>SUMIFS(Data!$B:$B,Data!$A:$A,E$18,Data!$D:$D,$B42,Data!$C:$C,"Italy")</f>
        <v>18278</v>
      </c>
    </row>
    <row r="43" spans="1:5" x14ac:dyDescent="0.3">
      <c r="A43" s="7">
        <f t="shared" si="1"/>
        <v>43925</v>
      </c>
      <c r="B43" s="7">
        <v>43925</v>
      </c>
      <c r="C43" s="10">
        <f>SUMIFS(Data!$B:$B,Data!$A:$A,C$18,Data!$D:$D,$B43,Data!$C:$C,"Italy")</f>
        <v>119827</v>
      </c>
      <c r="D43" s="10">
        <f>SUMIFS(Data!$B:$B,Data!$A:$A,D$18,Data!$D:$D,$B43,Data!$C:$C,"Italy")</f>
        <v>14681</v>
      </c>
      <c r="E43" s="10">
        <f>SUMIFS(Data!$B:$B,Data!$A:$A,E$18,Data!$D:$D,$B43,Data!$C:$C,"Italy")</f>
        <v>19758</v>
      </c>
    </row>
    <row r="44" spans="1:5" x14ac:dyDescent="0.3">
      <c r="A44" s="7">
        <f t="shared" si="1"/>
        <v>43926</v>
      </c>
      <c r="B44" s="7">
        <v>43926</v>
      </c>
      <c r="C44" s="10">
        <f>SUMIFS(Data!$B:$B,Data!$A:$A,C$18,Data!$D:$D,$B44,Data!$C:$C,"Italy")</f>
        <v>124632</v>
      </c>
      <c r="D44" s="10">
        <f>SUMIFS(Data!$B:$B,Data!$A:$A,D$18,Data!$D:$D,$B44,Data!$C:$C,"Italy")</f>
        <v>15362</v>
      </c>
      <c r="E44" s="10">
        <f>SUMIFS(Data!$B:$B,Data!$A:$A,E$18,Data!$D:$D,$B44,Data!$C:$C,"Italy")</f>
        <v>20996</v>
      </c>
    </row>
    <row r="45" spans="1:5" x14ac:dyDescent="0.3">
      <c r="A45" s="7">
        <f t="shared" si="1"/>
        <v>43927</v>
      </c>
      <c r="B45" s="7">
        <v>43927</v>
      </c>
      <c r="C45" s="10">
        <f>SUMIFS(Data!$B:$B,Data!$A:$A,C$18,Data!$D:$D,$B45,Data!$C:$C,"Italy")</f>
        <v>128948</v>
      </c>
      <c r="D45" s="10">
        <f>SUMIFS(Data!$B:$B,Data!$A:$A,D$18,Data!$D:$D,$B45,Data!$C:$C,"Italy")</f>
        <v>15887</v>
      </c>
      <c r="E45" s="10">
        <f>SUMIFS(Data!$B:$B,Data!$A:$A,E$18,Data!$D:$D,$B45,Data!$C:$C,"Italy")</f>
        <v>21815</v>
      </c>
    </row>
    <row r="46" spans="1:5" x14ac:dyDescent="0.3">
      <c r="A46" s="7">
        <f t="shared" si="1"/>
        <v>43928</v>
      </c>
      <c r="B46" s="7">
        <v>43928</v>
      </c>
      <c r="C46" s="10">
        <f>SUMIFS(Data!$B:$B,Data!$A:$A,C$18,Data!$D:$D,$B46,Data!$C:$C,"Italy")</f>
        <v>132547</v>
      </c>
      <c r="D46" s="10">
        <f>SUMIFS(Data!$B:$B,Data!$A:$A,D$18,Data!$D:$D,$B46,Data!$C:$C,"Italy")</f>
        <v>16523</v>
      </c>
      <c r="E46" s="10">
        <f>SUMIFS(Data!$B:$B,Data!$A:$A,E$18,Data!$D:$D,$B46,Data!$C:$C,"Italy")</f>
        <v>22837</v>
      </c>
    </row>
    <row r="47" spans="1:5" x14ac:dyDescent="0.3">
      <c r="A47" s="7">
        <f t="shared" si="1"/>
        <v>43929</v>
      </c>
      <c r="B47" s="7">
        <v>43929</v>
      </c>
      <c r="C47" s="10">
        <f>SUMIFS(Data!$B:$B,Data!$A:$A,C$18,Data!$D:$D,$B47,Data!$C:$C,"Italy")</f>
        <v>135586</v>
      </c>
      <c r="D47" s="10">
        <f>SUMIFS(Data!$B:$B,Data!$A:$A,D$18,Data!$D:$D,$B47,Data!$C:$C,"Italy")</f>
        <v>17127</v>
      </c>
      <c r="E47" s="10">
        <f>SUMIFS(Data!$B:$B,Data!$A:$A,E$18,Data!$D:$D,$B47,Data!$C:$C,"Italy")</f>
        <v>24392</v>
      </c>
    </row>
    <row r="48" spans="1:5" x14ac:dyDescent="0.3">
      <c r="A48" s="7">
        <f t="shared" si="1"/>
        <v>43930</v>
      </c>
      <c r="B48" s="7">
        <v>43930</v>
      </c>
      <c r="C48" s="10">
        <f>SUMIFS(Data!$B:$B,Data!$A:$A,C$18,Data!$D:$D,$B48,Data!$C:$C,"Italy")</f>
        <v>139422</v>
      </c>
      <c r="D48" s="10">
        <f>SUMIFS(Data!$B:$B,Data!$A:$A,D$18,Data!$D:$D,$B48,Data!$C:$C,"Italy")</f>
        <v>17669</v>
      </c>
      <c r="E48" s="10">
        <f>SUMIFS(Data!$B:$B,Data!$A:$A,E$18,Data!$D:$D,$B48,Data!$C:$C,"Italy")</f>
        <v>26491</v>
      </c>
    </row>
    <row r="49" spans="1:5" x14ac:dyDescent="0.3">
      <c r="A49" s="7">
        <f t="shared" si="1"/>
        <v>43931</v>
      </c>
      <c r="B49" s="7">
        <v>43931</v>
      </c>
      <c r="C49" s="10">
        <f>SUMIFS(Data!$B:$B,Data!$A:$A,C$18,Data!$D:$D,$B49,Data!$C:$C,"Italy")</f>
        <v>143626</v>
      </c>
      <c r="D49" s="10">
        <f>SUMIFS(Data!$B:$B,Data!$A:$A,D$18,Data!$D:$D,$B49,Data!$C:$C,"Italy")</f>
        <v>18279</v>
      </c>
      <c r="E49" s="10">
        <f>SUMIFS(Data!$B:$B,Data!$A:$A,E$18,Data!$D:$D,$B49,Data!$C:$C,"Italy")</f>
        <v>28470</v>
      </c>
    </row>
    <row r="50" spans="1:5" x14ac:dyDescent="0.3">
      <c r="A50" s="7">
        <f t="shared" si="1"/>
        <v>43932</v>
      </c>
      <c r="B50" s="7">
        <v>43932</v>
      </c>
      <c r="C50" s="10">
        <f>SUMIFS(Data!$B:$B,Data!$A:$A,C$18,Data!$D:$D,$B50,Data!$C:$C,"Italy")</f>
        <v>147577</v>
      </c>
      <c r="D50" s="10">
        <f>SUMIFS(Data!$B:$B,Data!$A:$A,D$18,Data!$D:$D,$B50,Data!$C:$C,"Italy")</f>
        <v>18849</v>
      </c>
      <c r="E50" s="10">
        <f>SUMIFS(Data!$B:$B,Data!$A:$A,E$18,Data!$D:$D,$B50,Data!$C:$C,"Italy")</f>
        <v>30455</v>
      </c>
    </row>
    <row r="51" spans="1:5" x14ac:dyDescent="0.3">
      <c r="A51" s="7">
        <f t="shared" si="1"/>
        <v>43933</v>
      </c>
      <c r="B51" s="7">
        <v>43933</v>
      </c>
      <c r="C51" s="10">
        <f>SUMIFS(Data!$B:$B,Data!$A:$A,C$18,Data!$D:$D,$B51,Data!$C:$C,"Italy")</f>
        <v>152271</v>
      </c>
      <c r="D51" s="10">
        <f>SUMIFS(Data!$B:$B,Data!$A:$A,D$18,Data!$D:$D,$B51,Data!$C:$C,"Italy")</f>
        <v>19468</v>
      </c>
      <c r="E51" s="10">
        <f>SUMIFS(Data!$B:$B,Data!$A:$A,E$18,Data!$D:$D,$B51,Data!$C:$C,"Italy")</f>
        <v>32534</v>
      </c>
    </row>
    <row r="52" spans="1:5" x14ac:dyDescent="0.3">
      <c r="A52" s="7">
        <f t="shared" si="1"/>
        <v>43934</v>
      </c>
      <c r="B52" s="7">
        <v>43934</v>
      </c>
      <c r="C52" s="10">
        <f>SUMIFS(Data!$B:$B,Data!$A:$A,C$18,Data!$D:$D,$B52,Data!$C:$C,"Italy")</f>
        <v>156363</v>
      </c>
      <c r="D52" s="10">
        <f>SUMIFS(Data!$B:$B,Data!$A:$A,D$18,Data!$D:$D,$B52,Data!$C:$C,"Italy")</f>
        <v>19899</v>
      </c>
      <c r="E52" s="10">
        <f>SUMIFS(Data!$B:$B,Data!$A:$A,E$18,Data!$D:$D,$B52,Data!$C:$C,"Italy")</f>
        <v>34211</v>
      </c>
    </row>
    <row r="53" spans="1:5" x14ac:dyDescent="0.3">
      <c r="A53" s="7">
        <f t="shared" si="1"/>
        <v>43935</v>
      </c>
      <c r="B53" s="7">
        <v>43935</v>
      </c>
      <c r="C53" s="10">
        <f>SUMIFS(Data!$B:$B,Data!$A:$A,C$18,Data!$D:$D,$B53,Data!$C:$C,"Italy")</f>
        <v>159516</v>
      </c>
      <c r="D53" s="10">
        <f>SUMIFS(Data!$B:$B,Data!$A:$A,D$18,Data!$D:$D,$B53,Data!$C:$C,"Italy")</f>
        <v>20465</v>
      </c>
      <c r="E53" s="10">
        <f>SUMIFS(Data!$B:$B,Data!$A:$A,E$18,Data!$D:$D,$B53,Data!$C:$C,"Italy")</f>
        <v>35435</v>
      </c>
    </row>
    <row r="54" spans="1:5" x14ac:dyDescent="0.3">
      <c r="A54" s="7">
        <f t="shared" si="1"/>
        <v>43936</v>
      </c>
      <c r="B54" s="7">
        <v>43936</v>
      </c>
      <c r="C54" s="10">
        <f>SUMIFS(Data!$B:$B,Data!$A:$A,C$18,Data!$D:$D,$B54,Data!$C:$C,"Italy")</f>
        <v>162488</v>
      </c>
      <c r="D54" s="10">
        <f>SUMIFS(Data!$B:$B,Data!$A:$A,D$18,Data!$D:$D,$B54,Data!$C:$C,"Italy")</f>
        <v>21067</v>
      </c>
      <c r="E54" s="10">
        <f>SUMIFS(Data!$B:$B,Data!$A:$A,E$18,Data!$D:$D,$B54,Data!$C:$C,"Italy")</f>
        <v>37130</v>
      </c>
    </row>
    <row r="55" spans="1:5" x14ac:dyDescent="0.3">
      <c r="A55" s="7">
        <f t="shared" si="1"/>
        <v>43937</v>
      </c>
      <c r="B55" s="7">
        <v>43937</v>
      </c>
      <c r="C55" s="10">
        <f>SUMIFS(Data!$B:$B,Data!$A:$A,C$18,Data!$D:$D,$B55,Data!$C:$C,"Italy")</f>
        <v>165155</v>
      </c>
      <c r="D55" s="10">
        <f>SUMIFS(Data!$B:$B,Data!$A:$A,D$18,Data!$D:$D,$B55,Data!$C:$C,"Italy")</f>
        <v>21645</v>
      </c>
      <c r="E55" s="10">
        <f>SUMIFS(Data!$B:$B,Data!$A:$A,E$18,Data!$D:$D,$B55,Data!$C:$C,"Italy")</f>
        <v>38092</v>
      </c>
    </row>
    <row r="56" spans="1:5" x14ac:dyDescent="0.3">
      <c r="A56" s="7">
        <f t="shared" si="1"/>
        <v>43938</v>
      </c>
      <c r="B56" s="7">
        <v>43938</v>
      </c>
      <c r="C56" s="10">
        <f>SUMIFS(Data!$B:$B,Data!$A:$A,C$18,Data!$D:$D,$B56,Data!$C:$C,"Italy")</f>
        <v>168941</v>
      </c>
      <c r="D56" s="10">
        <f>SUMIFS(Data!$B:$B,Data!$A:$A,D$18,Data!$D:$D,$B56,Data!$C:$C,"Italy")</f>
        <v>22170</v>
      </c>
      <c r="E56" s="10">
        <f>SUMIFS(Data!$B:$B,Data!$A:$A,E$18,Data!$D:$D,$B56,Data!$C:$C,"Italy")</f>
        <v>40164</v>
      </c>
    </row>
    <row r="57" spans="1:5" x14ac:dyDescent="0.3">
      <c r="A57" s="7">
        <f t="shared" si="1"/>
        <v>43939</v>
      </c>
      <c r="B57" s="7">
        <v>43939</v>
      </c>
      <c r="C57" s="10">
        <f>SUMIFS(Data!$B:$B,Data!$A:$A,C$18,Data!$D:$D,$B57,Data!$C:$C,"Italy")</f>
        <v>172434</v>
      </c>
      <c r="D57" s="10">
        <f>SUMIFS(Data!$B:$B,Data!$A:$A,D$18,Data!$D:$D,$B57,Data!$C:$C,"Italy")</f>
        <v>22745</v>
      </c>
      <c r="E57" s="10">
        <f>SUMIFS(Data!$B:$B,Data!$A:$A,E$18,Data!$D:$D,$B57,Data!$C:$C,"Italy")</f>
        <v>42727</v>
      </c>
    </row>
    <row r="58" spans="1:5" x14ac:dyDescent="0.3">
      <c r="A58" s="7">
        <f t="shared" si="1"/>
        <v>43940</v>
      </c>
      <c r="B58" s="7">
        <v>43940</v>
      </c>
      <c r="C58" s="10">
        <f>SUMIFS(Data!$B:$B,Data!$A:$A,C$18,Data!$D:$D,$B58,Data!$C:$C,"Italy")</f>
        <v>175925</v>
      </c>
      <c r="D58" s="10">
        <f>SUMIFS(Data!$B:$B,Data!$A:$A,D$18,Data!$D:$D,$B58,Data!$C:$C,"Italy")</f>
        <v>23227</v>
      </c>
      <c r="E58" s="10">
        <f>SUMIFS(Data!$B:$B,Data!$A:$A,E$18,Data!$D:$D,$B58,Data!$C:$C,"Italy")</f>
        <v>44927</v>
      </c>
    </row>
    <row r="59" spans="1:5" x14ac:dyDescent="0.3">
      <c r="A59" s="7">
        <f t="shared" si="1"/>
        <v>43941</v>
      </c>
      <c r="B59" s="7">
        <v>43941</v>
      </c>
      <c r="C59" s="10">
        <f>SUMIFS(Data!$B:$B,Data!$A:$A,C$18,Data!$D:$D,$B59,Data!$C:$C,"Italy")</f>
        <v>178972</v>
      </c>
      <c r="D59" s="10">
        <f>SUMIFS(Data!$B:$B,Data!$A:$A,D$18,Data!$D:$D,$B59,Data!$C:$C,"Italy")</f>
        <v>23660</v>
      </c>
      <c r="E59" s="10">
        <f>SUMIFS(Data!$B:$B,Data!$A:$A,E$18,Data!$D:$D,$B59,Data!$C:$C,"Italy")</f>
        <v>47055</v>
      </c>
    </row>
    <row r="60" spans="1:5" x14ac:dyDescent="0.3">
      <c r="A60" s="7">
        <f t="shared" si="1"/>
        <v>43942</v>
      </c>
      <c r="B60" s="7">
        <v>43942</v>
      </c>
      <c r="C60" s="10">
        <f>SUMIFS(Data!$B:$B,Data!$A:$A,C$18,Data!$D:$D,$B60,Data!$C:$C,"Italy")</f>
        <v>181228</v>
      </c>
      <c r="D60" s="10">
        <f>SUMIFS(Data!$B:$B,Data!$A:$A,D$18,Data!$D:$D,$B60,Data!$C:$C,"Italy")</f>
        <v>24114</v>
      </c>
      <c r="E60" s="10">
        <f>SUMIFS(Data!$B:$B,Data!$A:$A,E$18,Data!$D:$D,$B60,Data!$C:$C,"Italy")</f>
        <v>48877</v>
      </c>
    </row>
    <row r="61" spans="1:5" x14ac:dyDescent="0.3">
      <c r="A61" s="7">
        <f t="shared" si="1"/>
        <v>43943</v>
      </c>
      <c r="B61" s="7">
        <v>43943</v>
      </c>
      <c r="C61" s="10">
        <f>SUMIFS(Data!$B:$B,Data!$A:$A,C$18,Data!$D:$D,$B61,Data!$C:$C,"Italy")</f>
        <v>184628</v>
      </c>
      <c r="D61" s="10">
        <f>SUMIFS(Data!$B:$B,Data!$A:$A,D$18,Data!$D:$D,$B61,Data!$C:$C,"Italy")</f>
        <v>24599.5</v>
      </c>
      <c r="E61" s="10">
        <f>SUMIFS(Data!$B:$B,Data!$A:$A,E$18,Data!$D:$D,$B61,Data!$C:$C,"Italy")</f>
        <v>51710</v>
      </c>
    </row>
    <row r="62" spans="1:5" x14ac:dyDescent="0.3">
      <c r="A62" s="7">
        <f t="shared" si="1"/>
        <v>43944</v>
      </c>
      <c r="B62" s="7">
        <v>43944</v>
      </c>
      <c r="C62" s="10">
        <f>SUMIFS(Data!$B:$B,Data!$A:$A,C$18,Data!$D:$D,$B62,Data!$C:$C,"Italy")</f>
        <v>187327</v>
      </c>
      <c r="D62" s="10">
        <f>SUMIFS(Data!$B:$B,Data!$A:$A,D$18,Data!$D:$D,$B62,Data!$C:$C,"Italy")</f>
        <v>25085</v>
      </c>
      <c r="E62" s="10">
        <f>SUMIFS(Data!$B:$B,Data!$A:$A,E$18,Data!$D:$D,$B62,Data!$C:$C,"Italy")</f>
        <v>54543</v>
      </c>
    </row>
    <row r="63" spans="1:5" x14ac:dyDescent="0.3">
      <c r="A63" s="7">
        <f t="shared" si="1"/>
        <v>43945</v>
      </c>
      <c r="B63" s="7">
        <v>43945</v>
      </c>
      <c r="C63" s="10">
        <f>SUMIFS(Data!$B:$B,Data!$A:$A,C$18,Data!$D:$D,$B63,Data!$C:$C,"Italy")</f>
        <v>189973</v>
      </c>
      <c r="D63" s="10">
        <f>SUMIFS(Data!$B:$B,Data!$A:$A,D$18,Data!$D:$D,$B63,Data!$C:$C,"Italy")</f>
        <v>25549</v>
      </c>
      <c r="E63" s="10">
        <f>SUMIFS(Data!$B:$B,Data!$A:$A,E$18,Data!$D:$D,$B63,Data!$C:$C,"Italy")</f>
        <v>57576</v>
      </c>
    </row>
    <row r="64" spans="1:5" x14ac:dyDescent="0.3">
      <c r="A64" s="7">
        <f t="shared" si="1"/>
        <v>43946</v>
      </c>
      <c r="B64" s="7">
        <v>43946</v>
      </c>
      <c r="C64" s="10">
        <f>SUMIFS(Data!$B:$B,Data!$A:$A,C$18,Data!$D:$D,$B64,Data!$C:$C,"Italy")</f>
        <v>195351</v>
      </c>
      <c r="D64" s="10">
        <f>SUMIFS(Data!$B:$B,Data!$A:$A,D$18,Data!$D:$D,$B64,Data!$C:$C,"Italy")</f>
        <v>26384</v>
      </c>
      <c r="E64" s="10">
        <f>SUMIFS(Data!$B:$B,Data!$A:$A,E$18,Data!$D:$D,$B64,Data!$C:$C,"Italy")</f>
        <v>63120</v>
      </c>
    </row>
    <row r="65" spans="1:5" x14ac:dyDescent="0.3">
      <c r="A65" s="7">
        <f t="shared" si="1"/>
        <v>43947</v>
      </c>
      <c r="B65" s="7">
        <v>43947</v>
      </c>
      <c r="C65" s="10">
        <f>SUMIFS(Data!$B:$B,Data!$A:$A,C$18,Data!$D:$D,$B65,Data!$C:$C,"Italy")</f>
        <v>197675</v>
      </c>
      <c r="D65" s="10">
        <f>SUMIFS(Data!$B:$B,Data!$A:$A,D$18,Data!$D:$D,$B65,Data!$C:$C,"Italy")</f>
        <v>26644</v>
      </c>
      <c r="E65" s="10">
        <f>SUMIFS(Data!$B:$B,Data!$A:$A,E$18,Data!$D:$D,$B65,Data!$C:$C,"Italy")</f>
        <v>64928</v>
      </c>
    </row>
    <row r="66" spans="1:5" x14ac:dyDescent="0.3">
      <c r="A66" s="7">
        <f t="shared" si="1"/>
        <v>43948</v>
      </c>
      <c r="B66" s="7">
        <v>43948</v>
      </c>
      <c r="C66" s="10">
        <f>SUMIFS(Data!$B:$B,Data!$A:$A,C$18,Data!$D:$D,$B66,Data!$C:$C,"Italy")</f>
        <v>197675</v>
      </c>
      <c r="D66" s="10">
        <f>SUMIFS(Data!$B:$B,Data!$A:$A,D$18,Data!$D:$D,$B66,Data!$C:$C,"Italy")</f>
        <v>26644</v>
      </c>
      <c r="E66" s="10">
        <f>SUMIFS(Data!$B:$B,Data!$A:$A,E$18,Data!$D:$D,$B66,Data!$C:$C,"Italy")</f>
        <v>64928</v>
      </c>
    </row>
    <row r="67" spans="1:5" x14ac:dyDescent="0.3">
      <c r="A67" s="7">
        <f t="shared" si="1"/>
        <v>43949</v>
      </c>
      <c r="B67" s="7">
        <v>43949</v>
      </c>
      <c r="C67" s="10">
        <f>SUMIFS(Data!$B:$B,Data!$A:$A,C$18,Data!$D:$D,$B67,Data!$C:$C,"Italy")</f>
        <v>201505</v>
      </c>
      <c r="D67" s="10">
        <f>SUMIFS(Data!$B:$B,Data!$A:$A,D$18,Data!$D:$D,$B67,Data!$C:$C,"Italy")</f>
        <v>27359</v>
      </c>
      <c r="E67" s="10">
        <f>SUMIFS(Data!$B:$B,Data!$A:$A,E$18,Data!$D:$D,$B67,Data!$C:$C,"Italy")</f>
        <v>68941</v>
      </c>
    </row>
    <row r="68" spans="1:5" x14ac:dyDescent="0.3">
      <c r="A68" s="7">
        <f t="shared" si="1"/>
        <v>43950</v>
      </c>
      <c r="B68" s="7">
        <v>43950</v>
      </c>
      <c r="C68" s="10">
        <f>SUMIFS(Data!$B:$B,Data!$A:$A,C$18,Data!$D:$D,$B68,Data!$C:$C,"Italy")</f>
        <v>201505</v>
      </c>
      <c r="D68" s="10">
        <f>SUMIFS(Data!$B:$B,Data!$A:$A,D$18,Data!$D:$D,$B68,Data!$C:$C,"Italy")</f>
        <v>27359</v>
      </c>
      <c r="E68" s="10">
        <f>SUMIFS(Data!$B:$B,Data!$A:$A,E$18,Data!$D:$D,$B68,Data!$C:$C,"Italy")</f>
        <v>68941</v>
      </c>
    </row>
    <row r="69" spans="1:5" x14ac:dyDescent="0.3">
      <c r="A69" s="7">
        <f t="shared" si="1"/>
        <v>43951</v>
      </c>
      <c r="B69" s="7">
        <v>43951</v>
      </c>
      <c r="C69" s="10">
        <f>SUMIFS(Data!$B:$B,Data!$A:$A,C$18,Data!$D:$D,$B69,Data!$C:$C,"Italy")</f>
        <v>203591</v>
      </c>
      <c r="D69" s="10">
        <f>SUMIFS(Data!$B:$B,Data!$A:$A,D$18,Data!$D:$D,$B69,Data!$C:$C,"Italy")</f>
        <v>27682</v>
      </c>
      <c r="E69" s="10">
        <f>SUMIFS(Data!$B:$B,Data!$A:$A,E$18,Data!$D:$D,$B69,Data!$C:$C,"Italy")</f>
        <v>71252</v>
      </c>
    </row>
    <row r="70" spans="1:5" x14ac:dyDescent="0.3">
      <c r="A70" s="7">
        <f t="shared" si="1"/>
        <v>43952</v>
      </c>
      <c r="B70" s="7">
        <v>43952</v>
      </c>
      <c r="C70" s="10">
        <f>SUMIFS(Data!$B:$B,Data!$A:$A,C$18,Data!$D:$D,$B70,Data!$C:$C,"Italy")</f>
        <v>207428</v>
      </c>
      <c r="D70" s="10">
        <f>SUMIFS(Data!$B:$B,Data!$A:$A,D$18,Data!$D:$D,$B70,Data!$C:$C,"Italy")</f>
        <v>28236</v>
      </c>
      <c r="E70" s="10">
        <f>SUMIFS(Data!$B:$B,Data!$A:$A,E$18,Data!$D:$D,$B70,Data!$C:$C,"Italy")</f>
        <v>78249</v>
      </c>
    </row>
    <row r="71" spans="1:5" x14ac:dyDescent="0.3">
      <c r="A71" s="7">
        <f t="shared" si="1"/>
        <v>43953</v>
      </c>
      <c r="B71" s="7">
        <v>43953</v>
      </c>
      <c r="C71" s="10">
        <f>SUMIFS(Data!$B:$B,Data!$A:$A,C$18,Data!$D:$D,$B71,Data!$C:$C,"Italy")</f>
        <v>209328</v>
      </c>
      <c r="D71" s="10">
        <f>SUMIFS(Data!$B:$B,Data!$A:$A,D$18,Data!$D:$D,$B71,Data!$C:$C,"Italy")</f>
        <v>28710</v>
      </c>
      <c r="E71" s="10">
        <f>SUMIFS(Data!$B:$B,Data!$A:$A,E$18,Data!$D:$D,$B71,Data!$C:$C,"Italy")</f>
        <v>79914</v>
      </c>
    </row>
    <row r="72" spans="1:5" x14ac:dyDescent="0.3">
      <c r="A72" s="7">
        <f t="shared" si="1"/>
        <v>43954</v>
      </c>
      <c r="B72" s="7">
        <v>43954</v>
      </c>
      <c r="C72" s="10">
        <f>SUMIFS(Data!$B:$B,Data!$A:$A,C$18,Data!$D:$D,$B72,Data!$C:$C,"Italy")</f>
        <v>210717</v>
      </c>
      <c r="D72" s="10">
        <f>SUMIFS(Data!$B:$B,Data!$A:$A,D$18,Data!$D:$D,$B72,Data!$C:$C,"Italy")</f>
        <v>28884</v>
      </c>
      <c r="E72" s="10">
        <f>SUMIFS(Data!$B:$B,Data!$A:$A,E$18,Data!$D:$D,$B72,Data!$C:$C,"Italy")</f>
        <v>81654</v>
      </c>
    </row>
    <row r="73" spans="1:5" x14ac:dyDescent="0.3">
      <c r="A73" s="7">
        <f t="shared" si="1"/>
        <v>43955</v>
      </c>
      <c r="B73" s="7">
        <v>43955</v>
      </c>
      <c r="C73" s="10">
        <f>SUMIFS(Data!$B:$B,Data!$A:$A,C$18,Data!$D:$D,$B73,Data!$C:$C,"Italy")</f>
        <v>211938</v>
      </c>
      <c r="D73" s="10">
        <f>SUMIFS(Data!$B:$B,Data!$A:$A,D$18,Data!$D:$D,$B73,Data!$C:$C,"Italy")</f>
        <v>29079</v>
      </c>
      <c r="E73" s="10">
        <f>SUMIFS(Data!$B:$B,Data!$A:$A,E$18,Data!$D:$D,$B73,Data!$C:$C,"Italy")</f>
        <v>82879</v>
      </c>
    </row>
    <row r="74" spans="1:5" x14ac:dyDescent="0.3">
      <c r="A74" s="7">
        <f t="shared" si="1"/>
        <v>43956</v>
      </c>
      <c r="B74" s="7">
        <v>43956</v>
      </c>
      <c r="C74" s="10">
        <f>SUMIFS(Data!$B:$B,Data!$A:$A,C$18,Data!$D:$D,$B74,Data!$C:$C,"Italy")</f>
        <v>213013</v>
      </c>
      <c r="D74" s="10">
        <f>SUMIFS(Data!$B:$B,Data!$A:$A,D$18,Data!$D:$D,$B74,Data!$C:$C,"Italy")</f>
        <v>29315</v>
      </c>
      <c r="E74" s="10">
        <f>SUMIFS(Data!$B:$B,Data!$A:$A,E$18,Data!$D:$D,$B74,Data!$C:$C,"Italy")</f>
        <v>85231</v>
      </c>
    </row>
    <row r="75" spans="1:5" x14ac:dyDescent="0.3">
      <c r="A75" s="7">
        <f t="shared" si="1"/>
        <v>43957</v>
      </c>
      <c r="B75" s="7">
        <v>43957</v>
      </c>
      <c r="C75" s="10">
        <f>SUMIFS(Data!$B:$B,Data!$A:$A,C$18,Data!$D:$D,$B75,Data!$C:$C,"Italy")</f>
        <v>214457</v>
      </c>
      <c r="D75" s="10">
        <f>SUMIFS(Data!$B:$B,Data!$A:$A,D$18,Data!$D:$D,$B75,Data!$C:$C,"Italy")</f>
        <v>29684</v>
      </c>
      <c r="E75" s="10">
        <f>SUMIFS(Data!$B:$B,Data!$A:$A,E$18,Data!$D:$D,$B75,Data!$C:$C,"Italy")</f>
        <v>93245</v>
      </c>
    </row>
    <row r="76" spans="1:5" x14ac:dyDescent="0.3">
      <c r="A76" s="7">
        <f t="shared" si="1"/>
        <v>43958</v>
      </c>
      <c r="B76" s="7">
        <v>43958</v>
      </c>
      <c r="C76" s="10">
        <f>SUMIFS(Data!$B:$B,Data!$A:$A,C$18,Data!$D:$D,$B76,Data!$C:$C,"Italy")</f>
        <v>214457</v>
      </c>
      <c r="D76" s="10">
        <f>SUMIFS(Data!$B:$B,Data!$A:$A,D$18,Data!$D:$D,$B76,Data!$C:$C,"Italy")</f>
        <v>29684</v>
      </c>
      <c r="E76" s="10">
        <f>SUMIFS(Data!$B:$B,Data!$A:$A,E$18,Data!$D:$D,$B76,Data!$C:$C,"Italy")</f>
        <v>93245</v>
      </c>
    </row>
    <row r="77" spans="1:5" x14ac:dyDescent="0.3">
      <c r="A77" s="7">
        <f t="shared" si="1"/>
        <v>43959</v>
      </c>
      <c r="B77" s="7">
        <v>43959</v>
      </c>
      <c r="C77" s="10">
        <f>SUMIFS(Data!$B:$B,Data!$A:$A,C$18,Data!$D:$D,$B77,Data!$C:$C,"Italy")</f>
        <v>217185</v>
      </c>
      <c r="D77" s="10">
        <f>SUMIFS(Data!$B:$B,Data!$A:$A,D$18,Data!$D:$D,$B77,Data!$C:$C,"Italy")</f>
        <v>30201</v>
      </c>
      <c r="E77" s="10">
        <f>SUMIFS(Data!$B:$B,Data!$A:$A,E$18,Data!$D:$D,$B77,Data!$C:$C,"Italy")</f>
        <v>99023</v>
      </c>
    </row>
    <row r="78" spans="1:5" x14ac:dyDescent="0.3">
      <c r="A78" s="7">
        <f t="shared" si="1"/>
        <v>43960</v>
      </c>
      <c r="B78" s="7">
        <v>43960</v>
      </c>
      <c r="C78" s="10">
        <f>SUMIFS(Data!$B:$B,Data!$A:$A,C$18,Data!$D:$D,$B78,Data!$C:$C,"Italy")</f>
        <v>218268</v>
      </c>
      <c r="D78" s="10">
        <f>SUMIFS(Data!$B:$B,Data!$A:$A,D$18,Data!$D:$D,$B78,Data!$C:$C,"Italy")</f>
        <v>30395</v>
      </c>
      <c r="E78" s="10">
        <f>SUMIFS(Data!$B:$B,Data!$A:$A,E$18,Data!$D:$D,$B78,Data!$C:$C,"Italy")</f>
        <v>103031</v>
      </c>
    </row>
    <row r="79" spans="1:5" x14ac:dyDescent="0.3">
      <c r="A79" s="7">
        <f t="shared" si="1"/>
        <v>43961</v>
      </c>
      <c r="B79" s="7">
        <v>43961</v>
      </c>
      <c r="C79" s="10">
        <f>SUMIFS(Data!$B:$B,Data!$A:$A,C$18,Data!$D:$D,$B79,Data!$C:$C,"Italy")</f>
        <v>218268</v>
      </c>
      <c r="D79" s="10">
        <f>SUMIFS(Data!$B:$B,Data!$A:$A,D$18,Data!$D:$D,$B79,Data!$C:$C,"Italy")</f>
        <v>30395</v>
      </c>
      <c r="E79" s="10">
        <f>SUMIFS(Data!$B:$B,Data!$A:$A,E$18,Data!$D:$D,$B79,Data!$C:$C,"Italy")</f>
        <v>103031</v>
      </c>
    </row>
    <row r="80" spans="1:5" x14ac:dyDescent="0.3">
      <c r="A80" s="7">
        <f t="shared" si="1"/>
        <v>43962</v>
      </c>
      <c r="B80" s="7">
        <v>43962</v>
      </c>
      <c r="C80" s="10">
        <f>SUMIFS(Data!$B:$B,Data!$A:$A,C$18,Data!$D:$D,$B80,Data!$C:$C,"Italy")</f>
        <v>219814</v>
      </c>
      <c r="D80" s="10">
        <f>SUMIFS(Data!$B:$B,Data!$A:$A,D$18,Data!$D:$D,$B80,Data!$C:$C,"Italy")</f>
        <v>30739</v>
      </c>
      <c r="E80" s="10">
        <f>SUMIFS(Data!$B:$B,Data!$A:$A,E$18,Data!$D:$D,$B80,Data!$C:$C,"Italy")</f>
        <v>106587</v>
      </c>
    </row>
    <row r="81" spans="1:5" x14ac:dyDescent="0.3">
      <c r="A81" s="7">
        <f t="shared" si="1"/>
        <v>43963</v>
      </c>
      <c r="B81" s="7">
        <v>43963</v>
      </c>
      <c r="C81" s="10">
        <f>SUMIFS(Data!$B:$B,Data!$A:$A,C$18,Data!$D:$D,$B81,Data!$C:$C,"Italy")</f>
        <v>221216</v>
      </c>
      <c r="D81" s="10">
        <f>SUMIFS(Data!$B:$B,Data!$A:$A,D$18,Data!$D:$D,$B81,Data!$C:$C,"Italy")</f>
        <v>30911</v>
      </c>
      <c r="E81" s="10">
        <f>SUMIFS(Data!$B:$B,Data!$A:$A,E$18,Data!$D:$D,$B81,Data!$C:$C,"Italy")</f>
        <v>109039</v>
      </c>
    </row>
    <row r="82" spans="1:5" x14ac:dyDescent="0.3">
      <c r="A82" s="7">
        <f t="shared" si="1"/>
        <v>43964</v>
      </c>
      <c r="B82" s="7">
        <v>43964</v>
      </c>
      <c r="C82" s="10">
        <f>SUMIFS(Data!$B:$B,Data!$A:$A,C$18,Data!$D:$D,$B82,Data!$C:$C,"Italy")</f>
        <v>222104</v>
      </c>
      <c r="D82" s="10">
        <f>SUMIFS(Data!$B:$B,Data!$A:$A,D$18,Data!$D:$D,$B82,Data!$C:$C,"Italy")</f>
        <v>31106</v>
      </c>
      <c r="E82" s="10">
        <f>SUMIFS(Data!$B:$B,Data!$A:$A,E$18,Data!$D:$D,$B82,Data!$C:$C,"Italy")</f>
        <v>112541</v>
      </c>
    </row>
    <row r="83" spans="1:5" x14ac:dyDescent="0.3">
      <c r="A83" s="7">
        <f t="shared" si="1"/>
        <v>43965</v>
      </c>
      <c r="B83" s="7">
        <v>43965</v>
      </c>
      <c r="C83" s="10">
        <f>SUMIFS(Data!$B:$B,Data!$A:$A,C$18,Data!$D:$D,$B83,Data!$C:$C,"Italy")</f>
        <v>223096</v>
      </c>
      <c r="D83" s="10">
        <f>SUMIFS(Data!$B:$B,Data!$A:$A,D$18,Data!$D:$D,$B83,Data!$C:$C,"Italy")</f>
        <v>31368</v>
      </c>
      <c r="E83" s="10">
        <f>SUMIFS(Data!$B:$B,Data!$A:$A,E$18,Data!$D:$D,$B83,Data!$C:$C,"Italy")</f>
        <v>115288</v>
      </c>
    </row>
    <row r="84" spans="1:5" x14ac:dyDescent="0.3">
      <c r="A84" s="7">
        <f t="shared" si="1"/>
        <v>43966</v>
      </c>
      <c r="B84" s="7">
        <v>43966</v>
      </c>
      <c r="C84" s="10">
        <f>SUMIFS(Data!$B:$B,Data!$A:$A,C$18,Data!$D:$D,$B84,Data!$C:$C,"Italy")</f>
        <v>223885</v>
      </c>
      <c r="D84" s="10">
        <f>SUMIFS(Data!$B:$B,Data!$A:$A,D$18,Data!$D:$D,$B84,Data!$C:$C,"Italy")</f>
        <v>31610</v>
      </c>
      <c r="E84" s="10">
        <f>SUMIFS(Data!$B:$B,Data!$A:$A,E$18,Data!$D:$D,$B84,Data!$C:$C,"Italy")</f>
        <v>120205</v>
      </c>
    </row>
    <row r="85" spans="1:5" x14ac:dyDescent="0.3">
      <c r="A85" s="7">
        <f t="shared" si="1"/>
        <v>43967</v>
      </c>
      <c r="B85" s="7">
        <v>43967</v>
      </c>
      <c r="C85" s="10">
        <f>SUMIFS(Data!$B:$B,Data!$A:$A,C$18,Data!$D:$D,$B85,Data!$C:$C,"Italy")</f>
        <v>224760</v>
      </c>
      <c r="D85" s="10">
        <f>SUMIFS(Data!$B:$B,Data!$A:$A,D$18,Data!$D:$D,$B85,Data!$C:$C,"Italy")</f>
        <v>31763</v>
      </c>
      <c r="E85" s="10">
        <f>SUMIFS(Data!$B:$B,Data!$A:$A,E$18,Data!$D:$D,$B85,Data!$C:$C,"Italy")</f>
        <v>122810</v>
      </c>
    </row>
    <row r="86" spans="1:5" x14ac:dyDescent="0.3">
      <c r="A86" s="7">
        <f t="shared" si="1"/>
        <v>43968</v>
      </c>
      <c r="B86" s="7">
        <v>43968</v>
      </c>
      <c r="C86" s="10">
        <f>SUMIFS(Data!$B:$B,Data!$A:$A,C$18,Data!$D:$D,$B86,Data!$C:$C,"Italy")</f>
        <v>225435</v>
      </c>
      <c r="D86" s="10">
        <f>SUMIFS(Data!$B:$B,Data!$A:$A,D$18,Data!$D:$D,$B86,Data!$C:$C,"Italy")</f>
        <v>31908</v>
      </c>
      <c r="E86" s="10">
        <f>SUMIFS(Data!$B:$B,Data!$A:$A,E$18,Data!$D:$D,$B86,Data!$C:$C,"Italy")</f>
        <v>125176</v>
      </c>
    </row>
    <row r="87" spans="1:5" x14ac:dyDescent="0.3">
      <c r="A87" s="7">
        <f t="shared" si="1"/>
        <v>43969</v>
      </c>
      <c r="B87" s="7">
        <v>43969</v>
      </c>
      <c r="C87" s="10">
        <f>SUMIFS(Data!$B:$B,Data!$A:$A,C$18,Data!$D:$D,$B87,Data!$C:$C,"Italy")</f>
        <v>225886</v>
      </c>
      <c r="D87" s="10">
        <f>SUMIFS(Data!$B:$B,Data!$A:$A,D$18,Data!$D:$D,$B87,Data!$C:$C,"Italy")</f>
        <v>32007</v>
      </c>
      <c r="E87" s="10">
        <f>SUMIFS(Data!$B:$B,Data!$A:$A,E$18,Data!$D:$D,$B87,Data!$C:$C,"Italy")</f>
        <v>127326</v>
      </c>
    </row>
    <row r="88" spans="1:5" x14ac:dyDescent="0.3">
      <c r="A88" s="7">
        <f t="shared" si="1"/>
        <v>43970</v>
      </c>
      <c r="B88" s="7">
        <v>43970</v>
      </c>
      <c r="C88" s="10">
        <f>SUMIFS(Data!$B:$B,Data!$A:$A,C$18,Data!$D:$D,$B88,Data!$C:$C,"Italy")</f>
        <v>226699</v>
      </c>
      <c r="D88" s="10">
        <f>SUMIFS(Data!$B:$B,Data!$A:$A,D$18,Data!$D:$D,$B88,Data!$C:$C,"Italy")</f>
        <v>32169</v>
      </c>
      <c r="E88" s="10">
        <f>SUMIFS(Data!$B:$B,Data!$A:$A,E$18,Data!$D:$D,$B88,Data!$C:$C,"Italy")</f>
        <v>129401</v>
      </c>
    </row>
    <row r="89" spans="1:5" x14ac:dyDescent="0.3">
      <c r="A89" s="7">
        <f t="shared" ref="A89:A100" si="2">IF(C89=0,"",B89)</f>
        <v>43971</v>
      </c>
      <c r="B89" s="7">
        <v>43971</v>
      </c>
      <c r="C89" s="10">
        <f>SUMIFS(Data!$B:$B,Data!$A:$A,C$18,Data!$D:$D,$B89,Data!$C:$C,"Italy")</f>
        <v>227364</v>
      </c>
      <c r="D89" s="10">
        <f>SUMIFS(Data!$B:$B,Data!$A:$A,D$18,Data!$D:$D,$B89,Data!$C:$C,"Italy")</f>
        <v>32330</v>
      </c>
      <c r="E89" s="10">
        <f>SUMIFS(Data!$B:$B,Data!$A:$A,E$18,Data!$D:$D,$B89,Data!$C:$C,"Italy")</f>
        <v>132282</v>
      </c>
    </row>
    <row r="90" spans="1:5" x14ac:dyDescent="0.3">
      <c r="A90" s="7">
        <f t="shared" si="2"/>
        <v>43972</v>
      </c>
      <c r="B90" s="7">
        <v>43972</v>
      </c>
      <c r="C90" s="10">
        <f>SUMIFS(Data!$B:$B,Data!$A:$A,C$18,Data!$D:$D,$B90,Data!$C:$C,"Italy")</f>
        <v>228006</v>
      </c>
      <c r="D90" s="10">
        <f>SUMIFS(Data!$B:$B,Data!$A:$A,D$18,Data!$D:$D,$B90,Data!$C:$C,"Italy")</f>
        <v>32486</v>
      </c>
      <c r="E90" s="10">
        <f>SUMIFS(Data!$B:$B,Data!$A:$A,E$18,Data!$D:$D,$B90,Data!$C:$C,"Italy")</f>
        <v>134560</v>
      </c>
    </row>
    <row r="91" spans="1:5" x14ac:dyDescent="0.3">
      <c r="A91" s="7">
        <f t="shared" si="2"/>
        <v>43973</v>
      </c>
      <c r="B91" s="7">
        <v>43973</v>
      </c>
      <c r="C91" s="10">
        <f>SUMIFS(Data!$B:$B,Data!$A:$A,C$18,Data!$D:$D,$B91,Data!$C:$C,"Italy")</f>
        <v>228658</v>
      </c>
      <c r="D91" s="10">
        <f>SUMIFS(Data!$B:$B,Data!$A:$A,D$18,Data!$D:$D,$B91,Data!$C:$C,"Italy")</f>
        <v>32616</v>
      </c>
      <c r="E91" s="10">
        <f>SUMIFS(Data!$B:$B,Data!$A:$A,E$18,Data!$D:$D,$B91,Data!$C:$C,"Italy")</f>
        <v>136720</v>
      </c>
    </row>
    <row r="92" spans="1:5" x14ac:dyDescent="0.3">
      <c r="A92" s="7">
        <f t="shared" si="2"/>
        <v>43974</v>
      </c>
      <c r="B92" s="7">
        <v>43974</v>
      </c>
      <c r="C92" s="10">
        <f>SUMIFS(Data!$B:$B,Data!$A:$A,C$18,Data!$D:$D,$B92,Data!$C:$C,"Italy")</f>
        <v>229327</v>
      </c>
      <c r="D92" s="10">
        <f>SUMIFS(Data!$B:$B,Data!$A:$A,D$18,Data!$D:$D,$B92,Data!$C:$C,"Italy")</f>
        <v>32735</v>
      </c>
      <c r="E92" s="10">
        <f>SUMIFS(Data!$B:$B,Data!$A:$A,E$18,Data!$D:$D,$B92,Data!$C:$C,"Italy")</f>
        <v>138840</v>
      </c>
    </row>
    <row r="93" spans="1:5" x14ac:dyDescent="0.3">
      <c r="A93" s="7">
        <f t="shared" si="2"/>
        <v>43975</v>
      </c>
      <c r="B93" s="7">
        <v>43975</v>
      </c>
      <c r="C93" s="10">
        <f>SUMIFS(Data!$B:$B,Data!$A:$A,C$18,Data!$D:$D,$B93,Data!$C:$C,"Italy")</f>
        <v>229858</v>
      </c>
      <c r="D93" s="10">
        <f>SUMIFS(Data!$B:$B,Data!$A:$A,D$18,Data!$D:$D,$B93,Data!$C:$C,"Italy")</f>
        <v>32785</v>
      </c>
      <c r="E93" s="10">
        <f>SUMIFS(Data!$B:$B,Data!$A:$A,E$18,Data!$D:$D,$B93,Data!$C:$C,"Italy")</f>
        <v>140479</v>
      </c>
    </row>
    <row r="94" spans="1:5" x14ac:dyDescent="0.3">
      <c r="A94" s="7">
        <f t="shared" si="2"/>
        <v>43976</v>
      </c>
      <c r="B94" s="7">
        <v>43976</v>
      </c>
      <c r="C94" s="10">
        <f>SUMIFS(Data!$B:$B,Data!$A:$A,C$18,Data!$D:$D,$B94,Data!$C:$C,"Italy")</f>
        <v>230158</v>
      </c>
      <c r="D94" s="10">
        <f>SUMIFS(Data!$B:$B,Data!$A:$A,D$18,Data!$D:$D,$B94,Data!$C:$C,"Italy")</f>
        <v>32877</v>
      </c>
      <c r="E94" s="10">
        <f>SUMIFS(Data!$B:$B,Data!$A:$A,E$18,Data!$D:$D,$B94,Data!$C:$C,"Italy")</f>
        <v>141981</v>
      </c>
    </row>
    <row r="95" spans="1:5" x14ac:dyDescent="0.3">
      <c r="A95" s="7">
        <f t="shared" si="2"/>
        <v>43977</v>
      </c>
      <c r="B95" s="7">
        <v>43977</v>
      </c>
      <c r="C95" s="10">
        <f>SUMIFS(Data!$B:$B,Data!$A:$A,C$18,Data!$D:$D,$B95,Data!$C:$C,"Italy")</f>
        <v>230555</v>
      </c>
      <c r="D95" s="10">
        <f>SUMIFS(Data!$B:$B,Data!$A:$A,D$18,Data!$D:$D,$B95,Data!$C:$C,"Italy")</f>
        <v>32955</v>
      </c>
      <c r="E95" s="10">
        <f>SUMIFS(Data!$B:$B,Data!$A:$A,E$18,Data!$D:$D,$B95,Data!$C:$C,"Italy")</f>
        <v>144658</v>
      </c>
    </row>
    <row r="96" spans="1:5" x14ac:dyDescent="0.3">
      <c r="A96" s="7">
        <f t="shared" si="2"/>
        <v>43978</v>
      </c>
      <c r="B96" s="7">
        <v>43978</v>
      </c>
      <c r="C96" s="10">
        <f>SUMIFS(Data!$B:$B,Data!$A:$A,C$18,Data!$D:$D,$B96,Data!$C:$C,"Italy")</f>
        <v>231139</v>
      </c>
      <c r="D96" s="10">
        <f>SUMIFS(Data!$B:$B,Data!$A:$A,D$18,Data!$D:$D,$B96,Data!$C:$C,"Italy")</f>
        <v>33072</v>
      </c>
      <c r="E96" s="10">
        <f>SUMIFS(Data!$B:$B,Data!$A:$A,E$18,Data!$D:$D,$B96,Data!$C:$C,"Italy")</f>
        <v>147101</v>
      </c>
    </row>
    <row r="97" spans="1:5" x14ac:dyDescent="0.3">
      <c r="A97" s="7">
        <f t="shared" si="2"/>
        <v>43979</v>
      </c>
      <c r="B97" s="7">
        <v>43979</v>
      </c>
      <c r="C97" s="10">
        <f>SUMIFS(Data!$B:$B,Data!$A:$A,C$18,Data!$D:$D,$B97,Data!$C:$C,"Italy")</f>
        <v>231732</v>
      </c>
      <c r="D97" s="10">
        <f>SUMIFS(Data!$B:$B,Data!$A:$A,D$18,Data!$D:$D,$B97,Data!$C:$C,"Italy")</f>
        <v>33142</v>
      </c>
      <c r="E97" s="10">
        <f>SUMIFS(Data!$B:$B,Data!$A:$A,E$18,Data!$D:$D,$B97,Data!$C:$C,"Italy")</f>
        <v>150604</v>
      </c>
    </row>
    <row r="98" spans="1:5" x14ac:dyDescent="0.3">
      <c r="A98" s="7">
        <f t="shared" si="2"/>
        <v>43980</v>
      </c>
      <c r="B98" s="7">
        <v>43980</v>
      </c>
      <c r="C98" s="10">
        <f>SUMIFS(Data!$B:$B,Data!$A:$A,C$18,Data!$D:$D,$B98,Data!$C:$C,"Italy")</f>
        <v>232248</v>
      </c>
      <c r="D98" s="10">
        <f>SUMIFS(Data!$B:$B,Data!$A:$A,D$18,Data!$D:$D,$B98,Data!$C:$C,"Italy")</f>
        <v>33229</v>
      </c>
      <c r="E98" s="10">
        <f>SUMIFS(Data!$B:$B,Data!$A:$A,E$18,Data!$D:$D,$B98,Data!$C:$C,"Italy")</f>
        <v>152844</v>
      </c>
    </row>
    <row r="99" spans="1:5" x14ac:dyDescent="0.3">
      <c r="A99" s="7">
        <f t="shared" si="2"/>
        <v>43981</v>
      </c>
      <c r="B99" s="7">
        <v>43981</v>
      </c>
      <c r="C99" s="10">
        <f>SUMIFS(Data!$B:$B,Data!$A:$A,C$18,Data!$D:$D,$B99,Data!$C:$C,"Italy")</f>
        <v>232664</v>
      </c>
      <c r="D99" s="10">
        <f>SUMIFS(Data!$B:$B,Data!$A:$A,D$18,Data!$D:$D,$B99,Data!$C:$C,"Italy")</f>
        <v>33340</v>
      </c>
      <c r="E99" s="10">
        <f>SUMIFS(Data!$B:$B,Data!$A:$A,E$18,Data!$D:$D,$B99,Data!$C:$C,"Italy")</f>
        <v>155633</v>
      </c>
    </row>
    <row r="100" spans="1:5" x14ac:dyDescent="0.3">
      <c r="A100" s="7">
        <f t="shared" si="2"/>
        <v>43982</v>
      </c>
      <c r="B100" s="7">
        <v>43982</v>
      </c>
      <c r="C100" s="10">
        <f>SUMIFS(Data!$B:$B,Data!$A:$A,C$18,Data!$D:$D,$B100,Data!$C:$C,"Italy")</f>
        <v>232997</v>
      </c>
      <c r="D100" s="10">
        <f>SUMIFS(Data!$B:$B,Data!$A:$A,D$18,Data!$D:$D,$B100,Data!$C:$C,"Italy")</f>
        <v>33415</v>
      </c>
      <c r="E100" s="10">
        <f>SUMIFS(Data!$B:$B,Data!$A:$A,E$18,Data!$D:$D,$B100,Data!$C:$C,"Italy")</f>
        <v>157507</v>
      </c>
    </row>
  </sheetData>
  <dataValidations count="2">
    <dataValidation type="date" allowBlank="1" showInputMessage="1" showErrorMessage="1" errorTitle="Yanlış Veri" error="01.12.2019 ile 31.12.2021 tarihleri arasında veri girmeniz gerekmektedir." sqref="D2:D13 B24:B100">
      <formula1>43800</formula1>
      <formula2>44561</formula2>
    </dataValidation>
    <dataValidation type="list" allowBlank="1" showInputMessage="1" showErrorMessage="1" sqref="C2:C16">
      <formula1>"Italy,Turkey,World"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showGridLines="0" topLeftCell="AA1" zoomScale="85" zoomScaleNormal="85" workbookViewId="0">
      <selection activeCell="T26" sqref="T26"/>
    </sheetView>
  </sheetViews>
  <sheetFormatPr defaultRowHeight="14.4" x14ac:dyDescent="0.3"/>
  <cols>
    <col min="1" max="1" width="5.33203125" style="7" customWidth="1"/>
    <col min="2" max="2" width="10.109375" bestFit="1" customWidth="1"/>
    <col min="3" max="3" width="10.109375" customWidth="1"/>
    <col min="4" max="4" width="5.44140625" style="38" customWidth="1"/>
    <col min="5" max="5" width="6.6640625" style="10" bestFit="1" customWidth="1"/>
    <col min="6" max="6" width="5.44140625" style="38" customWidth="1"/>
    <col min="7" max="7" width="9.6640625" style="10" bestFit="1" customWidth="1"/>
    <col min="8" max="8" width="5.44140625" style="38" customWidth="1"/>
    <col min="9" max="9" width="7.5546875" style="10" bestFit="1" customWidth="1"/>
    <col min="10" max="10" width="5.44140625" style="38" customWidth="1"/>
    <col min="11" max="11" width="9.88671875" bestFit="1" customWidth="1"/>
    <col min="12" max="12" width="5.44140625" style="38" customWidth="1"/>
    <col min="13" max="13" width="6.6640625" style="10" bestFit="1" customWidth="1"/>
    <col min="14" max="14" width="5.44140625" style="38" customWidth="1"/>
    <col min="15" max="15" width="9.6640625" style="10" bestFit="1" customWidth="1"/>
    <col min="16" max="16" width="5.44140625" style="38" customWidth="1"/>
    <col min="17" max="17" width="6.5546875" style="10" bestFit="1" customWidth="1"/>
    <col min="18" max="18" width="5.44140625" style="38" customWidth="1"/>
    <col min="19" max="19" width="9.88671875" bestFit="1" customWidth="1"/>
    <col min="20" max="20" width="5.44140625" style="38" customWidth="1"/>
    <col min="21" max="21" width="6.6640625" style="10" bestFit="1" customWidth="1"/>
    <col min="22" max="22" width="5.44140625" style="38" bestFit="1" customWidth="1"/>
    <col min="23" max="23" width="9.6640625" style="10" bestFit="1" customWidth="1"/>
    <col min="24" max="24" width="5.44140625" style="38" customWidth="1"/>
    <col min="25" max="25" width="6.5546875" style="10" bestFit="1" customWidth="1"/>
    <col min="26" max="26" width="5.44140625" style="38" customWidth="1"/>
    <col min="27" max="27" width="2.88671875" customWidth="1"/>
    <col min="50" max="50" width="8.88671875" customWidth="1"/>
  </cols>
  <sheetData>
    <row r="1" spans="1:26" ht="15" thickBot="1" x14ac:dyDescent="0.35"/>
    <row r="2" spans="1:26" x14ac:dyDescent="0.3">
      <c r="B2" s="50" t="s">
        <v>9</v>
      </c>
      <c r="C2" s="52" t="s">
        <v>4</v>
      </c>
      <c r="D2" s="53"/>
      <c r="E2" s="53"/>
      <c r="F2" s="53"/>
      <c r="G2" s="53"/>
      <c r="H2" s="53"/>
      <c r="I2" s="53"/>
      <c r="J2" s="54"/>
      <c r="K2" s="52" t="s">
        <v>5</v>
      </c>
      <c r="L2" s="53"/>
      <c r="M2" s="53"/>
      <c r="N2" s="53"/>
      <c r="O2" s="53"/>
      <c r="P2" s="53"/>
      <c r="Q2" s="53"/>
      <c r="R2" s="54"/>
      <c r="S2" s="52" t="s">
        <v>10</v>
      </c>
      <c r="T2" s="53"/>
      <c r="U2" s="53"/>
      <c r="V2" s="53"/>
      <c r="W2" s="53"/>
      <c r="X2" s="53"/>
      <c r="Y2" s="53"/>
      <c r="Z2" s="54"/>
    </row>
    <row r="3" spans="1:26" ht="15" thickBot="1" x14ac:dyDescent="0.35">
      <c r="B3" s="51"/>
      <c r="C3" s="25" t="s">
        <v>2</v>
      </c>
      <c r="D3" s="39" t="s">
        <v>11</v>
      </c>
      <c r="E3" s="24" t="s">
        <v>0</v>
      </c>
      <c r="F3" s="39" t="s">
        <v>11</v>
      </c>
      <c r="G3" s="24" t="s">
        <v>1</v>
      </c>
      <c r="H3" s="39" t="s">
        <v>11</v>
      </c>
      <c r="I3" s="24" t="s">
        <v>3</v>
      </c>
      <c r="J3" s="43" t="s">
        <v>11</v>
      </c>
      <c r="K3" s="25" t="s">
        <v>2</v>
      </c>
      <c r="L3" s="39" t="s">
        <v>11</v>
      </c>
      <c r="M3" s="24" t="s">
        <v>0</v>
      </c>
      <c r="N3" s="39" t="s">
        <v>11</v>
      </c>
      <c r="O3" s="24" t="s">
        <v>1</v>
      </c>
      <c r="P3" s="39" t="s">
        <v>11</v>
      </c>
      <c r="Q3" s="24" t="s">
        <v>3</v>
      </c>
      <c r="R3" s="43" t="s">
        <v>11</v>
      </c>
      <c r="S3" s="25" t="s">
        <v>2</v>
      </c>
      <c r="T3" s="39" t="s">
        <v>11</v>
      </c>
      <c r="U3" s="24" t="s">
        <v>0</v>
      </c>
      <c r="V3" s="39" t="s">
        <v>11</v>
      </c>
      <c r="W3" s="24" t="s">
        <v>1</v>
      </c>
      <c r="X3" s="39" t="s">
        <v>11</v>
      </c>
      <c r="Y3" s="24" t="s">
        <v>3</v>
      </c>
      <c r="Z3" s="43" t="s">
        <v>11</v>
      </c>
    </row>
    <row r="4" spans="1:26" x14ac:dyDescent="0.3">
      <c r="A4" s="7" t="e">
        <f t="shared" ref="A4:A9" si="0">IF(T4=0,"",B4)</f>
        <v>#VALUE!</v>
      </c>
      <c r="B4" s="19">
        <v>43901</v>
      </c>
      <c r="C4" s="27">
        <f>SUMIFS(Data!$B:$B,Data!$A:$A,C$3,Data!$D:$D,$B4,Data!$C:$C,$C$2)</f>
        <v>118948</v>
      </c>
      <c r="D4" s="40" t="e">
        <f t="shared" ref="D4:D9" si="1">IF(OR(C3=0,C4=0),0,(C4-C3)/C3)</f>
        <v>#VALUE!</v>
      </c>
      <c r="E4" s="26">
        <f>SUMIFS(Data!$B:$B,Data!$A:$A,E$3,Data!$D:$D,$B4,Data!$C:$C,$C$2)</f>
        <v>4296</v>
      </c>
      <c r="F4" s="40" t="e">
        <f t="shared" ref="F4:F9" si="2">IF(OR(E3=0,E4=0),0,(E4-E3)/E3)</f>
        <v>#VALUE!</v>
      </c>
      <c r="G4" s="26">
        <f>SUMIFS(Data!$B:$B,Data!$A:$A,G$3,Data!$D:$D,$B4,Data!$C:$C,$C$2)</f>
        <v>66621</v>
      </c>
      <c r="H4" s="40" t="e">
        <f t="shared" ref="H4:H9" si="3">IF(OR(G3=0,G4=0),0,(G4-G3)/G3)</f>
        <v>#VALUE!</v>
      </c>
      <c r="I4" s="26">
        <f t="shared" ref="I4:I9" si="4">C4-E4-G4</f>
        <v>48031</v>
      </c>
      <c r="J4" s="44" t="e">
        <f t="shared" ref="J4:J9" si="5">IF(OR(I3=0,I4=0),0,(I4-I3)/I3)</f>
        <v>#VALUE!</v>
      </c>
      <c r="K4" s="27">
        <f>SUMIFS(Data!$B:$B,Data!$A:$A,K$3,Data!$D:$D,$B4,Data!$C:$C,$K$2)</f>
        <v>10149</v>
      </c>
      <c r="L4" s="40" t="e">
        <f t="shared" ref="L4:L9" si="6">IF(OR(K3=0,K4=0),0,(K4-K3)/K3)</f>
        <v>#VALUE!</v>
      </c>
      <c r="M4" s="26">
        <f>SUMIFS(Data!$B:$B,Data!$A:$A,M$3,Data!$D:$D,$B4,Data!$C:$C,$K$2)</f>
        <v>631</v>
      </c>
      <c r="N4" s="40" t="e">
        <f t="shared" ref="N4:N9" si="7">IF(OR(M3=0,M4=0),0,(M4-M3)/M3)</f>
        <v>#VALUE!</v>
      </c>
      <c r="O4" s="26">
        <f>SUMIFS(Data!$B:$B,Data!$A:$A,O$3,Data!$D:$D,$B4,Data!$C:$C,$K$2)</f>
        <v>1004</v>
      </c>
      <c r="P4" s="40" t="e">
        <f t="shared" ref="P4:P9" si="8">IF(OR(O3=0,O4=0),0,(O4-O3)/O3)</f>
        <v>#VALUE!</v>
      </c>
      <c r="Q4" s="26">
        <f>SUMIFS(Data!$B:$B,Data!$A:$A,"Confirmed",Data!$D:$D,$B4,Data!$C:$C,$K$2)-M4-O4</f>
        <v>8514</v>
      </c>
      <c r="R4" s="44" t="e">
        <f t="shared" ref="R4:R9" si="9">IF(OR(Q3=0,Q4=0),0,(Q4-Q3)/Q3)</f>
        <v>#VALUE!</v>
      </c>
      <c r="S4" s="27">
        <f>SUMIFS(Data!$B:$B,Data!$A:$A,S$3,Data!$D:$D,$B4,Data!$C:$C,$S$2)</f>
        <v>1</v>
      </c>
      <c r="T4" s="47" t="e">
        <f t="shared" ref="T4:T9" si="10">IF(OR(S3=0,S4=0),0,(S4-S3)/S3)</f>
        <v>#VALUE!</v>
      </c>
      <c r="U4" s="26">
        <f>SUMIFS(Data!$B:$B,Data!$A:$A,U$3,Data!$D:$D,$B4,Data!$C:$C,$S$2)</f>
        <v>0</v>
      </c>
      <c r="V4" s="40"/>
      <c r="W4" s="26">
        <f>SUMIFS(Data!$B:$B,Data!$A:$A,W$3,Data!$D:$D,$B4,Data!$C:$C,$S$2)</f>
        <v>0</v>
      </c>
      <c r="X4" s="40"/>
      <c r="Y4" s="26">
        <f>SUMIFS(Data!$B:$B,Data!$A:$A,"Confirmed",Data!$D:$D,$B4,Data!$C:$C,$S$2)-U4-W4</f>
        <v>1</v>
      </c>
      <c r="Z4" s="44"/>
    </row>
    <row r="5" spans="1:26" x14ac:dyDescent="0.3">
      <c r="A5" s="7">
        <v>43902</v>
      </c>
      <c r="B5" s="20">
        <v>43902</v>
      </c>
      <c r="C5" s="22">
        <f>SUMIFS(Data!$B:$B,Data!$A:$A,C$3,Data!$D:$D,$B5,Data!$C:$C,$C$2)</f>
        <v>126214</v>
      </c>
      <c r="D5" s="41">
        <f t="shared" si="1"/>
        <v>6.1085516360090124E-2</v>
      </c>
      <c r="E5" s="3">
        <f>SUMIFS(Data!$B:$B,Data!$A:$A,E$3,Data!$D:$D,$B5,Data!$C:$C,$C$2)</f>
        <v>4628</v>
      </c>
      <c r="F5" s="41">
        <f t="shared" si="2"/>
        <v>7.7281191806331473E-2</v>
      </c>
      <c r="G5" s="3">
        <f>SUMIFS(Data!$B:$B,Data!$A:$A,G$3,Data!$D:$D,$B5,Data!$C:$C,$C$2)</f>
        <v>68307</v>
      </c>
      <c r="H5" s="41">
        <f t="shared" si="3"/>
        <v>2.5307335524834513E-2</v>
      </c>
      <c r="I5" s="3">
        <f t="shared" si="4"/>
        <v>53279</v>
      </c>
      <c r="J5" s="45">
        <f t="shared" si="5"/>
        <v>0.10926276779579855</v>
      </c>
      <c r="K5" s="22">
        <f>SUMIFS(Data!$B:$B,Data!$A:$A,K$3,Data!$D:$D,$B5,Data!$C:$C,$K$2)</f>
        <v>12462</v>
      </c>
      <c r="L5" s="41">
        <f t="shared" si="6"/>
        <v>0.22790422701744015</v>
      </c>
      <c r="M5" s="3">
        <f>SUMIFS(Data!$B:$B,Data!$A:$A,M$3,Data!$D:$D,$B5,Data!$C:$C,$K$2)</f>
        <v>827</v>
      </c>
      <c r="N5" s="41">
        <f t="shared" si="7"/>
        <v>0.31061806656101426</v>
      </c>
      <c r="O5" s="3">
        <f>SUMIFS(Data!$B:$B,Data!$A:$A,O$3,Data!$D:$D,$B5,Data!$C:$C,$K$2)</f>
        <v>1045</v>
      </c>
      <c r="P5" s="41">
        <f t="shared" si="8"/>
        <v>4.0836653386454182E-2</v>
      </c>
      <c r="Q5" s="3">
        <f>SUMIFS(Data!$B:$B,Data!$A:$A,"Confirmed",Data!$D:$D,$B5,Data!$C:$C,$K$2)-M5-O5</f>
        <v>10590</v>
      </c>
      <c r="R5" s="45">
        <f t="shared" si="9"/>
        <v>0.24383368569415081</v>
      </c>
      <c r="S5" s="22">
        <f>SUMIFS(Data!$B:$B,Data!$A:$A,S$3,Data!$D:$D,$B5,Data!$C:$C,$S$2)</f>
        <v>1</v>
      </c>
      <c r="T5" s="14">
        <f t="shared" si="10"/>
        <v>0</v>
      </c>
      <c r="U5" s="3">
        <f>SUMIFS(Data!$B:$B,Data!$A:$A,U$3,Data!$D:$D,$B5,Data!$C:$C,$S$2)</f>
        <v>0</v>
      </c>
      <c r="V5" s="14">
        <f t="shared" ref="V5:V9" si="11">IF(OR(U4=0,U5=0),0,(U5-U4)/U4)</f>
        <v>0</v>
      </c>
      <c r="W5" s="3">
        <f>SUMIFS(Data!$B:$B,Data!$A:$A,W$3,Data!$D:$D,$B5,Data!$C:$C,$S$2)</f>
        <v>0</v>
      </c>
      <c r="X5" s="14">
        <f t="shared" ref="X5:X9" si="12">IF(OR(W4=0,W5=0),0,(W5-W4)/W4)</f>
        <v>0</v>
      </c>
      <c r="Y5" s="3">
        <f>SUMIFS(Data!$B:$B,Data!$A:$A,"Confirmed",Data!$D:$D,$B5,Data!$C:$C,$S$2)-U5-W5</f>
        <v>1</v>
      </c>
      <c r="Z5" s="15">
        <f t="shared" ref="Z5:Z9" si="13">IF(OR(Y4=0,Y5=0),0,(Y5-Y4)/Y4)</f>
        <v>0</v>
      </c>
    </row>
    <row r="6" spans="1:26" x14ac:dyDescent="0.3">
      <c r="A6" s="7">
        <f t="shared" si="0"/>
        <v>43903</v>
      </c>
      <c r="B6" s="20">
        <v>43903</v>
      </c>
      <c r="C6" s="22">
        <f>SUMIFS(Data!$B:$B,Data!$A:$A,C$3,Data!$D:$D,$B6,Data!$C:$C,$C$2)</f>
        <v>134509</v>
      </c>
      <c r="D6" s="41">
        <f t="shared" si="1"/>
        <v>6.5721710745242204E-2</v>
      </c>
      <c r="E6" s="3">
        <f>SUMIFS(Data!$B:$B,Data!$A:$A,E$3,Data!$D:$D,$B6,Data!$C:$C,$C$2)</f>
        <v>4981</v>
      </c>
      <c r="F6" s="41">
        <f t="shared" si="2"/>
        <v>7.6274848746758855E-2</v>
      </c>
      <c r="G6" s="3">
        <f>SUMIFS(Data!$B:$B,Data!$A:$A,G$3,Data!$D:$D,$B6,Data!$C:$C,$C$2)</f>
        <v>70360</v>
      </c>
      <c r="H6" s="41">
        <f t="shared" si="3"/>
        <v>3.0055484796580146E-2</v>
      </c>
      <c r="I6" s="3">
        <f t="shared" si="4"/>
        <v>59168</v>
      </c>
      <c r="J6" s="45">
        <f t="shared" si="5"/>
        <v>0.11053135381670076</v>
      </c>
      <c r="K6" s="22">
        <f>SUMIFS(Data!$B:$B,Data!$A:$A,K$3,Data!$D:$D,$B6,Data!$C:$C,$K$2)</f>
        <v>15113</v>
      </c>
      <c r="L6" s="41">
        <f t="shared" si="6"/>
        <v>0.21272668913497031</v>
      </c>
      <c r="M6" s="3">
        <f>SUMIFS(Data!$B:$B,Data!$A:$A,M$3,Data!$D:$D,$B6,Data!$C:$C,$K$2)</f>
        <v>1016</v>
      </c>
      <c r="N6" s="41">
        <f t="shared" si="7"/>
        <v>0.22853688029020555</v>
      </c>
      <c r="O6" s="3">
        <f>SUMIFS(Data!$B:$B,Data!$A:$A,O$3,Data!$D:$D,$B6,Data!$C:$C,$K$2)</f>
        <v>1258</v>
      </c>
      <c r="P6" s="41">
        <f t="shared" si="8"/>
        <v>0.20382775119617225</v>
      </c>
      <c r="Q6" s="3">
        <f>SUMIFS(Data!$B:$B,Data!$A:$A,"Confirmed",Data!$D:$D,$B6,Data!$C:$C,$K$2)-M6-O6</f>
        <v>12839</v>
      </c>
      <c r="R6" s="45">
        <f t="shared" si="9"/>
        <v>0.21237016052880076</v>
      </c>
      <c r="S6" s="22">
        <f>SUMIFS(Data!$B:$B,Data!$A:$A,S$3,Data!$D:$D,$B6,Data!$C:$C,$S$2)</f>
        <v>5</v>
      </c>
      <c r="T6" s="14">
        <f t="shared" si="10"/>
        <v>4</v>
      </c>
      <c r="U6" s="3">
        <f>SUMIFS(Data!$B:$B,Data!$A:$A,U$3,Data!$D:$D,$B6,Data!$C:$C,$S$2)</f>
        <v>0</v>
      </c>
      <c r="V6" s="14">
        <f t="shared" si="11"/>
        <v>0</v>
      </c>
      <c r="W6" s="3">
        <f>SUMIFS(Data!$B:$B,Data!$A:$A,W$3,Data!$D:$D,$B6,Data!$C:$C,$S$2)</f>
        <v>0</v>
      </c>
      <c r="X6" s="14">
        <f t="shared" si="12"/>
        <v>0</v>
      </c>
      <c r="Y6" s="3">
        <f>SUMIFS(Data!$B:$B,Data!$A:$A,"Confirmed",Data!$D:$D,$B6,Data!$C:$C,$S$2)-U6-W6</f>
        <v>5</v>
      </c>
      <c r="Z6" s="15">
        <f t="shared" si="13"/>
        <v>4</v>
      </c>
    </row>
    <row r="7" spans="1:26" x14ac:dyDescent="0.3">
      <c r="A7" s="7">
        <f t="shared" si="0"/>
        <v>43904</v>
      </c>
      <c r="B7" s="20">
        <v>43904</v>
      </c>
      <c r="C7" s="22">
        <f>SUMIFS(Data!$B:$B,Data!$A:$A,C$3,Data!$D:$D,$B7,Data!$C:$C,$C$2)</f>
        <v>145416</v>
      </c>
      <c r="D7" s="41">
        <f t="shared" si="1"/>
        <v>8.1087510872878396E-2</v>
      </c>
      <c r="E7" s="3">
        <f>SUMIFS(Data!$B:$B,Data!$A:$A,E$3,Data!$D:$D,$B7,Data!$C:$C,$C$2)</f>
        <v>5428</v>
      </c>
      <c r="F7" s="41">
        <f t="shared" si="2"/>
        <v>8.9741015860269016E-2</v>
      </c>
      <c r="G7" s="3">
        <f>SUMIFS(Data!$B:$B,Data!$A:$A,G$3,Data!$D:$D,$B7,Data!$C:$C,$C$2)</f>
        <v>72575</v>
      </c>
      <c r="H7" s="41">
        <f t="shared" si="3"/>
        <v>3.1480955088118247E-2</v>
      </c>
      <c r="I7" s="3">
        <f t="shared" si="4"/>
        <v>67413</v>
      </c>
      <c r="J7" s="45">
        <f t="shared" si="5"/>
        <v>0.13934897241752298</v>
      </c>
      <c r="K7" s="22">
        <f>SUMIFS(Data!$B:$B,Data!$A:$A,K$3,Data!$D:$D,$B7,Data!$C:$C,$K$2)</f>
        <v>17660</v>
      </c>
      <c r="L7" s="41">
        <f t="shared" si="6"/>
        <v>0.16853040428769933</v>
      </c>
      <c r="M7" s="3">
        <f>SUMIFS(Data!$B:$B,Data!$A:$A,M$3,Data!$D:$D,$B7,Data!$C:$C,$K$2)</f>
        <v>1266</v>
      </c>
      <c r="N7" s="41">
        <f t="shared" si="7"/>
        <v>0.24606299212598426</v>
      </c>
      <c r="O7" s="3">
        <f>SUMIFS(Data!$B:$B,Data!$A:$A,O$3,Data!$D:$D,$B7,Data!$C:$C,$K$2)</f>
        <v>1439</v>
      </c>
      <c r="P7" s="41">
        <f t="shared" si="8"/>
        <v>0.143879173290938</v>
      </c>
      <c r="Q7" s="3">
        <f>SUMIFS(Data!$B:$B,Data!$A:$A,"Confirmed",Data!$D:$D,$B7,Data!$C:$C,$K$2)-M7-O7</f>
        <v>14955</v>
      </c>
      <c r="R7" s="45">
        <f t="shared" si="9"/>
        <v>0.16481034348469506</v>
      </c>
      <c r="S7" s="22">
        <f>SUMIFS(Data!$B:$B,Data!$A:$A,S$3,Data!$D:$D,$B7,Data!$C:$C,$S$2)</f>
        <v>6</v>
      </c>
      <c r="T7" s="14">
        <f t="shared" si="10"/>
        <v>0.2</v>
      </c>
      <c r="U7" s="3">
        <f>SUMIFS(Data!$B:$B,Data!$A:$A,U$3,Data!$D:$D,$B7,Data!$C:$C,$S$2)</f>
        <v>0</v>
      </c>
      <c r="V7" s="14">
        <f t="shared" si="11"/>
        <v>0</v>
      </c>
      <c r="W7" s="3">
        <f>SUMIFS(Data!$B:$B,Data!$A:$A,W$3,Data!$D:$D,$B7,Data!$C:$C,$S$2)</f>
        <v>0</v>
      </c>
      <c r="X7" s="14">
        <f t="shared" si="12"/>
        <v>0</v>
      </c>
      <c r="Y7" s="3">
        <f>SUMIFS(Data!$B:$B,Data!$A:$A,"Confirmed",Data!$D:$D,$B7,Data!$C:$C,$S$2)-U7-W7</f>
        <v>6</v>
      </c>
      <c r="Z7" s="15">
        <f t="shared" si="13"/>
        <v>0.2</v>
      </c>
    </row>
    <row r="8" spans="1:26" x14ac:dyDescent="0.3">
      <c r="A8" s="7">
        <f t="shared" si="0"/>
        <v>43905</v>
      </c>
      <c r="B8" s="20">
        <v>43905</v>
      </c>
      <c r="C8" s="22">
        <f>SUMIFS(Data!$B:$B,Data!$A:$A,C$3,Data!$D:$D,$B8,Data!$C:$C,$C$2)</f>
        <v>156475</v>
      </c>
      <c r="D8" s="41">
        <f t="shared" si="1"/>
        <v>7.6050778456290921E-2</v>
      </c>
      <c r="E8" s="3">
        <f>SUMIFS(Data!$B:$B,Data!$A:$A,E$3,Data!$D:$D,$B8,Data!$C:$C,$C$2)</f>
        <v>5833</v>
      </c>
      <c r="F8" s="41">
        <f t="shared" si="2"/>
        <v>7.4613117170228449E-2</v>
      </c>
      <c r="G8" s="3">
        <f>SUMIFS(Data!$B:$B,Data!$A:$A,G$3,Data!$D:$D,$B8,Data!$C:$C,$C$2)</f>
        <v>75925</v>
      </c>
      <c r="H8" s="41">
        <f t="shared" si="3"/>
        <v>4.6159145711333102E-2</v>
      </c>
      <c r="I8" s="3">
        <f t="shared" si="4"/>
        <v>74717</v>
      </c>
      <c r="J8" s="45">
        <f t="shared" si="5"/>
        <v>0.10834705472238293</v>
      </c>
      <c r="K8" s="22">
        <f>SUMIFS(Data!$B:$B,Data!$A:$A,K$3,Data!$D:$D,$B8,Data!$C:$C,$K$2)</f>
        <v>21153</v>
      </c>
      <c r="L8" s="41">
        <f t="shared" si="6"/>
        <v>0.19779161947904869</v>
      </c>
      <c r="M8" s="3">
        <f>SUMIFS(Data!$B:$B,Data!$A:$A,M$3,Data!$D:$D,$B8,Data!$C:$C,$K$2)</f>
        <v>1441</v>
      </c>
      <c r="N8" s="41">
        <f t="shared" si="7"/>
        <v>0.1382306477093207</v>
      </c>
      <c r="O8" s="3">
        <f>SUMIFS(Data!$B:$B,Data!$A:$A,O$3,Data!$D:$D,$B8,Data!$C:$C,$K$2)</f>
        <v>1962</v>
      </c>
      <c r="P8" s="41">
        <f t="shared" si="8"/>
        <v>0.3634468380820014</v>
      </c>
      <c r="Q8" s="3">
        <f>SUMIFS(Data!$B:$B,Data!$A:$A,"Confirmed",Data!$D:$D,$B8,Data!$C:$C,$K$2)-M8-O8</f>
        <v>17750</v>
      </c>
      <c r="R8" s="45">
        <f t="shared" si="9"/>
        <v>0.18689401537947176</v>
      </c>
      <c r="S8" s="22">
        <f>SUMIFS(Data!$B:$B,Data!$A:$A,S$3,Data!$D:$D,$B8,Data!$C:$C,$S$2)</f>
        <v>18</v>
      </c>
      <c r="T8" s="14">
        <f t="shared" si="10"/>
        <v>2</v>
      </c>
      <c r="U8" s="3">
        <f>SUMIFS(Data!$B:$B,Data!$A:$A,U$3,Data!$D:$D,$B8,Data!$C:$C,$S$2)</f>
        <v>0</v>
      </c>
      <c r="V8" s="14">
        <f t="shared" si="11"/>
        <v>0</v>
      </c>
      <c r="W8" s="3">
        <f>SUMIFS(Data!$B:$B,Data!$A:$A,W$3,Data!$D:$D,$B8,Data!$C:$C,$S$2)</f>
        <v>0</v>
      </c>
      <c r="X8" s="14">
        <f t="shared" si="12"/>
        <v>0</v>
      </c>
      <c r="Y8" s="3">
        <f>SUMIFS(Data!$B:$B,Data!$A:$A,"Confirmed",Data!$D:$D,$B8,Data!$C:$C,$S$2)-U8-W8</f>
        <v>18</v>
      </c>
      <c r="Z8" s="15">
        <f t="shared" si="13"/>
        <v>2</v>
      </c>
    </row>
    <row r="9" spans="1:26" x14ac:dyDescent="0.3">
      <c r="A9" s="7">
        <f t="shared" si="0"/>
        <v>43906</v>
      </c>
      <c r="B9" s="20">
        <v>43906</v>
      </c>
      <c r="C9" s="22">
        <f>SUMIFS(Data!$B:$B,Data!$A:$A,C$3,Data!$D:$D,$B9,Data!$C:$C,$C$2)</f>
        <v>169387</v>
      </c>
      <c r="D9" s="41">
        <f t="shared" si="1"/>
        <v>8.2517974117271131E-2</v>
      </c>
      <c r="E9" s="3">
        <f>SUMIFS(Data!$B:$B,Data!$A:$A,E$3,Data!$D:$D,$B9,Data!$C:$C,$C$2)</f>
        <v>6513</v>
      </c>
      <c r="F9" s="41">
        <f t="shared" si="2"/>
        <v>0.11657809017658152</v>
      </c>
      <c r="G9" s="3">
        <f>SUMIFS(Data!$B:$B,Data!$A:$A,G$3,Data!$D:$D,$B9,Data!$C:$C,$C$2)</f>
        <v>77257</v>
      </c>
      <c r="H9" s="41">
        <f t="shared" si="3"/>
        <v>1.7543628580836353E-2</v>
      </c>
      <c r="I9" s="3">
        <f t="shared" si="4"/>
        <v>85617</v>
      </c>
      <c r="J9" s="45">
        <f t="shared" si="5"/>
        <v>0.14588380154449457</v>
      </c>
      <c r="K9" s="22">
        <f>SUMIFS(Data!$B:$B,Data!$A:$A,K$3,Data!$D:$D,$B9,Data!$C:$C,$K$2)</f>
        <v>24747</v>
      </c>
      <c r="L9" s="41">
        <f t="shared" si="6"/>
        <v>0.1699049780173025</v>
      </c>
      <c r="M9" s="3">
        <f>SUMIFS(Data!$B:$B,Data!$A:$A,M$3,Data!$D:$D,$B9,Data!$C:$C,$K$2)</f>
        <v>1809</v>
      </c>
      <c r="N9" s="41">
        <f t="shared" si="7"/>
        <v>0.25537820957668284</v>
      </c>
      <c r="O9" s="3">
        <f>SUMIFS(Data!$B:$B,Data!$A:$A,O$3,Data!$D:$D,$B9,Data!$C:$C,$K$2)</f>
        <v>2335</v>
      </c>
      <c r="P9" s="41">
        <f t="shared" si="8"/>
        <v>0.19011213047910297</v>
      </c>
      <c r="Q9" s="3">
        <f>SUMIFS(Data!$B:$B,Data!$A:$A,"Confirmed",Data!$D:$D,$B9,Data!$C:$C,$K$2)-M9-O9</f>
        <v>20603</v>
      </c>
      <c r="R9" s="45">
        <f t="shared" si="9"/>
        <v>0.16073239436619718</v>
      </c>
      <c r="S9" s="22">
        <f>SUMIFS(Data!$B:$B,Data!$A:$A,S$3,Data!$D:$D,$B9,Data!$C:$C,$S$2)</f>
        <v>47</v>
      </c>
      <c r="T9" s="14">
        <f t="shared" si="10"/>
        <v>1.6111111111111112</v>
      </c>
      <c r="U9" s="3">
        <f>SUMIFS(Data!$B:$B,Data!$A:$A,U$3,Data!$D:$D,$B9,Data!$C:$C,$S$2)</f>
        <v>0</v>
      </c>
      <c r="V9" s="14">
        <f t="shared" si="11"/>
        <v>0</v>
      </c>
      <c r="W9" s="3">
        <f>SUMIFS(Data!$B:$B,Data!$A:$A,W$3,Data!$D:$D,$B9,Data!$C:$C,$S$2)</f>
        <v>0</v>
      </c>
      <c r="X9" s="14">
        <f t="shared" si="12"/>
        <v>0</v>
      </c>
      <c r="Y9" s="3">
        <f>SUMIFS(Data!$B:$B,Data!$A:$A,"Confirmed",Data!$D:$D,$B9,Data!$C:$C,$S$2)-U9-W9</f>
        <v>47</v>
      </c>
      <c r="Z9" s="15">
        <f t="shared" si="13"/>
        <v>1.6111111111111112</v>
      </c>
    </row>
    <row r="10" spans="1:26" x14ac:dyDescent="0.3">
      <c r="A10" s="7">
        <f>IF(T10=0,"",B10)</f>
        <v>43907</v>
      </c>
      <c r="B10" s="20">
        <v>43907</v>
      </c>
      <c r="C10" s="22">
        <f>SUMIFS(Data!$B:$B,Data!$A:$A,C$3,Data!$D:$D,$B10,Data!$C:$C,$C$2)</f>
        <v>182406</v>
      </c>
      <c r="D10" s="14">
        <f t="shared" ref="D10:D24" si="14">IF(OR(C9=0,C10=0),0,(C10-C9)/C9)</f>
        <v>7.6859499253189439E-2</v>
      </c>
      <c r="E10" s="3">
        <f>SUMIFS(Data!$B:$B,Data!$A:$A,E$3,Data!$D:$D,$B10,Data!$C:$C,$C$2)</f>
        <v>7154</v>
      </c>
      <c r="F10" s="14">
        <f>IF(OR(E9=0,E10=0),0,(E10-E9)/E9)</f>
        <v>9.841854752034393E-2</v>
      </c>
      <c r="G10" s="3">
        <f>SUMIFS(Data!$B:$B,Data!$A:$A,G$3,Data!$D:$D,$B10,Data!$C:$C,$C$2)</f>
        <v>79433</v>
      </c>
      <c r="H10" s="14">
        <f>IF(OR(G9=0,G10=0),0,(G10-G9)/G9)</f>
        <v>2.8165732554978836E-2</v>
      </c>
      <c r="I10" s="3">
        <f>C10-E10-G10</f>
        <v>95819</v>
      </c>
      <c r="J10" s="15">
        <f>IF(OR(I9=0,I10=0),0,(I10-I9)/I9)</f>
        <v>0.11915857831972622</v>
      </c>
      <c r="K10" s="22">
        <f>SUMIFS(Data!$B:$B,Data!$A:$A,K$3,Data!$D:$D,$B10,Data!$C:$C,$K$2)</f>
        <v>27980</v>
      </c>
      <c r="L10" s="14">
        <f t="shared" ref="L10:L24" si="15">IF(OR(K9=0,K10=0),0,(K10-K9)/K9)</f>
        <v>0.13064209803208471</v>
      </c>
      <c r="M10" s="3">
        <f>SUMIFS(Data!$B:$B,Data!$A:$A,M$3,Data!$D:$D,$B10,Data!$C:$C,$K$2)</f>
        <v>2158</v>
      </c>
      <c r="N10" s="14">
        <f>IF(OR(M9=0,M10=0),0,(M10-M9)/M9)</f>
        <v>0.19292426755113323</v>
      </c>
      <c r="O10" s="3">
        <f>SUMIFS(Data!$B:$B,Data!$A:$A,O$3,Data!$D:$D,$B10,Data!$C:$C,$K$2)</f>
        <v>2749</v>
      </c>
      <c r="P10" s="14">
        <f>IF(OR(O9=0,O10=0),0,(O10-O9)/O9)</f>
        <v>0.17730192719486082</v>
      </c>
      <c r="Q10" s="3">
        <f>SUMIFS(Data!$B:$B,Data!$A:$A,"Confirmed",Data!$D:$D,$B10,Data!$C:$C,$K$2)-M10-O10</f>
        <v>23073</v>
      </c>
      <c r="R10" s="15">
        <f>IF(OR(Q9=0,Q10=0),0,(Q10-Q9)/Q9)</f>
        <v>0.11988545357472213</v>
      </c>
      <c r="S10" s="22">
        <f>SUMIFS(Data!$B:$B,Data!$A:$A,S$3,Data!$D:$D,$B10,Data!$C:$C,$S$2)</f>
        <v>98</v>
      </c>
      <c r="T10" s="14">
        <f t="shared" ref="T10:T24" si="16">IF(OR(S9=0,S10=0),0,(S10-S9)/S9)</f>
        <v>1.0851063829787233</v>
      </c>
      <c r="U10" s="3">
        <f>SUMIFS(Data!$B:$B,Data!$A:$A,U$3,Data!$D:$D,$B10,Data!$C:$C,$S$2)</f>
        <v>1</v>
      </c>
      <c r="V10" s="14">
        <f>IF(OR(U9=0,U10=0),0,(U10-U9)/U9)</f>
        <v>0</v>
      </c>
      <c r="W10" s="3">
        <f>SUMIFS(Data!$B:$B,Data!$A:$A,W$3,Data!$D:$D,$B10,Data!$C:$C,$S$2)</f>
        <v>0</v>
      </c>
      <c r="X10" s="14">
        <f>IF(OR(W9=0,W10=0),0,(W10-W9)/W9)</f>
        <v>0</v>
      </c>
      <c r="Y10" s="3">
        <f>SUMIFS(Data!$B:$B,Data!$A:$A,"Confirmed",Data!$D:$D,$B10,Data!$C:$C,$S$2)-U10-W10</f>
        <v>97</v>
      </c>
      <c r="Z10" s="15">
        <f>IF(OR(Y9=0,Y10=0),0,(Y10-Y9)/Y9)</f>
        <v>1.0638297872340425</v>
      </c>
    </row>
    <row r="11" spans="1:26" x14ac:dyDescent="0.3">
      <c r="A11" s="7">
        <f t="shared" ref="A11:A74" si="17">IF(T11=0,"",B11)</f>
        <v>43908</v>
      </c>
      <c r="B11" s="20">
        <v>43908</v>
      </c>
      <c r="C11" s="22">
        <f>SUMIFS(Data!$B:$B,Data!$A:$A,C$3,Data!$D:$D,$B11,Data!$C:$C,$C$2)</f>
        <v>198006</v>
      </c>
      <c r="D11" s="14">
        <f t="shared" si="14"/>
        <v>8.5523502516364591E-2</v>
      </c>
      <c r="E11" s="3">
        <f>SUMIFS(Data!$B:$B,Data!$A:$A,E$3,Data!$D:$D,$B11,Data!$C:$C,$C$2)</f>
        <v>7948</v>
      </c>
      <c r="F11" s="14">
        <f t="shared" ref="F11:H24" si="18">IF(OR(E10=0,E11=0),0,(E11-E10)/E10)</f>
        <v>0.11098686049762371</v>
      </c>
      <c r="G11" s="3">
        <f>SUMIFS(Data!$B:$B,Data!$A:$A,G$3,Data!$D:$D,$B11,Data!$C:$C,$C$2)</f>
        <v>81950</v>
      </c>
      <c r="H11" s="14">
        <f t="shared" si="18"/>
        <v>3.1687082195057469E-2</v>
      </c>
      <c r="I11" s="3">
        <f t="shared" ref="I11:I24" si="19">C11-E11-G11</f>
        <v>108108</v>
      </c>
      <c r="J11" s="15">
        <f t="shared" ref="J11" si="20">IF(OR(I10=0,I11=0),0,(I11-I10)/I10)</f>
        <v>0.1282522255502562</v>
      </c>
      <c r="K11" s="22">
        <f>SUMIFS(Data!$B:$B,Data!$A:$A,K$3,Data!$D:$D,$B11,Data!$C:$C,$K$2)</f>
        <v>31506</v>
      </c>
      <c r="L11" s="14">
        <f t="shared" si="15"/>
        <v>0.12601858470335955</v>
      </c>
      <c r="M11" s="3">
        <f>SUMIFS(Data!$B:$B,Data!$A:$A,M$3,Data!$D:$D,$B11,Data!$C:$C,$K$2)</f>
        <v>2503</v>
      </c>
      <c r="N11" s="14">
        <f t="shared" ref="N11" si="21">IF(OR(M10=0,M11=0),0,(M11-M10)/M10)</f>
        <v>0.15987025023169602</v>
      </c>
      <c r="O11" s="3">
        <f>SUMIFS(Data!$B:$B,Data!$A:$A,O$3,Data!$D:$D,$B11,Data!$C:$C,$K$2)</f>
        <v>2941</v>
      </c>
      <c r="P11" s="14">
        <f t="shared" ref="P11" si="22">IF(OR(O10=0,O11=0),0,(O11-O10)/O10)</f>
        <v>6.984357948344852E-2</v>
      </c>
      <c r="Q11" s="3">
        <f>SUMIFS(Data!$B:$B,Data!$A:$A,"Confirmed",Data!$D:$D,$B11,Data!$C:$C,$K$2)-M11-O11</f>
        <v>26062</v>
      </c>
      <c r="R11" s="15">
        <f t="shared" ref="R11" si="23">IF(OR(Q10=0,Q11=0),0,(Q11-Q10)/Q10)</f>
        <v>0.12954535604386078</v>
      </c>
      <c r="S11" s="22">
        <f>SUMIFS(Data!$B:$B,Data!$A:$A,S$3,Data!$D:$D,$B11,Data!$C:$C,$S$2)</f>
        <v>191</v>
      </c>
      <c r="T11" s="14">
        <f t="shared" si="16"/>
        <v>0.94897959183673475</v>
      </c>
      <c r="U11" s="3">
        <f>SUMIFS(Data!$B:$B,Data!$A:$A,U$3,Data!$D:$D,$B11,Data!$C:$C,$S$2)</f>
        <v>2</v>
      </c>
      <c r="V11" s="14">
        <f t="shared" ref="V11" si="24">IF(OR(U10=0,U11=0),0,(U11-U10)/U10)</f>
        <v>1</v>
      </c>
      <c r="W11" s="3">
        <f>SUMIFS(Data!$B:$B,Data!$A:$A,W$3,Data!$D:$D,$B11,Data!$C:$C,$S$2)</f>
        <v>0</v>
      </c>
      <c r="X11" s="14">
        <f t="shared" ref="X11" si="25">IF(OR(W10=0,W11=0),0,(W11-W10)/W10)</f>
        <v>0</v>
      </c>
      <c r="Y11" s="3">
        <f>SUMIFS(Data!$B:$B,Data!$A:$A,"Confirmed",Data!$D:$D,$B11,Data!$C:$C,$S$2)-U11-W11</f>
        <v>189</v>
      </c>
      <c r="Z11" s="15">
        <f t="shared" ref="Z11" si="26">IF(OR(Y10=0,Y11=0),0,(Y11-Y10)/Y10)</f>
        <v>0.94845360824742264</v>
      </c>
    </row>
    <row r="12" spans="1:26" x14ac:dyDescent="0.3">
      <c r="A12" s="7">
        <f t="shared" si="17"/>
        <v>43909</v>
      </c>
      <c r="B12" s="20">
        <v>43909</v>
      </c>
      <c r="C12" s="22">
        <f>SUMIFS(Data!$B:$B,Data!$A:$A,C$3,Data!$D:$D,$B12,Data!$C:$C,$C$2)</f>
        <v>218815</v>
      </c>
      <c r="D12" s="14">
        <f t="shared" si="14"/>
        <v>0.10509277496641516</v>
      </c>
      <c r="E12" s="3">
        <f>SUMIFS(Data!$B:$B,Data!$A:$A,E$3,Data!$D:$D,$B12,Data!$C:$C,$C$2)</f>
        <v>8810</v>
      </c>
      <c r="F12" s="14">
        <f t="shared" si="18"/>
        <v>0.10845495722194262</v>
      </c>
      <c r="G12" s="3">
        <f>SUMIFS(Data!$B:$B,Data!$A:$A,G$3,Data!$D:$D,$B12,Data!$C:$C,$C$2)</f>
        <v>84113</v>
      </c>
      <c r="H12" s="14">
        <f t="shared" si="18"/>
        <v>2.6394142769981695E-2</v>
      </c>
      <c r="I12" s="3">
        <f t="shared" si="19"/>
        <v>125892</v>
      </c>
      <c r="J12" s="15">
        <f t="shared" ref="J12" si="27">IF(OR(I11=0,I12=0),0,(I12-I11)/I11)</f>
        <v>0.16450216450216451</v>
      </c>
      <c r="K12" s="22">
        <f>SUMIFS(Data!$B:$B,Data!$A:$A,K$3,Data!$D:$D,$B12,Data!$C:$C,$K$2)</f>
        <v>35713</v>
      </c>
      <c r="L12" s="14">
        <f t="shared" si="15"/>
        <v>0.13353012124674665</v>
      </c>
      <c r="M12" s="3">
        <f>SUMIFS(Data!$B:$B,Data!$A:$A,M$3,Data!$D:$D,$B12,Data!$C:$C,$K$2)</f>
        <v>2978</v>
      </c>
      <c r="N12" s="14">
        <f t="shared" ref="N12" si="28">IF(OR(M11=0,M12=0),0,(M12-M11)/M11)</f>
        <v>0.18977227327207352</v>
      </c>
      <c r="O12" s="3">
        <f>SUMIFS(Data!$B:$B,Data!$A:$A,O$3,Data!$D:$D,$B12,Data!$C:$C,$K$2)</f>
        <v>4025</v>
      </c>
      <c r="P12" s="14">
        <f t="shared" ref="P12" si="29">IF(OR(O11=0,O12=0),0,(O12-O11)/O11)</f>
        <v>0.36858211492689563</v>
      </c>
      <c r="Q12" s="3">
        <f>SUMIFS(Data!$B:$B,Data!$A:$A,"Confirmed",Data!$D:$D,$B12,Data!$C:$C,$K$2)-M12-O12</f>
        <v>28710</v>
      </c>
      <c r="R12" s="15">
        <f t="shared" ref="R12" si="30">IF(OR(Q11=0,Q12=0),0,(Q12-Q11)/Q11)</f>
        <v>0.10160386770009976</v>
      </c>
      <c r="S12" s="22">
        <f>SUMIFS(Data!$B:$B,Data!$A:$A,S$3,Data!$D:$D,$B12,Data!$C:$C,$S$2)</f>
        <v>359</v>
      </c>
      <c r="T12" s="14">
        <f t="shared" si="16"/>
        <v>0.87958115183246077</v>
      </c>
      <c r="U12" s="3">
        <f>SUMIFS(Data!$B:$B,Data!$A:$A,U$3,Data!$D:$D,$B12,Data!$C:$C,$S$2)</f>
        <v>4</v>
      </c>
      <c r="V12" s="14">
        <f t="shared" ref="V12" si="31">IF(OR(U11=0,U12=0),0,(U12-U11)/U11)</f>
        <v>1</v>
      </c>
      <c r="W12" s="3">
        <f>SUMIFS(Data!$B:$B,Data!$A:$A,W$3,Data!$D:$D,$B12,Data!$C:$C,$S$2)</f>
        <v>0</v>
      </c>
      <c r="X12" s="14">
        <f t="shared" ref="X12" si="32">IF(OR(W11=0,W12=0),0,(W12-W11)/W11)</f>
        <v>0</v>
      </c>
      <c r="Y12" s="3">
        <f>SUMIFS(Data!$B:$B,Data!$A:$A,"Confirmed",Data!$D:$D,$B12,Data!$C:$C,$S$2)-U12-W12</f>
        <v>355</v>
      </c>
      <c r="Z12" s="15">
        <f t="shared" ref="Z12" si="33">IF(OR(Y11=0,Y12=0),0,(Y12-Y11)/Y11)</f>
        <v>0.87830687830687826</v>
      </c>
    </row>
    <row r="13" spans="1:26" x14ac:dyDescent="0.3">
      <c r="A13" s="7">
        <f t="shared" si="17"/>
        <v>43910</v>
      </c>
      <c r="B13" s="20">
        <v>43910</v>
      </c>
      <c r="C13" s="22">
        <f>SUMIFS(Data!$B:$B,Data!$A:$A,C$3,Data!$D:$D,$B13,Data!$C:$C,$C$2)</f>
        <v>244517</v>
      </c>
      <c r="D13" s="14">
        <f t="shared" si="14"/>
        <v>0.11745995475630099</v>
      </c>
      <c r="E13" s="3">
        <f>SUMIFS(Data!$B:$B,Data!$A:$A,E$3,Data!$D:$D,$B13,Data!$C:$C,$C$2)</f>
        <v>10030</v>
      </c>
      <c r="F13" s="14">
        <f t="shared" si="18"/>
        <v>0.13847900113507378</v>
      </c>
      <c r="G13" s="3">
        <f>SUMIFS(Data!$B:$B,Data!$A:$A,G$3,Data!$D:$D,$B13,Data!$C:$C,$C$2)</f>
        <v>86025</v>
      </c>
      <c r="H13" s="14">
        <f t="shared" si="18"/>
        <v>2.2731325716595533E-2</v>
      </c>
      <c r="I13" s="3">
        <f t="shared" si="19"/>
        <v>148462</v>
      </c>
      <c r="J13" s="15">
        <f t="shared" ref="J13" si="34">IF(OR(I12=0,I13=0),0,(I13-I12)/I12)</f>
        <v>0.17928065325834844</v>
      </c>
      <c r="K13" s="22">
        <f>SUMIFS(Data!$B:$B,Data!$A:$A,K$3,Data!$D:$D,$B13,Data!$C:$C,$K$2)</f>
        <v>41035</v>
      </c>
      <c r="L13" s="14">
        <f t="shared" si="15"/>
        <v>0.14902136476913169</v>
      </c>
      <c r="M13" s="3">
        <f>SUMIFS(Data!$B:$B,Data!$A:$A,M$3,Data!$D:$D,$B13,Data!$C:$C,$K$2)</f>
        <v>3405</v>
      </c>
      <c r="N13" s="14">
        <f t="shared" ref="N13" si="35">IF(OR(M12=0,M13=0),0,(M13-M12)/M12)</f>
        <v>0.14338482202820685</v>
      </c>
      <c r="O13" s="3">
        <f>SUMIFS(Data!$B:$B,Data!$A:$A,O$3,Data!$D:$D,$B13,Data!$C:$C,$K$2)</f>
        <v>4440</v>
      </c>
      <c r="P13" s="14">
        <f t="shared" ref="P13" si="36">IF(OR(O12=0,O13=0),0,(O13-O12)/O12)</f>
        <v>0.1031055900621118</v>
      </c>
      <c r="Q13" s="3">
        <f>SUMIFS(Data!$B:$B,Data!$A:$A,"Confirmed",Data!$D:$D,$B13,Data!$C:$C,$K$2)-M13-O13</f>
        <v>33190</v>
      </c>
      <c r="R13" s="15">
        <f t="shared" ref="R13" si="37">IF(OR(Q12=0,Q13=0),0,(Q13-Q12)/Q12)</f>
        <v>0.15604319052594914</v>
      </c>
      <c r="S13" s="22">
        <f>SUMIFS(Data!$B:$B,Data!$A:$A,S$3,Data!$D:$D,$B13,Data!$C:$C,$S$2)</f>
        <v>670</v>
      </c>
      <c r="T13" s="14">
        <f t="shared" si="16"/>
        <v>0.86629526462395545</v>
      </c>
      <c r="U13" s="3">
        <f>SUMIFS(Data!$B:$B,Data!$A:$A,U$3,Data!$D:$D,$B13,Data!$C:$C,$S$2)</f>
        <v>9</v>
      </c>
      <c r="V13" s="14">
        <f t="shared" ref="V13" si="38">IF(OR(U12=0,U13=0),0,(U13-U12)/U12)</f>
        <v>1.25</v>
      </c>
      <c r="W13" s="3">
        <f>SUMIFS(Data!$B:$B,Data!$A:$A,W$3,Data!$D:$D,$B13,Data!$C:$C,$S$2)</f>
        <v>0</v>
      </c>
      <c r="X13" s="14">
        <f t="shared" ref="X13" si="39">IF(OR(W12=0,W13=0),0,(W13-W12)/W12)</f>
        <v>0</v>
      </c>
      <c r="Y13" s="3">
        <f>SUMIFS(Data!$B:$B,Data!$A:$A,"Confirmed",Data!$D:$D,$B13,Data!$C:$C,$S$2)-U13-W13</f>
        <v>661</v>
      </c>
      <c r="Z13" s="15">
        <f t="shared" ref="Z13" si="40">IF(OR(Y12=0,Y13=0),0,(Y13-Y12)/Y12)</f>
        <v>0.86197183098591545</v>
      </c>
    </row>
    <row r="14" spans="1:26" x14ac:dyDescent="0.3">
      <c r="A14" s="7">
        <f t="shared" si="17"/>
        <v>43911</v>
      </c>
      <c r="B14" s="20">
        <v>43911</v>
      </c>
      <c r="C14" s="22">
        <f>SUMIFS(Data!$B:$B,Data!$A:$A,C$3,Data!$D:$D,$B14,Data!$C:$C,$C$2)</f>
        <v>275429</v>
      </c>
      <c r="D14" s="14">
        <f t="shared" si="14"/>
        <v>0.12642065786836906</v>
      </c>
      <c r="E14" s="3">
        <f>SUMIFS(Data!$B:$B,Data!$A:$A,E$3,Data!$D:$D,$B14,Data!$C:$C,$C$2)</f>
        <v>11397</v>
      </c>
      <c r="F14" s="14">
        <f t="shared" si="18"/>
        <v>0.13629112662013959</v>
      </c>
      <c r="G14" s="3">
        <f>SUMIFS(Data!$B:$B,Data!$A:$A,G$3,Data!$D:$D,$B14,Data!$C:$C,$C$2)</f>
        <v>88252</v>
      </c>
      <c r="H14" s="14">
        <f t="shared" si="18"/>
        <v>2.5887823307178145E-2</v>
      </c>
      <c r="I14" s="3">
        <f t="shared" si="19"/>
        <v>175780</v>
      </c>
      <c r="J14" s="15">
        <f t="shared" ref="J14" si="41">IF(OR(I13=0,I14=0),0,(I14-I13)/I13)</f>
        <v>0.18400668184451241</v>
      </c>
      <c r="K14" s="22">
        <f>SUMIFS(Data!$B:$B,Data!$A:$A,K$3,Data!$D:$D,$B14,Data!$C:$C,$K$2)</f>
        <v>47021</v>
      </c>
      <c r="L14" s="14">
        <f t="shared" si="15"/>
        <v>0.14587547215791397</v>
      </c>
      <c r="M14" s="3">
        <f>SUMIFS(Data!$B:$B,Data!$A:$A,M$3,Data!$D:$D,$B14,Data!$C:$C,$K$2)</f>
        <v>4032</v>
      </c>
      <c r="N14" s="14">
        <f t="shared" ref="N14" si="42">IF(OR(M13=0,M14=0),0,(M14-M13)/M13)</f>
        <v>0.1841409691629956</v>
      </c>
      <c r="O14" s="3">
        <f>SUMIFS(Data!$B:$B,Data!$A:$A,O$3,Data!$D:$D,$B14,Data!$C:$C,$K$2)</f>
        <v>4440</v>
      </c>
      <c r="P14" s="14">
        <f t="shared" ref="P14" si="43">IF(OR(O13=0,O14=0),0,(O14-O13)/O13)</f>
        <v>0</v>
      </c>
      <c r="Q14" s="3">
        <f>SUMIFS(Data!$B:$B,Data!$A:$A,"Confirmed",Data!$D:$D,$B14,Data!$C:$C,$K$2)-M14-O14</f>
        <v>38549</v>
      </c>
      <c r="R14" s="15">
        <f t="shared" ref="R14" si="44">IF(OR(Q13=0,Q14=0),0,(Q14-Q13)/Q13)</f>
        <v>0.16146429647484181</v>
      </c>
      <c r="S14" s="22">
        <f>SUMIFS(Data!$B:$B,Data!$A:$A,S$3,Data!$D:$D,$B14,Data!$C:$C,$S$2)</f>
        <v>947</v>
      </c>
      <c r="T14" s="14">
        <f t="shared" si="16"/>
        <v>0.41343283582089552</v>
      </c>
      <c r="U14" s="3">
        <f>SUMIFS(Data!$B:$B,Data!$A:$A,U$3,Data!$D:$D,$B14,Data!$C:$C,$S$2)</f>
        <v>21</v>
      </c>
      <c r="V14" s="14">
        <f t="shared" ref="V14" si="45">IF(OR(U13=0,U14=0),0,(U14-U13)/U13)</f>
        <v>1.3333333333333333</v>
      </c>
      <c r="W14" s="3">
        <f>SUMIFS(Data!$B:$B,Data!$A:$A,W$3,Data!$D:$D,$B14,Data!$C:$C,$S$2)</f>
        <v>0</v>
      </c>
      <c r="X14" s="14">
        <f t="shared" ref="X14" si="46">IF(OR(W13=0,W14=0),0,(W14-W13)/W13)</f>
        <v>0</v>
      </c>
      <c r="Y14" s="3">
        <f>SUMIFS(Data!$B:$B,Data!$A:$A,"Confirmed",Data!$D:$D,$B14,Data!$C:$C,$S$2)-U14-W14</f>
        <v>926</v>
      </c>
      <c r="Z14" s="15">
        <f t="shared" ref="Z14" si="47">IF(OR(Y13=0,Y14=0),0,(Y14-Y13)/Y13)</f>
        <v>0.40090771558245081</v>
      </c>
    </row>
    <row r="15" spans="1:26" x14ac:dyDescent="0.3">
      <c r="A15" s="7">
        <f t="shared" si="17"/>
        <v>43912</v>
      </c>
      <c r="B15" s="20">
        <v>43912</v>
      </c>
      <c r="C15" s="22">
        <f>SUMIFS(Data!$B:$B,Data!$A:$A,C$3,Data!$D:$D,$B15,Data!$C:$C,$C$2)</f>
        <v>307277</v>
      </c>
      <c r="D15" s="14">
        <f t="shared" si="14"/>
        <v>0.11563052547117406</v>
      </c>
      <c r="E15" s="3">
        <f>SUMIFS(Data!$B:$B,Data!$A:$A,E$3,Data!$D:$D,$B15,Data!$C:$C,$C$2)</f>
        <v>13048</v>
      </c>
      <c r="F15" s="14">
        <f t="shared" si="18"/>
        <v>0.14486268316223569</v>
      </c>
      <c r="G15" s="3">
        <f>SUMIFS(Data!$B:$B,Data!$A:$A,G$3,Data!$D:$D,$B15,Data!$C:$C,$C$2)</f>
        <v>92372</v>
      </c>
      <c r="H15" s="14">
        <f t="shared" si="18"/>
        <v>4.6684494402393147E-2</v>
      </c>
      <c r="I15" s="3">
        <f t="shared" si="19"/>
        <v>201857</v>
      </c>
      <c r="J15" s="15">
        <f t="shared" ref="J15" si="48">IF(OR(I14=0,I15=0),0,(I15-I14)/I14)</f>
        <v>0.14835021049038571</v>
      </c>
      <c r="K15" s="22">
        <f>SUMIFS(Data!$B:$B,Data!$A:$A,K$3,Data!$D:$D,$B15,Data!$C:$C,$K$2)</f>
        <v>53578</v>
      </c>
      <c r="L15" s="14">
        <f t="shared" si="15"/>
        <v>0.1394483315965207</v>
      </c>
      <c r="M15" s="3">
        <f>SUMIFS(Data!$B:$B,Data!$A:$A,M$3,Data!$D:$D,$B15,Data!$C:$C,$K$2)</f>
        <v>4825</v>
      </c>
      <c r="N15" s="14">
        <f t="shared" ref="N15" si="49">IF(OR(M14=0,M15=0),0,(M15-M14)/M14)</f>
        <v>0.1966765873015873</v>
      </c>
      <c r="O15" s="3">
        <f>SUMIFS(Data!$B:$B,Data!$A:$A,O$3,Data!$D:$D,$B15,Data!$C:$C,$K$2)</f>
        <v>6072</v>
      </c>
      <c r="P15" s="14">
        <f t="shared" ref="P15" si="50">IF(OR(O14=0,O15=0),0,(O15-O14)/O14)</f>
        <v>0.36756756756756759</v>
      </c>
      <c r="Q15" s="3">
        <f>SUMIFS(Data!$B:$B,Data!$A:$A,"Confirmed",Data!$D:$D,$B15,Data!$C:$C,$K$2)-M15-O15</f>
        <v>42681</v>
      </c>
      <c r="R15" s="15">
        <f t="shared" ref="R15" si="51">IF(OR(Q14=0,Q15=0),0,(Q15-Q14)/Q14)</f>
        <v>0.10718825391060728</v>
      </c>
      <c r="S15" s="22">
        <f>SUMIFS(Data!$B:$B,Data!$A:$A,S$3,Data!$D:$D,$B15,Data!$C:$C,$S$2)</f>
        <v>1236</v>
      </c>
      <c r="T15" s="14">
        <f t="shared" si="16"/>
        <v>0.30517423442449843</v>
      </c>
      <c r="U15" s="3">
        <f>SUMIFS(Data!$B:$B,Data!$A:$A,U$3,Data!$D:$D,$B15,Data!$C:$C,$S$2)</f>
        <v>30</v>
      </c>
      <c r="V15" s="14">
        <f t="shared" ref="V15" si="52">IF(OR(U14=0,U15=0),0,(U15-U14)/U14)</f>
        <v>0.42857142857142855</v>
      </c>
      <c r="W15" s="3">
        <f>SUMIFS(Data!$B:$B,Data!$A:$A,W$3,Data!$D:$D,$B15,Data!$C:$C,$S$2)</f>
        <v>0</v>
      </c>
      <c r="X15" s="14">
        <f t="shared" ref="X15" si="53">IF(OR(W14=0,W15=0),0,(W15-W14)/W14)</f>
        <v>0</v>
      </c>
      <c r="Y15" s="3">
        <f>SUMIFS(Data!$B:$B,Data!$A:$A,"Confirmed",Data!$D:$D,$B15,Data!$C:$C,$S$2)-U15-W15</f>
        <v>1206</v>
      </c>
      <c r="Z15" s="15">
        <f t="shared" ref="Z15" si="54">IF(OR(Y14=0,Y15=0),0,(Y15-Y14)/Y14)</f>
        <v>0.30237580993520519</v>
      </c>
    </row>
    <row r="16" spans="1:26" x14ac:dyDescent="0.3">
      <c r="A16" s="7">
        <f t="shared" si="17"/>
        <v>43913</v>
      </c>
      <c r="B16" s="20">
        <v>43913</v>
      </c>
      <c r="C16" s="22">
        <f>SUMIFS(Data!$B:$B,Data!$A:$A,C$3,Data!$D:$D,$B16,Data!$C:$C,$C$2)</f>
        <v>339035</v>
      </c>
      <c r="D16" s="14">
        <f t="shared" si="14"/>
        <v>0.10335300071271199</v>
      </c>
      <c r="E16" s="3">
        <f>SUMIFS(Data!$B:$B,Data!$A:$A,E$3,Data!$D:$D,$B16,Data!$C:$C,$C$2)</f>
        <v>14705</v>
      </c>
      <c r="F16" s="14">
        <f t="shared" si="18"/>
        <v>0.12699264255058246</v>
      </c>
      <c r="G16" s="3">
        <f>SUMIFS(Data!$B:$B,Data!$A:$A,G$3,Data!$D:$D,$B16,Data!$C:$C,$C$2)</f>
        <v>98799</v>
      </c>
      <c r="H16" s="14">
        <f t="shared" si="18"/>
        <v>6.9577361105096783E-2</v>
      </c>
      <c r="I16" s="3">
        <f t="shared" si="19"/>
        <v>225531</v>
      </c>
      <c r="J16" s="15">
        <f t="shared" ref="J16" si="55">IF(OR(I15=0,I16=0),0,(I16-I15)/I15)</f>
        <v>0.1172810454926012</v>
      </c>
      <c r="K16" s="22">
        <f>SUMIFS(Data!$B:$B,Data!$A:$A,K$3,Data!$D:$D,$B16,Data!$C:$C,$K$2)</f>
        <v>59138</v>
      </c>
      <c r="L16" s="14">
        <f t="shared" si="15"/>
        <v>0.10377393706372018</v>
      </c>
      <c r="M16" s="3">
        <f>SUMIFS(Data!$B:$B,Data!$A:$A,M$3,Data!$D:$D,$B16,Data!$C:$C,$K$2)</f>
        <v>5476</v>
      </c>
      <c r="N16" s="14">
        <f t="shared" ref="N16" si="56">IF(OR(M15=0,M16=0),0,(M16-M15)/M15)</f>
        <v>0.13492227979274612</v>
      </c>
      <c r="O16" s="3">
        <f>SUMIFS(Data!$B:$B,Data!$A:$A,O$3,Data!$D:$D,$B16,Data!$C:$C,$K$2)</f>
        <v>7024</v>
      </c>
      <c r="P16" s="14">
        <f t="shared" ref="P16" si="57">IF(OR(O15=0,O16=0),0,(O16-O15)/O15)</f>
        <v>0.15678524374176547</v>
      </c>
      <c r="Q16" s="3">
        <f>SUMIFS(Data!$B:$B,Data!$A:$A,"Confirmed",Data!$D:$D,$B16,Data!$C:$C,$K$2)-M16-O16</f>
        <v>46638</v>
      </c>
      <c r="R16" s="15">
        <f t="shared" ref="R16" si="58">IF(OR(Q15=0,Q16=0),0,(Q16-Q15)/Q15)</f>
        <v>9.2711042384199055E-2</v>
      </c>
      <c r="S16" s="22">
        <f>SUMIFS(Data!$B:$B,Data!$A:$A,S$3,Data!$D:$D,$B16,Data!$C:$C,$S$2)</f>
        <v>1529</v>
      </c>
      <c r="T16" s="14">
        <f t="shared" si="16"/>
        <v>0.23705501618122976</v>
      </c>
      <c r="U16" s="3">
        <f>SUMIFS(Data!$B:$B,Data!$A:$A,U$3,Data!$D:$D,$B16,Data!$C:$C,$S$2)</f>
        <v>37</v>
      </c>
      <c r="V16" s="14">
        <f t="shared" ref="V16" si="59">IF(OR(U15=0,U16=0),0,(U16-U15)/U15)</f>
        <v>0.23333333333333334</v>
      </c>
      <c r="W16" s="3">
        <f>SUMIFS(Data!$B:$B,Data!$A:$A,W$3,Data!$D:$D,$B16,Data!$C:$C,$S$2)</f>
        <v>0</v>
      </c>
      <c r="X16" s="14">
        <f t="shared" ref="X16" si="60">IF(OR(W15=0,W16=0),0,(W16-W15)/W15)</f>
        <v>0</v>
      </c>
      <c r="Y16" s="3">
        <f>SUMIFS(Data!$B:$B,Data!$A:$A,"Confirmed",Data!$D:$D,$B16,Data!$C:$C,$S$2)-U16-W16</f>
        <v>1492</v>
      </c>
      <c r="Z16" s="15">
        <f t="shared" ref="Z16" si="61">IF(OR(Y15=0,Y16=0),0,(Y16-Y15)/Y15)</f>
        <v>0.23714759535655058</v>
      </c>
    </row>
    <row r="17" spans="1:26" x14ac:dyDescent="0.3">
      <c r="A17" s="7">
        <f t="shared" si="17"/>
        <v>43914</v>
      </c>
      <c r="B17" s="20">
        <v>43914</v>
      </c>
      <c r="C17" s="22">
        <f>SUMIFS(Data!$B:$B,Data!$A:$A,C$3,Data!$D:$D,$B17,Data!$C:$C,$C$2)</f>
        <v>381499</v>
      </c>
      <c r="D17" s="14">
        <f t="shared" si="14"/>
        <v>0.12524960549795744</v>
      </c>
      <c r="E17" s="3">
        <f>SUMIFS(Data!$B:$B,Data!$A:$A,E$3,Data!$D:$D,$B17,Data!$C:$C,$C$2)</f>
        <v>16557</v>
      </c>
      <c r="F17" s="14">
        <f t="shared" si="18"/>
        <v>0.12594355661339682</v>
      </c>
      <c r="G17" s="3">
        <f>SUMIFS(Data!$B:$B,Data!$A:$A,G$3,Data!$D:$D,$B17,Data!$C:$C,$C$2)</f>
        <v>101794</v>
      </c>
      <c r="H17" s="14">
        <f t="shared" si="18"/>
        <v>3.0314072004777377E-2</v>
      </c>
      <c r="I17" s="3">
        <f t="shared" si="19"/>
        <v>263148</v>
      </c>
      <c r="J17" s="15">
        <f t="shared" ref="J17" si="62">IF(OR(I16=0,I17=0),0,(I17-I16)/I16)</f>
        <v>0.16679303510382165</v>
      </c>
      <c r="K17" s="22">
        <f>SUMIFS(Data!$B:$B,Data!$A:$A,K$3,Data!$D:$D,$B17,Data!$C:$C,$K$2)</f>
        <v>63927</v>
      </c>
      <c r="L17" s="14">
        <f t="shared" si="15"/>
        <v>8.0980080489702053E-2</v>
      </c>
      <c r="M17" s="3">
        <f>SUMIFS(Data!$B:$B,Data!$A:$A,M$3,Data!$D:$D,$B17,Data!$C:$C,$K$2)</f>
        <v>6077</v>
      </c>
      <c r="N17" s="14">
        <f t="shared" ref="N17" si="63">IF(OR(M16=0,M17=0),0,(M17-M16)/M16)</f>
        <v>0.10975164353542732</v>
      </c>
      <c r="O17" s="3">
        <f>SUMIFS(Data!$B:$B,Data!$A:$A,O$3,Data!$D:$D,$B17,Data!$C:$C,$K$2)</f>
        <v>7432</v>
      </c>
      <c r="P17" s="14">
        <f t="shared" ref="P17" si="64">IF(OR(O16=0,O17=0),0,(O17-O16)/O16)</f>
        <v>5.808656036446469E-2</v>
      </c>
      <c r="Q17" s="3">
        <f>SUMIFS(Data!$B:$B,Data!$A:$A,"Confirmed",Data!$D:$D,$B17,Data!$C:$C,$K$2)-M17-O17</f>
        <v>50418</v>
      </c>
      <c r="R17" s="15">
        <f t="shared" ref="R17" si="65">IF(OR(Q16=0,Q17=0),0,(Q17-Q16)/Q16)</f>
        <v>8.1049787726746425E-2</v>
      </c>
      <c r="S17" s="22">
        <f>SUMIFS(Data!$B:$B,Data!$A:$A,S$3,Data!$D:$D,$B17,Data!$C:$C,$S$2)</f>
        <v>1872</v>
      </c>
      <c r="T17" s="14">
        <f t="shared" si="16"/>
        <v>0.22432962720732505</v>
      </c>
      <c r="U17" s="3">
        <f>SUMIFS(Data!$B:$B,Data!$A:$A,U$3,Data!$D:$D,$B17,Data!$C:$C,$S$2)</f>
        <v>44</v>
      </c>
      <c r="V17" s="14">
        <f t="shared" ref="V17" si="66">IF(OR(U16=0,U17=0),0,(U17-U16)/U16)</f>
        <v>0.1891891891891892</v>
      </c>
      <c r="W17" s="3">
        <f>SUMIFS(Data!$B:$B,Data!$A:$A,W$3,Data!$D:$D,$B17,Data!$C:$C,$S$2)</f>
        <v>0</v>
      </c>
      <c r="X17" s="14">
        <f t="shared" ref="X17" si="67">IF(OR(W16=0,W17=0),0,(W17-W16)/W16)</f>
        <v>0</v>
      </c>
      <c r="Y17" s="3">
        <f>SUMIFS(Data!$B:$B,Data!$A:$A,"Confirmed",Data!$D:$D,$B17,Data!$C:$C,$S$2)-U17-W17</f>
        <v>1828</v>
      </c>
      <c r="Z17" s="15">
        <f t="shared" ref="Z17" si="68">IF(OR(Y16=0,Y17=0),0,(Y17-Y16)/Y16)</f>
        <v>0.22520107238605899</v>
      </c>
    </row>
    <row r="18" spans="1:26" x14ac:dyDescent="0.3">
      <c r="A18" s="7">
        <f t="shared" si="17"/>
        <v>43915</v>
      </c>
      <c r="B18" s="20">
        <v>43915</v>
      </c>
      <c r="C18" s="22">
        <f>SUMIFS(Data!$B:$B,Data!$A:$A,C$3,Data!$D:$D,$B18,Data!$C:$C,$C$2)</f>
        <v>422989</v>
      </c>
      <c r="D18" s="14">
        <f t="shared" si="14"/>
        <v>0.1087551998825685</v>
      </c>
      <c r="E18" s="3">
        <f>SUMIFS(Data!$B:$B,Data!$A:$A,E$3,Data!$D:$D,$B18,Data!$C:$C,$C$2)</f>
        <v>18916</v>
      </c>
      <c r="F18" s="14">
        <f t="shared" si="18"/>
        <v>0.14247750196291598</v>
      </c>
      <c r="G18" s="3">
        <f>SUMIFS(Data!$B:$B,Data!$A:$A,G$3,Data!$D:$D,$B18,Data!$C:$C,$C$2)</f>
        <v>108578</v>
      </c>
      <c r="H18" s="14">
        <f t="shared" si="18"/>
        <v>6.6644399473446372E-2</v>
      </c>
      <c r="I18" s="3">
        <f t="shared" si="19"/>
        <v>295495</v>
      </c>
      <c r="J18" s="15">
        <f t="shared" ref="J18" si="69">IF(OR(I17=0,I18=0),0,(I18-I17)/I17)</f>
        <v>0.12292322191314393</v>
      </c>
      <c r="K18" s="22">
        <f>SUMIFS(Data!$B:$B,Data!$A:$A,K$3,Data!$D:$D,$B18,Data!$C:$C,$K$2)</f>
        <v>69176</v>
      </c>
      <c r="L18" s="14">
        <f t="shared" si="15"/>
        <v>8.2109280898524886E-2</v>
      </c>
      <c r="M18" s="3">
        <f>SUMIFS(Data!$B:$B,Data!$A:$A,M$3,Data!$D:$D,$B18,Data!$C:$C,$K$2)</f>
        <v>6820</v>
      </c>
      <c r="N18" s="14">
        <f t="shared" ref="N18" si="70">IF(OR(M17=0,M18=0),0,(M18-M17)/M17)</f>
        <v>0.12226427513575777</v>
      </c>
      <c r="O18" s="3">
        <f>SUMIFS(Data!$B:$B,Data!$A:$A,O$3,Data!$D:$D,$B18,Data!$C:$C,$K$2)</f>
        <v>8326</v>
      </c>
      <c r="P18" s="14">
        <f t="shared" ref="P18" si="71">IF(OR(O17=0,O18=0),0,(O18-O17)/O17)</f>
        <v>0.12029063509149623</v>
      </c>
      <c r="Q18" s="3">
        <f>SUMIFS(Data!$B:$B,Data!$A:$A,"Confirmed",Data!$D:$D,$B18,Data!$C:$C,$K$2)-M18-O18</f>
        <v>54030</v>
      </c>
      <c r="R18" s="15">
        <f t="shared" ref="R18" si="72">IF(OR(Q17=0,Q18=0),0,(Q18-Q17)/Q17)</f>
        <v>7.1641080566464357E-2</v>
      </c>
      <c r="S18" s="22">
        <f>SUMIFS(Data!$B:$B,Data!$A:$A,S$3,Data!$D:$D,$B18,Data!$C:$C,$S$2)</f>
        <v>2433</v>
      </c>
      <c r="T18" s="14">
        <f t="shared" si="16"/>
        <v>0.29967948717948717</v>
      </c>
      <c r="U18" s="3">
        <f>SUMIFS(Data!$B:$B,Data!$A:$A,U$3,Data!$D:$D,$B18,Data!$C:$C,$S$2)</f>
        <v>59</v>
      </c>
      <c r="V18" s="14">
        <f t="shared" ref="V18" si="73">IF(OR(U17=0,U18=0),0,(U18-U17)/U17)</f>
        <v>0.34090909090909088</v>
      </c>
      <c r="W18" s="3">
        <f>SUMIFS(Data!$B:$B,Data!$A:$A,W$3,Data!$D:$D,$B18,Data!$C:$C,$S$2)</f>
        <v>26</v>
      </c>
      <c r="X18" s="14">
        <f t="shared" ref="X18" si="74">IF(OR(W17=0,W18=0),0,(W18-W17)/W17)</f>
        <v>0</v>
      </c>
      <c r="Y18" s="3">
        <f>SUMIFS(Data!$B:$B,Data!$A:$A,"Confirmed",Data!$D:$D,$B18,Data!$C:$C,$S$2)-U18-W18</f>
        <v>2348</v>
      </c>
      <c r="Z18" s="15">
        <f t="shared" ref="Z18" si="75">IF(OR(Y17=0,Y18=0),0,(Y18-Y17)/Y17)</f>
        <v>0.28446389496717722</v>
      </c>
    </row>
    <row r="19" spans="1:26" x14ac:dyDescent="0.3">
      <c r="A19" s="7">
        <f t="shared" si="17"/>
        <v>43916</v>
      </c>
      <c r="B19" s="20">
        <v>43916</v>
      </c>
      <c r="C19" s="22">
        <f>SUMIFS(Data!$B:$B,Data!$A:$A,C$3,Data!$D:$D,$B19,Data!$C:$C,$C$2)</f>
        <v>471783</v>
      </c>
      <c r="D19" s="14">
        <f t="shared" si="14"/>
        <v>0.1153552456446858</v>
      </c>
      <c r="E19" s="3">
        <f>SUMIFS(Data!$B:$B,Data!$A:$A,E$3,Data!$D:$D,$B19,Data!$C:$C,$C$2)</f>
        <v>21306</v>
      </c>
      <c r="F19" s="14">
        <f t="shared" si="18"/>
        <v>0.12634806513004865</v>
      </c>
      <c r="G19" s="3">
        <f>SUMIFS(Data!$B:$B,Data!$A:$A,G$3,Data!$D:$D,$B19,Data!$C:$C,$C$2)</f>
        <v>114858</v>
      </c>
      <c r="H19" s="14">
        <f t="shared" si="18"/>
        <v>5.7838604505516769E-2</v>
      </c>
      <c r="I19" s="3">
        <f t="shared" si="19"/>
        <v>335619</v>
      </c>
      <c r="J19" s="15">
        <f t="shared" ref="J19" si="76">IF(OR(I18=0,I19=0),0,(I19-I18)/I18)</f>
        <v>0.13578571549434001</v>
      </c>
      <c r="K19" s="22">
        <f>SUMIFS(Data!$B:$B,Data!$A:$A,K$3,Data!$D:$D,$B19,Data!$C:$C,$K$2)</f>
        <v>74386</v>
      </c>
      <c r="L19" s="14">
        <f t="shared" si="15"/>
        <v>7.5315138198219042E-2</v>
      </c>
      <c r="M19" s="3">
        <f>SUMIFS(Data!$B:$B,Data!$A:$A,M$3,Data!$D:$D,$B19,Data!$C:$C,$K$2)</f>
        <v>7503</v>
      </c>
      <c r="N19" s="14">
        <f t="shared" ref="N19" si="77">IF(OR(M18=0,M19=0),0,(M19-M18)/M18)</f>
        <v>0.1001466275659824</v>
      </c>
      <c r="O19" s="3">
        <f>SUMIFS(Data!$B:$B,Data!$A:$A,O$3,Data!$D:$D,$B19,Data!$C:$C,$K$2)</f>
        <v>9362</v>
      </c>
      <c r="P19" s="14">
        <f t="shared" ref="P19" si="78">IF(OR(O18=0,O19=0),0,(O19-O18)/O18)</f>
        <v>0.12442949795820323</v>
      </c>
      <c r="Q19" s="3">
        <f>SUMIFS(Data!$B:$B,Data!$A:$A,"Confirmed",Data!$D:$D,$B19,Data!$C:$C,$K$2)-M19-O19</f>
        <v>57521</v>
      </c>
      <c r="R19" s="15">
        <f t="shared" ref="R19" si="79">IF(OR(Q18=0,Q19=0),0,(Q19-Q18)/Q18)</f>
        <v>6.4612252452341298E-2</v>
      </c>
      <c r="S19" s="22">
        <f>SUMIFS(Data!$B:$B,Data!$A:$A,S$3,Data!$D:$D,$B19,Data!$C:$C,$S$2)</f>
        <v>3629</v>
      </c>
      <c r="T19" s="14">
        <f t="shared" si="16"/>
        <v>0.49157418824496507</v>
      </c>
      <c r="U19" s="3">
        <f>SUMIFS(Data!$B:$B,Data!$A:$A,U$3,Data!$D:$D,$B19,Data!$C:$C,$S$2)</f>
        <v>75</v>
      </c>
      <c r="V19" s="14">
        <f t="shared" ref="V19" si="80">IF(OR(U18=0,U19=0),0,(U19-U18)/U18)</f>
        <v>0.2711864406779661</v>
      </c>
      <c r="W19" s="3">
        <f>SUMIFS(Data!$B:$B,Data!$A:$A,W$3,Data!$D:$D,$B19,Data!$C:$C,$S$2)</f>
        <v>26</v>
      </c>
      <c r="X19" s="14">
        <f t="shared" ref="X19" si="81">IF(OR(W18=0,W19=0),0,(W19-W18)/W18)</f>
        <v>0</v>
      </c>
      <c r="Y19" s="3">
        <f>SUMIFS(Data!$B:$B,Data!$A:$A,"Confirmed",Data!$D:$D,$B19,Data!$C:$C,$S$2)-U19-W19</f>
        <v>3528</v>
      </c>
      <c r="Z19" s="15">
        <f t="shared" ref="Z19" si="82">IF(OR(Y18=0,Y19=0),0,(Y19-Y18)/Y18)</f>
        <v>0.50255536626916519</v>
      </c>
    </row>
    <row r="20" spans="1:26" x14ac:dyDescent="0.3">
      <c r="A20" s="7">
        <f t="shared" si="17"/>
        <v>43917</v>
      </c>
      <c r="B20" s="20">
        <v>43917</v>
      </c>
      <c r="C20" s="22">
        <f>SUMIFS(Data!$B:$B,Data!$A:$A,C$3,Data!$D:$D,$B20,Data!$C:$C,$C$2)</f>
        <v>532692</v>
      </c>
      <c r="D20" s="14">
        <f t="shared" si="14"/>
        <v>0.12910384647178894</v>
      </c>
      <c r="E20" s="3">
        <f>SUMIFS(Data!$B:$B,Data!$A:$A,E$3,Data!$D:$D,$B20,Data!$C:$C,$C$2)</f>
        <v>24075</v>
      </c>
      <c r="F20" s="14">
        <f t="shared" si="18"/>
        <v>0.12996339059419881</v>
      </c>
      <c r="G20" s="3">
        <f>SUMIFS(Data!$B:$B,Data!$A:$A,G$3,Data!$D:$D,$B20,Data!$C:$C,$C$2)</f>
        <v>122672</v>
      </c>
      <c r="H20" s="14">
        <f t="shared" si="18"/>
        <v>6.8031830608229288E-2</v>
      </c>
      <c r="I20" s="3">
        <f t="shared" si="19"/>
        <v>385945</v>
      </c>
      <c r="J20" s="15">
        <f t="shared" ref="J20" si="83">IF(OR(I19=0,I20=0),0,(I20-I19)/I19)</f>
        <v>0.149949794260754</v>
      </c>
      <c r="K20" s="22">
        <f>SUMIFS(Data!$B:$B,Data!$A:$A,K$3,Data!$D:$D,$B20,Data!$C:$C,$K$2)</f>
        <v>80589</v>
      </c>
      <c r="L20" s="14">
        <f t="shared" si="15"/>
        <v>8.3389347457854979E-2</v>
      </c>
      <c r="M20" s="3">
        <f>SUMIFS(Data!$B:$B,Data!$A:$A,M$3,Data!$D:$D,$B20,Data!$C:$C,$K$2)</f>
        <v>8215</v>
      </c>
      <c r="N20" s="14">
        <f t="shared" ref="N20" si="84">IF(OR(M19=0,M20=0),0,(M20-M19)/M19)</f>
        <v>9.4895375183260036E-2</v>
      </c>
      <c r="O20" s="3">
        <f>SUMIFS(Data!$B:$B,Data!$A:$A,O$3,Data!$D:$D,$B20,Data!$C:$C,$K$2)</f>
        <v>10361</v>
      </c>
      <c r="P20" s="14">
        <f t="shared" ref="P20" si="85">IF(OR(O19=0,O20=0),0,(O20-O19)/O19)</f>
        <v>0.10670796838282419</v>
      </c>
      <c r="Q20" s="3">
        <f>SUMIFS(Data!$B:$B,Data!$A:$A,"Confirmed",Data!$D:$D,$B20,Data!$C:$C,$K$2)-M20-O20</f>
        <v>62013</v>
      </c>
      <c r="R20" s="15">
        <f t="shared" ref="R20" si="86">IF(OR(Q19=0,Q20=0),0,(Q20-Q19)/Q19)</f>
        <v>7.8093218129031139E-2</v>
      </c>
      <c r="S20" s="22">
        <f>SUMIFS(Data!$B:$B,Data!$A:$A,S$3,Data!$D:$D,$B20,Data!$C:$C,$S$2)</f>
        <v>5698</v>
      </c>
      <c r="T20" s="14">
        <f t="shared" si="16"/>
        <v>0.57012951226233122</v>
      </c>
      <c r="U20" s="3">
        <f>SUMIFS(Data!$B:$B,Data!$A:$A,U$3,Data!$D:$D,$B20,Data!$C:$C,$S$2)</f>
        <v>92</v>
      </c>
      <c r="V20" s="14">
        <f t="shared" ref="V20" si="87">IF(OR(U19=0,U20=0),0,(U20-U19)/U19)</f>
        <v>0.22666666666666666</v>
      </c>
      <c r="W20" s="3">
        <f>SUMIFS(Data!$B:$B,Data!$A:$A,W$3,Data!$D:$D,$B20,Data!$C:$C,$S$2)</f>
        <v>42</v>
      </c>
      <c r="X20" s="14">
        <f t="shared" ref="X20" si="88">IF(OR(W19=0,W20=0),0,(W20-W19)/W19)</f>
        <v>0.61538461538461542</v>
      </c>
      <c r="Y20" s="3">
        <f>SUMIFS(Data!$B:$B,Data!$A:$A,"Confirmed",Data!$D:$D,$B20,Data!$C:$C,$S$2)-U20-W20</f>
        <v>5564</v>
      </c>
      <c r="Z20" s="15">
        <f t="shared" ref="Z20" si="89">IF(OR(Y19=0,Y20=0),0,(Y20-Y19)/Y19)</f>
        <v>0.57709750566893425</v>
      </c>
    </row>
    <row r="21" spans="1:26" x14ac:dyDescent="0.3">
      <c r="A21" s="7">
        <f t="shared" si="17"/>
        <v>43918</v>
      </c>
      <c r="B21" s="20">
        <v>43918</v>
      </c>
      <c r="C21" s="22">
        <f>SUMIFS(Data!$B:$B,Data!$A:$A,C$3,Data!$D:$D,$B21,Data!$C:$C,$C$2)</f>
        <v>598245</v>
      </c>
      <c r="D21" s="14">
        <f t="shared" si="14"/>
        <v>0.1230598544750062</v>
      </c>
      <c r="E21" s="3">
        <f>SUMIFS(Data!$B:$B,Data!$A:$A,E$3,Data!$D:$D,$B21,Data!$C:$C,$C$2)</f>
        <v>27762</v>
      </c>
      <c r="F21" s="14">
        <f t="shared" si="18"/>
        <v>0.15314641744548288</v>
      </c>
      <c r="G21" s="3">
        <f>SUMIFS(Data!$B:$B,Data!$A:$A,G$3,Data!$D:$D,$B21,Data!$C:$C,$C$2)</f>
        <v>131777</v>
      </c>
      <c r="H21" s="14">
        <f t="shared" si="18"/>
        <v>7.422231642102517E-2</v>
      </c>
      <c r="I21" s="3">
        <f t="shared" si="19"/>
        <v>438706</v>
      </c>
      <c r="J21" s="15">
        <f t="shared" ref="J21" si="90">IF(OR(I20=0,I21=0),0,(I21-I20)/I20)</f>
        <v>0.13670600733265104</v>
      </c>
      <c r="K21" s="22">
        <f>SUMIFS(Data!$B:$B,Data!$A:$A,K$3,Data!$D:$D,$B21,Data!$C:$C,$K$2)</f>
        <v>86498</v>
      </c>
      <c r="L21" s="14">
        <f t="shared" si="15"/>
        <v>7.3322661901748382E-2</v>
      </c>
      <c r="M21" s="3">
        <f>SUMIFS(Data!$B:$B,Data!$A:$A,M$3,Data!$D:$D,$B21,Data!$C:$C,$K$2)</f>
        <v>9134</v>
      </c>
      <c r="N21" s="14">
        <f t="shared" ref="N21" si="91">IF(OR(M20=0,M21=0),0,(M21-M20)/M20)</f>
        <v>0.1118685331710286</v>
      </c>
      <c r="O21" s="3">
        <f>SUMIFS(Data!$B:$B,Data!$A:$A,O$3,Data!$D:$D,$B21,Data!$C:$C,$K$2)</f>
        <v>10950</v>
      </c>
      <c r="P21" s="14">
        <f t="shared" ref="P21" si="92">IF(OR(O20=0,O21=0),0,(O21-O20)/O20)</f>
        <v>5.684779461441946E-2</v>
      </c>
      <c r="Q21" s="3">
        <f>SUMIFS(Data!$B:$B,Data!$A:$A,"Confirmed",Data!$D:$D,$B21,Data!$C:$C,$K$2)-M21-O21</f>
        <v>66414</v>
      </c>
      <c r="R21" s="15">
        <f t="shared" ref="R21" si="93">IF(OR(Q20=0,Q21=0),0,(Q21-Q20)/Q20)</f>
        <v>7.0968990372986304E-2</v>
      </c>
      <c r="S21" s="22">
        <f>SUMIFS(Data!$B:$B,Data!$A:$A,S$3,Data!$D:$D,$B21,Data!$C:$C,$S$2)</f>
        <v>7402</v>
      </c>
      <c r="T21" s="14">
        <f t="shared" si="16"/>
        <v>0.29905229905229908</v>
      </c>
      <c r="U21" s="3">
        <f>SUMIFS(Data!$B:$B,Data!$A:$A,U$3,Data!$D:$D,$B21,Data!$C:$C,$S$2)</f>
        <v>108</v>
      </c>
      <c r="V21" s="14">
        <f t="shared" ref="V21" si="94">IF(OR(U20=0,U21=0),0,(U21-U20)/U20)</f>
        <v>0.17391304347826086</v>
      </c>
      <c r="W21" s="3">
        <f>SUMIFS(Data!$B:$B,Data!$A:$A,W$3,Data!$D:$D,$B21,Data!$C:$C,$S$2)</f>
        <v>70</v>
      </c>
      <c r="X21" s="14">
        <f t="shared" ref="X21" si="95">IF(OR(W20=0,W21=0),0,(W21-W20)/W20)</f>
        <v>0.66666666666666663</v>
      </c>
      <c r="Y21" s="3">
        <f>SUMIFS(Data!$B:$B,Data!$A:$A,"Confirmed",Data!$D:$D,$B21,Data!$C:$C,$S$2)-U21-W21</f>
        <v>7224</v>
      </c>
      <c r="Z21" s="15">
        <f t="shared" ref="Z21" si="96">IF(OR(Y20=0,Y21=0),0,(Y21-Y20)/Y20)</f>
        <v>0.29834651329978434</v>
      </c>
    </row>
    <row r="22" spans="1:26" x14ac:dyDescent="0.3">
      <c r="A22" s="7">
        <f t="shared" si="17"/>
        <v>43919</v>
      </c>
      <c r="B22" s="20">
        <v>43919</v>
      </c>
      <c r="C22" s="22">
        <f>SUMIFS(Data!$B:$B,Data!$A:$A,C$3,Data!$D:$D,$B22,Data!$C:$C,$C$2)</f>
        <v>666211</v>
      </c>
      <c r="D22" s="14">
        <f t="shared" si="14"/>
        <v>0.11360897291243555</v>
      </c>
      <c r="E22" s="3">
        <f>SUMIFS(Data!$B:$B,Data!$A:$A,E$3,Data!$D:$D,$B22,Data!$C:$C,$C$2)</f>
        <v>30864</v>
      </c>
      <c r="F22" s="14">
        <f t="shared" si="18"/>
        <v>0.11173546574454291</v>
      </c>
      <c r="G22" s="3">
        <f>SUMIFS(Data!$B:$B,Data!$A:$A,G$3,Data!$D:$D,$B22,Data!$C:$C,$C$2)</f>
        <v>141789</v>
      </c>
      <c r="H22" s="14">
        <f t="shared" si="18"/>
        <v>7.5976839660942347E-2</v>
      </c>
      <c r="I22" s="3">
        <f t="shared" si="19"/>
        <v>493558</v>
      </c>
      <c r="J22" s="15">
        <f t="shared" ref="J22" si="97">IF(OR(I21=0,I22=0),0,(I22-I21)/I21)</f>
        <v>0.12503134217448589</v>
      </c>
      <c r="K22" s="22">
        <f>SUMIFS(Data!$B:$B,Data!$A:$A,K$3,Data!$D:$D,$B22,Data!$C:$C,$K$2)</f>
        <v>92472</v>
      </c>
      <c r="L22" s="14">
        <f t="shared" si="15"/>
        <v>6.9065180697819598E-2</v>
      </c>
      <c r="M22" s="3">
        <f>SUMIFS(Data!$B:$B,Data!$A:$A,M$3,Data!$D:$D,$B22,Data!$C:$C,$K$2)</f>
        <v>10023</v>
      </c>
      <c r="N22" s="14">
        <f t="shared" ref="N22" si="98">IF(OR(M21=0,M22=0),0,(M22-M21)/M21)</f>
        <v>9.7328662141449529E-2</v>
      </c>
      <c r="O22" s="3">
        <f>SUMIFS(Data!$B:$B,Data!$A:$A,O$3,Data!$D:$D,$B22,Data!$C:$C,$K$2)</f>
        <v>12384</v>
      </c>
      <c r="P22" s="14">
        <f t="shared" ref="P22" si="99">IF(OR(O21=0,O22=0),0,(O22-O21)/O21)</f>
        <v>0.13095890410958905</v>
      </c>
      <c r="Q22" s="3">
        <f>SUMIFS(Data!$B:$B,Data!$A:$A,"Confirmed",Data!$D:$D,$B22,Data!$C:$C,$K$2)-M22-O22</f>
        <v>70065</v>
      </c>
      <c r="R22" s="15">
        <f t="shared" ref="R22" si="100">IF(OR(Q21=0,Q22=0),0,(Q22-Q21)/Q21)</f>
        <v>5.4973348992682268E-2</v>
      </c>
      <c r="S22" s="22">
        <f>SUMIFS(Data!$B:$B,Data!$A:$A,S$3,Data!$D:$D,$B22,Data!$C:$C,$S$2)</f>
        <v>9217</v>
      </c>
      <c r="T22" s="14">
        <f t="shared" si="16"/>
        <v>0.24520399891921102</v>
      </c>
      <c r="U22" s="3">
        <f>SUMIFS(Data!$B:$B,Data!$A:$A,U$3,Data!$D:$D,$B22,Data!$C:$C,$S$2)</f>
        <v>131</v>
      </c>
      <c r="V22" s="14">
        <f t="shared" ref="V22" si="101">IF(OR(U21=0,U22=0),0,(U22-U21)/U21)</f>
        <v>0.21296296296296297</v>
      </c>
      <c r="W22" s="3">
        <f>SUMIFS(Data!$B:$B,Data!$A:$A,W$3,Data!$D:$D,$B22,Data!$C:$C,$S$2)</f>
        <v>105</v>
      </c>
      <c r="X22" s="14">
        <f t="shared" ref="X22" si="102">IF(OR(W21=0,W22=0),0,(W22-W21)/W21)</f>
        <v>0.5</v>
      </c>
      <c r="Y22" s="3">
        <f>SUMIFS(Data!$B:$B,Data!$A:$A,"Confirmed",Data!$D:$D,$B22,Data!$C:$C,$S$2)-U22-W22</f>
        <v>8981</v>
      </c>
      <c r="Z22" s="15">
        <f t="shared" ref="Z22" si="103">IF(OR(Y21=0,Y22=0),0,(Y22-Y21)/Y21)</f>
        <v>0.24321705426356588</v>
      </c>
    </row>
    <row r="23" spans="1:26" x14ac:dyDescent="0.3">
      <c r="A23" s="7">
        <f t="shared" si="17"/>
        <v>43920</v>
      </c>
      <c r="B23" s="20">
        <v>43920</v>
      </c>
      <c r="C23" s="22">
        <f>SUMIFS(Data!$B:$B,Data!$A:$A,C$3,Data!$D:$D,$B23,Data!$C:$C,$C$2)</f>
        <v>723328</v>
      </c>
      <c r="D23" s="14">
        <f t="shared" si="14"/>
        <v>8.5734099256842056E-2</v>
      </c>
      <c r="E23" s="3">
        <f>SUMIFS(Data!$B:$B,Data!$A:$A,E$3,Data!$D:$D,$B23,Data!$C:$C,$C$2)</f>
        <v>34005</v>
      </c>
      <c r="F23" s="14">
        <f t="shared" si="18"/>
        <v>0.10176905132192846</v>
      </c>
      <c r="G23" s="3">
        <f>SUMIFS(Data!$B:$B,Data!$A:$A,G$3,Data!$D:$D,$B23,Data!$C:$C,$C$2)</f>
        <v>151991</v>
      </c>
      <c r="H23" s="14">
        <f t="shared" si="18"/>
        <v>7.1951984991783569E-2</v>
      </c>
      <c r="I23" s="3">
        <f t="shared" si="19"/>
        <v>537332</v>
      </c>
      <c r="J23" s="15">
        <f t="shared" ref="J23" si="104">IF(OR(I22=0,I23=0),0,(I23-I22)/I22)</f>
        <v>8.8690690861053814E-2</v>
      </c>
      <c r="K23" s="22">
        <f>SUMIFS(Data!$B:$B,Data!$A:$A,K$3,Data!$D:$D,$B23,Data!$C:$C,$K$2)</f>
        <v>97689</v>
      </c>
      <c r="L23" s="14">
        <f t="shared" si="15"/>
        <v>5.6417077601868676E-2</v>
      </c>
      <c r="M23" s="3">
        <f>SUMIFS(Data!$B:$B,Data!$A:$A,M$3,Data!$D:$D,$B23,Data!$C:$C,$K$2)</f>
        <v>10779</v>
      </c>
      <c r="N23" s="14">
        <f t="shared" ref="N23" si="105">IF(OR(M22=0,M23=0),0,(M23-M22)/M22)</f>
        <v>7.5426519006285539E-2</v>
      </c>
      <c r="O23" s="3">
        <f>SUMIFS(Data!$B:$B,Data!$A:$A,O$3,Data!$D:$D,$B23,Data!$C:$C,$K$2)</f>
        <v>13030</v>
      </c>
      <c r="P23" s="14">
        <f t="shared" ref="P23" si="106">IF(OR(O22=0,O23=0),0,(O23-O22)/O22)</f>
        <v>5.2164082687338499E-2</v>
      </c>
      <c r="Q23" s="3">
        <f>SUMIFS(Data!$B:$B,Data!$A:$A,"Confirmed",Data!$D:$D,$B23,Data!$C:$C,$K$2)-M23-O23</f>
        <v>73880</v>
      </c>
      <c r="R23" s="15">
        <f t="shared" ref="R23" si="107">IF(OR(Q22=0,Q23=0),0,(Q23-Q22)/Q22)</f>
        <v>5.4449439805894527E-2</v>
      </c>
      <c r="S23" s="22">
        <f>SUMIFS(Data!$B:$B,Data!$A:$A,S$3,Data!$D:$D,$B23,Data!$C:$C,$S$2)</f>
        <v>10827</v>
      </c>
      <c r="T23" s="14">
        <f t="shared" si="16"/>
        <v>0.17467722686340459</v>
      </c>
      <c r="U23" s="3">
        <f>SUMIFS(Data!$B:$B,Data!$A:$A,U$3,Data!$D:$D,$B23,Data!$C:$C,$S$2)</f>
        <v>168</v>
      </c>
      <c r="V23" s="14">
        <f t="shared" ref="V23" si="108">IF(OR(U22=0,U23=0),0,(U23-U22)/U22)</f>
        <v>0.28244274809160308</v>
      </c>
      <c r="W23" s="3">
        <f>SUMIFS(Data!$B:$B,Data!$A:$A,W$3,Data!$D:$D,$B23,Data!$C:$C,$S$2)</f>
        <v>162</v>
      </c>
      <c r="X23" s="14">
        <f t="shared" ref="X23" si="109">IF(OR(W22=0,W23=0),0,(W23-W22)/W22)</f>
        <v>0.54285714285714282</v>
      </c>
      <c r="Y23" s="3">
        <f>SUMIFS(Data!$B:$B,Data!$A:$A,"Confirmed",Data!$D:$D,$B23,Data!$C:$C,$S$2)-U23-W23</f>
        <v>10497</v>
      </c>
      <c r="Z23" s="15">
        <f t="shared" ref="Z23" si="110">IF(OR(Y22=0,Y23=0),0,(Y23-Y22)/Y22)</f>
        <v>0.16880080169246187</v>
      </c>
    </row>
    <row r="24" spans="1:26" ht="15" thickBot="1" x14ac:dyDescent="0.35">
      <c r="A24" s="7">
        <f t="shared" si="17"/>
        <v>43921</v>
      </c>
      <c r="B24" s="21">
        <v>43921</v>
      </c>
      <c r="C24" s="23">
        <f>SUMIFS(Data!$B:$B,Data!$A:$A,C$3,Data!$D:$D,$B24,Data!$C:$C,$C$2)</f>
        <v>786228</v>
      </c>
      <c r="D24" s="16">
        <f t="shared" si="14"/>
        <v>8.6959166519200146E-2</v>
      </c>
      <c r="E24" s="17">
        <f>SUMIFS(Data!$B:$B,Data!$A:$A,E$3,Data!$D:$D,$B24,Data!$C:$C,$C$2)</f>
        <v>37820</v>
      </c>
      <c r="F24" s="16">
        <f t="shared" si="18"/>
        <v>0.11218938391413028</v>
      </c>
      <c r="G24" s="17">
        <f>SUMIFS(Data!$B:$B,Data!$A:$A,G$3,Data!$D:$D,$B24,Data!$C:$C,$C$2)</f>
        <v>166041</v>
      </c>
      <c r="H24" s="16">
        <f t="shared" si="18"/>
        <v>9.2439683928653676E-2</v>
      </c>
      <c r="I24" s="17">
        <f t="shared" si="19"/>
        <v>582367</v>
      </c>
      <c r="J24" s="18">
        <f t="shared" ref="J24" si="111">IF(OR(I23=0,I24=0),0,(I24-I23)/I23)</f>
        <v>8.3812242710279677E-2</v>
      </c>
      <c r="K24" s="23">
        <f>SUMIFS(Data!$B:$B,Data!$A:$A,K$3,Data!$D:$D,$B24,Data!$C:$C,$K$2)</f>
        <v>101739</v>
      </c>
      <c r="L24" s="16">
        <f t="shared" si="15"/>
        <v>4.1458096612719958E-2</v>
      </c>
      <c r="M24" s="17">
        <f>SUMIFS(Data!$B:$B,Data!$A:$A,M$3,Data!$D:$D,$B24,Data!$C:$C,$K$2)</f>
        <v>11591</v>
      </c>
      <c r="N24" s="16">
        <f t="shared" ref="N24" si="112">IF(OR(M23=0,M24=0),0,(M24-M23)/M23)</f>
        <v>7.5331663419612213E-2</v>
      </c>
      <c r="O24" s="17">
        <f>SUMIFS(Data!$B:$B,Data!$A:$A,O$3,Data!$D:$D,$B24,Data!$C:$C,$K$2)</f>
        <v>14620</v>
      </c>
      <c r="P24" s="16">
        <f t="shared" ref="P24" si="113">IF(OR(O23=0,O24=0),0,(O24-O23)/O23)</f>
        <v>0.12202609363008442</v>
      </c>
      <c r="Q24" s="17">
        <f>SUMIFS(Data!$B:$B,Data!$A:$A,"Confirmed",Data!$D:$D,$B24,Data!$C:$C,$K$2)-M24-O24</f>
        <v>75528</v>
      </c>
      <c r="R24" s="18">
        <f t="shared" ref="R24" si="114">IF(OR(Q23=0,Q24=0),0,(Q24-Q23)/Q23)</f>
        <v>2.2306442880346507E-2</v>
      </c>
      <c r="S24" s="23">
        <f>SUMIFS(Data!$B:$B,Data!$A:$A,S$3,Data!$D:$D,$B24,Data!$C:$C,$S$2)</f>
        <v>13531</v>
      </c>
      <c r="T24" s="16">
        <f t="shared" si="16"/>
        <v>0.24974600535697791</v>
      </c>
      <c r="U24" s="17">
        <f>SUMIFS(Data!$B:$B,Data!$A:$A,U$3,Data!$D:$D,$B24,Data!$C:$C,$S$2)</f>
        <v>214</v>
      </c>
      <c r="V24" s="16">
        <f t="shared" ref="V24" si="115">IF(OR(U23=0,U24=0),0,(U24-U23)/U23)</f>
        <v>0.27380952380952384</v>
      </c>
      <c r="W24" s="17">
        <f>SUMIFS(Data!$B:$B,Data!$A:$A,W$3,Data!$D:$D,$B24,Data!$C:$C,$S$2)</f>
        <v>243</v>
      </c>
      <c r="X24" s="16">
        <f t="shared" ref="X24" si="116">IF(OR(W23=0,W24=0),0,(W24-W23)/W23)</f>
        <v>0.5</v>
      </c>
      <c r="Y24" s="17">
        <f>SUMIFS(Data!$B:$B,Data!$A:$A,"Confirmed",Data!$D:$D,$B24,Data!$C:$C,$S$2)-U24-W24</f>
        <v>13074</v>
      </c>
      <c r="Z24" s="18">
        <f t="shared" ref="Z24" si="117">IF(OR(Y23=0,Y24=0),0,(Y24-Y23)/Y23)</f>
        <v>0.24549871391826236</v>
      </c>
    </row>
    <row r="25" spans="1:26" x14ac:dyDescent="0.3">
      <c r="A25" s="7">
        <f t="shared" si="17"/>
        <v>43922</v>
      </c>
      <c r="B25" s="28">
        <v>43922</v>
      </c>
      <c r="C25" s="34">
        <f>SUMIFS(Data!$B:$B,Data!$A:$A,C$3,Data!$D:$D,$B25,Data!$C:$C,$C$2)</f>
        <v>859796</v>
      </c>
      <c r="D25" s="40">
        <f t="shared" ref="D25:D54" si="118">IF(OR(C24=0,C25=0),0,(C25-C24)/C24)</f>
        <v>9.3570821695487819E-2</v>
      </c>
      <c r="E25" s="26">
        <f>SUMIFS(Data!$B:$B,Data!$A:$A,E$3,Data!$D:$D,$B25,Data!$C:$C,$C$2)</f>
        <v>42341</v>
      </c>
      <c r="F25" s="40">
        <f t="shared" ref="F25:F54" si="119">IF(OR(E24=0,E25=0),0,(E25-E24)/E24)</f>
        <v>0.11953992596509783</v>
      </c>
      <c r="G25" s="26">
        <f>SUMIFS(Data!$B:$B,Data!$A:$A,G$3,Data!$D:$D,$B25,Data!$C:$C,$C$2)</f>
        <v>178301</v>
      </c>
      <c r="H25" s="40">
        <f t="shared" ref="H25:H54" si="120">IF(OR(G24=0,G25=0),0,(G25-G24)/G24)</f>
        <v>7.3837184791708074E-2</v>
      </c>
      <c r="I25" s="26">
        <f t="shared" ref="I25:I54" si="121">C25-E25-G25</f>
        <v>639154</v>
      </c>
      <c r="J25" s="44">
        <f t="shared" ref="J25:J54" si="122">IF(OR(I24=0,I25=0),0,(I25-I24)/I24)</f>
        <v>9.7510676257411569E-2</v>
      </c>
      <c r="K25" s="34">
        <f>SUMIFS(Data!$B:$B,Data!$A:$A,K$3,Data!$D:$D,$B25,Data!$C:$C,$K$2)</f>
        <v>105792</v>
      </c>
      <c r="L25" s="40">
        <f t="shared" ref="L25:L54" si="123">IF(OR(K24=0,K25=0),0,(K25-K24)/K24)</f>
        <v>3.9837230560552002E-2</v>
      </c>
      <c r="M25" s="26">
        <f>SUMIFS(Data!$B:$B,Data!$A:$A,M$3,Data!$D:$D,$B25,Data!$C:$C,$K$2)</f>
        <v>12428</v>
      </c>
      <c r="N25" s="40">
        <f t="shared" ref="N25:N54" si="124">IF(OR(M24=0,M25=0),0,(M25-M24)/M24)</f>
        <v>7.2211198343542407E-2</v>
      </c>
      <c r="O25" s="26">
        <f>SUMIFS(Data!$B:$B,Data!$A:$A,O$3,Data!$D:$D,$B25,Data!$C:$C,$K$2)</f>
        <v>15729</v>
      </c>
      <c r="P25" s="40">
        <f t="shared" ref="P25:P54" si="125">IF(OR(O24=0,O25=0),0,(O25-O24)/O24)</f>
        <v>7.5854993160054715E-2</v>
      </c>
      <c r="Q25" s="26">
        <f>SUMIFS(Data!$B:$B,Data!$A:$A,"Confirmed",Data!$D:$D,$B25,Data!$C:$C,$K$2)-M25-O25</f>
        <v>77635</v>
      </c>
      <c r="R25" s="44">
        <f t="shared" ref="R25:R54" si="126">IF(OR(Q24=0,Q25=0),0,(Q25-Q24)/Q24)</f>
        <v>2.7896938883592841E-2</v>
      </c>
      <c r="S25" s="31">
        <f>SUMIFS(Data!$B:$B,Data!$A:$A,S$3,Data!$D:$D,$B25,Data!$C:$C,$S$2)</f>
        <v>15679</v>
      </c>
      <c r="T25" s="40">
        <f t="shared" ref="T25:T54" si="127">IF(OR(S24=0,S25=0),0,(S25-S24)/S24)</f>
        <v>0.15874658192299165</v>
      </c>
      <c r="U25" s="26">
        <f>SUMIFS(Data!$B:$B,Data!$A:$A,U$3,Data!$D:$D,$B25,Data!$C:$C,$S$2)</f>
        <v>277</v>
      </c>
      <c r="V25" s="40">
        <f t="shared" ref="V25:V54" si="128">IF(OR(U24=0,U25=0),0,(U25-U24)/U24)</f>
        <v>0.29439252336448596</v>
      </c>
      <c r="W25" s="26">
        <f>SUMIFS(Data!$B:$B,Data!$A:$A,W$3,Data!$D:$D,$B25,Data!$C:$C,$S$2)</f>
        <v>333</v>
      </c>
      <c r="X25" s="40">
        <f t="shared" ref="X25:X54" si="129">IF(OR(W24=0,W25=0),0,(W25-W24)/W24)</f>
        <v>0.37037037037037035</v>
      </c>
      <c r="Y25" s="26">
        <f>SUMIFS(Data!$B:$B,Data!$A:$A,"Confirmed",Data!$D:$D,$B25,Data!$C:$C,$S$2)-U25-W25</f>
        <v>15069</v>
      </c>
      <c r="Z25" s="44">
        <f t="shared" ref="Z25:Z54" si="130">IF(OR(Y24=0,Y25=0),0,(Y25-Y24)/Y24)</f>
        <v>0.15259293253786141</v>
      </c>
    </row>
    <row r="26" spans="1:26" x14ac:dyDescent="0.3">
      <c r="A26" s="7">
        <f t="shared" si="17"/>
        <v>43923</v>
      </c>
      <c r="B26" s="29">
        <v>43923</v>
      </c>
      <c r="C26" s="35">
        <f>SUMIFS(Data!$B:$B,Data!$A:$A,C$3,Data!$D:$D,$B26,Data!$C:$C,$C$2)</f>
        <v>937567</v>
      </c>
      <c r="D26" s="41">
        <f t="shared" si="118"/>
        <v>9.0452851606660181E-2</v>
      </c>
      <c r="E26" s="3">
        <f>SUMIFS(Data!$B:$B,Data!$A:$A,E$3,Data!$D:$D,$B26,Data!$C:$C,$C$2)</f>
        <v>47256</v>
      </c>
      <c r="F26" s="41">
        <f t="shared" si="119"/>
        <v>0.11608133959991497</v>
      </c>
      <c r="G26" s="3">
        <f>SUMIFS(Data!$B:$B,Data!$A:$A,G$3,Data!$D:$D,$B26,Data!$C:$C,$C$2)</f>
        <v>194311</v>
      </c>
      <c r="H26" s="41">
        <f t="shared" si="120"/>
        <v>8.9791980975990046E-2</v>
      </c>
      <c r="I26" s="3">
        <f t="shared" si="121"/>
        <v>696000</v>
      </c>
      <c r="J26" s="45">
        <f t="shared" si="122"/>
        <v>8.8939441824661972E-2</v>
      </c>
      <c r="K26" s="35">
        <f>SUMIFS(Data!$B:$B,Data!$A:$A,K$3,Data!$D:$D,$B26,Data!$C:$C,$K$2)</f>
        <v>110574</v>
      </c>
      <c r="L26" s="41">
        <f t="shared" si="123"/>
        <v>4.5201905626134305E-2</v>
      </c>
      <c r="M26" s="3">
        <f>SUMIFS(Data!$B:$B,Data!$A:$A,M$3,Data!$D:$D,$B26,Data!$C:$C,$K$2)</f>
        <v>13155</v>
      </c>
      <c r="N26" s="41">
        <f t="shared" si="124"/>
        <v>5.8496942388155775E-2</v>
      </c>
      <c r="O26" s="3">
        <f>SUMIFS(Data!$B:$B,Data!$A:$A,O$3,Data!$D:$D,$B26,Data!$C:$C,$K$2)</f>
        <v>16847</v>
      </c>
      <c r="P26" s="41">
        <f t="shared" si="125"/>
        <v>7.1078898849259331E-2</v>
      </c>
      <c r="Q26" s="3">
        <f>SUMIFS(Data!$B:$B,Data!$A:$A,"Confirmed",Data!$D:$D,$B26,Data!$C:$C,$K$2)-M26-O26</f>
        <v>80572</v>
      </c>
      <c r="R26" s="45">
        <f t="shared" si="126"/>
        <v>3.7830875249565271E-2</v>
      </c>
      <c r="S26" s="32">
        <f>SUMIFS(Data!$B:$B,Data!$A:$A,S$3,Data!$D:$D,$B26,Data!$C:$C,$S$2)</f>
        <v>18135</v>
      </c>
      <c r="T26" s="41">
        <f t="shared" si="127"/>
        <v>0.15664264302570316</v>
      </c>
      <c r="U26" s="3">
        <f>SUMIFS(Data!$B:$B,Data!$A:$A,U$3,Data!$D:$D,$B26,Data!$C:$C,$S$2)</f>
        <v>356</v>
      </c>
      <c r="V26" s="41">
        <f t="shared" si="128"/>
        <v>0.2851985559566787</v>
      </c>
      <c r="W26" s="3">
        <f>SUMIFS(Data!$B:$B,Data!$A:$A,W$3,Data!$D:$D,$B26,Data!$C:$C,$S$2)</f>
        <v>415</v>
      </c>
      <c r="X26" s="41">
        <f t="shared" si="129"/>
        <v>0.24624624624624625</v>
      </c>
      <c r="Y26" s="3">
        <f>SUMIFS(Data!$B:$B,Data!$A:$A,"Confirmed",Data!$D:$D,$B26,Data!$C:$C,$S$2)-U26-W26</f>
        <v>17364</v>
      </c>
      <c r="Z26" s="45">
        <f t="shared" si="130"/>
        <v>0.15229942265578339</v>
      </c>
    </row>
    <row r="27" spans="1:26" x14ac:dyDescent="0.3">
      <c r="A27" s="7">
        <f t="shared" si="17"/>
        <v>43924</v>
      </c>
      <c r="B27" s="29">
        <v>43924</v>
      </c>
      <c r="C27" s="35">
        <f>SUMIFS(Data!$B:$B,Data!$A:$A,C$3,Data!$D:$D,$B27,Data!$C:$C,$C$2)</f>
        <v>1016401</v>
      </c>
      <c r="D27" s="41">
        <f t="shared" si="118"/>
        <v>8.4083590826042304E-2</v>
      </c>
      <c r="E27" s="3">
        <f>SUMIFS(Data!$B:$B,Data!$A:$A,E$3,Data!$D:$D,$B27,Data!$C:$C,$C$2)</f>
        <v>53160</v>
      </c>
      <c r="F27" s="41">
        <f t="shared" si="119"/>
        <v>0.12493651599796851</v>
      </c>
      <c r="G27" s="3">
        <f>SUMIFS(Data!$B:$B,Data!$A:$A,G$3,Data!$D:$D,$B27,Data!$C:$C,$C$2)</f>
        <v>211775</v>
      </c>
      <c r="H27" s="41">
        <f t="shared" si="120"/>
        <v>8.9876538127023176E-2</v>
      </c>
      <c r="I27" s="3">
        <f t="shared" si="121"/>
        <v>751466</v>
      </c>
      <c r="J27" s="45">
        <f t="shared" si="122"/>
        <v>7.9692528735632179E-2</v>
      </c>
      <c r="K27" s="35">
        <f>SUMIFS(Data!$B:$B,Data!$A:$A,K$3,Data!$D:$D,$B27,Data!$C:$C,$K$2)</f>
        <v>115242</v>
      </c>
      <c r="L27" s="41">
        <f t="shared" si="123"/>
        <v>4.2216072494438116E-2</v>
      </c>
      <c r="M27" s="3">
        <f>SUMIFS(Data!$B:$B,Data!$A:$A,M$3,Data!$D:$D,$B27,Data!$C:$C,$K$2)</f>
        <v>13915</v>
      </c>
      <c r="N27" s="41">
        <f t="shared" si="124"/>
        <v>5.7772709996199163E-2</v>
      </c>
      <c r="O27" s="3">
        <f>SUMIFS(Data!$B:$B,Data!$A:$A,O$3,Data!$D:$D,$B27,Data!$C:$C,$K$2)</f>
        <v>18278</v>
      </c>
      <c r="P27" s="41">
        <f t="shared" si="125"/>
        <v>8.4940939039591615E-2</v>
      </c>
      <c r="Q27" s="3">
        <f>SUMIFS(Data!$B:$B,Data!$A:$A,"Confirmed",Data!$D:$D,$B27,Data!$C:$C,$K$2)-M27-O27</f>
        <v>83049</v>
      </c>
      <c r="R27" s="45">
        <f t="shared" si="126"/>
        <v>3.0742689768157673E-2</v>
      </c>
      <c r="S27" s="32">
        <f>SUMIFS(Data!$B:$B,Data!$A:$A,S$3,Data!$D:$D,$B27,Data!$C:$C,$S$2)</f>
        <v>20921</v>
      </c>
      <c r="T27" s="41">
        <f t="shared" si="127"/>
        <v>0.15362558588365041</v>
      </c>
      <c r="U27" s="3">
        <f>SUMIFS(Data!$B:$B,Data!$A:$A,U$3,Data!$D:$D,$B27,Data!$C:$C,$S$2)</f>
        <v>425</v>
      </c>
      <c r="V27" s="41">
        <f t="shared" si="128"/>
        <v>0.19382022471910113</v>
      </c>
      <c r="W27" s="3">
        <f>SUMIFS(Data!$B:$B,Data!$A:$A,W$3,Data!$D:$D,$B27,Data!$C:$C,$S$2)</f>
        <v>484</v>
      </c>
      <c r="X27" s="41">
        <f t="shared" si="129"/>
        <v>0.16626506024096385</v>
      </c>
      <c r="Y27" s="3">
        <f>SUMIFS(Data!$B:$B,Data!$A:$A,"Confirmed",Data!$D:$D,$B27,Data!$C:$C,$S$2)-U27-W27</f>
        <v>20012</v>
      </c>
      <c r="Z27" s="45">
        <f t="shared" si="130"/>
        <v>0.15249942409583045</v>
      </c>
    </row>
    <row r="28" spans="1:26" x14ac:dyDescent="0.3">
      <c r="A28" s="7">
        <f t="shared" si="17"/>
        <v>43925</v>
      </c>
      <c r="B28" s="29">
        <v>43925</v>
      </c>
      <c r="C28" s="35">
        <f>SUMIFS(Data!$B:$B,Data!$A:$A,C$3,Data!$D:$D,$B28,Data!$C:$C,$C$2)</f>
        <v>1118921</v>
      </c>
      <c r="D28" s="41">
        <f t="shared" si="118"/>
        <v>0.10086570162760564</v>
      </c>
      <c r="E28" s="3">
        <f>SUMIFS(Data!$B:$B,Data!$A:$A,E$3,Data!$D:$D,$B28,Data!$C:$C,$C$2)</f>
        <v>58937</v>
      </c>
      <c r="F28" s="41">
        <f t="shared" si="119"/>
        <v>0.1086719337848006</v>
      </c>
      <c r="G28" s="3">
        <f>SUMIFS(Data!$B:$B,Data!$A:$A,G$3,Data!$D:$D,$B28,Data!$C:$C,$C$2)</f>
        <v>226769</v>
      </c>
      <c r="H28" s="41">
        <f t="shared" si="120"/>
        <v>7.0801558257584704E-2</v>
      </c>
      <c r="I28" s="3">
        <f t="shared" si="121"/>
        <v>833215</v>
      </c>
      <c r="J28" s="45">
        <f t="shared" si="122"/>
        <v>0.10878602624736182</v>
      </c>
      <c r="K28" s="35">
        <f>SUMIFS(Data!$B:$B,Data!$A:$A,K$3,Data!$D:$D,$B28,Data!$C:$C,$K$2)</f>
        <v>119827</v>
      </c>
      <c r="L28" s="41">
        <f t="shared" si="123"/>
        <v>3.9785841967338295E-2</v>
      </c>
      <c r="M28" s="3">
        <f>SUMIFS(Data!$B:$B,Data!$A:$A,M$3,Data!$D:$D,$B28,Data!$C:$C,$K$2)</f>
        <v>14681</v>
      </c>
      <c r="N28" s="41">
        <f t="shared" si="124"/>
        <v>5.5048508803449518E-2</v>
      </c>
      <c r="O28" s="3">
        <f>SUMIFS(Data!$B:$B,Data!$A:$A,O$3,Data!$D:$D,$B28,Data!$C:$C,$K$2)</f>
        <v>19758</v>
      </c>
      <c r="P28" s="41">
        <f t="shared" si="125"/>
        <v>8.0971659919028341E-2</v>
      </c>
      <c r="Q28" s="3">
        <f>SUMIFS(Data!$B:$B,Data!$A:$A,"Confirmed",Data!$D:$D,$B28,Data!$C:$C,$K$2)-M28-O28</f>
        <v>85388</v>
      </c>
      <c r="R28" s="45">
        <f t="shared" si="126"/>
        <v>2.8164095895194405E-2</v>
      </c>
      <c r="S28" s="32">
        <f>SUMIFS(Data!$B:$B,Data!$A:$A,S$3,Data!$D:$D,$B28,Data!$C:$C,$S$2)</f>
        <v>23934</v>
      </c>
      <c r="T28" s="41">
        <f t="shared" si="127"/>
        <v>0.14401797237225755</v>
      </c>
      <c r="U28" s="3">
        <f>SUMIFS(Data!$B:$B,Data!$A:$A,U$3,Data!$D:$D,$B28,Data!$C:$C,$S$2)</f>
        <v>501</v>
      </c>
      <c r="V28" s="41">
        <f t="shared" si="128"/>
        <v>0.17882352941176471</v>
      </c>
      <c r="W28" s="3">
        <f>SUMIFS(Data!$B:$B,Data!$A:$A,W$3,Data!$D:$D,$B28,Data!$C:$C,$S$2)</f>
        <v>786</v>
      </c>
      <c r="X28" s="41">
        <f t="shared" si="129"/>
        <v>0.62396694214876036</v>
      </c>
      <c r="Y28" s="3">
        <f>SUMIFS(Data!$B:$B,Data!$A:$A,"Confirmed",Data!$D:$D,$B28,Data!$C:$C,$S$2)-U28-W28</f>
        <v>22647</v>
      </c>
      <c r="Z28" s="45">
        <f t="shared" si="130"/>
        <v>0.13167099740155908</v>
      </c>
    </row>
    <row r="29" spans="1:26" x14ac:dyDescent="0.3">
      <c r="A29" s="7">
        <f t="shared" si="17"/>
        <v>43926</v>
      </c>
      <c r="B29" s="29">
        <v>43926</v>
      </c>
      <c r="C29" s="35">
        <f>SUMIFS(Data!$B:$B,Data!$A:$A,C$3,Data!$D:$D,$B29,Data!$C:$C,$C$2)</f>
        <v>1201483</v>
      </c>
      <c r="D29" s="41">
        <f t="shared" si="118"/>
        <v>7.3787157449006671E-2</v>
      </c>
      <c r="E29" s="3">
        <f>SUMIFS(Data!$B:$B,Data!$A:$A,E$3,Data!$D:$D,$B29,Data!$C:$C,$C$2)</f>
        <v>64690</v>
      </c>
      <c r="F29" s="41">
        <f t="shared" si="119"/>
        <v>9.7612705091877763E-2</v>
      </c>
      <c r="G29" s="3">
        <f>SUMIFS(Data!$B:$B,Data!$A:$A,G$3,Data!$D:$D,$B29,Data!$C:$C,$C$2)</f>
        <v>246467</v>
      </c>
      <c r="H29" s="41">
        <f t="shared" si="120"/>
        <v>8.6863724759557087E-2</v>
      </c>
      <c r="I29" s="3">
        <f t="shared" si="121"/>
        <v>890326</v>
      </c>
      <c r="J29" s="45">
        <f t="shared" si="122"/>
        <v>6.8542933096499697E-2</v>
      </c>
      <c r="K29" s="35">
        <f>SUMIFS(Data!$B:$B,Data!$A:$A,K$3,Data!$D:$D,$B29,Data!$C:$C,$K$2)</f>
        <v>124632</v>
      </c>
      <c r="L29" s="41">
        <f t="shared" si="123"/>
        <v>4.0099476745641634E-2</v>
      </c>
      <c r="M29" s="3">
        <f>SUMIFS(Data!$B:$B,Data!$A:$A,M$3,Data!$D:$D,$B29,Data!$C:$C,$K$2)</f>
        <v>15362</v>
      </c>
      <c r="N29" s="41">
        <f t="shared" si="124"/>
        <v>4.6386485934200666E-2</v>
      </c>
      <c r="O29" s="3">
        <f>SUMIFS(Data!$B:$B,Data!$A:$A,O$3,Data!$D:$D,$B29,Data!$C:$C,$K$2)</f>
        <v>20996</v>
      </c>
      <c r="P29" s="41">
        <f t="shared" si="125"/>
        <v>6.2658163781759285E-2</v>
      </c>
      <c r="Q29" s="3">
        <f>SUMIFS(Data!$B:$B,Data!$A:$A,"Confirmed",Data!$D:$D,$B29,Data!$C:$C,$K$2)-M29-O29</f>
        <v>88274</v>
      </c>
      <c r="R29" s="45">
        <f t="shared" si="126"/>
        <v>3.379866023328805E-2</v>
      </c>
      <c r="S29" s="32">
        <f>SUMIFS(Data!$B:$B,Data!$A:$A,S$3,Data!$D:$D,$B29,Data!$C:$C,$S$2)</f>
        <v>27069</v>
      </c>
      <c r="T29" s="41">
        <f t="shared" si="127"/>
        <v>0.13098520932564553</v>
      </c>
      <c r="U29" s="3">
        <f>SUMIFS(Data!$B:$B,Data!$A:$A,U$3,Data!$D:$D,$B29,Data!$C:$C,$S$2)</f>
        <v>574</v>
      </c>
      <c r="V29" s="41">
        <f t="shared" si="128"/>
        <v>0.14570858283433133</v>
      </c>
      <c r="W29" s="3">
        <f>SUMIFS(Data!$B:$B,Data!$A:$A,W$3,Data!$D:$D,$B29,Data!$C:$C,$S$2)</f>
        <v>1042</v>
      </c>
      <c r="X29" s="41">
        <f t="shared" si="129"/>
        <v>0.32569974554707382</v>
      </c>
      <c r="Y29" s="3">
        <f>SUMIFS(Data!$B:$B,Data!$A:$A,"Confirmed",Data!$D:$D,$B29,Data!$C:$C,$S$2)-U29-W29</f>
        <v>25453</v>
      </c>
      <c r="Z29" s="45">
        <f t="shared" si="130"/>
        <v>0.12390162052368967</v>
      </c>
    </row>
    <row r="30" spans="1:26" x14ac:dyDescent="0.3">
      <c r="A30" s="7">
        <f t="shared" si="17"/>
        <v>43927</v>
      </c>
      <c r="B30" s="29">
        <v>43927</v>
      </c>
      <c r="C30" s="35">
        <f>SUMIFS(Data!$B:$B,Data!$A:$A,C$3,Data!$D:$D,$B30,Data!$C:$C,$C$2)</f>
        <v>1275542</v>
      </c>
      <c r="D30" s="41">
        <f t="shared" si="118"/>
        <v>6.1639656990569155E-2</v>
      </c>
      <c r="E30" s="3">
        <f>SUMIFS(Data!$B:$B,Data!$A:$A,E$3,Data!$D:$D,$B30,Data!$C:$C,$C$2)</f>
        <v>69498</v>
      </c>
      <c r="F30" s="41">
        <f t="shared" si="119"/>
        <v>7.4323697634874009E-2</v>
      </c>
      <c r="G30" s="3">
        <f>SUMIFS(Data!$B:$B,Data!$A:$A,G$3,Data!$D:$D,$B30,Data!$C:$C,$C$2)</f>
        <v>262985</v>
      </c>
      <c r="H30" s="41">
        <f t="shared" si="120"/>
        <v>6.7019114120754508E-2</v>
      </c>
      <c r="I30" s="3">
        <f t="shared" si="121"/>
        <v>943059</v>
      </c>
      <c r="J30" s="45">
        <f t="shared" si="122"/>
        <v>5.9228866729714731E-2</v>
      </c>
      <c r="K30" s="35">
        <f>SUMIFS(Data!$B:$B,Data!$A:$A,K$3,Data!$D:$D,$B30,Data!$C:$C,$K$2)</f>
        <v>128948</v>
      </c>
      <c r="L30" s="41">
        <f t="shared" si="123"/>
        <v>3.4629950574491301E-2</v>
      </c>
      <c r="M30" s="3">
        <f>SUMIFS(Data!$B:$B,Data!$A:$A,M$3,Data!$D:$D,$B30,Data!$C:$C,$K$2)</f>
        <v>15887</v>
      </c>
      <c r="N30" s="41">
        <f t="shared" si="124"/>
        <v>3.4175237599270929E-2</v>
      </c>
      <c r="O30" s="3">
        <f>SUMIFS(Data!$B:$B,Data!$A:$A,O$3,Data!$D:$D,$B30,Data!$C:$C,$K$2)</f>
        <v>21815</v>
      </c>
      <c r="P30" s="41">
        <f t="shared" si="125"/>
        <v>3.9007429986664129E-2</v>
      </c>
      <c r="Q30" s="3">
        <f>SUMIFS(Data!$B:$B,Data!$A:$A,"Confirmed",Data!$D:$D,$B30,Data!$C:$C,$K$2)-M30-O30</f>
        <v>91246</v>
      </c>
      <c r="R30" s="45">
        <f t="shared" si="126"/>
        <v>3.3667897682216737E-2</v>
      </c>
      <c r="S30" s="32">
        <f>SUMIFS(Data!$B:$B,Data!$A:$A,S$3,Data!$D:$D,$B30,Data!$C:$C,$S$2)</f>
        <v>30217</v>
      </c>
      <c r="T30" s="41">
        <f t="shared" si="127"/>
        <v>0.11629539325427611</v>
      </c>
      <c r="U30" s="3">
        <f>SUMIFS(Data!$B:$B,Data!$A:$A,U$3,Data!$D:$D,$B30,Data!$C:$C,$S$2)</f>
        <v>649</v>
      </c>
      <c r="V30" s="41">
        <f t="shared" si="128"/>
        <v>0.13066202090592335</v>
      </c>
      <c r="W30" s="3">
        <f>SUMIFS(Data!$B:$B,Data!$A:$A,W$3,Data!$D:$D,$B30,Data!$C:$C,$S$2)</f>
        <v>1326</v>
      </c>
      <c r="X30" s="41">
        <f t="shared" si="129"/>
        <v>0.27255278310940501</v>
      </c>
      <c r="Y30" s="3">
        <f>SUMIFS(Data!$B:$B,Data!$A:$A,"Confirmed",Data!$D:$D,$B30,Data!$C:$C,$S$2)-U30-W30</f>
        <v>28242</v>
      </c>
      <c r="Z30" s="45">
        <f t="shared" si="130"/>
        <v>0.10957450988095706</v>
      </c>
    </row>
    <row r="31" spans="1:26" x14ac:dyDescent="0.3">
      <c r="A31" s="7">
        <f t="shared" si="17"/>
        <v>43928</v>
      </c>
      <c r="B31" s="29">
        <v>43928</v>
      </c>
      <c r="C31" s="35">
        <f>SUMIFS(Data!$B:$B,Data!$A:$A,C$3,Data!$D:$D,$B31,Data!$C:$C,$C$2)</f>
        <v>1347892</v>
      </c>
      <c r="D31" s="41">
        <f t="shared" si="118"/>
        <v>5.6720986059259515E-2</v>
      </c>
      <c r="E31" s="3">
        <f>SUMIFS(Data!$B:$B,Data!$A:$A,E$3,Data!$D:$D,$B31,Data!$C:$C,$C$2)</f>
        <v>74808</v>
      </c>
      <c r="F31" s="41">
        <f t="shared" si="119"/>
        <v>7.6405076405076405E-2</v>
      </c>
      <c r="G31" s="3">
        <f>SUMIFS(Data!$B:$B,Data!$A:$A,G$3,Data!$D:$D,$B31,Data!$C:$C,$C$2)</f>
        <v>284802</v>
      </c>
      <c r="H31" s="41">
        <f t="shared" si="120"/>
        <v>8.2959104131414343E-2</v>
      </c>
      <c r="I31" s="3">
        <f t="shared" si="121"/>
        <v>988282</v>
      </c>
      <c r="J31" s="45">
        <f t="shared" si="122"/>
        <v>4.7953521465783161E-2</v>
      </c>
      <c r="K31" s="35">
        <f>SUMIFS(Data!$B:$B,Data!$A:$A,K$3,Data!$D:$D,$B31,Data!$C:$C,$K$2)</f>
        <v>132547</v>
      </c>
      <c r="L31" s="41">
        <f t="shared" si="123"/>
        <v>2.7910475540527963E-2</v>
      </c>
      <c r="M31" s="3">
        <f>SUMIFS(Data!$B:$B,Data!$A:$A,M$3,Data!$D:$D,$B31,Data!$C:$C,$K$2)</f>
        <v>16523</v>
      </c>
      <c r="N31" s="41">
        <f t="shared" si="124"/>
        <v>4.0032731163844655E-2</v>
      </c>
      <c r="O31" s="3">
        <f>SUMIFS(Data!$B:$B,Data!$A:$A,O$3,Data!$D:$D,$B31,Data!$C:$C,$K$2)</f>
        <v>22837</v>
      </c>
      <c r="P31" s="41">
        <f t="shared" si="125"/>
        <v>4.6848498739399495E-2</v>
      </c>
      <c r="Q31" s="3">
        <f>SUMIFS(Data!$B:$B,Data!$A:$A,"Confirmed",Data!$D:$D,$B31,Data!$C:$C,$K$2)-M31-O31</f>
        <v>93187</v>
      </c>
      <c r="R31" s="45">
        <f t="shared" si="126"/>
        <v>2.1272165355193651E-2</v>
      </c>
      <c r="S31" s="32">
        <f>SUMIFS(Data!$B:$B,Data!$A:$A,S$3,Data!$D:$D,$B31,Data!$C:$C,$S$2)</f>
        <v>34109</v>
      </c>
      <c r="T31" s="41">
        <f t="shared" si="127"/>
        <v>0.12880166793526823</v>
      </c>
      <c r="U31" s="3">
        <f>SUMIFS(Data!$B:$B,Data!$A:$A,U$3,Data!$D:$D,$B31,Data!$C:$C,$S$2)</f>
        <v>725</v>
      </c>
      <c r="V31" s="41">
        <f t="shared" si="128"/>
        <v>0.11710323574730354</v>
      </c>
      <c r="W31" s="3">
        <f>SUMIFS(Data!$B:$B,Data!$A:$A,W$3,Data!$D:$D,$B31,Data!$C:$C,$S$2)</f>
        <v>1582</v>
      </c>
      <c r="X31" s="41">
        <f t="shared" si="129"/>
        <v>0.19306184012066366</v>
      </c>
      <c r="Y31" s="3">
        <f>SUMIFS(Data!$B:$B,Data!$A:$A,"Confirmed",Data!$D:$D,$B31,Data!$C:$C,$S$2)-U31-W31</f>
        <v>31802</v>
      </c>
      <c r="Z31" s="45">
        <f t="shared" si="130"/>
        <v>0.12605339565186602</v>
      </c>
    </row>
    <row r="32" spans="1:26" x14ac:dyDescent="0.3">
      <c r="A32" s="7">
        <f t="shared" si="17"/>
        <v>43929</v>
      </c>
      <c r="B32" s="29">
        <v>43929</v>
      </c>
      <c r="C32" s="35">
        <f>SUMIFS(Data!$B:$B,Data!$A:$A,C$3,Data!$D:$D,$B32,Data!$C:$C,$C$2)</f>
        <v>1431375</v>
      </c>
      <c r="D32" s="41">
        <f t="shared" si="118"/>
        <v>6.193597113121823E-2</v>
      </c>
      <c r="E32" s="3">
        <f>SUMIFS(Data!$B:$B,Data!$A:$A,E$3,Data!$D:$D,$B32,Data!$C:$C,$C$2)</f>
        <v>82145</v>
      </c>
      <c r="F32" s="41">
        <f t="shared" si="119"/>
        <v>9.807774569564752E-2</v>
      </c>
      <c r="G32" s="3">
        <f>SUMIFS(Data!$B:$B,Data!$A:$A,G$3,Data!$D:$D,$B32,Data!$C:$C,$C$2)</f>
        <v>301417</v>
      </c>
      <c r="H32" s="41">
        <f t="shared" si="120"/>
        <v>5.8338775710844726E-2</v>
      </c>
      <c r="I32" s="3">
        <f t="shared" si="121"/>
        <v>1047813</v>
      </c>
      <c r="J32" s="45">
        <f t="shared" si="122"/>
        <v>6.0236855472425889E-2</v>
      </c>
      <c r="K32" s="35">
        <f>SUMIFS(Data!$B:$B,Data!$A:$A,K$3,Data!$D:$D,$B32,Data!$C:$C,$K$2)</f>
        <v>135586</v>
      </c>
      <c r="L32" s="41">
        <f t="shared" si="123"/>
        <v>2.2927716206326814E-2</v>
      </c>
      <c r="M32" s="3">
        <f>SUMIFS(Data!$B:$B,Data!$A:$A,M$3,Data!$D:$D,$B32,Data!$C:$C,$K$2)</f>
        <v>17127</v>
      </c>
      <c r="N32" s="41">
        <f t="shared" si="124"/>
        <v>3.6555105005144348E-2</v>
      </c>
      <c r="O32" s="3">
        <f>SUMIFS(Data!$B:$B,Data!$A:$A,O$3,Data!$D:$D,$B32,Data!$C:$C,$K$2)</f>
        <v>24392</v>
      </c>
      <c r="P32" s="41">
        <f t="shared" si="125"/>
        <v>6.8091255418837857E-2</v>
      </c>
      <c r="Q32" s="3">
        <f>SUMIFS(Data!$B:$B,Data!$A:$A,"Confirmed",Data!$D:$D,$B32,Data!$C:$C,$K$2)-M32-O32</f>
        <v>94067</v>
      </c>
      <c r="R32" s="45">
        <f t="shared" si="126"/>
        <v>9.443377295116271E-3</v>
      </c>
      <c r="S32" s="32">
        <f>SUMIFS(Data!$B:$B,Data!$A:$A,S$3,Data!$D:$D,$B32,Data!$C:$C,$S$2)</f>
        <v>38226</v>
      </c>
      <c r="T32" s="41">
        <f t="shared" si="127"/>
        <v>0.12070128118678354</v>
      </c>
      <c r="U32" s="3">
        <f>SUMIFS(Data!$B:$B,Data!$A:$A,U$3,Data!$D:$D,$B32,Data!$C:$C,$S$2)</f>
        <v>812</v>
      </c>
      <c r="V32" s="41">
        <f t="shared" si="128"/>
        <v>0.12</v>
      </c>
      <c r="W32" s="3">
        <f>SUMIFS(Data!$B:$B,Data!$A:$A,W$3,Data!$D:$D,$B32,Data!$C:$C,$S$2)</f>
        <v>1846</v>
      </c>
      <c r="X32" s="41">
        <f t="shared" si="129"/>
        <v>0.16687737041719342</v>
      </c>
      <c r="Y32" s="3">
        <f>SUMIFS(Data!$B:$B,Data!$A:$A,"Confirmed",Data!$D:$D,$B32,Data!$C:$C,$S$2)-U32-W32</f>
        <v>35568</v>
      </c>
      <c r="Z32" s="45">
        <f t="shared" si="130"/>
        <v>0.11842022514307277</v>
      </c>
    </row>
    <row r="33" spans="1:26" x14ac:dyDescent="0.3">
      <c r="A33" s="7">
        <f t="shared" si="17"/>
        <v>43930</v>
      </c>
      <c r="B33" s="29">
        <v>43930</v>
      </c>
      <c r="C33" s="35">
        <f>SUMIFS(Data!$B:$B,Data!$A:$A,C$3,Data!$D:$D,$B33,Data!$C:$C,$C$2)</f>
        <v>1484811</v>
      </c>
      <c r="D33" s="41">
        <f t="shared" si="118"/>
        <v>3.7331936075451926E-2</v>
      </c>
      <c r="E33" s="3">
        <f>SUMIFS(Data!$B:$B,Data!$A:$A,E$3,Data!$D:$D,$B33,Data!$C:$C,$C$2)</f>
        <v>88538</v>
      </c>
      <c r="F33" s="41">
        <f t="shared" si="119"/>
        <v>7.7825795848803947E-2</v>
      </c>
      <c r="G33" s="3">
        <f>SUMIFS(Data!$B:$B,Data!$A:$A,G$3,Data!$D:$D,$B33,Data!$C:$C,$C$2)</f>
        <v>329876</v>
      </c>
      <c r="H33" s="41">
        <f t="shared" si="120"/>
        <v>9.4417368628843104E-2</v>
      </c>
      <c r="I33" s="3">
        <f t="shared" si="121"/>
        <v>1066397</v>
      </c>
      <c r="J33" s="45">
        <f t="shared" si="122"/>
        <v>1.7735989150735865E-2</v>
      </c>
      <c r="K33" s="35">
        <f>SUMIFS(Data!$B:$B,Data!$A:$A,K$3,Data!$D:$D,$B33,Data!$C:$C,$K$2)</f>
        <v>139422</v>
      </c>
      <c r="L33" s="41">
        <f t="shared" si="123"/>
        <v>2.8292006549348752E-2</v>
      </c>
      <c r="M33" s="3">
        <f>SUMIFS(Data!$B:$B,Data!$A:$A,M$3,Data!$D:$D,$B33,Data!$C:$C,$K$2)</f>
        <v>17669</v>
      </c>
      <c r="N33" s="41">
        <f t="shared" si="124"/>
        <v>3.1645939160390026E-2</v>
      </c>
      <c r="O33" s="3">
        <f>SUMIFS(Data!$B:$B,Data!$A:$A,O$3,Data!$D:$D,$B33,Data!$C:$C,$K$2)</f>
        <v>26491</v>
      </c>
      <c r="P33" s="41">
        <f t="shared" si="125"/>
        <v>8.6052804198097743E-2</v>
      </c>
      <c r="Q33" s="3">
        <f>SUMIFS(Data!$B:$B,Data!$A:$A,"Confirmed",Data!$D:$D,$B33,Data!$C:$C,$K$2)-M33-O33</f>
        <v>95262</v>
      </c>
      <c r="R33" s="45">
        <f t="shared" si="126"/>
        <v>1.2703711184581202E-2</v>
      </c>
      <c r="S33" s="32">
        <f>SUMIFS(Data!$B:$B,Data!$A:$A,S$3,Data!$D:$D,$B33,Data!$C:$C,$S$2)</f>
        <v>42282</v>
      </c>
      <c r="T33" s="41">
        <f t="shared" si="127"/>
        <v>0.10610579186940826</v>
      </c>
      <c r="U33" s="3">
        <f>SUMIFS(Data!$B:$B,Data!$A:$A,U$3,Data!$D:$D,$B33,Data!$C:$C,$S$2)</f>
        <v>908</v>
      </c>
      <c r="V33" s="41">
        <f t="shared" si="128"/>
        <v>0.11822660098522167</v>
      </c>
      <c r="W33" s="3">
        <f>SUMIFS(Data!$B:$B,Data!$A:$A,W$3,Data!$D:$D,$B33,Data!$C:$C,$S$2)</f>
        <v>2142</v>
      </c>
      <c r="X33" s="41">
        <f t="shared" si="129"/>
        <v>0.16034669555796316</v>
      </c>
      <c r="Y33" s="3">
        <f>SUMIFS(Data!$B:$B,Data!$A:$A,"Confirmed",Data!$D:$D,$B33,Data!$C:$C,$S$2)-U33-W33</f>
        <v>39232</v>
      </c>
      <c r="Z33" s="45">
        <f t="shared" si="130"/>
        <v>0.10301394511920828</v>
      </c>
    </row>
    <row r="34" spans="1:26" x14ac:dyDescent="0.3">
      <c r="A34" s="7">
        <f t="shared" si="17"/>
        <v>43931</v>
      </c>
      <c r="B34" s="29">
        <v>43931</v>
      </c>
      <c r="C34" s="35">
        <f>SUMIFS(Data!$B:$B,Data!$A:$A,C$3,Data!$D:$D,$B34,Data!$C:$C,$C$2)</f>
        <v>1602216</v>
      </c>
      <c r="D34" s="41">
        <f t="shared" si="118"/>
        <v>7.9070669600373386E-2</v>
      </c>
      <c r="E34" s="3">
        <f>SUMIFS(Data!$B:$B,Data!$A:$A,E$3,Data!$D:$D,$B34,Data!$C:$C,$C$2)</f>
        <v>95735</v>
      </c>
      <c r="F34" s="41">
        <f t="shared" si="119"/>
        <v>8.1287130949422845E-2</v>
      </c>
      <c r="G34" s="3">
        <f>SUMIFS(Data!$B:$B,Data!$A:$A,G$3,Data!$D:$D,$B34,Data!$C:$C,$C$2)</f>
        <v>355079</v>
      </c>
      <c r="H34" s="41">
        <f t="shared" si="120"/>
        <v>7.640143569098691E-2</v>
      </c>
      <c r="I34" s="3">
        <f t="shared" si="121"/>
        <v>1151402</v>
      </c>
      <c r="J34" s="45">
        <f t="shared" si="122"/>
        <v>7.9712339775899588E-2</v>
      </c>
      <c r="K34" s="35">
        <f>SUMIFS(Data!$B:$B,Data!$A:$A,K$3,Data!$D:$D,$B34,Data!$C:$C,$K$2)</f>
        <v>143626</v>
      </c>
      <c r="L34" s="41">
        <f t="shared" si="123"/>
        <v>3.0153060492605185E-2</v>
      </c>
      <c r="M34" s="3">
        <f>SUMIFS(Data!$B:$B,Data!$A:$A,M$3,Data!$D:$D,$B34,Data!$C:$C,$K$2)</f>
        <v>18279</v>
      </c>
      <c r="N34" s="41">
        <f t="shared" si="124"/>
        <v>3.4523742147263566E-2</v>
      </c>
      <c r="O34" s="3">
        <f>SUMIFS(Data!$B:$B,Data!$A:$A,O$3,Data!$D:$D,$B34,Data!$C:$C,$K$2)</f>
        <v>28470</v>
      </c>
      <c r="P34" s="41">
        <f t="shared" si="125"/>
        <v>7.4704616662262649E-2</v>
      </c>
      <c r="Q34" s="3">
        <f>SUMIFS(Data!$B:$B,Data!$A:$A,"Confirmed",Data!$D:$D,$B34,Data!$C:$C,$K$2)-M34-O34</f>
        <v>96877</v>
      </c>
      <c r="R34" s="45">
        <f t="shared" si="126"/>
        <v>1.695324473557137E-2</v>
      </c>
      <c r="S34" s="32">
        <f>SUMIFS(Data!$B:$B,Data!$A:$A,S$3,Data!$D:$D,$B34,Data!$C:$C,$S$2)</f>
        <v>47029</v>
      </c>
      <c r="T34" s="41">
        <f t="shared" si="127"/>
        <v>0.11226999668889835</v>
      </c>
      <c r="U34" s="3">
        <f>SUMIFS(Data!$B:$B,Data!$A:$A,U$3,Data!$D:$D,$B34,Data!$C:$C,$S$2)</f>
        <v>1006</v>
      </c>
      <c r="V34" s="41">
        <f t="shared" si="128"/>
        <v>0.10792951541850221</v>
      </c>
      <c r="W34" s="3">
        <f>SUMIFS(Data!$B:$B,Data!$A:$A,W$3,Data!$D:$D,$B34,Data!$C:$C,$S$2)</f>
        <v>2423</v>
      </c>
      <c r="X34" s="41">
        <f t="shared" si="129"/>
        <v>0.1311858076563959</v>
      </c>
      <c r="Y34" s="3">
        <f>SUMIFS(Data!$B:$B,Data!$A:$A,"Confirmed",Data!$D:$D,$B34,Data!$C:$C,$S$2)-U34-W34</f>
        <v>43600</v>
      </c>
      <c r="Z34" s="45">
        <f t="shared" si="130"/>
        <v>0.11133768352365415</v>
      </c>
    </row>
    <row r="35" spans="1:26" x14ac:dyDescent="0.3">
      <c r="A35" s="7">
        <f t="shared" si="17"/>
        <v>43932</v>
      </c>
      <c r="B35" s="29">
        <v>43932</v>
      </c>
      <c r="C35" s="35">
        <f>SUMIFS(Data!$B:$B,Data!$A:$A,C$3,Data!$D:$D,$B35,Data!$C:$C,$C$2)</f>
        <v>1698626</v>
      </c>
      <c r="D35" s="41">
        <f t="shared" si="118"/>
        <v>6.0172910518931283E-2</v>
      </c>
      <c r="E35" s="3">
        <f>SUMIFS(Data!$B:$B,Data!$A:$A,E$3,Data!$D:$D,$B35,Data!$C:$C,$C$2)</f>
        <v>102774</v>
      </c>
      <c r="F35" s="41">
        <f t="shared" si="119"/>
        <v>7.3525878727738025E-2</v>
      </c>
      <c r="G35" s="3">
        <f>SUMIFS(Data!$B:$B,Data!$A:$A,G$3,Data!$D:$D,$B35,Data!$C:$C,$C$2)</f>
        <v>376734</v>
      </c>
      <c r="H35" s="41">
        <f t="shared" si="120"/>
        <v>6.0986428372277718E-2</v>
      </c>
      <c r="I35" s="3">
        <f t="shared" si="121"/>
        <v>1219118</v>
      </c>
      <c r="J35" s="45">
        <f t="shared" si="122"/>
        <v>5.8811779031129004E-2</v>
      </c>
      <c r="K35" s="35">
        <f>SUMIFS(Data!$B:$B,Data!$A:$A,K$3,Data!$D:$D,$B35,Data!$C:$C,$K$2)</f>
        <v>147577</v>
      </c>
      <c r="L35" s="41">
        <f t="shared" si="123"/>
        <v>2.7508946848063719E-2</v>
      </c>
      <c r="M35" s="3">
        <f>SUMIFS(Data!$B:$B,Data!$A:$A,M$3,Data!$D:$D,$B35,Data!$C:$C,$K$2)</f>
        <v>18849</v>
      </c>
      <c r="N35" s="41">
        <f t="shared" si="124"/>
        <v>3.1183325127195141E-2</v>
      </c>
      <c r="O35" s="3">
        <f>SUMIFS(Data!$B:$B,Data!$A:$A,O$3,Data!$D:$D,$B35,Data!$C:$C,$K$2)</f>
        <v>30455</v>
      </c>
      <c r="P35" s="41">
        <f t="shared" si="125"/>
        <v>6.9722514927994375E-2</v>
      </c>
      <c r="Q35" s="3">
        <f>SUMIFS(Data!$B:$B,Data!$A:$A,"Confirmed",Data!$D:$D,$B35,Data!$C:$C,$K$2)-M35-O35</f>
        <v>98273</v>
      </c>
      <c r="R35" s="45">
        <f t="shared" si="126"/>
        <v>1.4410025083353118E-2</v>
      </c>
      <c r="S35" s="32">
        <f>SUMIFS(Data!$B:$B,Data!$A:$A,S$3,Data!$D:$D,$B35,Data!$C:$C,$S$2)</f>
        <v>52167</v>
      </c>
      <c r="T35" s="41">
        <f t="shared" si="127"/>
        <v>0.10925173828914074</v>
      </c>
      <c r="U35" s="3">
        <f>SUMIFS(Data!$B:$B,Data!$A:$A,U$3,Data!$D:$D,$B35,Data!$C:$C,$S$2)</f>
        <v>1101</v>
      </c>
      <c r="V35" s="41">
        <f t="shared" si="128"/>
        <v>9.4433399602385684E-2</v>
      </c>
      <c r="W35" s="3">
        <f>SUMIFS(Data!$B:$B,Data!$A:$A,W$3,Data!$D:$D,$B35,Data!$C:$C,$S$2)</f>
        <v>2965</v>
      </c>
      <c r="X35" s="41">
        <f t="shared" si="129"/>
        <v>0.22368964094098226</v>
      </c>
      <c r="Y35" s="3">
        <f>SUMIFS(Data!$B:$B,Data!$A:$A,"Confirmed",Data!$D:$D,$B35,Data!$C:$C,$S$2)-U35-W35</f>
        <v>48101</v>
      </c>
      <c r="Z35" s="45">
        <f t="shared" si="130"/>
        <v>0.10323394495412844</v>
      </c>
    </row>
    <row r="36" spans="1:26" x14ac:dyDescent="0.3">
      <c r="A36" s="7">
        <f t="shared" si="17"/>
        <v>43933</v>
      </c>
      <c r="B36" s="29">
        <v>43933</v>
      </c>
      <c r="C36" s="35">
        <f>SUMIFS(Data!$B:$B,Data!$A:$A,C$3,Data!$D:$D,$B36,Data!$C:$C,$C$2)</f>
        <v>1777666</v>
      </c>
      <c r="D36" s="41">
        <f t="shared" si="118"/>
        <v>4.6531726230494529E-2</v>
      </c>
      <c r="E36" s="3">
        <f>SUMIFS(Data!$B:$B,Data!$A:$A,E$3,Data!$D:$D,$B36,Data!$C:$C,$C$2)</f>
        <v>108867</v>
      </c>
      <c r="F36" s="41">
        <f t="shared" si="119"/>
        <v>5.9285422383092999E-2</v>
      </c>
      <c r="G36" s="3">
        <f>SUMIFS(Data!$B:$B,Data!$A:$A,G$3,Data!$D:$D,$B36,Data!$C:$C,$C$2)</f>
        <v>404372</v>
      </c>
      <c r="H36" s="41">
        <f t="shared" si="120"/>
        <v>7.3362106950792871E-2</v>
      </c>
      <c r="I36" s="3">
        <f t="shared" si="121"/>
        <v>1264427</v>
      </c>
      <c r="J36" s="45">
        <f t="shared" si="122"/>
        <v>3.7165393341743784E-2</v>
      </c>
      <c r="K36" s="35">
        <f>SUMIFS(Data!$B:$B,Data!$A:$A,K$3,Data!$D:$D,$B36,Data!$C:$C,$K$2)</f>
        <v>152271</v>
      </c>
      <c r="L36" s="41">
        <f t="shared" si="123"/>
        <v>3.1807124416406353E-2</v>
      </c>
      <c r="M36" s="3">
        <f>SUMIFS(Data!$B:$B,Data!$A:$A,M$3,Data!$D:$D,$B36,Data!$C:$C,$K$2)</f>
        <v>19468</v>
      </c>
      <c r="N36" s="41">
        <f t="shared" si="124"/>
        <v>3.2839938458273647E-2</v>
      </c>
      <c r="O36" s="3">
        <f>SUMIFS(Data!$B:$B,Data!$A:$A,O$3,Data!$D:$D,$B36,Data!$C:$C,$K$2)</f>
        <v>32534</v>
      </c>
      <c r="P36" s="41">
        <f t="shared" si="125"/>
        <v>6.8264652766376624E-2</v>
      </c>
      <c r="Q36" s="3">
        <f>SUMIFS(Data!$B:$B,Data!$A:$A,"Confirmed",Data!$D:$D,$B36,Data!$C:$C,$K$2)-M36-O36</f>
        <v>100269</v>
      </c>
      <c r="R36" s="45">
        <f t="shared" si="126"/>
        <v>2.0310766945142614E-2</v>
      </c>
      <c r="S36" s="32">
        <f>SUMIFS(Data!$B:$B,Data!$A:$A,S$3,Data!$D:$D,$B36,Data!$C:$C,$S$2)</f>
        <v>56956</v>
      </c>
      <c r="T36" s="41">
        <f t="shared" si="127"/>
        <v>9.180133034293711E-2</v>
      </c>
      <c r="U36" s="3">
        <f>SUMIFS(Data!$B:$B,Data!$A:$A,U$3,Data!$D:$D,$B36,Data!$C:$C,$S$2)</f>
        <v>1198</v>
      </c>
      <c r="V36" s="41">
        <f t="shared" si="128"/>
        <v>8.8101725703905537E-2</v>
      </c>
      <c r="W36" s="3">
        <f>SUMIFS(Data!$B:$B,Data!$A:$A,W$3,Data!$D:$D,$B36,Data!$C:$C,$S$2)</f>
        <v>3446</v>
      </c>
      <c r="X36" s="41">
        <f t="shared" si="129"/>
        <v>0.16222596964586847</v>
      </c>
      <c r="Y36" s="3">
        <f>SUMIFS(Data!$B:$B,Data!$A:$A,"Confirmed",Data!$D:$D,$B36,Data!$C:$C,$S$2)-U36-W36</f>
        <v>52312</v>
      </c>
      <c r="Z36" s="45">
        <f t="shared" si="130"/>
        <v>8.7544957485291369E-2</v>
      </c>
    </row>
    <row r="37" spans="1:26" x14ac:dyDescent="0.3">
      <c r="A37" s="7">
        <f t="shared" si="17"/>
        <v>43934</v>
      </c>
      <c r="B37" s="29">
        <v>43934</v>
      </c>
      <c r="C37" s="35">
        <f>SUMIFS(Data!$B:$B,Data!$A:$A,C$3,Data!$D:$D,$B37,Data!$C:$C,$C$2)</f>
        <v>1850807</v>
      </c>
      <c r="D37" s="41">
        <f t="shared" si="118"/>
        <v>4.1144399454115681E-2</v>
      </c>
      <c r="E37" s="3">
        <f>SUMIFS(Data!$B:$B,Data!$A:$A,E$3,Data!$D:$D,$B37,Data!$C:$C,$C$2)</f>
        <v>114251</v>
      </c>
      <c r="F37" s="41">
        <f t="shared" si="119"/>
        <v>4.9454839391183739E-2</v>
      </c>
      <c r="G37" s="3">
        <f>SUMIFS(Data!$B:$B,Data!$A:$A,G$3,Data!$D:$D,$B37,Data!$C:$C,$C$2)</f>
        <v>430527</v>
      </c>
      <c r="H37" s="41">
        <f t="shared" si="120"/>
        <v>6.4680541679443676E-2</v>
      </c>
      <c r="I37" s="3">
        <f t="shared" si="121"/>
        <v>1306029</v>
      </c>
      <c r="J37" s="45">
        <f t="shared" si="122"/>
        <v>3.2901859893849153E-2</v>
      </c>
      <c r="K37" s="35">
        <f>SUMIFS(Data!$B:$B,Data!$A:$A,K$3,Data!$D:$D,$B37,Data!$C:$C,$K$2)</f>
        <v>156363</v>
      </c>
      <c r="L37" s="41">
        <f t="shared" si="123"/>
        <v>2.6873140650550662E-2</v>
      </c>
      <c r="M37" s="3">
        <f>SUMIFS(Data!$B:$B,Data!$A:$A,M$3,Data!$D:$D,$B37,Data!$C:$C,$K$2)</f>
        <v>19899</v>
      </c>
      <c r="N37" s="41">
        <f t="shared" si="124"/>
        <v>2.213889459626053E-2</v>
      </c>
      <c r="O37" s="3">
        <f>SUMIFS(Data!$B:$B,Data!$A:$A,O$3,Data!$D:$D,$B37,Data!$C:$C,$K$2)</f>
        <v>34211</v>
      </c>
      <c r="P37" s="41">
        <f t="shared" si="125"/>
        <v>5.1546074875514845E-2</v>
      </c>
      <c r="Q37" s="3">
        <f>SUMIFS(Data!$B:$B,Data!$A:$A,"Confirmed",Data!$D:$D,$B37,Data!$C:$C,$K$2)-M37-O37</f>
        <v>102253</v>
      </c>
      <c r="R37" s="45">
        <f t="shared" si="126"/>
        <v>1.9786773579072294E-2</v>
      </c>
      <c r="S37" s="32">
        <f>SUMIFS(Data!$B:$B,Data!$A:$A,S$3,Data!$D:$D,$B37,Data!$C:$C,$S$2)</f>
        <v>61049</v>
      </c>
      <c r="T37" s="41">
        <f t="shared" si="127"/>
        <v>7.1862490343422999E-2</v>
      </c>
      <c r="U37" s="3">
        <f>SUMIFS(Data!$B:$B,Data!$A:$A,U$3,Data!$D:$D,$B37,Data!$C:$C,$S$2)</f>
        <v>1296</v>
      </c>
      <c r="V37" s="41">
        <f t="shared" si="128"/>
        <v>8.1803005008347252E-2</v>
      </c>
      <c r="W37" s="3">
        <f>SUMIFS(Data!$B:$B,Data!$A:$A,W$3,Data!$D:$D,$B37,Data!$C:$C,$S$2)</f>
        <v>3957</v>
      </c>
      <c r="X37" s="41">
        <f t="shared" si="129"/>
        <v>0.14828786999419616</v>
      </c>
      <c r="Y37" s="3">
        <f>SUMIFS(Data!$B:$B,Data!$A:$A,"Confirmed",Data!$D:$D,$B37,Data!$C:$C,$S$2)-U37-W37</f>
        <v>55796</v>
      </c>
      <c r="Z37" s="45">
        <f t="shared" si="130"/>
        <v>6.6600397614314119E-2</v>
      </c>
    </row>
    <row r="38" spans="1:26" x14ac:dyDescent="0.3">
      <c r="A38" s="7">
        <f t="shared" si="17"/>
        <v>43935</v>
      </c>
      <c r="B38" s="29">
        <v>43935</v>
      </c>
      <c r="C38" s="35">
        <f>SUMIFS(Data!$B:$B,Data!$A:$A,C$3,Data!$D:$D,$B38,Data!$C:$C,$C$2)</f>
        <v>1920985</v>
      </c>
      <c r="D38" s="41">
        <f t="shared" si="118"/>
        <v>3.7917513819647322E-2</v>
      </c>
      <c r="E38" s="3">
        <f>SUMIFS(Data!$B:$B,Data!$A:$A,E$3,Data!$D:$D,$B38,Data!$C:$C,$C$2)</f>
        <v>119686</v>
      </c>
      <c r="F38" s="41">
        <f t="shared" si="119"/>
        <v>4.7570699600003499E-2</v>
      </c>
      <c r="G38" s="3">
        <f>SUMIFS(Data!$B:$B,Data!$A:$A,G$3,Data!$D:$D,$B38,Data!$C:$C,$C$2)</f>
        <v>453145</v>
      </c>
      <c r="H38" s="41">
        <f t="shared" si="120"/>
        <v>5.2535613329709865E-2</v>
      </c>
      <c r="I38" s="3">
        <f t="shared" si="121"/>
        <v>1348154</v>
      </c>
      <c r="J38" s="45">
        <f t="shared" si="122"/>
        <v>3.2254260816566863E-2</v>
      </c>
      <c r="K38" s="35">
        <f>SUMIFS(Data!$B:$B,Data!$A:$A,K$3,Data!$D:$D,$B38,Data!$C:$C,$K$2)</f>
        <v>159516</v>
      </c>
      <c r="L38" s="41">
        <f t="shared" si="123"/>
        <v>2.0164616949022468E-2</v>
      </c>
      <c r="M38" s="3">
        <f>SUMIFS(Data!$B:$B,Data!$A:$A,M$3,Data!$D:$D,$B38,Data!$C:$C,$K$2)</f>
        <v>20465</v>
      </c>
      <c r="N38" s="41">
        <f t="shared" si="124"/>
        <v>2.844364038393889E-2</v>
      </c>
      <c r="O38" s="3">
        <f>SUMIFS(Data!$B:$B,Data!$A:$A,O$3,Data!$D:$D,$B38,Data!$C:$C,$K$2)</f>
        <v>35435</v>
      </c>
      <c r="P38" s="41">
        <f t="shared" si="125"/>
        <v>3.5777966151237905E-2</v>
      </c>
      <c r="Q38" s="3">
        <f>SUMIFS(Data!$B:$B,Data!$A:$A,"Confirmed",Data!$D:$D,$B38,Data!$C:$C,$K$2)-M38-O38</f>
        <v>103616</v>
      </c>
      <c r="R38" s="45">
        <f t="shared" si="126"/>
        <v>1.3329682258711235E-2</v>
      </c>
      <c r="S38" s="32">
        <f>SUMIFS(Data!$B:$B,Data!$A:$A,S$3,Data!$D:$D,$B38,Data!$C:$C,$S$2)</f>
        <v>65111</v>
      </c>
      <c r="T38" s="41">
        <f t="shared" si="127"/>
        <v>6.6536716408131177E-2</v>
      </c>
      <c r="U38" s="3">
        <f>SUMIFS(Data!$B:$B,Data!$A:$A,U$3,Data!$D:$D,$B38,Data!$C:$C,$S$2)</f>
        <v>1403</v>
      </c>
      <c r="V38" s="41">
        <f t="shared" si="128"/>
        <v>8.2561728395061734E-2</v>
      </c>
      <c r="W38" s="3">
        <f>SUMIFS(Data!$B:$B,Data!$A:$A,W$3,Data!$D:$D,$B38,Data!$C:$C,$S$2)</f>
        <v>4799</v>
      </c>
      <c r="X38" s="41">
        <f t="shared" si="129"/>
        <v>0.21278746525145312</v>
      </c>
      <c r="Y38" s="3">
        <f>SUMIFS(Data!$B:$B,Data!$A:$A,"Confirmed",Data!$D:$D,$B38,Data!$C:$C,$S$2)-U38-W38</f>
        <v>58909</v>
      </c>
      <c r="Z38" s="45">
        <f t="shared" si="130"/>
        <v>5.5792529930460966E-2</v>
      </c>
    </row>
    <row r="39" spans="1:26" x14ac:dyDescent="0.3">
      <c r="A39" s="7">
        <f t="shared" si="17"/>
        <v>43936</v>
      </c>
      <c r="B39" s="29">
        <v>43936</v>
      </c>
      <c r="C39" s="35">
        <f>SUMIFS(Data!$B:$B,Data!$A:$A,C$3,Data!$D:$D,$B39,Data!$C:$C,$C$2)</f>
        <v>1982281</v>
      </c>
      <c r="D39" s="41">
        <f t="shared" si="118"/>
        <v>3.19086302079402E-2</v>
      </c>
      <c r="E39" s="3">
        <f>SUMIFS(Data!$B:$B,Data!$A:$A,E$3,Data!$D:$D,$B39,Data!$C:$C,$C$2)</f>
        <v>126722</v>
      </c>
      <c r="F39" s="41">
        <f t="shared" si="119"/>
        <v>5.8787159734638973E-2</v>
      </c>
      <c r="G39" s="3">
        <f>SUMIFS(Data!$B:$B,Data!$A:$A,G$3,Data!$D:$D,$B39,Data!$C:$C,$C$2)</f>
        <v>487471</v>
      </c>
      <c r="H39" s="41">
        <f t="shared" si="120"/>
        <v>7.5750587560273197E-2</v>
      </c>
      <c r="I39" s="3">
        <f t="shared" si="121"/>
        <v>1368088</v>
      </c>
      <c r="J39" s="45">
        <f t="shared" si="122"/>
        <v>1.4786144609592079E-2</v>
      </c>
      <c r="K39" s="35">
        <f>SUMIFS(Data!$B:$B,Data!$A:$A,K$3,Data!$D:$D,$B39,Data!$C:$C,$K$2)</f>
        <v>162488</v>
      </c>
      <c r="L39" s="41">
        <f t="shared" si="123"/>
        <v>1.8631359863587351E-2</v>
      </c>
      <c r="M39" s="3">
        <f>SUMIFS(Data!$B:$B,Data!$A:$A,M$3,Data!$D:$D,$B39,Data!$C:$C,$K$2)</f>
        <v>21067</v>
      </c>
      <c r="N39" s="41">
        <f t="shared" si="124"/>
        <v>2.941607622770584E-2</v>
      </c>
      <c r="O39" s="3">
        <f>SUMIFS(Data!$B:$B,Data!$A:$A,O$3,Data!$D:$D,$B39,Data!$C:$C,$K$2)</f>
        <v>37130</v>
      </c>
      <c r="P39" s="41">
        <f t="shared" si="125"/>
        <v>4.7834062367715535E-2</v>
      </c>
      <c r="Q39" s="3">
        <f>SUMIFS(Data!$B:$B,Data!$A:$A,"Confirmed",Data!$D:$D,$B39,Data!$C:$C,$K$2)-M39-O39</f>
        <v>104291</v>
      </c>
      <c r="R39" s="45">
        <f t="shared" si="126"/>
        <v>6.5144379246448421E-3</v>
      </c>
      <c r="S39" s="32">
        <f>SUMIFS(Data!$B:$B,Data!$A:$A,S$3,Data!$D:$D,$B39,Data!$C:$C,$S$2)</f>
        <v>69392</v>
      </c>
      <c r="T39" s="41">
        <f t="shared" si="127"/>
        <v>6.5749258957779791E-2</v>
      </c>
      <c r="U39" s="3">
        <f>SUMIFS(Data!$B:$B,Data!$A:$A,U$3,Data!$D:$D,$B39,Data!$C:$C,$S$2)</f>
        <v>1518</v>
      </c>
      <c r="V39" s="41">
        <f t="shared" si="128"/>
        <v>8.1967213114754092E-2</v>
      </c>
      <c r="W39" s="3">
        <f>SUMIFS(Data!$B:$B,Data!$A:$A,W$3,Data!$D:$D,$B39,Data!$C:$C,$S$2)</f>
        <v>5674</v>
      </c>
      <c r="X39" s="41">
        <f t="shared" si="129"/>
        <v>0.18232965201083559</v>
      </c>
      <c r="Y39" s="3">
        <f>SUMIFS(Data!$B:$B,Data!$A:$A,"Confirmed",Data!$D:$D,$B39,Data!$C:$C,$S$2)-U39-W39</f>
        <v>62200</v>
      </c>
      <c r="Z39" s="45">
        <f t="shared" si="130"/>
        <v>5.5865826953436656E-2</v>
      </c>
    </row>
    <row r="40" spans="1:26" x14ac:dyDescent="0.3">
      <c r="A40" s="7">
        <f t="shared" si="17"/>
        <v>43937</v>
      </c>
      <c r="B40" s="29">
        <v>43937</v>
      </c>
      <c r="C40" s="35">
        <f>SUMIFS(Data!$B:$B,Data!$A:$A,C$3,Data!$D:$D,$B40,Data!$C:$C,$C$2)</f>
        <v>2064815</v>
      </c>
      <c r="D40" s="41">
        <f t="shared" si="118"/>
        <v>4.1635873016994056E-2</v>
      </c>
      <c r="E40" s="3">
        <f>SUMIFS(Data!$B:$B,Data!$A:$A,E$3,Data!$D:$D,$B40,Data!$C:$C,$C$2)</f>
        <v>137078</v>
      </c>
      <c r="F40" s="41">
        <f t="shared" si="119"/>
        <v>8.1722195041113624E-2</v>
      </c>
      <c r="G40" s="3">
        <f>SUMIFS(Data!$B:$B,Data!$A:$A,G$3,Data!$D:$D,$B40,Data!$C:$C,$C$2)</f>
        <v>512252</v>
      </c>
      <c r="H40" s="41">
        <f t="shared" si="120"/>
        <v>5.0835844593832245E-2</v>
      </c>
      <c r="I40" s="3">
        <f t="shared" si="121"/>
        <v>1415485</v>
      </c>
      <c r="J40" s="45">
        <f t="shared" si="122"/>
        <v>3.46447012180503E-2</v>
      </c>
      <c r="K40" s="35">
        <f>SUMIFS(Data!$B:$B,Data!$A:$A,K$3,Data!$D:$D,$B40,Data!$C:$C,$K$2)</f>
        <v>165155</v>
      </c>
      <c r="L40" s="41">
        <f t="shared" si="123"/>
        <v>1.641351976761361E-2</v>
      </c>
      <c r="M40" s="3">
        <f>SUMIFS(Data!$B:$B,Data!$A:$A,M$3,Data!$D:$D,$B40,Data!$C:$C,$K$2)</f>
        <v>21645</v>
      </c>
      <c r="N40" s="41">
        <f t="shared" si="124"/>
        <v>2.7436274742488252E-2</v>
      </c>
      <c r="O40" s="3">
        <f>SUMIFS(Data!$B:$B,Data!$A:$A,O$3,Data!$D:$D,$B40,Data!$C:$C,$K$2)</f>
        <v>38092</v>
      </c>
      <c r="P40" s="41">
        <f t="shared" si="125"/>
        <v>2.5908968489092379E-2</v>
      </c>
      <c r="Q40" s="3">
        <f>SUMIFS(Data!$B:$B,Data!$A:$A,"Confirmed",Data!$D:$D,$B40,Data!$C:$C,$K$2)-M40-O40</f>
        <v>105418</v>
      </c>
      <c r="R40" s="45">
        <f t="shared" si="126"/>
        <v>1.0806301598412135E-2</v>
      </c>
      <c r="S40" s="32">
        <f>SUMIFS(Data!$B:$B,Data!$A:$A,S$3,Data!$D:$D,$B40,Data!$C:$C,$S$2)</f>
        <v>74193</v>
      </c>
      <c r="T40" s="41">
        <f t="shared" si="127"/>
        <v>6.9186649757897165E-2</v>
      </c>
      <c r="U40" s="3">
        <f>SUMIFS(Data!$B:$B,Data!$A:$A,U$3,Data!$D:$D,$B40,Data!$C:$C,$S$2)</f>
        <v>1643</v>
      </c>
      <c r="V40" s="41">
        <f t="shared" si="128"/>
        <v>8.2345191040843216E-2</v>
      </c>
      <c r="W40" s="3">
        <f>SUMIFS(Data!$B:$B,Data!$A:$A,W$3,Data!$D:$D,$B40,Data!$C:$C,$S$2)</f>
        <v>7089</v>
      </c>
      <c r="X40" s="41">
        <f t="shared" si="129"/>
        <v>0.24938315121607332</v>
      </c>
      <c r="Y40" s="3">
        <f>SUMIFS(Data!$B:$B,Data!$A:$A,"Confirmed",Data!$D:$D,$B40,Data!$C:$C,$S$2)-U40-W40</f>
        <v>65461</v>
      </c>
      <c r="Z40" s="45">
        <f t="shared" si="130"/>
        <v>5.2427652733118973E-2</v>
      </c>
    </row>
    <row r="41" spans="1:26" x14ac:dyDescent="0.3">
      <c r="A41" s="7">
        <f t="shared" si="17"/>
        <v>43938</v>
      </c>
      <c r="B41" s="29">
        <v>43938</v>
      </c>
      <c r="C41" s="35">
        <f>SUMIFS(Data!$B:$B,Data!$A:$A,C$3,Data!$D:$D,$B41,Data!$C:$C,$C$2)</f>
        <v>2158594</v>
      </c>
      <c r="D41" s="41">
        <f t="shared" si="118"/>
        <v>4.5417628213665628E-2</v>
      </c>
      <c r="E41" s="3">
        <f>SUMIFS(Data!$B:$B,Data!$A:$A,E$3,Data!$D:$D,$B41,Data!$C:$C,$C$2)</f>
        <v>145563</v>
      </c>
      <c r="F41" s="41">
        <f t="shared" si="119"/>
        <v>6.1899064766045613E-2</v>
      </c>
      <c r="G41" s="3">
        <f>SUMIFS(Data!$B:$B,Data!$A:$A,G$3,Data!$D:$D,$B41,Data!$C:$C,$C$2)</f>
        <v>548122</v>
      </c>
      <c r="H41" s="41">
        <f t="shared" si="120"/>
        <v>7.002412874913129E-2</v>
      </c>
      <c r="I41" s="3">
        <f t="shared" si="121"/>
        <v>1464909</v>
      </c>
      <c r="J41" s="45">
        <f t="shared" si="122"/>
        <v>3.4916654009049905E-2</v>
      </c>
      <c r="K41" s="35">
        <f>SUMIFS(Data!$B:$B,Data!$A:$A,K$3,Data!$D:$D,$B41,Data!$C:$C,$K$2)</f>
        <v>168941</v>
      </c>
      <c r="L41" s="41">
        <f t="shared" si="123"/>
        <v>2.2923919953982623E-2</v>
      </c>
      <c r="M41" s="3">
        <f>SUMIFS(Data!$B:$B,Data!$A:$A,M$3,Data!$D:$D,$B41,Data!$C:$C,$K$2)</f>
        <v>22170</v>
      </c>
      <c r="N41" s="41">
        <f t="shared" si="124"/>
        <v>2.4255024255024255E-2</v>
      </c>
      <c r="O41" s="3">
        <f>SUMIFS(Data!$B:$B,Data!$A:$A,O$3,Data!$D:$D,$B41,Data!$C:$C,$K$2)</f>
        <v>40164</v>
      </c>
      <c r="P41" s="41">
        <f t="shared" si="125"/>
        <v>5.4394623543001154E-2</v>
      </c>
      <c r="Q41" s="3">
        <f>SUMIFS(Data!$B:$B,Data!$A:$A,"Confirmed",Data!$D:$D,$B41,Data!$C:$C,$K$2)-M41-O41</f>
        <v>106607</v>
      </c>
      <c r="R41" s="45">
        <f t="shared" si="126"/>
        <v>1.1278908725265135E-2</v>
      </c>
      <c r="S41" s="32">
        <f>SUMIFS(Data!$B:$B,Data!$A:$A,S$3,Data!$D:$D,$B41,Data!$C:$C,$S$2)</f>
        <v>78546</v>
      </c>
      <c r="T41" s="41">
        <f t="shared" si="127"/>
        <v>5.8671303222675997E-2</v>
      </c>
      <c r="U41" s="3">
        <f>SUMIFS(Data!$B:$B,Data!$A:$A,U$3,Data!$D:$D,$B41,Data!$C:$C,$S$2)</f>
        <v>1769</v>
      </c>
      <c r="V41" s="41">
        <f t="shared" si="128"/>
        <v>7.6688983566646385E-2</v>
      </c>
      <c r="W41" s="3">
        <f>SUMIFS(Data!$B:$B,Data!$A:$A,W$3,Data!$D:$D,$B41,Data!$C:$C,$S$2)</f>
        <v>8631</v>
      </c>
      <c r="X41" s="41">
        <f t="shared" si="129"/>
        <v>0.21752010156580617</v>
      </c>
      <c r="Y41" s="3">
        <f>SUMIFS(Data!$B:$B,Data!$A:$A,"Confirmed",Data!$D:$D,$B41,Data!$C:$C,$S$2)-U41-W41</f>
        <v>68146</v>
      </c>
      <c r="Z41" s="45">
        <f t="shared" si="130"/>
        <v>4.1016788622233083E-2</v>
      </c>
    </row>
    <row r="42" spans="1:26" x14ac:dyDescent="0.3">
      <c r="A42" s="7">
        <f t="shared" si="17"/>
        <v>43939</v>
      </c>
      <c r="B42" s="29">
        <v>43939</v>
      </c>
      <c r="C42" s="35">
        <f>SUMIFS(Data!$B:$B,Data!$A:$A,C$3,Data!$D:$D,$B42,Data!$C:$C,$C$2)</f>
        <v>2249717</v>
      </c>
      <c r="D42" s="41">
        <f t="shared" si="118"/>
        <v>4.2214052295151384E-2</v>
      </c>
      <c r="E42" s="3">
        <f>SUMIFS(Data!$B:$B,Data!$A:$A,E$3,Data!$D:$D,$B42,Data!$C:$C,$C$2)</f>
        <v>154271</v>
      </c>
      <c r="F42" s="41">
        <f t="shared" si="119"/>
        <v>5.9822894554247989E-2</v>
      </c>
      <c r="G42" s="3">
        <f>SUMIFS(Data!$B:$B,Data!$A:$A,G$3,Data!$D:$D,$B42,Data!$C:$C,$C$2)</f>
        <v>570296</v>
      </c>
      <c r="H42" s="41">
        <f t="shared" si="120"/>
        <v>4.0454497356427949E-2</v>
      </c>
      <c r="I42" s="3">
        <f t="shared" si="121"/>
        <v>1525150</v>
      </c>
      <c r="J42" s="45">
        <f t="shared" si="122"/>
        <v>4.112269089752333E-2</v>
      </c>
      <c r="K42" s="35">
        <f>SUMIFS(Data!$B:$B,Data!$A:$A,K$3,Data!$D:$D,$B42,Data!$C:$C,$K$2)</f>
        <v>172434</v>
      </c>
      <c r="L42" s="41">
        <f t="shared" si="123"/>
        <v>2.0675857251940027E-2</v>
      </c>
      <c r="M42" s="3">
        <f>SUMIFS(Data!$B:$B,Data!$A:$A,M$3,Data!$D:$D,$B42,Data!$C:$C,$K$2)</f>
        <v>22745</v>
      </c>
      <c r="N42" s="41">
        <f t="shared" si="124"/>
        <v>2.5935949481281011E-2</v>
      </c>
      <c r="O42" s="3">
        <f>SUMIFS(Data!$B:$B,Data!$A:$A,O$3,Data!$D:$D,$B42,Data!$C:$C,$K$2)</f>
        <v>42727</v>
      </c>
      <c r="P42" s="41">
        <f t="shared" si="125"/>
        <v>6.3813365202669059E-2</v>
      </c>
      <c r="Q42" s="3">
        <f>SUMIFS(Data!$B:$B,Data!$A:$A,"Confirmed",Data!$D:$D,$B42,Data!$C:$C,$K$2)-M42-O42</f>
        <v>106962</v>
      </c>
      <c r="R42" s="45">
        <f t="shared" si="126"/>
        <v>3.3299877118763309E-3</v>
      </c>
      <c r="S42" s="32">
        <f>SUMIFS(Data!$B:$B,Data!$A:$A,S$3,Data!$D:$D,$B42,Data!$C:$C,$S$2)</f>
        <v>82329</v>
      </c>
      <c r="T42" s="41">
        <f t="shared" si="127"/>
        <v>4.8162859980139028E-2</v>
      </c>
      <c r="U42" s="3">
        <f>SUMIFS(Data!$B:$B,Data!$A:$A,U$3,Data!$D:$D,$B42,Data!$C:$C,$S$2)</f>
        <v>1890</v>
      </c>
      <c r="V42" s="41">
        <f t="shared" si="128"/>
        <v>6.8400226116449969E-2</v>
      </c>
      <c r="W42" s="3">
        <f>SUMIFS(Data!$B:$B,Data!$A:$A,W$3,Data!$D:$D,$B42,Data!$C:$C,$S$2)</f>
        <v>10453</v>
      </c>
      <c r="X42" s="41">
        <f t="shared" si="129"/>
        <v>0.21109952496813811</v>
      </c>
      <c r="Y42" s="3">
        <f>SUMIFS(Data!$B:$B,Data!$A:$A,"Confirmed",Data!$D:$D,$B42,Data!$C:$C,$S$2)-U42-W42</f>
        <v>69986</v>
      </c>
      <c r="Z42" s="45">
        <f t="shared" si="130"/>
        <v>2.7000851113785109E-2</v>
      </c>
    </row>
    <row r="43" spans="1:26" x14ac:dyDescent="0.3">
      <c r="A43" s="7">
        <f t="shared" si="17"/>
        <v>43940</v>
      </c>
      <c r="B43" s="29">
        <v>43940</v>
      </c>
      <c r="C43" s="35">
        <f>SUMIFS(Data!$B:$B,Data!$A:$A,C$3,Data!$D:$D,$B43,Data!$C:$C,$C$2)</f>
        <v>2341066</v>
      </c>
      <c r="D43" s="41">
        <f t="shared" si="118"/>
        <v>4.0604662719799865E-2</v>
      </c>
      <c r="E43" s="3">
        <f>SUMIFS(Data!$B:$B,Data!$A:$A,E$3,Data!$D:$D,$B43,Data!$C:$C,$C$2)</f>
        <v>161324</v>
      </c>
      <c r="F43" s="41">
        <f t="shared" si="119"/>
        <v>4.5718249055233973E-2</v>
      </c>
      <c r="G43" s="3">
        <f>SUMIFS(Data!$B:$B,Data!$A:$A,G$3,Data!$D:$D,$B43,Data!$C:$C,$C$2)</f>
        <v>599979</v>
      </c>
      <c r="H43" s="41">
        <f t="shared" si="120"/>
        <v>5.2048409948517962E-2</v>
      </c>
      <c r="I43" s="3">
        <f t="shared" si="121"/>
        <v>1579763</v>
      </c>
      <c r="J43" s="45">
        <f t="shared" si="122"/>
        <v>3.580828115267351E-2</v>
      </c>
      <c r="K43" s="35">
        <f>SUMIFS(Data!$B:$B,Data!$A:$A,K$3,Data!$D:$D,$B43,Data!$C:$C,$K$2)</f>
        <v>175925</v>
      </c>
      <c r="L43" s="41">
        <f t="shared" si="123"/>
        <v>2.0245427235927951E-2</v>
      </c>
      <c r="M43" s="3">
        <f>SUMIFS(Data!$B:$B,Data!$A:$A,M$3,Data!$D:$D,$B43,Data!$C:$C,$K$2)</f>
        <v>23227</v>
      </c>
      <c r="N43" s="41">
        <f t="shared" si="124"/>
        <v>2.1191470652890745E-2</v>
      </c>
      <c r="O43" s="3">
        <f>SUMIFS(Data!$B:$B,Data!$A:$A,O$3,Data!$D:$D,$B43,Data!$C:$C,$K$2)</f>
        <v>44927</v>
      </c>
      <c r="P43" s="41">
        <f t="shared" si="125"/>
        <v>5.1489690359725698E-2</v>
      </c>
      <c r="Q43" s="3">
        <f>SUMIFS(Data!$B:$B,Data!$A:$A,"Confirmed",Data!$D:$D,$B43,Data!$C:$C,$K$2)-M43-O43</f>
        <v>107771</v>
      </c>
      <c r="R43" s="45">
        <f t="shared" si="126"/>
        <v>7.5634337428245541E-3</v>
      </c>
      <c r="S43" s="32">
        <f>SUMIFS(Data!$B:$B,Data!$A:$A,S$3,Data!$D:$D,$B43,Data!$C:$C,$S$2)</f>
        <v>86306</v>
      </c>
      <c r="T43" s="41">
        <f t="shared" si="127"/>
        <v>4.8306186155546646E-2</v>
      </c>
      <c r="U43" s="3">
        <f>SUMIFS(Data!$B:$B,Data!$A:$A,U$3,Data!$D:$D,$B43,Data!$C:$C,$S$2)</f>
        <v>2017</v>
      </c>
      <c r="V43" s="41">
        <f t="shared" si="128"/>
        <v>6.7195767195767198E-2</v>
      </c>
      <c r="W43" s="3">
        <f>SUMIFS(Data!$B:$B,Data!$A:$A,W$3,Data!$D:$D,$B43,Data!$C:$C,$S$2)</f>
        <v>11976</v>
      </c>
      <c r="X43" s="41">
        <f t="shared" si="129"/>
        <v>0.14569979910073663</v>
      </c>
      <c r="Y43" s="3">
        <f>SUMIFS(Data!$B:$B,Data!$A:$A,"Confirmed",Data!$D:$D,$B43,Data!$C:$C,$S$2)-U43-W43</f>
        <v>72313</v>
      </c>
      <c r="Z43" s="45">
        <f t="shared" si="130"/>
        <v>3.3249507044265998E-2</v>
      </c>
    </row>
    <row r="44" spans="1:26" x14ac:dyDescent="0.3">
      <c r="A44" s="7">
        <f t="shared" si="17"/>
        <v>43941</v>
      </c>
      <c r="B44" s="29">
        <v>43941</v>
      </c>
      <c r="C44" s="35">
        <f>SUMIFS(Data!$B:$B,Data!$A:$A,C$3,Data!$D:$D,$B44,Data!$C:$C,$C$2)</f>
        <v>2404249</v>
      </c>
      <c r="D44" s="41">
        <f t="shared" si="118"/>
        <v>2.6988987068284277E-2</v>
      </c>
      <c r="E44" s="3">
        <f>SUMIFS(Data!$B:$B,Data!$A:$A,E$3,Data!$D:$D,$B44,Data!$C:$C,$C$2)</f>
        <v>165234</v>
      </c>
      <c r="F44" s="41">
        <f t="shared" si="119"/>
        <v>2.4236939327068507E-2</v>
      </c>
      <c r="G44" s="3">
        <f>SUMIFS(Data!$B:$B,Data!$A:$A,G$3,Data!$D:$D,$B44,Data!$C:$C,$C$2)</f>
        <v>624725</v>
      </c>
      <c r="H44" s="41">
        <f t="shared" si="120"/>
        <v>4.1244776900524853E-2</v>
      </c>
      <c r="I44" s="3">
        <f t="shared" si="121"/>
        <v>1614290</v>
      </c>
      <c r="J44" s="45">
        <f t="shared" si="122"/>
        <v>2.185581001707218E-2</v>
      </c>
      <c r="K44" s="35">
        <f>SUMIFS(Data!$B:$B,Data!$A:$A,K$3,Data!$D:$D,$B44,Data!$C:$C,$K$2)</f>
        <v>178972</v>
      </c>
      <c r="L44" s="41">
        <f t="shared" si="123"/>
        <v>1.731988063095069E-2</v>
      </c>
      <c r="M44" s="3">
        <f>SUMIFS(Data!$B:$B,Data!$A:$A,M$3,Data!$D:$D,$B44,Data!$C:$C,$K$2)</f>
        <v>23660</v>
      </c>
      <c r="N44" s="41">
        <f t="shared" si="124"/>
        <v>1.8642097558875446E-2</v>
      </c>
      <c r="O44" s="3">
        <f>SUMIFS(Data!$B:$B,Data!$A:$A,O$3,Data!$D:$D,$B44,Data!$C:$C,$K$2)</f>
        <v>47055</v>
      </c>
      <c r="P44" s="41">
        <f t="shared" si="125"/>
        <v>4.7365726623188727E-2</v>
      </c>
      <c r="Q44" s="3">
        <f>SUMIFS(Data!$B:$B,Data!$A:$A,"Confirmed",Data!$D:$D,$B44,Data!$C:$C,$K$2)-M44-O44</f>
        <v>108257</v>
      </c>
      <c r="R44" s="45">
        <f t="shared" si="126"/>
        <v>4.5095619415241577E-3</v>
      </c>
      <c r="S44" s="32">
        <f>SUMIFS(Data!$B:$B,Data!$A:$A,S$3,Data!$D:$D,$B44,Data!$C:$C,$S$2)</f>
        <v>90980</v>
      </c>
      <c r="T44" s="41">
        <f t="shared" si="127"/>
        <v>5.4156142099042938E-2</v>
      </c>
      <c r="U44" s="3">
        <f>SUMIFS(Data!$B:$B,Data!$A:$A,U$3,Data!$D:$D,$B44,Data!$C:$C,$S$2)</f>
        <v>2140</v>
      </c>
      <c r="V44" s="41">
        <f t="shared" si="128"/>
        <v>6.0981655924640554E-2</v>
      </c>
      <c r="W44" s="3">
        <f>SUMIFS(Data!$B:$B,Data!$A:$A,W$3,Data!$D:$D,$B44,Data!$C:$C,$S$2)</f>
        <v>13430</v>
      </c>
      <c r="X44" s="41">
        <f t="shared" si="129"/>
        <v>0.12140948563794256</v>
      </c>
      <c r="Y44" s="3">
        <f>SUMIFS(Data!$B:$B,Data!$A:$A,"Confirmed",Data!$D:$D,$B44,Data!$C:$C,$S$2)-U44-W44</f>
        <v>75410</v>
      </c>
      <c r="Z44" s="45">
        <f t="shared" si="130"/>
        <v>4.2827707327866359E-2</v>
      </c>
    </row>
    <row r="45" spans="1:26" x14ac:dyDescent="0.3">
      <c r="A45" s="7">
        <f t="shared" si="17"/>
        <v>43942</v>
      </c>
      <c r="B45" s="29">
        <v>43942</v>
      </c>
      <c r="C45" s="35">
        <f>SUMIFS(Data!$B:$B,Data!$A:$A,C$3,Data!$D:$D,$B45,Data!$C:$C,$C$2)</f>
        <v>2478634</v>
      </c>
      <c r="D45" s="41">
        <f t="shared" si="118"/>
        <v>3.0938975122793023E-2</v>
      </c>
      <c r="E45" s="3">
        <f>SUMIFS(Data!$B:$B,Data!$A:$A,E$3,Data!$D:$D,$B45,Data!$C:$C,$C$2)</f>
        <v>170389</v>
      </c>
      <c r="F45" s="41">
        <f t="shared" si="119"/>
        <v>3.1198179551424041E-2</v>
      </c>
      <c r="G45" s="3">
        <f>SUMIFS(Data!$B:$B,Data!$A:$A,G$3,Data!$D:$D,$B45,Data!$C:$C,$C$2)</f>
        <v>651503</v>
      </c>
      <c r="H45" s="41">
        <f t="shared" si="120"/>
        <v>4.2863660010404578E-2</v>
      </c>
      <c r="I45" s="3">
        <f t="shared" si="121"/>
        <v>1656742</v>
      </c>
      <c r="J45" s="45">
        <f t="shared" si="122"/>
        <v>2.6297629298329295E-2</v>
      </c>
      <c r="K45" s="35">
        <f>SUMIFS(Data!$B:$B,Data!$A:$A,K$3,Data!$D:$D,$B45,Data!$C:$C,$K$2)</f>
        <v>181228</v>
      </c>
      <c r="L45" s="41">
        <f t="shared" si="123"/>
        <v>1.2605323737791387E-2</v>
      </c>
      <c r="M45" s="3">
        <f>SUMIFS(Data!$B:$B,Data!$A:$A,M$3,Data!$D:$D,$B45,Data!$C:$C,$K$2)</f>
        <v>24114</v>
      </c>
      <c r="N45" s="41">
        <f t="shared" si="124"/>
        <v>1.918850380388842E-2</v>
      </c>
      <c r="O45" s="3">
        <f>SUMIFS(Data!$B:$B,Data!$A:$A,O$3,Data!$D:$D,$B45,Data!$C:$C,$K$2)</f>
        <v>48877</v>
      </c>
      <c r="P45" s="41">
        <f t="shared" si="125"/>
        <v>3.8720646052491765E-2</v>
      </c>
      <c r="Q45" s="3">
        <f>SUMIFS(Data!$B:$B,Data!$A:$A,"Confirmed",Data!$D:$D,$B45,Data!$C:$C,$K$2)-M45-O45</f>
        <v>108237</v>
      </c>
      <c r="R45" s="45">
        <f t="shared" si="126"/>
        <v>-1.8474555917862123E-4</v>
      </c>
      <c r="S45" s="32">
        <f>SUMIFS(Data!$B:$B,Data!$A:$A,S$3,Data!$D:$D,$B45,Data!$C:$C,$S$2)</f>
        <v>95591</v>
      </c>
      <c r="T45" s="41">
        <f t="shared" si="127"/>
        <v>5.0681468454605409E-2</v>
      </c>
      <c r="U45" s="3">
        <f>SUMIFS(Data!$B:$B,Data!$A:$A,U$3,Data!$D:$D,$B45,Data!$C:$C,$S$2)</f>
        <v>2259</v>
      </c>
      <c r="V45" s="41">
        <f t="shared" si="128"/>
        <v>5.5607476635514019E-2</v>
      </c>
      <c r="W45" s="3">
        <f>SUMIFS(Data!$B:$B,Data!$A:$A,W$3,Data!$D:$D,$B45,Data!$C:$C,$S$2)</f>
        <v>14918</v>
      </c>
      <c r="X45" s="41">
        <f t="shared" si="129"/>
        <v>0.11079672375279226</v>
      </c>
      <c r="Y45" s="3">
        <f>SUMIFS(Data!$B:$B,Data!$A:$A,"Confirmed",Data!$D:$D,$B45,Data!$C:$C,$S$2)-U45-W45</f>
        <v>78414</v>
      </c>
      <c r="Z45" s="45">
        <f t="shared" si="130"/>
        <v>3.9835565574857443E-2</v>
      </c>
    </row>
    <row r="46" spans="1:26" x14ac:dyDescent="0.3">
      <c r="A46" s="7">
        <f t="shared" si="17"/>
        <v>43943</v>
      </c>
      <c r="B46" s="29">
        <v>43943</v>
      </c>
      <c r="C46" s="35">
        <f>SUMIFS(Data!$B:$B,Data!$A:$A,C$3,Data!$D:$D,$B46,Data!$C:$C,$C$2)</f>
        <v>2552734</v>
      </c>
      <c r="D46" s="41">
        <f t="shared" si="118"/>
        <v>2.9895498891728267E-2</v>
      </c>
      <c r="E46" s="3">
        <f>SUMIFS(Data!$B:$B,Data!$A:$A,E$3,Data!$D:$D,$B46,Data!$C:$C,$C$2)</f>
        <v>169260</v>
      </c>
      <c r="F46" s="41">
        <f t="shared" si="119"/>
        <v>-6.6260145901437303E-3</v>
      </c>
      <c r="G46" s="3">
        <f>SUMIFS(Data!$B:$B,Data!$A:$A,G$3,Data!$D:$D,$B46,Data!$C:$C,$C$2)</f>
        <v>695399</v>
      </c>
      <c r="H46" s="41">
        <f t="shared" si="120"/>
        <v>6.7376512464255731E-2</v>
      </c>
      <c r="I46" s="3">
        <f t="shared" si="121"/>
        <v>1688075</v>
      </c>
      <c r="J46" s="45">
        <f t="shared" si="122"/>
        <v>1.8912419676690759E-2</v>
      </c>
      <c r="K46" s="35">
        <f>SUMIFS(Data!$B:$B,Data!$A:$A,K$3,Data!$D:$D,$B46,Data!$C:$C,$K$2)</f>
        <v>184628</v>
      </c>
      <c r="L46" s="41">
        <f t="shared" si="123"/>
        <v>1.876089787450063E-2</v>
      </c>
      <c r="M46" s="3">
        <f>SUMIFS(Data!$B:$B,Data!$A:$A,M$3,Data!$D:$D,$B46,Data!$C:$C,$K$2)</f>
        <v>24599.5</v>
      </c>
      <c r="N46" s="41">
        <f t="shared" si="124"/>
        <v>2.0133532387824501E-2</v>
      </c>
      <c r="O46" s="3">
        <f>SUMIFS(Data!$B:$B,Data!$A:$A,O$3,Data!$D:$D,$B46,Data!$C:$C,$K$2)</f>
        <v>51710</v>
      </c>
      <c r="P46" s="41">
        <f t="shared" si="125"/>
        <v>5.7961822534116254E-2</v>
      </c>
      <c r="Q46" s="3">
        <f>SUMIFS(Data!$B:$B,Data!$A:$A,"Confirmed",Data!$D:$D,$B46,Data!$C:$C,$K$2)-M46-O46</f>
        <v>108318.5</v>
      </c>
      <c r="R46" s="45">
        <f t="shared" si="126"/>
        <v>7.5297726285835709E-4</v>
      </c>
      <c r="S46" s="32">
        <f>SUMIFS(Data!$B:$B,Data!$A:$A,S$3,Data!$D:$D,$B46,Data!$C:$C,$S$2)</f>
        <v>98674</v>
      </c>
      <c r="T46" s="41">
        <f t="shared" si="127"/>
        <v>3.2251990250128149E-2</v>
      </c>
      <c r="U46" s="3">
        <f>SUMIFS(Data!$B:$B,Data!$A:$A,U$3,Data!$D:$D,$B46,Data!$C:$C,$S$2)</f>
        <v>2376</v>
      </c>
      <c r="V46" s="41">
        <f t="shared" si="128"/>
        <v>5.1792828685258967E-2</v>
      </c>
      <c r="W46" s="3">
        <f>SUMIFS(Data!$B:$B,Data!$A:$A,W$3,Data!$D:$D,$B46,Data!$C:$C,$S$2)</f>
        <v>16477</v>
      </c>
      <c r="X46" s="41">
        <f t="shared" si="129"/>
        <v>0.10450462528489074</v>
      </c>
      <c r="Y46" s="3">
        <f>SUMIFS(Data!$B:$B,Data!$A:$A,"Confirmed",Data!$D:$D,$B46,Data!$C:$C,$S$2)-U46-W46</f>
        <v>79821</v>
      </c>
      <c r="Z46" s="45">
        <f t="shared" si="130"/>
        <v>1.7943224424209963E-2</v>
      </c>
    </row>
    <row r="47" spans="1:26" x14ac:dyDescent="0.3">
      <c r="A47" s="7">
        <f t="shared" si="17"/>
        <v>43944</v>
      </c>
      <c r="B47" s="29">
        <v>43944</v>
      </c>
      <c r="C47" s="35">
        <f>SUMIFS(Data!$B:$B,Data!$A:$A,C$3,Data!$D:$D,$B47,Data!$C:$C,$C$2)</f>
        <v>2629801</v>
      </c>
      <c r="D47" s="41">
        <f t="shared" si="118"/>
        <v>3.0189984542063529E-2</v>
      </c>
      <c r="E47" s="3">
        <f>SUMIFS(Data!$B:$B,Data!$A:$A,E$3,Data!$D:$D,$B47,Data!$C:$C,$C$2)</f>
        <v>183441</v>
      </c>
      <c r="F47" s="41">
        <f t="shared" si="119"/>
        <v>8.3782346685572495E-2</v>
      </c>
      <c r="G47" s="3">
        <f>SUMIFS(Data!$B:$B,Data!$A:$A,G$3,Data!$D:$D,$B47,Data!$C:$C,$C$2)</f>
        <v>713537</v>
      </c>
      <c r="H47" s="41">
        <f t="shared" si="120"/>
        <v>2.6082867533603012E-2</v>
      </c>
      <c r="I47" s="3">
        <f t="shared" si="121"/>
        <v>1732823</v>
      </c>
      <c r="J47" s="45">
        <f t="shared" si="122"/>
        <v>2.650830087525732E-2</v>
      </c>
      <c r="K47" s="35">
        <f>SUMIFS(Data!$B:$B,Data!$A:$A,K$3,Data!$D:$D,$B47,Data!$C:$C,$K$2)</f>
        <v>187327</v>
      </c>
      <c r="L47" s="41">
        <f t="shared" si="123"/>
        <v>1.461858439673289E-2</v>
      </c>
      <c r="M47" s="3">
        <f>SUMIFS(Data!$B:$B,Data!$A:$A,M$3,Data!$D:$D,$B47,Data!$C:$C,$K$2)</f>
        <v>25085</v>
      </c>
      <c r="N47" s="41">
        <f t="shared" si="124"/>
        <v>1.9736173499461371E-2</v>
      </c>
      <c r="O47" s="3">
        <f>SUMIFS(Data!$B:$B,Data!$A:$A,O$3,Data!$D:$D,$B47,Data!$C:$C,$K$2)</f>
        <v>54543</v>
      </c>
      <c r="P47" s="41">
        <f t="shared" si="125"/>
        <v>5.4786308257590406E-2</v>
      </c>
      <c r="Q47" s="3">
        <f>SUMIFS(Data!$B:$B,Data!$A:$A,"Confirmed",Data!$D:$D,$B47,Data!$C:$C,$K$2)-M47-O47</f>
        <v>107699</v>
      </c>
      <c r="R47" s="45">
        <f t="shared" si="126"/>
        <v>-5.719244635034643E-3</v>
      </c>
      <c r="S47" s="32">
        <f>SUMIFS(Data!$B:$B,Data!$A:$A,S$3,Data!$D:$D,$B47,Data!$C:$C,$S$2)</f>
        <v>101790</v>
      </c>
      <c r="T47" s="41">
        <f t="shared" si="127"/>
        <v>3.1578734013012547E-2</v>
      </c>
      <c r="U47" s="3">
        <f>SUMIFS(Data!$B:$B,Data!$A:$A,U$3,Data!$D:$D,$B47,Data!$C:$C,$S$2)</f>
        <v>2491</v>
      </c>
      <c r="V47" s="41">
        <f t="shared" si="128"/>
        <v>4.8400673400673402E-2</v>
      </c>
      <c r="W47" s="3">
        <f>SUMIFS(Data!$B:$B,Data!$A:$A,W$3,Data!$D:$D,$B47,Data!$C:$C,$S$2)</f>
        <v>18491</v>
      </c>
      <c r="X47" s="41">
        <f t="shared" si="129"/>
        <v>0.12223098865084664</v>
      </c>
      <c r="Y47" s="3">
        <f>SUMIFS(Data!$B:$B,Data!$A:$A,"Confirmed",Data!$D:$D,$B47,Data!$C:$C,$S$2)-U47-W47</f>
        <v>80808</v>
      </c>
      <c r="Z47" s="45">
        <f t="shared" si="130"/>
        <v>1.2365167061299658E-2</v>
      </c>
    </row>
    <row r="48" spans="1:26" x14ac:dyDescent="0.3">
      <c r="A48" s="7">
        <f t="shared" si="17"/>
        <v>43945</v>
      </c>
      <c r="B48" s="29">
        <v>43945</v>
      </c>
      <c r="C48" s="35">
        <f>SUMIFS(Data!$B:$B,Data!$A:$A,C$3,Data!$D:$D,$B48,Data!$C:$C,$C$2)</f>
        <v>2710264</v>
      </c>
      <c r="D48" s="41">
        <f t="shared" si="118"/>
        <v>3.0596611682785123E-2</v>
      </c>
      <c r="E48" s="3">
        <f>SUMIFS(Data!$B:$B,Data!$A:$A,E$3,Data!$D:$D,$B48,Data!$C:$C,$C$2)</f>
        <v>190896</v>
      </c>
      <c r="F48" s="41">
        <f t="shared" si="119"/>
        <v>4.0639769735228218E-2</v>
      </c>
      <c r="G48" s="3">
        <f>SUMIFS(Data!$B:$B,Data!$A:$A,G$3,Data!$D:$D,$B48,Data!$C:$C,$C$2)</f>
        <v>744580</v>
      </c>
      <c r="H48" s="41">
        <f t="shared" si="120"/>
        <v>4.3505802782476594E-2</v>
      </c>
      <c r="I48" s="3">
        <f t="shared" si="121"/>
        <v>1774788</v>
      </c>
      <c r="J48" s="45">
        <f t="shared" si="122"/>
        <v>2.4217707174939391E-2</v>
      </c>
      <c r="K48" s="35">
        <f>SUMIFS(Data!$B:$B,Data!$A:$A,K$3,Data!$D:$D,$B48,Data!$C:$C,$K$2)</f>
        <v>189973</v>
      </c>
      <c r="L48" s="41">
        <f t="shared" si="123"/>
        <v>1.4125032696834947E-2</v>
      </c>
      <c r="M48" s="3">
        <f>SUMIFS(Data!$B:$B,Data!$A:$A,M$3,Data!$D:$D,$B48,Data!$C:$C,$K$2)</f>
        <v>25549</v>
      </c>
      <c r="N48" s="41">
        <f t="shared" si="124"/>
        <v>1.8497109826589597E-2</v>
      </c>
      <c r="O48" s="3">
        <f>SUMIFS(Data!$B:$B,Data!$A:$A,O$3,Data!$D:$D,$B48,Data!$C:$C,$K$2)</f>
        <v>57576</v>
      </c>
      <c r="P48" s="41">
        <f t="shared" si="125"/>
        <v>5.560750233760519E-2</v>
      </c>
      <c r="Q48" s="3">
        <f>SUMIFS(Data!$B:$B,Data!$A:$A,"Confirmed",Data!$D:$D,$B48,Data!$C:$C,$K$2)-M48-O48</f>
        <v>106848</v>
      </c>
      <c r="R48" s="45">
        <f t="shared" si="126"/>
        <v>-7.9016518259222464E-3</v>
      </c>
      <c r="S48" s="32">
        <f>SUMIFS(Data!$B:$B,Data!$A:$A,S$3,Data!$D:$D,$B48,Data!$C:$C,$S$2)</f>
        <v>104912</v>
      </c>
      <c r="T48" s="41">
        <f t="shared" si="127"/>
        <v>3.0670989291678948E-2</v>
      </c>
      <c r="U48" s="3">
        <f>SUMIFS(Data!$B:$B,Data!$A:$A,U$3,Data!$D:$D,$B48,Data!$C:$C,$S$2)</f>
        <v>2600</v>
      </c>
      <c r="V48" s="41">
        <f t="shared" si="128"/>
        <v>4.3757527097551187E-2</v>
      </c>
      <c r="W48" s="3">
        <f>SUMIFS(Data!$B:$B,Data!$A:$A,W$3,Data!$D:$D,$B48,Data!$C:$C,$S$2)</f>
        <v>21737</v>
      </c>
      <c r="X48" s="41">
        <f t="shared" si="129"/>
        <v>0.17554485966145691</v>
      </c>
      <c r="Y48" s="3">
        <f>SUMIFS(Data!$B:$B,Data!$A:$A,"Confirmed",Data!$D:$D,$B48,Data!$C:$C,$S$2)-U48-W48</f>
        <v>80575</v>
      </c>
      <c r="Z48" s="45">
        <f t="shared" si="130"/>
        <v>-2.8833778833778833E-3</v>
      </c>
    </row>
    <row r="49" spans="1:26" x14ac:dyDescent="0.3">
      <c r="A49" s="7">
        <f t="shared" si="17"/>
        <v>43946</v>
      </c>
      <c r="B49" s="29">
        <v>43946</v>
      </c>
      <c r="C49" s="35">
        <f>SUMIFS(Data!$B:$B,Data!$A:$A,C$3,Data!$D:$D,$B49,Data!$C:$C,$C$2)</f>
        <v>2840830</v>
      </c>
      <c r="D49" s="41">
        <f t="shared" si="118"/>
        <v>4.8174642765428016E-2</v>
      </c>
      <c r="E49" s="3">
        <f>SUMIFS(Data!$B:$B,Data!$A:$A,E$3,Data!$D:$D,$B49,Data!$C:$C,$C$2)</f>
        <v>199272</v>
      </c>
      <c r="F49" s="41">
        <f t="shared" si="119"/>
        <v>4.3877294443047526E-2</v>
      </c>
      <c r="G49" s="3">
        <f>SUMIFS(Data!$B:$B,Data!$A:$A,G$3,Data!$D:$D,$B49,Data!$C:$C,$C$2)</f>
        <v>803139</v>
      </c>
      <c r="H49" s="41">
        <f t="shared" si="120"/>
        <v>7.8647022482473336E-2</v>
      </c>
      <c r="I49" s="3">
        <f t="shared" si="121"/>
        <v>1838419</v>
      </c>
      <c r="J49" s="45">
        <f t="shared" si="122"/>
        <v>3.585273283344264E-2</v>
      </c>
      <c r="K49" s="35">
        <f>SUMIFS(Data!$B:$B,Data!$A:$A,K$3,Data!$D:$D,$B49,Data!$C:$C,$K$2)</f>
        <v>195351</v>
      </c>
      <c r="L49" s="41">
        <f t="shared" si="123"/>
        <v>2.8309286056439599E-2</v>
      </c>
      <c r="M49" s="3">
        <f>SUMIFS(Data!$B:$B,Data!$A:$A,M$3,Data!$D:$D,$B49,Data!$C:$C,$K$2)</f>
        <v>26384</v>
      </c>
      <c r="N49" s="41">
        <f t="shared" si="124"/>
        <v>3.2682296763082701E-2</v>
      </c>
      <c r="O49" s="3">
        <f>SUMIFS(Data!$B:$B,Data!$A:$A,O$3,Data!$D:$D,$B49,Data!$C:$C,$K$2)</f>
        <v>63120</v>
      </c>
      <c r="P49" s="41">
        <f t="shared" si="125"/>
        <v>9.6290120883701535E-2</v>
      </c>
      <c r="Q49" s="3">
        <f>SUMIFS(Data!$B:$B,Data!$A:$A,"Confirmed",Data!$D:$D,$B49,Data!$C:$C,$K$2)-M49-O49</f>
        <v>105847</v>
      </c>
      <c r="R49" s="45">
        <f t="shared" si="126"/>
        <v>-9.3684486373165621E-3</v>
      </c>
      <c r="S49" s="32">
        <f>SUMIFS(Data!$B:$B,Data!$A:$A,S$3,Data!$D:$D,$B49,Data!$C:$C,$S$2)</f>
        <v>107773</v>
      </c>
      <c r="T49" s="41">
        <f t="shared" si="127"/>
        <v>2.727047430227238E-2</v>
      </c>
      <c r="U49" s="3">
        <f>SUMIFS(Data!$B:$B,Data!$A:$A,U$3,Data!$D:$D,$B49,Data!$C:$C,$S$2)</f>
        <v>2706</v>
      </c>
      <c r="V49" s="41">
        <f t="shared" si="128"/>
        <v>4.0769230769230766E-2</v>
      </c>
      <c r="W49" s="3">
        <f>SUMIFS(Data!$B:$B,Data!$A:$A,W$3,Data!$D:$D,$B49,Data!$C:$C,$S$2)</f>
        <v>25582</v>
      </c>
      <c r="X49" s="41">
        <f t="shared" si="129"/>
        <v>0.17688733495882597</v>
      </c>
      <c r="Y49" s="3">
        <f>SUMIFS(Data!$B:$B,Data!$A:$A,"Confirmed",Data!$D:$D,$B49,Data!$C:$C,$S$2)-U49-W49</f>
        <v>79485</v>
      </c>
      <c r="Z49" s="45">
        <f t="shared" si="130"/>
        <v>-1.3527769159168477E-2</v>
      </c>
    </row>
    <row r="50" spans="1:26" x14ac:dyDescent="0.3">
      <c r="A50" s="7">
        <f t="shared" si="17"/>
        <v>43947</v>
      </c>
      <c r="B50" s="29">
        <v>43947</v>
      </c>
      <c r="C50" s="35">
        <f>SUMIFS(Data!$B:$B,Data!$A:$A,C$3,Data!$D:$D,$B50,Data!$C:$C,$C$2)</f>
        <v>2956073</v>
      </c>
      <c r="D50" s="41">
        <f t="shared" si="118"/>
        <v>4.0566665375964067E-2</v>
      </c>
      <c r="E50" s="3">
        <f>SUMIFS(Data!$B:$B,Data!$A:$A,E$3,Data!$D:$D,$B50,Data!$C:$C,$C$2)</f>
        <v>205724</v>
      </c>
      <c r="F50" s="41">
        <f t="shared" si="119"/>
        <v>3.2377855393632825E-2</v>
      </c>
      <c r="G50" s="3">
        <f>SUMIFS(Data!$B:$B,Data!$A:$A,G$3,Data!$D:$D,$B50,Data!$C:$C,$C$2)</f>
        <v>861518</v>
      </c>
      <c r="H50" s="41">
        <f t="shared" si="120"/>
        <v>7.2688538347658371E-2</v>
      </c>
      <c r="I50" s="3">
        <f t="shared" si="121"/>
        <v>1888831</v>
      </c>
      <c r="J50" s="45">
        <f t="shared" si="122"/>
        <v>2.7421387616207188E-2</v>
      </c>
      <c r="K50" s="35">
        <f>SUMIFS(Data!$B:$B,Data!$A:$A,K$3,Data!$D:$D,$B50,Data!$C:$C,$K$2)</f>
        <v>197675</v>
      </c>
      <c r="L50" s="41">
        <f t="shared" si="123"/>
        <v>1.1896534955029665E-2</v>
      </c>
      <c r="M50" s="3">
        <f>SUMIFS(Data!$B:$B,Data!$A:$A,M$3,Data!$D:$D,$B50,Data!$C:$C,$K$2)</f>
        <v>26644</v>
      </c>
      <c r="N50" s="41">
        <f t="shared" si="124"/>
        <v>9.854457246816252E-3</v>
      </c>
      <c r="O50" s="3">
        <f>SUMIFS(Data!$B:$B,Data!$A:$A,O$3,Data!$D:$D,$B50,Data!$C:$C,$K$2)</f>
        <v>64928</v>
      </c>
      <c r="P50" s="41">
        <f t="shared" si="125"/>
        <v>2.8643852978453739E-2</v>
      </c>
      <c r="Q50" s="3">
        <f>SUMIFS(Data!$B:$B,Data!$A:$A,"Confirmed",Data!$D:$D,$B50,Data!$C:$C,$K$2)-M50-O50</f>
        <v>106103</v>
      </c>
      <c r="R50" s="45">
        <f t="shared" si="126"/>
        <v>2.418585316541801E-3</v>
      </c>
      <c r="S50" s="32">
        <f>SUMIFS(Data!$B:$B,Data!$A:$A,S$3,Data!$D:$D,$B50,Data!$C:$C,$S$2)</f>
        <v>110130</v>
      </c>
      <c r="T50" s="41">
        <f t="shared" si="127"/>
        <v>2.1870041661640669E-2</v>
      </c>
      <c r="U50" s="3">
        <f>SUMIFS(Data!$B:$B,Data!$A:$A,U$3,Data!$D:$D,$B50,Data!$C:$C,$S$2)</f>
        <v>2805</v>
      </c>
      <c r="V50" s="41">
        <f t="shared" si="128"/>
        <v>3.6585365853658534E-2</v>
      </c>
      <c r="W50" s="3">
        <f>SUMIFS(Data!$B:$B,Data!$A:$A,W$3,Data!$D:$D,$B50,Data!$C:$C,$S$2)</f>
        <v>29140</v>
      </c>
      <c r="X50" s="41">
        <f t="shared" si="129"/>
        <v>0.13908216714877647</v>
      </c>
      <c r="Y50" s="3">
        <f>SUMIFS(Data!$B:$B,Data!$A:$A,"Confirmed",Data!$D:$D,$B50,Data!$C:$C,$S$2)-U50-W50</f>
        <v>78185</v>
      </c>
      <c r="Z50" s="45">
        <f t="shared" si="130"/>
        <v>-1.6355287161099578E-2</v>
      </c>
    </row>
    <row r="51" spans="1:26" x14ac:dyDescent="0.3">
      <c r="A51" s="7">
        <f t="shared" si="17"/>
        <v>43948</v>
      </c>
      <c r="B51" s="29">
        <v>43948</v>
      </c>
      <c r="C51" s="35">
        <f>SUMIFS(Data!$B:$B,Data!$A:$A,C$3,Data!$D:$D,$B51,Data!$C:$C,$C$2)</f>
        <v>2995456</v>
      </c>
      <c r="D51" s="41">
        <f t="shared" si="118"/>
        <v>1.3322742706286347E-2</v>
      </c>
      <c r="E51" s="3">
        <f>SUMIFS(Data!$B:$B,Data!$A:$A,E$3,Data!$D:$D,$B51,Data!$C:$C,$C$2)</f>
        <v>207583</v>
      </c>
      <c r="F51" s="41">
        <f t="shared" si="119"/>
        <v>9.0363788376659985E-3</v>
      </c>
      <c r="G51" s="3">
        <f>SUMIFS(Data!$B:$B,Data!$A:$A,G$3,Data!$D:$D,$B51,Data!$C:$C,$C$2)</f>
        <v>876531</v>
      </c>
      <c r="H51" s="41">
        <f t="shared" si="120"/>
        <v>1.7426217444092867E-2</v>
      </c>
      <c r="I51" s="3">
        <f t="shared" si="121"/>
        <v>1911342</v>
      </c>
      <c r="J51" s="45">
        <f t="shared" si="122"/>
        <v>1.1917953485515644E-2</v>
      </c>
      <c r="K51" s="35">
        <f>SUMIFS(Data!$B:$B,Data!$A:$A,K$3,Data!$D:$D,$B51,Data!$C:$C,$K$2)</f>
        <v>197675</v>
      </c>
      <c r="L51" s="41">
        <f t="shared" si="123"/>
        <v>0</v>
      </c>
      <c r="M51" s="3">
        <f>SUMIFS(Data!$B:$B,Data!$A:$A,M$3,Data!$D:$D,$B51,Data!$C:$C,$K$2)</f>
        <v>26644</v>
      </c>
      <c r="N51" s="41">
        <f t="shared" si="124"/>
        <v>0</v>
      </c>
      <c r="O51" s="3">
        <f>SUMIFS(Data!$B:$B,Data!$A:$A,O$3,Data!$D:$D,$B51,Data!$C:$C,$K$2)</f>
        <v>64928</v>
      </c>
      <c r="P51" s="41">
        <f t="shared" si="125"/>
        <v>0</v>
      </c>
      <c r="Q51" s="3">
        <f>SUMIFS(Data!$B:$B,Data!$A:$A,"Confirmed",Data!$D:$D,$B51,Data!$C:$C,$K$2)-M51-O51</f>
        <v>106103</v>
      </c>
      <c r="R51" s="45">
        <f t="shared" si="126"/>
        <v>0</v>
      </c>
      <c r="S51" s="32">
        <f>SUMIFS(Data!$B:$B,Data!$A:$A,S$3,Data!$D:$D,$B51,Data!$C:$C,$S$2)</f>
        <v>112261</v>
      </c>
      <c r="T51" s="41">
        <f t="shared" si="127"/>
        <v>1.934985925724144E-2</v>
      </c>
      <c r="U51" s="3">
        <f>SUMIFS(Data!$B:$B,Data!$A:$A,U$3,Data!$D:$D,$B51,Data!$C:$C,$S$2)</f>
        <v>2900</v>
      </c>
      <c r="V51" s="41">
        <f t="shared" si="128"/>
        <v>3.3868092691622102E-2</v>
      </c>
      <c r="W51" s="3">
        <f>SUMIFS(Data!$B:$B,Data!$A:$A,W$3,Data!$D:$D,$B51,Data!$C:$C,$S$2)</f>
        <v>33791</v>
      </c>
      <c r="X51" s="41">
        <f t="shared" si="129"/>
        <v>0.15960878517501717</v>
      </c>
      <c r="Y51" s="3">
        <f>SUMIFS(Data!$B:$B,Data!$A:$A,"Confirmed",Data!$D:$D,$B51,Data!$C:$C,$S$2)-U51-W51</f>
        <v>75570</v>
      </c>
      <c r="Z51" s="45">
        <f t="shared" si="130"/>
        <v>-3.3446313231438256E-2</v>
      </c>
    </row>
    <row r="52" spans="1:26" x14ac:dyDescent="0.3">
      <c r="A52" s="7">
        <f t="shared" si="17"/>
        <v>43949</v>
      </c>
      <c r="B52" s="29">
        <v>43949</v>
      </c>
      <c r="C52" s="35">
        <f>SUMIFS(Data!$B:$B,Data!$A:$A,C$3,Data!$D:$D,$B52,Data!$C:$C,$C$2)</f>
        <v>3090844</v>
      </c>
      <c r="D52" s="41">
        <f t="shared" si="118"/>
        <v>3.1844233398854796E-2</v>
      </c>
      <c r="E52" s="3">
        <f>SUMIFS(Data!$B:$B,Data!$A:$A,E$3,Data!$D:$D,$B52,Data!$C:$C,$C$2)</f>
        <v>215063</v>
      </c>
      <c r="F52" s="41">
        <f t="shared" si="119"/>
        <v>3.6033779259380588E-2</v>
      </c>
      <c r="G52" s="3">
        <f>SUMIFS(Data!$B:$B,Data!$A:$A,G$3,Data!$D:$D,$B52,Data!$C:$C,$C$2)</f>
        <v>918809</v>
      </c>
      <c r="H52" s="41">
        <f t="shared" si="120"/>
        <v>4.8233319757087882E-2</v>
      </c>
      <c r="I52" s="3">
        <f t="shared" si="121"/>
        <v>1956972</v>
      </c>
      <c r="J52" s="45">
        <f t="shared" si="122"/>
        <v>2.3873278565531442E-2</v>
      </c>
      <c r="K52" s="35">
        <f>SUMIFS(Data!$B:$B,Data!$A:$A,K$3,Data!$D:$D,$B52,Data!$C:$C,$K$2)</f>
        <v>201505</v>
      </c>
      <c r="L52" s="41">
        <f t="shared" si="123"/>
        <v>1.9375237131655496E-2</v>
      </c>
      <c r="M52" s="3">
        <f>SUMIFS(Data!$B:$B,Data!$A:$A,M$3,Data!$D:$D,$B52,Data!$C:$C,$K$2)</f>
        <v>27359</v>
      </c>
      <c r="N52" s="41">
        <f t="shared" si="124"/>
        <v>2.6835310013511485E-2</v>
      </c>
      <c r="O52" s="3">
        <f>SUMIFS(Data!$B:$B,Data!$A:$A,O$3,Data!$D:$D,$B52,Data!$C:$C,$K$2)</f>
        <v>68941</v>
      </c>
      <c r="P52" s="41">
        <f t="shared" si="125"/>
        <v>6.1806924593395762E-2</v>
      </c>
      <c r="Q52" s="3">
        <f>SUMIFS(Data!$B:$B,Data!$A:$A,"Confirmed",Data!$D:$D,$B52,Data!$C:$C,$K$2)-M52-O52</f>
        <v>105205</v>
      </c>
      <c r="R52" s="45">
        <f t="shared" si="126"/>
        <v>-8.4634741713240907E-3</v>
      </c>
      <c r="S52" s="32">
        <f>SUMIFS(Data!$B:$B,Data!$A:$A,S$3,Data!$D:$D,$B52,Data!$C:$C,$S$2)</f>
        <v>114653</v>
      </c>
      <c r="T52" s="41">
        <f t="shared" si="127"/>
        <v>2.13074887984251E-2</v>
      </c>
      <c r="U52" s="3">
        <f>SUMIFS(Data!$B:$B,Data!$A:$A,U$3,Data!$D:$D,$B52,Data!$C:$C,$S$2)</f>
        <v>2992</v>
      </c>
      <c r="V52" s="41">
        <f t="shared" si="128"/>
        <v>3.1724137931034485E-2</v>
      </c>
      <c r="W52" s="3">
        <f>SUMIFS(Data!$B:$B,Data!$A:$A,W$3,Data!$D:$D,$B52,Data!$C:$C,$S$2)</f>
        <v>38809</v>
      </c>
      <c r="X52" s="41">
        <f t="shared" si="129"/>
        <v>0.14850108016927585</v>
      </c>
      <c r="Y52" s="3">
        <f>SUMIFS(Data!$B:$B,Data!$A:$A,"Confirmed",Data!$D:$D,$B52,Data!$C:$C,$S$2)-U52-W52</f>
        <v>72852</v>
      </c>
      <c r="Z52" s="45">
        <f t="shared" si="130"/>
        <v>-3.5966653433902339E-2</v>
      </c>
    </row>
    <row r="53" spans="1:26" x14ac:dyDescent="0.3">
      <c r="A53" s="7">
        <f t="shared" si="17"/>
        <v>43950</v>
      </c>
      <c r="B53" s="29">
        <v>43950</v>
      </c>
      <c r="C53" s="35">
        <f>SUMIFS(Data!$B:$B,Data!$A:$A,C$3,Data!$D:$D,$B53,Data!$C:$C,$C$2)</f>
        <v>3142942</v>
      </c>
      <c r="D53" s="41">
        <f t="shared" si="118"/>
        <v>1.685559025301827E-2</v>
      </c>
      <c r="E53" s="3">
        <f>SUMIFS(Data!$B:$B,Data!$A:$A,E$3,Data!$D:$D,$B53,Data!$C:$C,$C$2)</f>
        <v>218649</v>
      </c>
      <c r="F53" s="41">
        <f t="shared" si="119"/>
        <v>1.6674183843803907E-2</v>
      </c>
      <c r="G53" s="3">
        <f>SUMIFS(Data!$B:$B,Data!$A:$A,G$3,Data!$D:$D,$B53,Data!$C:$C,$C$2)</f>
        <v>948693</v>
      </c>
      <c r="H53" s="41">
        <f t="shared" si="120"/>
        <v>3.2524714059178783E-2</v>
      </c>
      <c r="I53" s="3">
        <f t="shared" si="121"/>
        <v>1975600</v>
      </c>
      <c r="J53" s="45">
        <f t="shared" si="122"/>
        <v>9.5187871875530156E-3</v>
      </c>
      <c r="K53" s="35">
        <f>SUMIFS(Data!$B:$B,Data!$A:$A,K$3,Data!$D:$D,$B53,Data!$C:$C,$K$2)</f>
        <v>201505</v>
      </c>
      <c r="L53" s="41">
        <f t="shared" si="123"/>
        <v>0</v>
      </c>
      <c r="M53" s="3">
        <f>SUMIFS(Data!$B:$B,Data!$A:$A,M$3,Data!$D:$D,$B53,Data!$C:$C,$K$2)</f>
        <v>27359</v>
      </c>
      <c r="N53" s="41">
        <f t="shared" si="124"/>
        <v>0</v>
      </c>
      <c r="O53" s="3">
        <f>SUMIFS(Data!$B:$B,Data!$A:$A,O$3,Data!$D:$D,$B53,Data!$C:$C,$K$2)</f>
        <v>68941</v>
      </c>
      <c r="P53" s="41">
        <f t="shared" si="125"/>
        <v>0</v>
      </c>
      <c r="Q53" s="3">
        <f>SUMIFS(Data!$B:$B,Data!$A:$A,"Confirmed",Data!$D:$D,$B53,Data!$C:$C,$K$2)-M53-O53</f>
        <v>105205</v>
      </c>
      <c r="R53" s="45">
        <f t="shared" si="126"/>
        <v>0</v>
      </c>
      <c r="S53" s="32">
        <f>SUMIFS(Data!$B:$B,Data!$A:$A,S$3,Data!$D:$D,$B53,Data!$C:$C,$S$2)</f>
        <v>117589</v>
      </c>
      <c r="T53" s="41">
        <f t="shared" si="127"/>
        <v>2.5607703243700559E-2</v>
      </c>
      <c r="U53" s="3">
        <f>SUMIFS(Data!$B:$B,Data!$A:$A,U$3,Data!$D:$D,$B53,Data!$C:$C,$S$2)</f>
        <v>3081</v>
      </c>
      <c r="V53" s="41">
        <f t="shared" si="128"/>
        <v>2.9745989304812835E-2</v>
      </c>
      <c r="W53" s="3">
        <f>SUMIFS(Data!$B:$B,Data!$A:$A,W$3,Data!$D:$D,$B53,Data!$C:$C,$S$2)</f>
        <v>44040</v>
      </c>
      <c r="X53" s="41">
        <f t="shared" si="129"/>
        <v>0.13478832229637455</v>
      </c>
      <c r="Y53" s="3">
        <f>SUMIFS(Data!$B:$B,Data!$A:$A,"Confirmed",Data!$D:$D,$B53,Data!$C:$C,$S$2)-U53-W53</f>
        <v>70468</v>
      </c>
      <c r="Z53" s="45">
        <f t="shared" si="130"/>
        <v>-3.2723878548289682E-2</v>
      </c>
    </row>
    <row r="54" spans="1:26" ht="15" thickBot="1" x14ac:dyDescent="0.35">
      <c r="A54" s="7">
        <f t="shared" si="17"/>
        <v>43951</v>
      </c>
      <c r="B54" s="30">
        <v>43951</v>
      </c>
      <c r="C54" s="36">
        <f>SUMIFS(Data!$B:$B,Data!$A:$A,C$3,Data!$D:$D,$B54,Data!$C:$C,$C$2)</f>
        <v>3224079</v>
      </c>
      <c r="D54" s="42">
        <f t="shared" si="118"/>
        <v>2.5815621160046862E-2</v>
      </c>
      <c r="E54" s="17">
        <f>SUMIFS(Data!$B:$B,Data!$A:$A,E$3,Data!$D:$D,$B54,Data!$C:$C,$C$2)</f>
        <v>228908</v>
      </c>
      <c r="F54" s="42">
        <f t="shared" si="119"/>
        <v>4.691994932517414E-2</v>
      </c>
      <c r="G54" s="17">
        <f>SUMIFS(Data!$B:$B,Data!$A:$A,G$3,Data!$D:$D,$B54,Data!$C:$C,$C$2)</f>
        <v>993029</v>
      </c>
      <c r="H54" s="42">
        <f t="shared" si="120"/>
        <v>4.673376951237123E-2</v>
      </c>
      <c r="I54" s="17">
        <f t="shared" si="121"/>
        <v>2002142</v>
      </c>
      <c r="J54" s="46">
        <f t="shared" si="122"/>
        <v>1.343490585138692E-2</v>
      </c>
      <c r="K54" s="36">
        <f>SUMIFS(Data!$B:$B,Data!$A:$A,K$3,Data!$D:$D,$B54,Data!$C:$C,$K$2)</f>
        <v>203591</v>
      </c>
      <c r="L54" s="42">
        <f t="shared" si="123"/>
        <v>1.0352100444157714E-2</v>
      </c>
      <c r="M54" s="17">
        <f>SUMIFS(Data!$B:$B,Data!$A:$A,M$3,Data!$D:$D,$B54,Data!$C:$C,$K$2)</f>
        <v>27682</v>
      </c>
      <c r="N54" s="42">
        <f t="shared" si="124"/>
        <v>1.1805987060930589E-2</v>
      </c>
      <c r="O54" s="17">
        <f>SUMIFS(Data!$B:$B,Data!$A:$A,O$3,Data!$D:$D,$B54,Data!$C:$C,$K$2)</f>
        <v>71252</v>
      </c>
      <c r="P54" s="42">
        <f t="shared" si="125"/>
        <v>3.3521416863695044E-2</v>
      </c>
      <c r="Q54" s="17">
        <f>SUMIFS(Data!$B:$B,Data!$A:$A,"Confirmed",Data!$D:$D,$B54,Data!$C:$C,$K$2)-M54-O54</f>
        <v>104657</v>
      </c>
      <c r="R54" s="46">
        <f t="shared" si="126"/>
        <v>-5.2088779050425364E-3</v>
      </c>
      <c r="S54" s="33">
        <f>SUMIFS(Data!$B:$B,Data!$A:$A,S$3,Data!$D:$D,$B54,Data!$C:$C,$S$2)</f>
        <v>120204</v>
      </c>
      <c r="T54" s="42">
        <f t="shared" si="127"/>
        <v>2.2238474687258161E-2</v>
      </c>
      <c r="U54" s="17">
        <f>SUMIFS(Data!$B:$B,Data!$A:$A,U$3,Data!$D:$D,$B54,Data!$C:$C,$S$2)</f>
        <v>3174</v>
      </c>
      <c r="V54" s="42">
        <f t="shared" si="128"/>
        <v>3.0185004868549171E-2</v>
      </c>
      <c r="W54" s="17">
        <f>SUMIFS(Data!$B:$B,Data!$A:$A,W$3,Data!$D:$D,$B54,Data!$C:$C,$S$2)</f>
        <v>48886</v>
      </c>
      <c r="X54" s="42">
        <f t="shared" si="129"/>
        <v>0.11003633060853769</v>
      </c>
      <c r="Y54" s="17">
        <f>SUMIFS(Data!$B:$B,Data!$A:$A,"Confirmed",Data!$D:$D,$B54,Data!$C:$C,$S$2)-U54-W54</f>
        <v>68144</v>
      </c>
      <c r="Z54" s="46">
        <f t="shared" si="130"/>
        <v>-3.2979508429358005E-2</v>
      </c>
    </row>
    <row r="55" spans="1:26" x14ac:dyDescent="0.3">
      <c r="A55" s="7">
        <f t="shared" si="17"/>
        <v>43952</v>
      </c>
      <c r="B55" s="28">
        <v>43952</v>
      </c>
      <c r="C55" s="34">
        <f>SUMIFS(Data!$B:$B,Data!$A:$A,C$3,Data!$D:$D,$B55,Data!$C:$C,$C$2)</f>
        <v>3341311</v>
      </c>
      <c r="D55" s="40">
        <f t="shared" ref="D55:D85" si="131">IF(OR(C54=0,C55=0),0,(C55-C54)/C54)</f>
        <v>3.636139188897046E-2</v>
      </c>
      <c r="E55" s="26">
        <f>SUMIFS(Data!$B:$B,Data!$A:$A,E$3,Data!$D:$D,$B55,Data!$C:$C,$C$2)</f>
        <v>238380</v>
      </c>
      <c r="F55" s="40">
        <f t="shared" ref="F55:F85" si="132">IF(OR(E54=0,E55=0),0,(E55-E54)/E54)</f>
        <v>4.1379069320425677E-2</v>
      </c>
      <c r="G55" s="26">
        <f>SUMIFS(Data!$B:$B,Data!$A:$A,G$3,Data!$D:$D,$B55,Data!$C:$C,$C$2)</f>
        <v>1051859</v>
      </c>
      <c r="H55" s="40">
        <f t="shared" ref="H55:H85" si="133">IF(OR(G54=0,G55=0),0,(G55-G54)/G54)</f>
        <v>5.9242982833331154E-2</v>
      </c>
      <c r="I55" s="26">
        <f t="shared" ref="I55:I85" si="134">C55-E55-G55</f>
        <v>2051072</v>
      </c>
      <c r="J55" s="44">
        <f t="shared" ref="J55:J85" si="135">IF(OR(I54=0,I55=0),0,(I55-I54)/I54)</f>
        <v>2.4438826017335435E-2</v>
      </c>
      <c r="K55" s="34">
        <f>SUMIFS(Data!$B:$B,Data!$A:$A,K$3,Data!$D:$D,$B55,Data!$C:$C,$K$2)</f>
        <v>207428</v>
      </c>
      <c r="L55" s="40">
        <f t="shared" ref="L55:L85" si="136">IF(OR(K54=0,K55=0),0,(K55-K54)/K54)</f>
        <v>1.8846609133016685E-2</v>
      </c>
      <c r="M55" s="26">
        <f>SUMIFS(Data!$B:$B,Data!$A:$A,M$3,Data!$D:$D,$B55,Data!$C:$C,$K$2)</f>
        <v>28236</v>
      </c>
      <c r="N55" s="40">
        <f t="shared" ref="N55:N85" si="137">IF(OR(M54=0,M55=0),0,(M55-M54)/M54)</f>
        <v>2.0013004840690702E-2</v>
      </c>
      <c r="O55" s="26">
        <f>SUMIFS(Data!$B:$B,Data!$A:$A,O$3,Data!$D:$D,$B55,Data!$C:$C,$K$2)</f>
        <v>78249</v>
      </c>
      <c r="P55" s="40">
        <f t="shared" ref="P55:P85" si="138">IF(OR(O54=0,O55=0),0,(O55-O54)/O54)</f>
        <v>9.8200752259585702E-2</v>
      </c>
      <c r="Q55" s="26">
        <f>SUMIFS(Data!$B:$B,Data!$A:$A,"Confirmed",Data!$D:$D,$B55,Data!$C:$C,$K$2)-M55-O55</f>
        <v>100943</v>
      </c>
      <c r="R55" s="44">
        <f t="shared" ref="R55:R85" si="139">IF(OR(Q54=0,Q55=0),0,(Q55-Q54)/Q54)</f>
        <v>-3.5487353927592037E-2</v>
      </c>
      <c r="S55" s="31">
        <f>SUMIFS(Data!$B:$B,Data!$A:$A,S$3,Data!$D:$D,$B55,Data!$C:$C,$S$2)</f>
        <v>122392</v>
      </c>
      <c r="T55" s="40">
        <f t="shared" ref="T55:T85" si="140">IF(OR(S54=0,S55=0),0,(S55-S54)/S54)</f>
        <v>1.820238927157166E-2</v>
      </c>
      <c r="U55" s="26">
        <f>SUMIFS(Data!$B:$B,Data!$A:$A,U$3,Data!$D:$D,$B55,Data!$C:$C,$S$2)</f>
        <v>3258</v>
      </c>
      <c r="V55" s="40">
        <f t="shared" ref="V55:V85" si="141">IF(OR(U54=0,U55=0),0,(U55-U54)/U54)</f>
        <v>2.6465028355387523E-2</v>
      </c>
      <c r="W55" s="26">
        <f>SUMIFS(Data!$B:$B,Data!$A:$A,W$3,Data!$D:$D,$B55,Data!$C:$C,$S$2)</f>
        <v>53808</v>
      </c>
      <c r="X55" s="40">
        <f t="shared" ref="X55:X85" si="142">IF(OR(W54=0,W55=0),0,(W55-W54)/W54)</f>
        <v>0.10068322219040216</v>
      </c>
      <c r="Y55" s="26">
        <f>SUMIFS(Data!$B:$B,Data!$A:$A,"Confirmed",Data!$D:$D,$B55,Data!$C:$C,$S$2)-U55-W55</f>
        <v>65326</v>
      </c>
      <c r="Z55" s="44">
        <f t="shared" ref="Z55:Z85" si="143">IF(OR(Y54=0,Y55=0),0,(Y55-Y54)/Y54)</f>
        <v>-4.1353604132425455E-2</v>
      </c>
    </row>
    <row r="56" spans="1:26" x14ac:dyDescent="0.3">
      <c r="A56" s="7">
        <f t="shared" si="17"/>
        <v>43953</v>
      </c>
      <c r="B56" s="29">
        <v>43953</v>
      </c>
      <c r="C56" s="35">
        <f>SUMIFS(Data!$B:$B,Data!$A:$A,C$3,Data!$D:$D,$B56,Data!$C:$C,$C$2)</f>
        <v>3386519</v>
      </c>
      <c r="D56" s="41">
        <f t="shared" si="131"/>
        <v>1.3530018606469137E-2</v>
      </c>
      <c r="E56" s="3">
        <f>SUMIFS(Data!$B:$B,Data!$A:$A,E$3,Data!$D:$D,$B56,Data!$C:$C,$C$2)</f>
        <v>240654</v>
      </c>
      <c r="F56" s="41">
        <f t="shared" si="132"/>
        <v>9.5393908884973573E-3</v>
      </c>
      <c r="G56" s="3">
        <f>SUMIFS(Data!$B:$B,Data!$A:$A,G$3,Data!$D:$D,$B56,Data!$C:$C,$C$2)</f>
        <v>1063521</v>
      </c>
      <c r="H56" s="41">
        <f t="shared" si="133"/>
        <v>1.1087037331049123E-2</v>
      </c>
      <c r="I56" s="3">
        <f t="shared" si="134"/>
        <v>2082344</v>
      </c>
      <c r="J56" s="45">
        <f t="shared" si="135"/>
        <v>1.5246661258112831E-2</v>
      </c>
      <c r="K56" s="35">
        <f>SUMIFS(Data!$B:$B,Data!$A:$A,K$3,Data!$D:$D,$B56,Data!$C:$C,$K$2)</f>
        <v>209328</v>
      </c>
      <c r="L56" s="41">
        <f t="shared" si="136"/>
        <v>9.159804847947239E-3</v>
      </c>
      <c r="M56" s="3">
        <f>SUMIFS(Data!$B:$B,Data!$A:$A,M$3,Data!$D:$D,$B56,Data!$C:$C,$K$2)</f>
        <v>28710</v>
      </c>
      <c r="N56" s="41">
        <f t="shared" si="137"/>
        <v>1.6787080322991924E-2</v>
      </c>
      <c r="O56" s="3">
        <f>SUMIFS(Data!$B:$B,Data!$A:$A,O$3,Data!$D:$D,$B56,Data!$C:$C,$K$2)</f>
        <v>79914</v>
      </c>
      <c r="P56" s="41">
        <f t="shared" si="138"/>
        <v>2.1278227197791665E-2</v>
      </c>
      <c r="Q56" s="3">
        <f>SUMIFS(Data!$B:$B,Data!$A:$A,"Confirmed",Data!$D:$D,$B56,Data!$C:$C,$K$2)-M56-O56</f>
        <v>100704</v>
      </c>
      <c r="R56" s="45">
        <f t="shared" si="139"/>
        <v>-2.3676728450709806E-3</v>
      </c>
      <c r="S56" s="32">
        <f>SUMIFS(Data!$B:$B,Data!$A:$A,S$3,Data!$D:$D,$B56,Data!$C:$C,$S$2)</f>
        <v>124375</v>
      </c>
      <c r="T56" s="41">
        <f t="shared" si="140"/>
        <v>1.6202039348977057E-2</v>
      </c>
      <c r="U56" s="3">
        <f>SUMIFS(Data!$B:$B,Data!$A:$A,U$3,Data!$D:$D,$B56,Data!$C:$C,$S$2)</f>
        <v>3336</v>
      </c>
      <c r="V56" s="41">
        <f t="shared" si="141"/>
        <v>2.3941068139963169E-2</v>
      </c>
      <c r="W56" s="3">
        <f>SUMIFS(Data!$B:$B,Data!$A:$A,W$3,Data!$D:$D,$B56,Data!$C:$C,$S$2)</f>
        <v>58259</v>
      </c>
      <c r="X56" s="41">
        <f t="shared" si="142"/>
        <v>8.2720041629497476E-2</v>
      </c>
      <c r="Y56" s="3">
        <f>SUMIFS(Data!$B:$B,Data!$A:$A,"Confirmed",Data!$D:$D,$B56,Data!$C:$C,$S$2)-U56-W56</f>
        <v>62780</v>
      </c>
      <c r="Z56" s="45">
        <f t="shared" si="143"/>
        <v>-3.8973762361081347E-2</v>
      </c>
    </row>
    <row r="57" spans="1:26" x14ac:dyDescent="0.3">
      <c r="A57" s="7">
        <f t="shared" si="17"/>
        <v>43954</v>
      </c>
      <c r="B57" s="29">
        <v>43954</v>
      </c>
      <c r="C57" s="35">
        <f>SUMIFS(Data!$B:$B,Data!$A:$A,C$3,Data!$D:$D,$B57,Data!$C:$C,$C$2)</f>
        <v>3485948</v>
      </c>
      <c r="D57" s="41">
        <f t="shared" si="131"/>
        <v>2.9360236868595745E-2</v>
      </c>
      <c r="E57" s="3">
        <f>SUMIFS(Data!$B:$B,Data!$A:$A,E$3,Data!$D:$D,$B57,Data!$C:$C,$C$2)</f>
        <v>246125</v>
      </c>
      <c r="F57" s="41">
        <f t="shared" si="132"/>
        <v>2.273388350079367E-2</v>
      </c>
      <c r="G57" s="3">
        <f>SUMIFS(Data!$B:$B,Data!$A:$A,G$3,Data!$D:$D,$B57,Data!$C:$C,$C$2)</f>
        <v>1113777</v>
      </c>
      <c r="H57" s="41">
        <f t="shared" si="133"/>
        <v>4.7254356049386895E-2</v>
      </c>
      <c r="I57" s="3">
        <f t="shared" si="134"/>
        <v>2126046</v>
      </c>
      <c r="J57" s="45">
        <f t="shared" si="135"/>
        <v>2.0986926271547832E-2</v>
      </c>
      <c r="K57" s="35">
        <f>SUMIFS(Data!$B:$B,Data!$A:$A,K$3,Data!$D:$D,$B57,Data!$C:$C,$K$2)</f>
        <v>210717</v>
      </c>
      <c r="L57" s="41">
        <f t="shared" si="136"/>
        <v>6.6355193762898416E-3</v>
      </c>
      <c r="M57" s="3">
        <f>SUMIFS(Data!$B:$B,Data!$A:$A,M$3,Data!$D:$D,$B57,Data!$C:$C,$K$2)</f>
        <v>28884</v>
      </c>
      <c r="N57" s="41">
        <f t="shared" si="137"/>
        <v>6.0606060606060606E-3</v>
      </c>
      <c r="O57" s="3">
        <f>SUMIFS(Data!$B:$B,Data!$A:$A,O$3,Data!$D:$D,$B57,Data!$C:$C,$K$2)</f>
        <v>81654</v>
      </c>
      <c r="P57" s="41">
        <f t="shared" si="138"/>
        <v>2.1773406411892786E-2</v>
      </c>
      <c r="Q57" s="3">
        <f>SUMIFS(Data!$B:$B,Data!$A:$A,"Confirmed",Data!$D:$D,$B57,Data!$C:$C,$K$2)-M57-O57</f>
        <v>100179</v>
      </c>
      <c r="R57" s="45">
        <f t="shared" si="139"/>
        <v>-5.2132983794089607E-3</v>
      </c>
      <c r="S57" s="32">
        <f>SUMIFS(Data!$B:$B,Data!$A:$A,S$3,Data!$D:$D,$B57,Data!$C:$C,$S$2)</f>
        <v>126045</v>
      </c>
      <c r="T57" s="41">
        <f t="shared" si="140"/>
        <v>1.342713567839196E-2</v>
      </c>
      <c r="U57" s="3">
        <f>SUMIFS(Data!$B:$B,Data!$A:$A,U$3,Data!$D:$D,$B57,Data!$C:$C,$S$2)</f>
        <v>3397</v>
      </c>
      <c r="V57" s="41">
        <f t="shared" si="141"/>
        <v>1.828537170263789E-2</v>
      </c>
      <c r="W57" s="3">
        <f>SUMIFS(Data!$B:$B,Data!$A:$A,W$3,Data!$D:$D,$B57,Data!$C:$C,$S$2)</f>
        <v>63151</v>
      </c>
      <c r="X57" s="41">
        <f t="shared" si="142"/>
        <v>8.3969858734272818E-2</v>
      </c>
      <c r="Y57" s="3">
        <f>SUMIFS(Data!$B:$B,Data!$A:$A,"Confirmed",Data!$D:$D,$B57,Data!$C:$C,$S$2)-U57-W57</f>
        <v>59497</v>
      </c>
      <c r="Z57" s="45">
        <f t="shared" si="143"/>
        <v>-5.2293724115960498E-2</v>
      </c>
    </row>
    <row r="58" spans="1:26" x14ac:dyDescent="0.3">
      <c r="A58" s="7">
        <f t="shared" si="17"/>
        <v>43955</v>
      </c>
      <c r="B58" s="29">
        <v>43955</v>
      </c>
      <c r="C58" s="35">
        <f>SUMIFS(Data!$B:$B,Data!$A:$A,C$3,Data!$D:$D,$B58,Data!$C:$C,$C$2)</f>
        <v>3584322</v>
      </c>
      <c r="D58" s="41">
        <f t="shared" si="131"/>
        <v>2.8220157041929483E-2</v>
      </c>
      <c r="E58" s="3">
        <f>SUMIFS(Data!$B:$B,Data!$A:$A,E$3,Data!$D:$D,$B58,Data!$C:$C,$C$2)</f>
        <v>251580</v>
      </c>
      <c r="F58" s="41">
        <f t="shared" si="132"/>
        <v>2.2163534789233115E-2</v>
      </c>
      <c r="G58" s="3">
        <f>SUMIFS(Data!$B:$B,Data!$A:$A,G$3,Data!$D:$D,$B58,Data!$C:$C,$C$2)</f>
        <v>1168030</v>
      </c>
      <c r="H58" s="41">
        <f t="shared" si="133"/>
        <v>4.8710828110115401E-2</v>
      </c>
      <c r="I58" s="3">
        <f t="shared" si="134"/>
        <v>2164712</v>
      </c>
      <c r="J58" s="45">
        <f t="shared" si="135"/>
        <v>1.8186812514875032E-2</v>
      </c>
      <c r="K58" s="35">
        <f>SUMIFS(Data!$B:$B,Data!$A:$A,K$3,Data!$D:$D,$B58,Data!$C:$C,$K$2)</f>
        <v>211938</v>
      </c>
      <c r="L58" s="41">
        <f t="shared" si="136"/>
        <v>5.7945016301484929E-3</v>
      </c>
      <c r="M58" s="3">
        <f>SUMIFS(Data!$B:$B,Data!$A:$A,M$3,Data!$D:$D,$B58,Data!$C:$C,$K$2)</f>
        <v>29079</v>
      </c>
      <c r="N58" s="41">
        <f t="shared" si="137"/>
        <v>6.7511425010386376E-3</v>
      </c>
      <c r="O58" s="3">
        <f>SUMIFS(Data!$B:$B,Data!$A:$A,O$3,Data!$D:$D,$B58,Data!$C:$C,$K$2)</f>
        <v>82879</v>
      </c>
      <c r="P58" s="41">
        <f t="shared" si="138"/>
        <v>1.5002326891517868E-2</v>
      </c>
      <c r="Q58" s="3">
        <f>SUMIFS(Data!$B:$B,Data!$A:$A,"Confirmed",Data!$D:$D,$B58,Data!$C:$C,$K$2)-M58-O58</f>
        <v>99980</v>
      </c>
      <c r="R58" s="45">
        <f t="shared" si="139"/>
        <v>-1.9864442647660688E-3</v>
      </c>
      <c r="S58" s="32">
        <f>SUMIFS(Data!$B:$B,Data!$A:$A,S$3,Data!$D:$D,$B58,Data!$C:$C,$S$2)</f>
        <v>127659</v>
      </c>
      <c r="T58" s="41">
        <f t="shared" si="140"/>
        <v>1.2804950612876355E-2</v>
      </c>
      <c r="U58" s="3">
        <f>SUMIFS(Data!$B:$B,Data!$A:$A,U$3,Data!$D:$D,$B58,Data!$C:$C,$S$2)</f>
        <v>3461</v>
      </c>
      <c r="V58" s="41">
        <f t="shared" si="141"/>
        <v>1.8840153076243746E-2</v>
      </c>
      <c r="W58" s="3">
        <f>SUMIFS(Data!$B:$B,Data!$A:$A,W$3,Data!$D:$D,$B58,Data!$C:$C,$S$2)</f>
        <v>68166</v>
      </c>
      <c r="X58" s="41">
        <f t="shared" si="142"/>
        <v>7.941283590125256E-2</v>
      </c>
      <c r="Y58" s="3">
        <f>SUMIFS(Data!$B:$B,Data!$A:$A,"Confirmed",Data!$D:$D,$B58,Data!$C:$C,$S$2)-U58-W58</f>
        <v>56032</v>
      </c>
      <c r="Z58" s="45">
        <f t="shared" si="143"/>
        <v>-5.823823049901676E-2</v>
      </c>
    </row>
    <row r="59" spans="1:26" x14ac:dyDescent="0.3">
      <c r="A59" s="7">
        <f t="shared" si="17"/>
        <v>43956</v>
      </c>
      <c r="B59" s="29">
        <v>43956</v>
      </c>
      <c r="C59" s="35">
        <f>SUMIFS(Data!$B:$B,Data!$A:$A,C$3,Data!$D:$D,$B59,Data!$C:$C,$C$2)</f>
        <v>3664011</v>
      </c>
      <c r="D59" s="41">
        <f t="shared" si="131"/>
        <v>2.2232656552619995E-2</v>
      </c>
      <c r="E59" s="3">
        <f>SUMIFS(Data!$B:$B,Data!$A:$A,E$3,Data!$D:$D,$B59,Data!$C:$C,$C$2)</f>
        <v>257301</v>
      </c>
      <c r="F59" s="41">
        <f t="shared" si="132"/>
        <v>2.2740281421416646E-2</v>
      </c>
      <c r="G59" s="3">
        <f>SUMIFS(Data!$B:$B,Data!$A:$A,G$3,Data!$D:$D,$B59,Data!$C:$C,$C$2)</f>
        <v>1199389</v>
      </c>
      <c r="H59" s="41">
        <f t="shared" si="133"/>
        <v>2.6847769320993468E-2</v>
      </c>
      <c r="I59" s="3">
        <f t="shared" si="134"/>
        <v>2207321</v>
      </c>
      <c r="J59" s="45">
        <f t="shared" si="135"/>
        <v>1.9683449807641848E-2</v>
      </c>
      <c r="K59" s="35">
        <f>SUMIFS(Data!$B:$B,Data!$A:$A,K$3,Data!$D:$D,$B59,Data!$C:$C,$K$2)</f>
        <v>213013</v>
      </c>
      <c r="L59" s="41">
        <f t="shared" si="136"/>
        <v>5.0722381073710233E-3</v>
      </c>
      <c r="M59" s="3">
        <f>SUMIFS(Data!$B:$B,Data!$A:$A,M$3,Data!$D:$D,$B59,Data!$C:$C,$K$2)</f>
        <v>29315</v>
      </c>
      <c r="N59" s="41">
        <f t="shared" si="137"/>
        <v>8.1158224148010598E-3</v>
      </c>
      <c r="O59" s="3">
        <f>SUMIFS(Data!$B:$B,Data!$A:$A,O$3,Data!$D:$D,$B59,Data!$C:$C,$K$2)</f>
        <v>85231</v>
      </c>
      <c r="P59" s="41">
        <f t="shared" si="138"/>
        <v>2.8378720785723767E-2</v>
      </c>
      <c r="Q59" s="3">
        <f>SUMIFS(Data!$B:$B,Data!$A:$A,"Confirmed",Data!$D:$D,$B59,Data!$C:$C,$K$2)-M59-O59</f>
        <v>98467</v>
      </c>
      <c r="R59" s="45">
        <f t="shared" si="139"/>
        <v>-1.5133026605321065E-2</v>
      </c>
      <c r="S59" s="32">
        <f>SUMIFS(Data!$B:$B,Data!$A:$A,S$3,Data!$D:$D,$B59,Data!$C:$C,$S$2)</f>
        <v>129491</v>
      </c>
      <c r="T59" s="41">
        <f t="shared" si="140"/>
        <v>1.4350731244957268E-2</v>
      </c>
      <c r="U59" s="3">
        <f>SUMIFS(Data!$B:$B,Data!$A:$A,U$3,Data!$D:$D,$B59,Data!$C:$C,$S$2)</f>
        <v>3520</v>
      </c>
      <c r="V59" s="41">
        <f t="shared" si="141"/>
        <v>1.7047096214966771E-2</v>
      </c>
      <c r="W59" s="3">
        <f>SUMIFS(Data!$B:$B,Data!$A:$A,W$3,Data!$D:$D,$B59,Data!$C:$C,$S$2)</f>
        <v>73285</v>
      </c>
      <c r="X59" s="41">
        <f t="shared" si="142"/>
        <v>7.5096088959305224E-2</v>
      </c>
      <c r="Y59" s="3">
        <f>SUMIFS(Data!$B:$B,Data!$A:$A,"Confirmed",Data!$D:$D,$B59,Data!$C:$C,$S$2)-U59-W59</f>
        <v>52686</v>
      </c>
      <c r="Z59" s="45">
        <f t="shared" si="143"/>
        <v>-5.9715876641918901E-2</v>
      </c>
    </row>
    <row r="60" spans="1:26" x14ac:dyDescent="0.3">
      <c r="A60" s="7">
        <f t="shared" si="17"/>
        <v>43957</v>
      </c>
      <c r="B60" s="29">
        <v>43957</v>
      </c>
      <c r="C60" s="35">
        <f>SUMIFS(Data!$B:$B,Data!$A:$A,C$3,Data!$D:$D,$B60,Data!$C:$C,$C$2)</f>
        <v>3753112</v>
      </c>
      <c r="D60" s="41">
        <f t="shared" si="131"/>
        <v>2.4317885508531496E-2</v>
      </c>
      <c r="E60" s="3">
        <f>SUMIFS(Data!$B:$B,Data!$A:$A,E$3,Data!$D:$D,$B60,Data!$C:$C,$C$2)</f>
        <v>263841</v>
      </c>
      <c r="F60" s="41">
        <f t="shared" si="132"/>
        <v>2.5417701446943462E-2</v>
      </c>
      <c r="G60" s="3">
        <f>SUMIFS(Data!$B:$B,Data!$A:$A,G$3,Data!$D:$D,$B60,Data!$C:$C,$C$2)</f>
        <v>1245560</v>
      </c>
      <c r="H60" s="41">
        <f t="shared" si="133"/>
        <v>3.8495433925106869E-2</v>
      </c>
      <c r="I60" s="3">
        <f t="shared" si="134"/>
        <v>2243711</v>
      </c>
      <c r="J60" s="45">
        <f t="shared" si="135"/>
        <v>1.648604801929579E-2</v>
      </c>
      <c r="K60" s="35">
        <f>SUMIFS(Data!$B:$B,Data!$A:$A,K$3,Data!$D:$D,$B60,Data!$C:$C,$K$2)</f>
        <v>214457</v>
      </c>
      <c r="L60" s="41">
        <f t="shared" si="136"/>
        <v>6.7789289855548721E-3</v>
      </c>
      <c r="M60" s="3">
        <f>SUMIFS(Data!$B:$B,Data!$A:$A,M$3,Data!$D:$D,$B60,Data!$C:$C,$K$2)</f>
        <v>29684</v>
      </c>
      <c r="N60" s="41">
        <f t="shared" si="137"/>
        <v>1.2587412587412588E-2</v>
      </c>
      <c r="O60" s="3">
        <f>SUMIFS(Data!$B:$B,Data!$A:$A,O$3,Data!$D:$D,$B60,Data!$C:$C,$K$2)</f>
        <v>93245</v>
      </c>
      <c r="P60" s="41">
        <f t="shared" si="138"/>
        <v>9.4026821227018345E-2</v>
      </c>
      <c r="Q60" s="3">
        <f>SUMIFS(Data!$B:$B,Data!$A:$A,"Confirmed",Data!$D:$D,$B60,Data!$C:$C,$K$2)-M60-O60</f>
        <v>91528</v>
      </c>
      <c r="R60" s="45">
        <f t="shared" si="139"/>
        <v>-7.0470309850000509E-2</v>
      </c>
      <c r="S60" s="32">
        <f>SUMIFS(Data!$B:$B,Data!$A:$A,S$3,Data!$D:$D,$B60,Data!$C:$C,$S$2)</f>
        <v>131744</v>
      </c>
      <c r="T60" s="41">
        <f t="shared" si="140"/>
        <v>1.7398892587129608E-2</v>
      </c>
      <c r="U60" s="3">
        <f>SUMIFS(Data!$B:$B,Data!$A:$A,U$3,Data!$D:$D,$B60,Data!$C:$C,$S$2)</f>
        <v>3584</v>
      </c>
      <c r="V60" s="41">
        <f t="shared" si="141"/>
        <v>1.8181818181818181E-2</v>
      </c>
      <c r="W60" s="3">
        <f>SUMIFS(Data!$B:$B,Data!$A:$A,W$3,Data!$D:$D,$B60,Data!$C:$C,$S$2)</f>
        <v>78202</v>
      </c>
      <c r="X60" s="41">
        <f t="shared" si="142"/>
        <v>6.7094221191239686E-2</v>
      </c>
      <c r="Y60" s="3">
        <f>SUMIFS(Data!$B:$B,Data!$A:$A,"Confirmed",Data!$D:$D,$B60,Data!$C:$C,$S$2)-U60-W60</f>
        <v>49958</v>
      </c>
      <c r="Z60" s="45">
        <f t="shared" si="143"/>
        <v>-5.1778461071252328E-2</v>
      </c>
    </row>
    <row r="61" spans="1:26" x14ac:dyDescent="0.3">
      <c r="A61" s="7">
        <f t="shared" si="17"/>
        <v>43958</v>
      </c>
      <c r="B61" s="29">
        <v>43958</v>
      </c>
      <c r="C61" s="35">
        <f>SUMIFS(Data!$B:$B,Data!$A:$A,C$3,Data!$D:$D,$B61,Data!$C:$C,$C$2)</f>
        <v>3784085</v>
      </c>
      <c r="D61" s="41">
        <f t="shared" si="131"/>
        <v>8.2526180939977278E-3</v>
      </c>
      <c r="E61" s="3">
        <f>SUMIFS(Data!$B:$B,Data!$A:$A,E$3,Data!$D:$D,$B61,Data!$C:$C,$C$2)</f>
        <v>264679</v>
      </c>
      <c r="F61" s="41">
        <f t="shared" si="132"/>
        <v>3.1761553359788662E-3</v>
      </c>
      <c r="G61" s="3">
        <f>SUMIFS(Data!$B:$B,Data!$A:$A,G$3,Data!$D:$D,$B61,Data!$C:$C,$C$2)</f>
        <v>1255685</v>
      </c>
      <c r="H61" s="41">
        <f t="shared" si="133"/>
        <v>8.1288737595940786E-3</v>
      </c>
      <c r="I61" s="3">
        <f t="shared" si="134"/>
        <v>2263721</v>
      </c>
      <c r="J61" s="45">
        <f t="shared" si="135"/>
        <v>8.9182608633643096E-3</v>
      </c>
      <c r="K61" s="35">
        <f>SUMIFS(Data!$B:$B,Data!$A:$A,K$3,Data!$D:$D,$B61,Data!$C:$C,$K$2)</f>
        <v>214457</v>
      </c>
      <c r="L61" s="41">
        <f t="shared" si="136"/>
        <v>0</v>
      </c>
      <c r="M61" s="3">
        <f>SUMIFS(Data!$B:$B,Data!$A:$A,M$3,Data!$D:$D,$B61,Data!$C:$C,$K$2)</f>
        <v>29684</v>
      </c>
      <c r="N61" s="41">
        <f t="shared" si="137"/>
        <v>0</v>
      </c>
      <c r="O61" s="3">
        <f>SUMIFS(Data!$B:$B,Data!$A:$A,O$3,Data!$D:$D,$B61,Data!$C:$C,$K$2)</f>
        <v>93245</v>
      </c>
      <c r="P61" s="41">
        <f t="shared" si="138"/>
        <v>0</v>
      </c>
      <c r="Q61" s="3">
        <f>SUMIFS(Data!$B:$B,Data!$A:$A,"Confirmed",Data!$D:$D,$B61,Data!$C:$C,$K$2)-M61-O61</f>
        <v>91528</v>
      </c>
      <c r="R61" s="45">
        <f t="shared" si="139"/>
        <v>0</v>
      </c>
      <c r="S61" s="32">
        <f>SUMIFS(Data!$B:$B,Data!$A:$A,S$3,Data!$D:$D,$B61,Data!$C:$C,$S$2)</f>
        <v>133721</v>
      </c>
      <c r="T61" s="41">
        <f t="shared" si="140"/>
        <v>1.5006376001943163E-2</v>
      </c>
      <c r="U61" s="3">
        <f>SUMIFS(Data!$B:$B,Data!$A:$A,U$3,Data!$D:$D,$B61,Data!$C:$C,$S$2)</f>
        <v>3641</v>
      </c>
      <c r="V61" s="41">
        <f t="shared" si="141"/>
        <v>1.5904017857142856E-2</v>
      </c>
      <c r="W61" s="3">
        <f>SUMIFS(Data!$B:$B,Data!$A:$A,W$3,Data!$D:$D,$B61,Data!$C:$C,$S$2)</f>
        <v>82984</v>
      </c>
      <c r="X61" s="41">
        <f t="shared" si="142"/>
        <v>6.1149331219150407E-2</v>
      </c>
      <c r="Y61" s="3">
        <f>SUMIFS(Data!$B:$B,Data!$A:$A,"Confirmed",Data!$D:$D,$B61,Data!$C:$C,$S$2)-U61-W61</f>
        <v>47096</v>
      </c>
      <c r="Z61" s="45">
        <f t="shared" si="143"/>
        <v>-5.7288122022498902E-2</v>
      </c>
    </row>
    <row r="62" spans="1:26" x14ac:dyDescent="0.3">
      <c r="A62" s="7">
        <f t="shared" si="17"/>
        <v>43959</v>
      </c>
      <c r="B62" s="29">
        <v>43959</v>
      </c>
      <c r="C62" s="35">
        <f>SUMIFS(Data!$B:$B,Data!$A:$A,C$3,Data!$D:$D,$B62,Data!$C:$C,$C$2)</f>
        <v>3902628</v>
      </c>
      <c r="D62" s="41">
        <f t="shared" si="131"/>
        <v>3.1326727597292346E-2</v>
      </c>
      <c r="E62" s="3">
        <f>SUMIFS(Data!$B:$B,Data!$A:$A,E$3,Data!$D:$D,$B62,Data!$C:$C,$C$2)</f>
        <v>272286</v>
      </c>
      <c r="F62" s="41">
        <f t="shared" si="132"/>
        <v>2.8740474310391076E-2</v>
      </c>
      <c r="G62" s="3">
        <f>SUMIFS(Data!$B:$B,Data!$A:$A,G$3,Data!$D:$D,$B62,Data!$C:$C,$C$2)</f>
        <v>1305201</v>
      </c>
      <c r="H62" s="41">
        <f t="shared" si="133"/>
        <v>3.9433456639204896E-2</v>
      </c>
      <c r="I62" s="3">
        <f t="shared" si="134"/>
        <v>2325141</v>
      </c>
      <c r="J62" s="45">
        <f t="shared" si="135"/>
        <v>2.7132318867917025E-2</v>
      </c>
      <c r="K62" s="35">
        <f>SUMIFS(Data!$B:$B,Data!$A:$A,K$3,Data!$D:$D,$B62,Data!$C:$C,$K$2)</f>
        <v>217185</v>
      </c>
      <c r="L62" s="41">
        <f t="shared" si="136"/>
        <v>1.2720498748000764E-2</v>
      </c>
      <c r="M62" s="3">
        <f>SUMIFS(Data!$B:$B,Data!$A:$A,M$3,Data!$D:$D,$B62,Data!$C:$C,$K$2)</f>
        <v>30201</v>
      </c>
      <c r="N62" s="41">
        <f t="shared" si="137"/>
        <v>1.7416790190001346E-2</v>
      </c>
      <c r="O62" s="3">
        <f>SUMIFS(Data!$B:$B,Data!$A:$A,O$3,Data!$D:$D,$B62,Data!$C:$C,$K$2)</f>
        <v>99023</v>
      </c>
      <c r="P62" s="41">
        <f t="shared" si="138"/>
        <v>6.1965789050351223E-2</v>
      </c>
      <c r="Q62" s="3">
        <f>SUMIFS(Data!$B:$B,Data!$A:$A,"Confirmed",Data!$D:$D,$B62,Data!$C:$C,$K$2)-M62-O62</f>
        <v>87961</v>
      </c>
      <c r="R62" s="45">
        <f t="shared" si="139"/>
        <v>-3.8971680797133118E-2</v>
      </c>
      <c r="S62" s="32">
        <f>SUMIFS(Data!$B:$B,Data!$A:$A,S$3,Data!$D:$D,$B62,Data!$C:$C,$S$2)</f>
        <v>135569</v>
      </c>
      <c r="T62" s="41">
        <f t="shared" si="140"/>
        <v>1.3819818876616239E-2</v>
      </c>
      <c r="U62" s="3">
        <f>SUMIFS(Data!$B:$B,Data!$A:$A,U$3,Data!$D:$D,$B62,Data!$C:$C,$S$2)</f>
        <v>3689</v>
      </c>
      <c r="V62" s="41">
        <f t="shared" si="141"/>
        <v>1.318319143092557E-2</v>
      </c>
      <c r="W62" s="3">
        <f>SUMIFS(Data!$B:$B,Data!$A:$A,W$3,Data!$D:$D,$B62,Data!$C:$C,$S$2)</f>
        <v>86396</v>
      </c>
      <c r="X62" s="41">
        <f t="shared" si="142"/>
        <v>4.1116359780198591E-2</v>
      </c>
      <c r="Y62" s="3">
        <f>SUMIFS(Data!$B:$B,Data!$A:$A,"Confirmed",Data!$D:$D,$B62,Data!$C:$C,$S$2)-U62-W62</f>
        <v>45484</v>
      </c>
      <c r="Z62" s="45">
        <f t="shared" si="143"/>
        <v>-3.4227959911669784E-2</v>
      </c>
    </row>
    <row r="63" spans="1:26" x14ac:dyDescent="0.3">
      <c r="A63" s="7">
        <f t="shared" si="17"/>
        <v>43960</v>
      </c>
      <c r="B63" s="29">
        <v>43960</v>
      </c>
      <c r="C63" s="35">
        <f>SUMIFS(Data!$B:$B,Data!$A:$A,C$3,Data!$D:$D,$B63,Data!$C:$C,$C$2)</f>
        <v>4026729</v>
      </c>
      <c r="D63" s="41">
        <f t="shared" si="131"/>
        <v>3.1799341366894308E-2</v>
      </c>
      <c r="E63" s="3">
        <f>SUMIFS(Data!$B:$B,Data!$A:$A,E$3,Data!$D:$D,$B63,Data!$C:$C,$C$2)</f>
        <v>279345</v>
      </c>
      <c r="F63" s="41">
        <f t="shared" si="132"/>
        <v>2.5924946563539806E-2</v>
      </c>
      <c r="G63" s="3">
        <f>SUMIFS(Data!$B:$B,Data!$A:$A,G$3,Data!$D:$D,$B63,Data!$C:$C,$C$2)</f>
        <v>1377354</v>
      </c>
      <c r="H63" s="41">
        <f t="shared" si="133"/>
        <v>5.528114060592966E-2</v>
      </c>
      <c r="I63" s="3">
        <f t="shared" si="134"/>
        <v>2370030</v>
      </c>
      <c r="J63" s="45">
        <f t="shared" si="135"/>
        <v>1.930592596319965E-2</v>
      </c>
      <c r="K63" s="35">
        <f>SUMIFS(Data!$B:$B,Data!$A:$A,K$3,Data!$D:$D,$B63,Data!$C:$C,$K$2)</f>
        <v>218268</v>
      </c>
      <c r="L63" s="41">
        <f t="shared" si="136"/>
        <v>4.9865322190759034E-3</v>
      </c>
      <c r="M63" s="3">
        <f>SUMIFS(Data!$B:$B,Data!$A:$A,M$3,Data!$D:$D,$B63,Data!$C:$C,$K$2)</f>
        <v>30395</v>
      </c>
      <c r="N63" s="41">
        <f t="shared" si="137"/>
        <v>6.4236283566769308E-3</v>
      </c>
      <c r="O63" s="3">
        <f>SUMIFS(Data!$B:$B,Data!$A:$A,O$3,Data!$D:$D,$B63,Data!$C:$C,$K$2)</f>
        <v>103031</v>
      </c>
      <c r="P63" s="41">
        <f t="shared" si="138"/>
        <v>4.0475445098613456E-2</v>
      </c>
      <c r="Q63" s="3">
        <f>SUMIFS(Data!$B:$B,Data!$A:$A,"Confirmed",Data!$D:$D,$B63,Data!$C:$C,$K$2)-M63-O63</f>
        <v>84842</v>
      </c>
      <c r="R63" s="45">
        <f t="shared" si="139"/>
        <v>-3.5458896556428414E-2</v>
      </c>
      <c r="S63" s="32">
        <f>SUMIFS(Data!$B:$B,Data!$A:$A,S$3,Data!$D:$D,$B63,Data!$C:$C,$S$2)</f>
        <v>137115</v>
      </c>
      <c r="T63" s="41">
        <f t="shared" si="140"/>
        <v>1.1403787001453135E-2</v>
      </c>
      <c r="U63" s="3">
        <f>SUMIFS(Data!$B:$B,Data!$A:$A,U$3,Data!$D:$D,$B63,Data!$C:$C,$S$2)</f>
        <v>3739</v>
      </c>
      <c r="V63" s="41">
        <f t="shared" si="141"/>
        <v>1.3553808620222282E-2</v>
      </c>
      <c r="W63" s="3">
        <f>SUMIFS(Data!$B:$B,Data!$A:$A,W$3,Data!$D:$D,$B63,Data!$C:$C,$S$2)</f>
        <v>89480</v>
      </c>
      <c r="X63" s="41">
        <f t="shared" si="142"/>
        <v>3.5696097041529699E-2</v>
      </c>
      <c r="Y63" s="3">
        <f>SUMIFS(Data!$B:$B,Data!$A:$A,"Confirmed",Data!$D:$D,$B63,Data!$C:$C,$S$2)-U63-W63</f>
        <v>43896</v>
      </c>
      <c r="Z63" s="45">
        <f t="shared" si="143"/>
        <v>-3.4913376132266291E-2</v>
      </c>
    </row>
    <row r="64" spans="1:26" x14ac:dyDescent="0.3">
      <c r="A64" s="7">
        <f t="shared" si="17"/>
        <v>43961</v>
      </c>
      <c r="B64" s="29">
        <v>43961</v>
      </c>
      <c r="C64" s="35">
        <f>SUMIFS(Data!$B:$B,Data!$A:$A,C$3,Data!$D:$D,$B64,Data!$C:$C,$C$2)</f>
        <v>4055863</v>
      </c>
      <c r="D64" s="41">
        <f t="shared" si="131"/>
        <v>7.235152899537068E-3</v>
      </c>
      <c r="E64" s="3">
        <f>SUMIFS(Data!$B:$B,Data!$A:$A,E$3,Data!$D:$D,$B64,Data!$C:$C,$C$2)</f>
        <v>279892</v>
      </c>
      <c r="F64" s="41">
        <f t="shared" si="132"/>
        <v>1.9581521058189694E-3</v>
      </c>
      <c r="G64" s="3">
        <f>SUMIFS(Data!$B:$B,Data!$A:$A,G$3,Data!$D:$D,$B64,Data!$C:$C,$C$2)</f>
        <v>1386631</v>
      </c>
      <c r="H64" s="41">
        <f t="shared" si="133"/>
        <v>6.7353781235615535E-3</v>
      </c>
      <c r="I64" s="3">
        <f t="shared" si="134"/>
        <v>2389340</v>
      </c>
      <c r="J64" s="45">
        <f t="shared" si="135"/>
        <v>8.1475761910186784E-3</v>
      </c>
      <c r="K64" s="35">
        <f>SUMIFS(Data!$B:$B,Data!$A:$A,K$3,Data!$D:$D,$B64,Data!$C:$C,$K$2)</f>
        <v>218268</v>
      </c>
      <c r="L64" s="41">
        <f t="shared" si="136"/>
        <v>0</v>
      </c>
      <c r="M64" s="3">
        <f>SUMIFS(Data!$B:$B,Data!$A:$A,M$3,Data!$D:$D,$B64,Data!$C:$C,$K$2)</f>
        <v>30395</v>
      </c>
      <c r="N64" s="41">
        <f t="shared" si="137"/>
        <v>0</v>
      </c>
      <c r="O64" s="3">
        <f>SUMIFS(Data!$B:$B,Data!$A:$A,O$3,Data!$D:$D,$B64,Data!$C:$C,$K$2)</f>
        <v>103031</v>
      </c>
      <c r="P64" s="41">
        <f t="shared" si="138"/>
        <v>0</v>
      </c>
      <c r="Q64" s="3">
        <f>SUMIFS(Data!$B:$B,Data!$A:$A,"Confirmed",Data!$D:$D,$B64,Data!$C:$C,$K$2)-M64-O64</f>
        <v>84842</v>
      </c>
      <c r="R64" s="45">
        <f t="shared" si="139"/>
        <v>0</v>
      </c>
      <c r="S64" s="32">
        <f>SUMIFS(Data!$B:$B,Data!$A:$A,S$3,Data!$D:$D,$B64,Data!$C:$C,$S$2)</f>
        <v>138657</v>
      </c>
      <c r="T64" s="41">
        <f t="shared" si="140"/>
        <v>1.1246034350727491E-2</v>
      </c>
      <c r="U64" s="3">
        <f>SUMIFS(Data!$B:$B,Data!$A:$A,U$3,Data!$D:$D,$B64,Data!$C:$C,$S$2)</f>
        <v>3786</v>
      </c>
      <c r="V64" s="41">
        <f t="shared" si="141"/>
        <v>1.2570205937416421E-2</v>
      </c>
      <c r="W64" s="3">
        <f>SUMIFS(Data!$B:$B,Data!$A:$A,W$3,Data!$D:$D,$B64,Data!$C:$C,$S$2)</f>
        <v>92691</v>
      </c>
      <c r="X64" s="41">
        <f t="shared" si="142"/>
        <v>3.5885113991953509E-2</v>
      </c>
      <c r="Y64" s="3">
        <f>SUMIFS(Data!$B:$B,Data!$A:$A,"Confirmed",Data!$D:$D,$B64,Data!$C:$C,$S$2)-U64-W64</f>
        <v>42180</v>
      </c>
      <c r="Z64" s="45">
        <f t="shared" si="143"/>
        <v>-3.9092400218698739E-2</v>
      </c>
    </row>
    <row r="65" spans="1:26" x14ac:dyDescent="0.3">
      <c r="A65" s="7">
        <f t="shared" si="17"/>
        <v>43962</v>
      </c>
      <c r="B65" s="29">
        <v>43962</v>
      </c>
      <c r="C65" s="35">
        <f>SUMIFS(Data!$B:$B,Data!$A:$A,C$3,Data!$D:$D,$B65,Data!$C:$C,$C$2)</f>
        <v>4177504</v>
      </c>
      <c r="D65" s="41">
        <f t="shared" si="131"/>
        <v>2.9991397638431082E-2</v>
      </c>
      <c r="E65" s="3">
        <f>SUMIFS(Data!$B:$B,Data!$A:$A,E$3,Data!$D:$D,$B65,Data!$C:$C,$C$2)</f>
        <v>286330</v>
      </c>
      <c r="F65" s="41">
        <f t="shared" si="132"/>
        <v>2.3001729238420535E-2</v>
      </c>
      <c r="G65" s="3">
        <f>SUMIFS(Data!$B:$B,Data!$A:$A,G$3,Data!$D:$D,$B65,Data!$C:$C,$C$2)</f>
        <v>1456209</v>
      </c>
      <c r="H65" s="41">
        <f t="shared" si="133"/>
        <v>5.0177732936880826E-2</v>
      </c>
      <c r="I65" s="3">
        <f t="shared" si="134"/>
        <v>2434965</v>
      </c>
      <c r="J65" s="45">
        <f t="shared" si="135"/>
        <v>1.9095231319109042E-2</v>
      </c>
      <c r="K65" s="35">
        <f>SUMIFS(Data!$B:$B,Data!$A:$A,K$3,Data!$D:$D,$B65,Data!$C:$C,$K$2)</f>
        <v>219814</v>
      </c>
      <c r="L65" s="41">
        <f t="shared" si="136"/>
        <v>7.0830355342972858E-3</v>
      </c>
      <c r="M65" s="3">
        <f>SUMIFS(Data!$B:$B,Data!$A:$A,M$3,Data!$D:$D,$B65,Data!$C:$C,$K$2)</f>
        <v>30739</v>
      </c>
      <c r="N65" s="41">
        <f t="shared" si="137"/>
        <v>1.1317650929429183E-2</v>
      </c>
      <c r="O65" s="3">
        <f>SUMIFS(Data!$B:$B,Data!$A:$A,O$3,Data!$D:$D,$B65,Data!$C:$C,$K$2)</f>
        <v>106587</v>
      </c>
      <c r="P65" s="41">
        <f t="shared" si="138"/>
        <v>3.4513884170783549E-2</v>
      </c>
      <c r="Q65" s="3">
        <f>SUMIFS(Data!$B:$B,Data!$A:$A,"Confirmed",Data!$D:$D,$B65,Data!$C:$C,$K$2)-M65-O65</f>
        <v>82488</v>
      </c>
      <c r="R65" s="45">
        <f t="shared" si="139"/>
        <v>-2.7745691992173686E-2</v>
      </c>
      <c r="S65" s="32">
        <f>SUMIFS(Data!$B:$B,Data!$A:$A,S$3,Data!$D:$D,$B65,Data!$C:$C,$S$2)</f>
        <v>139771</v>
      </c>
      <c r="T65" s="41">
        <f t="shared" si="140"/>
        <v>8.0342139235667874E-3</v>
      </c>
      <c r="U65" s="3">
        <f>SUMIFS(Data!$B:$B,Data!$A:$A,U$3,Data!$D:$D,$B65,Data!$C:$C,$S$2)</f>
        <v>3841</v>
      </c>
      <c r="V65" s="41">
        <f t="shared" si="141"/>
        <v>1.4527205493924987E-2</v>
      </c>
      <c r="W65" s="3">
        <f>SUMIFS(Data!$B:$B,Data!$A:$A,W$3,Data!$D:$D,$B65,Data!$C:$C,$S$2)</f>
        <v>95780</v>
      </c>
      <c r="X65" s="41">
        <f t="shared" si="142"/>
        <v>3.3325781359571045E-2</v>
      </c>
      <c r="Y65" s="3">
        <f>SUMIFS(Data!$B:$B,Data!$A:$A,"Confirmed",Data!$D:$D,$B65,Data!$C:$C,$S$2)-U65-W65</f>
        <v>40150</v>
      </c>
      <c r="Z65" s="45">
        <f t="shared" si="143"/>
        <v>-4.8127074442863918E-2</v>
      </c>
    </row>
    <row r="66" spans="1:26" x14ac:dyDescent="0.3">
      <c r="A66" s="7">
        <f t="shared" si="17"/>
        <v>43963</v>
      </c>
      <c r="B66" s="29">
        <v>43963</v>
      </c>
      <c r="C66" s="35">
        <f>SUMIFS(Data!$B:$B,Data!$A:$A,C$3,Data!$D:$D,$B66,Data!$C:$C,$C$2)</f>
        <v>4261955</v>
      </c>
      <c r="D66" s="41">
        <f t="shared" si="131"/>
        <v>2.0215659877285574E-2</v>
      </c>
      <c r="E66" s="3">
        <f>SUMIFS(Data!$B:$B,Data!$A:$A,E$3,Data!$D:$D,$B66,Data!$C:$C,$C$2)</f>
        <v>291964</v>
      </c>
      <c r="F66" s="41">
        <f t="shared" si="132"/>
        <v>1.9676596933608074E-2</v>
      </c>
      <c r="G66" s="3">
        <f>SUMIFS(Data!$B:$B,Data!$A:$A,G$3,Data!$D:$D,$B66,Data!$C:$C,$C$2)</f>
        <v>1493414</v>
      </c>
      <c r="H66" s="41">
        <f t="shared" si="133"/>
        <v>2.5549217179676818E-2</v>
      </c>
      <c r="I66" s="3">
        <f t="shared" si="134"/>
        <v>2476577</v>
      </c>
      <c r="J66" s="45">
        <f t="shared" si="135"/>
        <v>1.7089362680777754E-2</v>
      </c>
      <c r="K66" s="35">
        <f>SUMIFS(Data!$B:$B,Data!$A:$A,K$3,Data!$D:$D,$B66,Data!$C:$C,$K$2)</f>
        <v>221216</v>
      </c>
      <c r="L66" s="41">
        <f t="shared" si="136"/>
        <v>6.378119683004722E-3</v>
      </c>
      <c r="M66" s="3">
        <f>SUMIFS(Data!$B:$B,Data!$A:$A,M$3,Data!$D:$D,$B66,Data!$C:$C,$K$2)</f>
        <v>30911</v>
      </c>
      <c r="N66" s="41">
        <f t="shared" si="137"/>
        <v>5.5954975763687822E-3</v>
      </c>
      <c r="O66" s="3">
        <f>SUMIFS(Data!$B:$B,Data!$A:$A,O$3,Data!$D:$D,$B66,Data!$C:$C,$K$2)</f>
        <v>109039</v>
      </c>
      <c r="P66" s="41">
        <f t="shared" si="138"/>
        <v>2.3004681621586122E-2</v>
      </c>
      <c r="Q66" s="3">
        <f>SUMIFS(Data!$B:$B,Data!$A:$A,"Confirmed",Data!$D:$D,$B66,Data!$C:$C,$K$2)-M66-O66</f>
        <v>81266</v>
      </c>
      <c r="R66" s="45">
        <f t="shared" si="139"/>
        <v>-1.4814276015905344E-2</v>
      </c>
      <c r="S66" s="32">
        <f>SUMIFS(Data!$B:$B,Data!$A:$A,S$3,Data!$D:$D,$B66,Data!$C:$C,$S$2)</f>
        <v>141485</v>
      </c>
      <c r="T66" s="41">
        <f t="shared" si="140"/>
        <v>1.2262915769365605E-2</v>
      </c>
      <c r="U66" s="3">
        <f>SUMIFS(Data!$B:$B,Data!$A:$A,U$3,Data!$D:$D,$B66,Data!$C:$C,$S$2)</f>
        <v>3894</v>
      </c>
      <c r="V66" s="41">
        <f t="shared" si="141"/>
        <v>1.3798489976568603E-2</v>
      </c>
      <c r="W66" s="3">
        <f>SUMIFS(Data!$B:$B,Data!$A:$A,W$3,Data!$D:$D,$B66,Data!$C:$C,$S$2)</f>
        <v>98889</v>
      </c>
      <c r="X66" s="41">
        <f t="shared" si="142"/>
        <v>3.2459803716851116E-2</v>
      </c>
      <c r="Y66" s="3">
        <f>SUMIFS(Data!$B:$B,Data!$A:$A,"Confirmed",Data!$D:$D,$B66,Data!$C:$C,$S$2)-U66-W66</f>
        <v>38702</v>
      </c>
      <c r="Z66" s="45">
        <f t="shared" si="143"/>
        <v>-3.6064757160647574E-2</v>
      </c>
    </row>
    <row r="67" spans="1:26" x14ac:dyDescent="0.3">
      <c r="A67" s="7">
        <f t="shared" si="17"/>
        <v>43964</v>
      </c>
      <c r="B67" s="29">
        <v>43964</v>
      </c>
      <c r="C67" s="35">
        <f>SUMIFS(Data!$B:$B,Data!$A:$A,C$3,Data!$D:$D,$B67,Data!$C:$C,$C$2)</f>
        <v>4347018</v>
      </c>
      <c r="D67" s="41">
        <f t="shared" si="131"/>
        <v>1.9958680933984521E-2</v>
      </c>
      <c r="E67" s="3">
        <f>SUMIFS(Data!$B:$B,Data!$A:$A,E$3,Data!$D:$D,$B67,Data!$C:$C,$C$2)</f>
        <v>297197</v>
      </c>
      <c r="F67" s="41">
        <f t="shared" si="132"/>
        <v>1.7923442616212957E-2</v>
      </c>
      <c r="G67" s="3">
        <f>SUMIFS(Data!$B:$B,Data!$A:$A,G$3,Data!$D:$D,$B67,Data!$C:$C,$C$2)</f>
        <v>1548547</v>
      </c>
      <c r="H67" s="41">
        <f t="shared" si="133"/>
        <v>3.6917425442643502E-2</v>
      </c>
      <c r="I67" s="3">
        <f t="shared" si="134"/>
        <v>2501274</v>
      </c>
      <c r="J67" s="45">
        <f t="shared" si="135"/>
        <v>9.9722318345038339E-3</v>
      </c>
      <c r="K67" s="35">
        <f>SUMIFS(Data!$B:$B,Data!$A:$A,K$3,Data!$D:$D,$B67,Data!$C:$C,$K$2)</f>
        <v>222104</v>
      </c>
      <c r="L67" s="41">
        <f t="shared" si="136"/>
        <v>4.0141761897873572E-3</v>
      </c>
      <c r="M67" s="3">
        <f>SUMIFS(Data!$B:$B,Data!$A:$A,M$3,Data!$D:$D,$B67,Data!$C:$C,$K$2)</f>
        <v>31106</v>
      </c>
      <c r="N67" s="41">
        <f t="shared" si="137"/>
        <v>6.3084338908479184E-3</v>
      </c>
      <c r="O67" s="3">
        <f>SUMIFS(Data!$B:$B,Data!$A:$A,O$3,Data!$D:$D,$B67,Data!$C:$C,$K$2)</f>
        <v>112541</v>
      </c>
      <c r="P67" s="41">
        <f t="shared" si="138"/>
        <v>3.2116948981557057E-2</v>
      </c>
      <c r="Q67" s="3">
        <f>SUMIFS(Data!$B:$B,Data!$A:$A,"Confirmed",Data!$D:$D,$B67,Data!$C:$C,$K$2)-M67-O67</f>
        <v>78457</v>
      </c>
      <c r="R67" s="45">
        <f t="shared" si="139"/>
        <v>-3.4565500947505719E-2</v>
      </c>
      <c r="S67" s="32">
        <f>SUMIFS(Data!$B:$B,Data!$A:$A,S$3,Data!$D:$D,$B67,Data!$C:$C,$S$2)</f>
        <v>143114</v>
      </c>
      <c r="T67" s="41">
        <f t="shared" si="140"/>
        <v>1.1513588012863554E-2</v>
      </c>
      <c r="U67" s="3">
        <f>SUMIFS(Data!$B:$B,Data!$A:$A,U$3,Data!$D:$D,$B67,Data!$C:$C,$S$2)</f>
        <v>3952</v>
      </c>
      <c r="V67" s="41">
        <f t="shared" si="141"/>
        <v>1.4894709809964048E-2</v>
      </c>
      <c r="W67" s="3">
        <f>SUMIFS(Data!$B:$B,Data!$A:$A,W$3,Data!$D:$D,$B67,Data!$C:$C,$S$2)</f>
        <v>101715</v>
      </c>
      <c r="X67" s="41">
        <f t="shared" si="142"/>
        <v>2.8577495980341594E-2</v>
      </c>
      <c r="Y67" s="3">
        <f>SUMIFS(Data!$B:$B,Data!$A:$A,"Confirmed",Data!$D:$D,$B67,Data!$C:$C,$S$2)-U67-W67</f>
        <v>37447</v>
      </c>
      <c r="Z67" s="45">
        <f t="shared" si="143"/>
        <v>-3.2427264740840268E-2</v>
      </c>
    </row>
    <row r="68" spans="1:26" x14ac:dyDescent="0.3">
      <c r="A68" s="7">
        <f t="shared" si="17"/>
        <v>43965</v>
      </c>
      <c r="B68" s="29">
        <v>43965</v>
      </c>
      <c r="C68" s="35">
        <f>SUMIFS(Data!$B:$B,Data!$A:$A,C$3,Data!$D:$D,$B68,Data!$C:$C,$C$2)</f>
        <v>4442163</v>
      </c>
      <c r="D68" s="41">
        <f t="shared" si="131"/>
        <v>2.1887417995508644E-2</v>
      </c>
      <c r="E68" s="3">
        <f>SUMIFS(Data!$B:$B,Data!$A:$A,E$3,Data!$D:$D,$B68,Data!$C:$C,$C$2)</f>
        <v>302418</v>
      </c>
      <c r="F68" s="41">
        <f t="shared" si="132"/>
        <v>1.7567472080808354E-2</v>
      </c>
      <c r="G68" s="3">
        <f>SUMIFS(Data!$B:$B,Data!$A:$A,G$3,Data!$D:$D,$B68,Data!$C:$C,$C$2)</f>
        <v>1587893</v>
      </c>
      <c r="H68" s="41">
        <f t="shared" si="133"/>
        <v>2.540833439346691E-2</v>
      </c>
      <c r="I68" s="3">
        <f t="shared" si="134"/>
        <v>2551852</v>
      </c>
      <c r="J68" s="45">
        <f t="shared" si="135"/>
        <v>2.0220895431688011E-2</v>
      </c>
      <c r="K68" s="35">
        <f>SUMIFS(Data!$B:$B,Data!$A:$A,K$3,Data!$D:$D,$B68,Data!$C:$C,$K$2)</f>
        <v>223096</v>
      </c>
      <c r="L68" s="41">
        <f t="shared" si="136"/>
        <v>4.4663761120916331E-3</v>
      </c>
      <c r="M68" s="3">
        <f>SUMIFS(Data!$B:$B,Data!$A:$A,M$3,Data!$D:$D,$B68,Data!$C:$C,$K$2)</f>
        <v>31368</v>
      </c>
      <c r="N68" s="41">
        <f t="shared" si="137"/>
        <v>8.4228123191667208E-3</v>
      </c>
      <c r="O68" s="3">
        <f>SUMIFS(Data!$B:$B,Data!$A:$A,O$3,Data!$D:$D,$B68,Data!$C:$C,$K$2)</f>
        <v>115288</v>
      </c>
      <c r="P68" s="41">
        <f t="shared" si="138"/>
        <v>2.4408882096302681E-2</v>
      </c>
      <c r="Q68" s="3">
        <f>SUMIFS(Data!$B:$B,Data!$A:$A,"Confirmed",Data!$D:$D,$B68,Data!$C:$C,$K$2)-M68-O68</f>
        <v>76440</v>
      </c>
      <c r="R68" s="45">
        <f t="shared" si="139"/>
        <v>-2.5708349796703927E-2</v>
      </c>
      <c r="S68" s="32">
        <f>SUMIFS(Data!$B:$B,Data!$A:$A,S$3,Data!$D:$D,$B68,Data!$C:$C,$S$2)</f>
        <v>144749</v>
      </c>
      <c r="T68" s="41">
        <f t="shared" si="140"/>
        <v>1.1424458823036181E-2</v>
      </c>
      <c r="U68" s="3">
        <f>SUMIFS(Data!$B:$B,Data!$A:$A,U$3,Data!$D:$D,$B68,Data!$C:$C,$S$2)</f>
        <v>4007</v>
      </c>
      <c r="V68" s="41">
        <f t="shared" si="141"/>
        <v>1.3917004048582995E-2</v>
      </c>
      <c r="W68" s="3">
        <f>SUMIFS(Data!$B:$B,Data!$A:$A,W$3,Data!$D:$D,$B68,Data!$C:$C,$S$2)</f>
        <v>104030</v>
      </c>
      <c r="X68" s="41">
        <f t="shared" si="142"/>
        <v>2.2759671631519443E-2</v>
      </c>
      <c r="Y68" s="3">
        <f>SUMIFS(Data!$B:$B,Data!$A:$A,"Confirmed",Data!$D:$D,$B68,Data!$C:$C,$S$2)-U68-W68</f>
        <v>36712</v>
      </c>
      <c r="Z68" s="45">
        <f t="shared" si="143"/>
        <v>-1.9627740539963148E-2</v>
      </c>
    </row>
    <row r="69" spans="1:26" x14ac:dyDescent="0.3">
      <c r="A69" s="7">
        <f t="shared" si="17"/>
        <v>43966</v>
      </c>
      <c r="B69" s="29">
        <v>43966</v>
      </c>
      <c r="C69" s="35">
        <f>SUMIFS(Data!$B:$B,Data!$A:$A,C$3,Data!$D:$D,$B69,Data!$C:$C,$C$2)</f>
        <v>4542347</v>
      </c>
      <c r="D69" s="41">
        <f t="shared" si="131"/>
        <v>2.2552977006922079E-2</v>
      </c>
      <c r="E69" s="3">
        <f>SUMIFS(Data!$B:$B,Data!$A:$A,E$3,Data!$D:$D,$B69,Data!$C:$C,$C$2)</f>
        <v>307666</v>
      </c>
      <c r="F69" s="41">
        <f t="shared" si="132"/>
        <v>1.7353464410187223E-2</v>
      </c>
      <c r="G69" s="3">
        <f>SUMIFS(Data!$B:$B,Data!$A:$A,G$3,Data!$D:$D,$B69,Data!$C:$C,$C$2)</f>
        <v>1637067</v>
      </c>
      <c r="H69" s="41">
        <f t="shared" si="133"/>
        <v>3.0968081602475734E-2</v>
      </c>
      <c r="I69" s="3">
        <f t="shared" si="134"/>
        <v>2597614</v>
      </c>
      <c r="J69" s="45">
        <f t="shared" si="135"/>
        <v>1.7932858175160628E-2</v>
      </c>
      <c r="K69" s="35">
        <f>SUMIFS(Data!$B:$B,Data!$A:$A,K$3,Data!$D:$D,$B69,Data!$C:$C,$K$2)</f>
        <v>223885</v>
      </c>
      <c r="L69" s="41">
        <f t="shared" si="136"/>
        <v>3.5365941119518056E-3</v>
      </c>
      <c r="M69" s="3">
        <f>SUMIFS(Data!$B:$B,Data!$A:$A,M$3,Data!$D:$D,$B69,Data!$C:$C,$K$2)</f>
        <v>31610</v>
      </c>
      <c r="N69" s="41">
        <f t="shared" si="137"/>
        <v>7.7148686559551137E-3</v>
      </c>
      <c r="O69" s="3">
        <f>SUMIFS(Data!$B:$B,Data!$A:$A,O$3,Data!$D:$D,$B69,Data!$C:$C,$K$2)</f>
        <v>120205</v>
      </c>
      <c r="P69" s="41">
        <f t="shared" si="138"/>
        <v>4.2649712025536052E-2</v>
      </c>
      <c r="Q69" s="3">
        <f>SUMIFS(Data!$B:$B,Data!$A:$A,"Confirmed",Data!$D:$D,$B69,Data!$C:$C,$K$2)-M69-O69</f>
        <v>72070</v>
      </c>
      <c r="R69" s="45">
        <f t="shared" si="139"/>
        <v>-5.7169021454735743E-2</v>
      </c>
      <c r="S69" s="32">
        <f>SUMIFS(Data!$B:$B,Data!$A:$A,S$3,Data!$D:$D,$B69,Data!$C:$C,$S$2)</f>
        <v>146457</v>
      </c>
      <c r="T69" s="41">
        <f t="shared" si="140"/>
        <v>1.1799736094895302E-2</v>
      </c>
      <c r="U69" s="3">
        <f>SUMIFS(Data!$B:$B,Data!$A:$A,U$3,Data!$D:$D,$B69,Data!$C:$C,$S$2)</f>
        <v>4055</v>
      </c>
      <c r="V69" s="41">
        <f t="shared" si="141"/>
        <v>1.1979036685799849E-2</v>
      </c>
      <c r="W69" s="3">
        <f>SUMIFS(Data!$B:$B,Data!$A:$A,W$3,Data!$D:$D,$B69,Data!$C:$C,$S$2)</f>
        <v>106133</v>
      </c>
      <c r="X69" s="41">
        <f t="shared" si="142"/>
        <v>2.0215322503124099E-2</v>
      </c>
      <c r="Y69" s="3">
        <f>SUMIFS(Data!$B:$B,Data!$A:$A,"Confirmed",Data!$D:$D,$B69,Data!$C:$C,$S$2)-U69-W69</f>
        <v>36269</v>
      </c>
      <c r="Z69" s="45">
        <f t="shared" si="143"/>
        <v>-1.2066899106559163E-2</v>
      </c>
    </row>
    <row r="70" spans="1:26" x14ac:dyDescent="0.3">
      <c r="A70" s="7">
        <f t="shared" si="17"/>
        <v>43967</v>
      </c>
      <c r="B70" s="29">
        <v>43967</v>
      </c>
      <c r="C70" s="35">
        <f>SUMIFS(Data!$B:$B,Data!$A:$A,C$3,Data!$D:$D,$B70,Data!$C:$C,$C$2)</f>
        <v>4634068</v>
      </c>
      <c r="D70" s="41">
        <f t="shared" si="131"/>
        <v>2.0192424753106709E-2</v>
      </c>
      <c r="E70" s="3">
        <f>SUMIFS(Data!$B:$B,Data!$A:$A,E$3,Data!$D:$D,$B70,Data!$C:$C,$C$2)</f>
        <v>311781</v>
      </c>
      <c r="F70" s="41">
        <f t="shared" si="132"/>
        <v>1.3374893553398815E-2</v>
      </c>
      <c r="G70" s="3">
        <f>SUMIFS(Data!$B:$B,Data!$A:$A,G$3,Data!$D:$D,$B70,Data!$C:$C,$C$2)</f>
        <v>1693197</v>
      </c>
      <c r="H70" s="41">
        <f t="shared" si="133"/>
        <v>3.4286929001684112E-2</v>
      </c>
      <c r="I70" s="3">
        <f t="shared" si="134"/>
        <v>2629090</v>
      </c>
      <c r="J70" s="45">
        <f t="shared" si="135"/>
        <v>1.2117273775087445E-2</v>
      </c>
      <c r="K70" s="35">
        <f>SUMIFS(Data!$B:$B,Data!$A:$A,K$3,Data!$D:$D,$B70,Data!$C:$C,$K$2)</f>
        <v>224760</v>
      </c>
      <c r="L70" s="41">
        <f t="shared" si="136"/>
        <v>3.9082564709560716E-3</v>
      </c>
      <c r="M70" s="3">
        <f>SUMIFS(Data!$B:$B,Data!$A:$A,M$3,Data!$D:$D,$B70,Data!$C:$C,$K$2)</f>
        <v>31763</v>
      </c>
      <c r="N70" s="41">
        <f t="shared" si="137"/>
        <v>4.8402404302435942E-3</v>
      </c>
      <c r="O70" s="3">
        <f>SUMIFS(Data!$B:$B,Data!$A:$A,O$3,Data!$D:$D,$B70,Data!$C:$C,$K$2)</f>
        <v>122810</v>
      </c>
      <c r="P70" s="41">
        <f t="shared" si="138"/>
        <v>2.1671311509504597E-2</v>
      </c>
      <c r="Q70" s="3">
        <f>SUMIFS(Data!$B:$B,Data!$A:$A,"Confirmed",Data!$D:$D,$B70,Data!$C:$C,$K$2)-M70-O70</f>
        <v>70187</v>
      </c>
      <c r="R70" s="45">
        <f t="shared" si="139"/>
        <v>-2.6127376162064661E-2</v>
      </c>
      <c r="S70" s="32">
        <f>SUMIFS(Data!$B:$B,Data!$A:$A,S$3,Data!$D:$D,$B70,Data!$C:$C,$S$2)</f>
        <v>148067</v>
      </c>
      <c r="T70" s="41">
        <f t="shared" si="140"/>
        <v>1.0992987702875247E-2</v>
      </c>
      <c r="U70" s="3">
        <f>SUMIFS(Data!$B:$B,Data!$A:$A,U$3,Data!$D:$D,$B70,Data!$C:$C,$S$2)</f>
        <v>4096</v>
      </c>
      <c r="V70" s="41">
        <f t="shared" si="141"/>
        <v>1.0110974106041924E-2</v>
      </c>
      <c r="W70" s="3">
        <f>SUMIFS(Data!$B:$B,Data!$A:$A,W$3,Data!$D:$D,$B70,Data!$C:$C,$S$2)</f>
        <v>108137</v>
      </c>
      <c r="X70" s="41">
        <f t="shared" si="142"/>
        <v>1.888196885040468E-2</v>
      </c>
      <c r="Y70" s="3">
        <f>SUMIFS(Data!$B:$B,Data!$A:$A,"Confirmed",Data!$D:$D,$B70,Data!$C:$C,$S$2)-U70-W70</f>
        <v>35834</v>
      </c>
      <c r="Z70" s="45">
        <f t="shared" si="143"/>
        <v>-1.1993713639747442E-2</v>
      </c>
    </row>
    <row r="71" spans="1:26" x14ac:dyDescent="0.3">
      <c r="A71" s="7">
        <f t="shared" si="17"/>
        <v>43968</v>
      </c>
      <c r="B71" s="29">
        <v>43968</v>
      </c>
      <c r="C71" s="35">
        <f>SUMIFS(Data!$B:$B,Data!$A:$A,C$3,Data!$D:$D,$B71,Data!$C:$C,$C$2)</f>
        <v>4713620</v>
      </c>
      <c r="D71" s="41">
        <f t="shared" si="131"/>
        <v>1.7166774419365448E-2</v>
      </c>
      <c r="E71" s="3">
        <f>SUMIFS(Data!$B:$B,Data!$A:$A,E$3,Data!$D:$D,$B71,Data!$C:$C,$C$2)</f>
        <v>315185</v>
      </c>
      <c r="F71" s="41">
        <f t="shared" si="132"/>
        <v>1.0917919950221469E-2</v>
      </c>
      <c r="G71" s="3">
        <f>SUMIFS(Data!$B:$B,Data!$A:$A,G$3,Data!$D:$D,$B71,Data!$C:$C,$C$2)</f>
        <v>1733963</v>
      </c>
      <c r="H71" s="41">
        <f t="shared" si="133"/>
        <v>2.4076347879189487E-2</v>
      </c>
      <c r="I71" s="3">
        <f t="shared" si="134"/>
        <v>2664472</v>
      </c>
      <c r="J71" s="45">
        <f t="shared" si="135"/>
        <v>1.3457888470915792E-2</v>
      </c>
      <c r="K71" s="35">
        <f>SUMIFS(Data!$B:$B,Data!$A:$A,K$3,Data!$D:$D,$B71,Data!$C:$C,$K$2)</f>
        <v>225435</v>
      </c>
      <c r="L71" s="41">
        <f t="shared" si="136"/>
        <v>3.0032034169781099E-3</v>
      </c>
      <c r="M71" s="3">
        <f>SUMIFS(Data!$B:$B,Data!$A:$A,M$3,Data!$D:$D,$B71,Data!$C:$C,$K$2)</f>
        <v>31908</v>
      </c>
      <c r="N71" s="41">
        <f t="shared" si="137"/>
        <v>4.5650599754431254E-3</v>
      </c>
      <c r="O71" s="3">
        <f>SUMIFS(Data!$B:$B,Data!$A:$A,O$3,Data!$D:$D,$B71,Data!$C:$C,$K$2)</f>
        <v>125176</v>
      </c>
      <c r="P71" s="41">
        <f t="shared" si="138"/>
        <v>1.9265532122791303E-2</v>
      </c>
      <c r="Q71" s="3">
        <f>SUMIFS(Data!$B:$B,Data!$A:$A,"Confirmed",Data!$D:$D,$B71,Data!$C:$C,$K$2)-M71-O71</f>
        <v>68351</v>
      </c>
      <c r="R71" s="45">
        <f t="shared" si="139"/>
        <v>-2.6158690355763889E-2</v>
      </c>
      <c r="S71" s="32">
        <f>SUMIFS(Data!$B:$B,Data!$A:$A,S$3,Data!$D:$D,$B71,Data!$C:$C,$S$2)</f>
        <v>149435</v>
      </c>
      <c r="T71" s="41">
        <f t="shared" si="140"/>
        <v>9.239060695495958E-3</v>
      </c>
      <c r="U71" s="3">
        <f>SUMIFS(Data!$B:$B,Data!$A:$A,U$3,Data!$D:$D,$B71,Data!$C:$C,$S$2)</f>
        <v>4140</v>
      </c>
      <c r="V71" s="41">
        <f t="shared" si="141"/>
        <v>1.07421875E-2</v>
      </c>
      <c r="W71" s="3">
        <f>SUMIFS(Data!$B:$B,Data!$A:$A,W$3,Data!$D:$D,$B71,Data!$C:$C,$S$2)</f>
        <v>109962</v>
      </c>
      <c r="X71" s="41">
        <f t="shared" si="142"/>
        <v>1.6876739691317495E-2</v>
      </c>
      <c r="Y71" s="3">
        <f>SUMIFS(Data!$B:$B,Data!$A:$A,"Confirmed",Data!$D:$D,$B71,Data!$C:$C,$S$2)-U71-W71</f>
        <v>35333</v>
      </c>
      <c r="Z71" s="45">
        <f t="shared" si="143"/>
        <v>-1.3981135234693309E-2</v>
      </c>
    </row>
    <row r="72" spans="1:26" x14ac:dyDescent="0.3">
      <c r="A72" s="7">
        <f t="shared" si="17"/>
        <v>43969</v>
      </c>
      <c r="B72" s="29">
        <v>43969</v>
      </c>
      <c r="C72" s="35">
        <f>SUMIFS(Data!$B:$B,Data!$A:$A,C$3,Data!$D:$D,$B72,Data!$C:$C,$C$2)</f>
        <v>4801943</v>
      </c>
      <c r="D72" s="41">
        <f t="shared" si="131"/>
        <v>1.873782782659612E-2</v>
      </c>
      <c r="E72" s="3">
        <f>SUMIFS(Data!$B:$B,Data!$A:$A,E$3,Data!$D:$D,$B72,Data!$C:$C,$C$2)</f>
        <v>318481</v>
      </c>
      <c r="F72" s="41">
        <f t="shared" si="132"/>
        <v>1.0457350444976759E-2</v>
      </c>
      <c r="G72" s="3">
        <f>SUMIFS(Data!$B:$B,Data!$A:$A,G$3,Data!$D:$D,$B72,Data!$C:$C,$C$2)</f>
        <v>1786875</v>
      </c>
      <c r="H72" s="41">
        <f t="shared" si="133"/>
        <v>3.0515068660634626E-2</v>
      </c>
      <c r="I72" s="3">
        <f t="shared" si="134"/>
        <v>2696587</v>
      </c>
      <c r="J72" s="45">
        <f t="shared" si="135"/>
        <v>1.2053044655751684E-2</v>
      </c>
      <c r="K72" s="35">
        <f>SUMIFS(Data!$B:$B,Data!$A:$A,K$3,Data!$D:$D,$B72,Data!$C:$C,$K$2)</f>
        <v>225886</v>
      </c>
      <c r="L72" s="41">
        <f t="shared" si="136"/>
        <v>2.0005766628961785E-3</v>
      </c>
      <c r="M72" s="3">
        <f>SUMIFS(Data!$B:$B,Data!$A:$A,M$3,Data!$D:$D,$B72,Data!$C:$C,$K$2)</f>
        <v>32007</v>
      </c>
      <c r="N72" s="41">
        <f t="shared" si="137"/>
        <v>3.1026701767581798E-3</v>
      </c>
      <c r="O72" s="3">
        <f>SUMIFS(Data!$B:$B,Data!$A:$A,O$3,Data!$D:$D,$B72,Data!$C:$C,$K$2)</f>
        <v>127326</v>
      </c>
      <c r="P72" s="41">
        <f t="shared" si="138"/>
        <v>1.7175816450437784E-2</v>
      </c>
      <c r="Q72" s="3">
        <f>SUMIFS(Data!$B:$B,Data!$A:$A,"Confirmed",Data!$D:$D,$B72,Data!$C:$C,$K$2)-M72-O72</f>
        <v>66553</v>
      </c>
      <c r="R72" s="45">
        <f t="shared" si="139"/>
        <v>-2.630539421515413E-2</v>
      </c>
      <c r="S72" s="32">
        <f>SUMIFS(Data!$B:$B,Data!$A:$A,S$3,Data!$D:$D,$B72,Data!$C:$C,$S$2)</f>
        <v>150593</v>
      </c>
      <c r="T72" s="41">
        <f t="shared" si="140"/>
        <v>7.7491886104326295E-3</v>
      </c>
      <c r="U72" s="3">
        <f>SUMIFS(Data!$B:$B,Data!$A:$A,U$3,Data!$D:$D,$B72,Data!$C:$C,$S$2)</f>
        <v>4171</v>
      </c>
      <c r="V72" s="41">
        <f t="shared" si="141"/>
        <v>7.4879227053140096E-3</v>
      </c>
      <c r="W72" s="3">
        <f>SUMIFS(Data!$B:$B,Data!$A:$A,W$3,Data!$D:$D,$B72,Data!$C:$C,$S$2)</f>
        <v>111577</v>
      </c>
      <c r="X72" s="41">
        <f t="shared" si="142"/>
        <v>1.4686891835361307E-2</v>
      </c>
      <c r="Y72" s="3">
        <f>SUMIFS(Data!$B:$B,Data!$A:$A,"Confirmed",Data!$D:$D,$B72,Data!$C:$C,$S$2)-U72-W72</f>
        <v>34845</v>
      </c>
      <c r="Z72" s="45">
        <f t="shared" si="143"/>
        <v>-1.3811451051425014E-2</v>
      </c>
    </row>
    <row r="73" spans="1:26" x14ac:dyDescent="0.3">
      <c r="A73" s="7">
        <f t="shared" si="17"/>
        <v>43970</v>
      </c>
      <c r="B73" s="29">
        <v>43970</v>
      </c>
      <c r="C73" s="35">
        <f>SUMIFS(Data!$B:$B,Data!$A:$A,C$3,Data!$D:$D,$B73,Data!$C:$C,$C$2)</f>
        <v>4897492</v>
      </c>
      <c r="D73" s="41">
        <f t="shared" si="131"/>
        <v>1.9897987127294098E-2</v>
      </c>
      <c r="E73" s="3">
        <f>SUMIFS(Data!$B:$B,Data!$A:$A,E$3,Data!$D:$D,$B73,Data!$C:$C,$C$2)</f>
        <v>323285</v>
      </c>
      <c r="F73" s="41">
        <f t="shared" si="132"/>
        <v>1.5084102348334752E-2</v>
      </c>
      <c r="G73" s="3">
        <f>SUMIFS(Data!$B:$B,Data!$A:$A,G$3,Data!$D:$D,$B73,Data!$C:$C,$C$2)</f>
        <v>1838995</v>
      </c>
      <c r="H73" s="41">
        <f t="shared" si="133"/>
        <v>2.9168240643581672E-2</v>
      </c>
      <c r="I73" s="3">
        <f t="shared" si="134"/>
        <v>2735212</v>
      </c>
      <c r="J73" s="45">
        <f t="shared" si="135"/>
        <v>1.432366172498792E-2</v>
      </c>
      <c r="K73" s="35">
        <f>SUMIFS(Data!$B:$B,Data!$A:$A,K$3,Data!$D:$D,$B73,Data!$C:$C,$K$2)</f>
        <v>226699</v>
      </c>
      <c r="L73" s="41">
        <f t="shared" si="136"/>
        <v>3.59916063855219E-3</v>
      </c>
      <c r="M73" s="3">
        <f>SUMIFS(Data!$B:$B,Data!$A:$A,M$3,Data!$D:$D,$B73,Data!$C:$C,$K$2)</f>
        <v>32169</v>
      </c>
      <c r="N73" s="41">
        <f t="shared" si="137"/>
        <v>5.061392820320555E-3</v>
      </c>
      <c r="O73" s="3">
        <f>SUMIFS(Data!$B:$B,Data!$A:$A,O$3,Data!$D:$D,$B73,Data!$C:$C,$K$2)</f>
        <v>129401</v>
      </c>
      <c r="P73" s="41">
        <f t="shared" si="138"/>
        <v>1.6296750074611628E-2</v>
      </c>
      <c r="Q73" s="3">
        <f>SUMIFS(Data!$B:$B,Data!$A:$A,"Confirmed",Data!$D:$D,$B73,Data!$C:$C,$K$2)-M73-O73</f>
        <v>65129</v>
      </c>
      <c r="R73" s="45">
        <f t="shared" si="139"/>
        <v>-2.1396481000105178E-2</v>
      </c>
      <c r="S73" s="32">
        <f>SUMIFS(Data!$B:$B,Data!$A:$A,S$3,Data!$D:$D,$B73,Data!$C:$C,$S$2)</f>
        <v>151615</v>
      </c>
      <c r="T73" s="41">
        <f t="shared" si="140"/>
        <v>6.7865040207712177E-3</v>
      </c>
      <c r="U73" s="3">
        <f>SUMIFS(Data!$B:$B,Data!$A:$A,U$3,Data!$D:$D,$B73,Data!$C:$C,$S$2)</f>
        <v>4199</v>
      </c>
      <c r="V73" s="41">
        <f t="shared" si="141"/>
        <v>6.7130184608007676E-3</v>
      </c>
      <c r="W73" s="3">
        <f>SUMIFS(Data!$B:$B,Data!$A:$A,W$3,Data!$D:$D,$B73,Data!$C:$C,$S$2)</f>
        <v>112895</v>
      </c>
      <c r="X73" s="41">
        <f t="shared" si="142"/>
        <v>1.1812470311981861E-2</v>
      </c>
      <c r="Y73" s="3">
        <f>SUMIFS(Data!$B:$B,Data!$A:$A,"Confirmed",Data!$D:$D,$B73,Data!$C:$C,$S$2)-U73-W73</f>
        <v>34521</v>
      </c>
      <c r="Z73" s="45">
        <f t="shared" si="143"/>
        <v>-9.2983211364614723E-3</v>
      </c>
    </row>
    <row r="74" spans="1:26" x14ac:dyDescent="0.3">
      <c r="A74" s="7">
        <f t="shared" si="17"/>
        <v>43971</v>
      </c>
      <c r="B74" s="29">
        <v>43971</v>
      </c>
      <c r="C74" s="35">
        <f>SUMIFS(Data!$B:$B,Data!$A:$A,C$3,Data!$D:$D,$B74,Data!$C:$C,$C$2)</f>
        <v>4996472</v>
      </c>
      <c r="D74" s="41">
        <f t="shared" si="131"/>
        <v>2.0210344396683035E-2</v>
      </c>
      <c r="E74" s="3">
        <f>SUMIFS(Data!$B:$B,Data!$A:$A,E$3,Data!$D:$D,$B74,Data!$C:$C,$C$2)</f>
        <v>328115</v>
      </c>
      <c r="F74" s="41">
        <f t="shared" si="132"/>
        <v>1.4940377685324096E-2</v>
      </c>
      <c r="G74" s="3">
        <f>SUMIFS(Data!$B:$B,Data!$A:$A,G$3,Data!$D:$D,$B74,Data!$C:$C,$C$2)</f>
        <v>1897466</v>
      </c>
      <c r="H74" s="41">
        <f t="shared" si="133"/>
        <v>3.1795083727796977E-2</v>
      </c>
      <c r="I74" s="3">
        <f t="shared" si="134"/>
        <v>2770891</v>
      </c>
      <c r="J74" s="45">
        <f t="shared" si="135"/>
        <v>1.3044327094206958E-2</v>
      </c>
      <c r="K74" s="35">
        <f>SUMIFS(Data!$B:$B,Data!$A:$A,K$3,Data!$D:$D,$B74,Data!$C:$C,$K$2)</f>
        <v>227364</v>
      </c>
      <c r="L74" s="41">
        <f t="shared" si="136"/>
        <v>2.9334050878036515E-3</v>
      </c>
      <c r="M74" s="3">
        <f>SUMIFS(Data!$B:$B,Data!$A:$A,M$3,Data!$D:$D,$B74,Data!$C:$C,$K$2)</f>
        <v>32330</v>
      </c>
      <c r="N74" s="41">
        <f t="shared" si="137"/>
        <v>5.0048183033355089E-3</v>
      </c>
      <c r="O74" s="3">
        <f>SUMIFS(Data!$B:$B,Data!$A:$A,O$3,Data!$D:$D,$B74,Data!$C:$C,$K$2)</f>
        <v>132282</v>
      </c>
      <c r="P74" s="41">
        <f t="shared" si="138"/>
        <v>2.2264124697645306E-2</v>
      </c>
      <c r="Q74" s="3">
        <f>SUMIFS(Data!$B:$B,Data!$A:$A,"Confirmed",Data!$D:$D,$B74,Data!$C:$C,$K$2)-M74-O74</f>
        <v>62752</v>
      </c>
      <c r="R74" s="45">
        <f t="shared" si="139"/>
        <v>-3.6496798661118705E-2</v>
      </c>
      <c r="S74" s="32">
        <f>SUMIFS(Data!$B:$B,Data!$A:$A,S$3,Data!$D:$D,$B74,Data!$C:$C,$S$2)</f>
        <v>152587</v>
      </c>
      <c r="T74" s="41">
        <f t="shared" si="140"/>
        <v>6.4109751673647065E-3</v>
      </c>
      <c r="U74" s="3">
        <f>SUMIFS(Data!$B:$B,Data!$A:$A,U$3,Data!$D:$D,$B74,Data!$C:$C,$S$2)</f>
        <v>4222</v>
      </c>
      <c r="V74" s="41">
        <f t="shared" si="141"/>
        <v>5.4774946415813291E-3</v>
      </c>
      <c r="W74" s="3">
        <f>SUMIFS(Data!$B:$B,Data!$A:$A,W$3,Data!$D:$D,$B74,Data!$C:$C,$S$2)</f>
        <v>113987</v>
      </c>
      <c r="X74" s="41">
        <f t="shared" si="142"/>
        <v>9.6727047256300099E-3</v>
      </c>
      <c r="Y74" s="3">
        <f>SUMIFS(Data!$B:$B,Data!$A:$A,"Confirmed",Data!$D:$D,$B74,Data!$C:$C,$S$2)-U74-W74</f>
        <v>34378</v>
      </c>
      <c r="Z74" s="45">
        <f t="shared" si="143"/>
        <v>-4.1424060716665221E-3</v>
      </c>
    </row>
    <row r="75" spans="1:26" x14ac:dyDescent="0.3">
      <c r="A75" s="7">
        <f t="shared" ref="A75:A138" si="144">IF(T75=0,"",B75)</f>
        <v>43972</v>
      </c>
      <c r="B75" s="29">
        <v>43972</v>
      </c>
      <c r="C75" s="35">
        <f>SUMIFS(Data!$B:$B,Data!$A:$A,C$3,Data!$D:$D,$B75,Data!$C:$C,$C$2)</f>
        <v>5102424</v>
      </c>
      <c r="D75" s="41">
        <f t="shared" si="131"/>
        <v>2.120536250378267E-2</v>
      </c>
      <c r="E75" s="3">
        <f>SUMIFS(Data!$B:$B,Data!$A:$A,E$3,Data!$D:$D,$B75,Data!$C:$C,$C$2)</f>
        <v>332924</v>
      </c>
      <c r="F75" s="41">
        <f t="shared" si="132"/>
        <v>1.46564466726605E-2</v>
      </c>
      <c r="G75" s="3">
        <f>SUMIFS(Data!$B:$B,Data!$A:$A,G$3,Data!$D:$D,$B75,Data!$C:$C,$C$2)</f>
        <v>1948739</v>
      </c>
      <c r="H75" s="41">
        <f t="shared" si="133"/>
        <v>2.7021828059106197E-2</v>
      </c>
      <c r="I75" s="3">
        <f t="shared" si="134"/>
        <v>2820761</v>
      </c>
      <c r="J75" s="45">
        <f t="shared" si="135"/>
        <v>1.799782091753158E-2</v>
      </c>
      <c r="K75" s="35">
        <f>SUMIFS(Data!$B:$B,Data!$A:$A,K$3,Data!$D:$D,$B75,Data!$C:$C,$K$2)</f>
        <v>228006</v>
      </c>
      <c r="L75" s="41">
        <f t="shared" si="136"/>
        <v>2.8236660157280836E-3</v>
      </c>
      <c r="M75" s="3">
        <f>SUMIFS(Data!$B:$B,Data!$A:$A,M$3,Data!$D:$D,$B75,Data!$C:$C,$K$2)</f>
        <v>32486</v>
      </c>
      <c r="N75" s="41">
        <f t="shared" si="137"/>
        <v>4.8252397154345808E-3</v>
      </c>
      <c r="O75" s="3">
        <f>SUMIFS(Data!$B:$B,Data!$A:$A,O$3,Data!$D:$D,$B75,Data!$C:$C,$K$2)</f>
        <v>134560</v>
      </c>
      <c r="P75" s="41">
        <f t="shared" si="138"/>
        <v>1.7220785896796237E-2</v>
      </c>
      <c r="Q75" s="3">
        <f>SUMIFS(Data!$B:$B,Data!$A:$A,"Confirmed",Data!$D:$D,$B75,Data!$C:$C,$K$2)-M75-O75</f>
        <v>60960</v>
      </c>
      <c r="R75" s="45">
        <f t="shared" si="139"/>
        <v>-2.855685874553799E-2</v>
      </c>
      <c r="S75" s="32">
        <f>SUMIFS(Data!$B:$B,Data!$A:$A,S$3,Data!$D:$D,$B75,Data!$C:$C,$S$2)</f>
        <v>153548</v>
      </c>
      <c r="T75" s="41">
        <f t="shared" si="140"/>
        <v>6.2980463604369969E-3</v>
      </c>
      <c r="U75" s="3">
        <f>SUMIFS(Data!$B:$B,Data!$A:$A,U$3,Data!$D:$D,$B75,Data!$C:$C,$S$2)</f>
        <v>4249</v>
      </c>
      <c r="V75" s="41">
        <f t="shared" si="141"/>
        <v>6.3950734249171009E-3</v>
      </c>
      <c r="W75" s="3">
        <f>SUMIFS(Data!$B:$B,Data!$A:$A,W$3,Data!$D:$D,$B75,Data!$C:$C,$S$2)</f>
        <v>114990</v>
      </c>
      <c r="X75" s="41">
        <f t="shared" si="142"/>
        <v>8.7992490371709055E-3</v>
      </c>
      <c r="Y75" s="3">
        <f>SUMIFS(Data!$B:$B,Data!$A:$A,"Confirmed",Data!$D:$D,$B75,Data!$C:$C,$S$2)-U75-W75</f>
        <v>34309</v>
      </c>
      <c r="Z75" s="45">
        <f t="shared" si="143"/>
        <v>-2.0070975623945548E-3</v>
      </c>
    </row>
    <row r="76" spans="1:26" x14ac:dyDescent="0.3">
      <c r="A76" s="7">
        <f t="shared" si="144"/>
        <v>43973</v>
      </c>
      <c r="B76" s="29">
        <v>43973</v>
      </c>
      <c r="C76" s="35">
        <f>SUMIFS(Data!$B:$B,Data!$A:$A,C$3,Data!$D:$D,$B76,Data!$C:$C,$C$2)</f>
        <v>5210817</v>
      </c>
      <c r="D76" s="41">
        <f t="shared" si="131"/>
        <v>2.1243432533243022E-2</v>
      </c>
      <c r="E76" s="3">
        <f>SUMIFS(Data!$B:$B,Data!$A:$A,E$3,Data!$D:$D,$B76,Data!$C:$C,$C$2)</f>
        <v>338160</v>
      </c>
      <c r="F76" s="41">
        <f t="shared" si="132"/>
        <v>1.5727313140536579E-2</v>
      </c>
      <c r="G76" s="3">
        <f>SUMIFS(Data!$B:$B,Data!$A:$A,G$3,Data!$D:$D,$B76,Data!$C:$C,$C$2)</f>
        <v>2056643</v>
      </c>
      <c r="H76" s="41">
        <f t="shared" si="133"/>
        <v>5.5371191319104306E-2</v>
      </c>
      <c r="I76" s="3">
        <f t="shared" si="134"/>
        <v>2816014</v>
      </c>
      <c r="J76" s="45">
        <f t="shared" si="135"/>
        <v>-1.6828791946570446E-3</v>
      </c>
      <c r="K76" s="35">
        <f>SUMIFS(Data!$B:$B,Data!$A:$A,K$3,Data!$D:$D,$B76,Data!$C:$C,$K$2)</f>
        <v>228658</v>
      </c>
      <c r="L76" s="41">
        <f t="shared" si="136"/>
        <v>2.8595738708630473E-3</v>
      </c>
      <c r="M76" s="3">
        <f>SUMIFS(Data!$B:$B,Data!$A:$A,M$3,Data!$D:$D,$B76,Data!$C:$C,$K$2)</f>
        <v>32616</v>
      </c>
      <c r="N76" s="41">
        <f t="shared" si="137"/>
        <v>4.0017238194914734E-3</v>
      </c>
      <c r="O76" s="3">
        <f>SUMIFS(Data!$B:$B,Data!$A:$A,O$3,Data!$D:$D,$B76,Data!$C:$C,$K$2)</f>
        <v>136720</v>
      </c>
      <c r="P76" s="41">
        <f t="shared" si="138"/>
        <v>1.6052318668252082E-2</v>
      </c>
      <c r="Q76" s="3">
        <f>SUMIFS(Data!$B:$B,Data!$A:$A,"Confirmed",Data!$D:$D,$B76,Data!$C:$C,$K$2)-M76-O76</f>
        <v>59322</v>
      </c>
      <c r="R76" s="45">
        <f t="shared" si="139"/>
        <v>-2.6870078740157479E-2</v>
      </c>
      <c r="S76" s="32">
        <f>SUMIFS(Data!$B:$B,Data!$A:$A,S$3,Data!$D:$D,$B76,Data!$C:$C,$S$2)</f>
        <v>154500</v>
      </c>
      <c r="T76" s="41">
        <f t="shared" si="140"/>
        <v>6.2000156302915053E-3</v>
      </c>
      <c r="U76" s="3">
        <f>SUMIFS(Data!$B:$B,Data!$A:$A,U$3,Data!$D:$D,$B76,Data!$C:$C,$S$2)</f>
        <v>4276</v>
      </c>
      <c r="V76" s="41">
        <f t="shared" si="141"/>
        <v>6.3544363379618735E-3</v>
      </c>
      <c r="W76" s="3">
        <f>SUMIFS(Data!$B:$B,Data!$A:$A,W$3,Data!$D:$D,$B76,Data!$C:$C,$S$2)</f>
        <v>116111</v>
      </c>
      <c r="X76" s="41">
        <f t="shared" si="142"/>
        <v>9.748673797721541E-3</v>
      </c>
      <c r="Y76" s="3">
        <f>SUMIFS(Data!$B:$B,Data!$A:$A,"Confirmed",Data!$D:$D,$B76,Data!$C:$C,$S$2)-U76-W76</f>
        <v>34113</v>
      </c>
      <c r="Z76" s="45">
        <f t="shared" si="143"/>
        <v>-5.7127867323442825E-3</v>
      </c>
    </row>
    <row r="77" spans="1:26" x14ac:dyDescent="0.3">
      <c r="A77" s="7">
        <f t="shared" si="144"/>
        <v>43974</v>
      </c>
      <c r="B77" s="29">
        <v>43974</v>
      </c>
      <c r="C77" s="35">
        <f>SUMIFS(Data!$B:$B,Data!$A:$A,C$3,Data!$D:$D,$B77,Data!$C:$C,$C$2)</f>
        <v>5310362</v>
      </c>
      <c r="D77" s="41">
        <f t="shared" si="131"/>
        <v>1.9103530214167951E-2</v>
      </c>
      <c r="E77" s="3">
        <f>SUMIFS(Data!$B:$B,Data!$A:$A,E$3,Data!$D:$D,$B77,Data!$C:$C,$C$2)</f>
        <v>342097</v>
      </c>
      <c r="F77" s="41">
        <f t="shared" si="132"/>
        <v>1.164241779039508E-2</v>
      </c>
      <c r="G77" s="3">
        <f>SUMIFS(Data!$B:$B,Data!$A:$A,G$3,Data!$D:$D,$B77,Data!$C:$C,$C$2)</f>
        <v>2112185</v>
      </c>
      <c r="H77" s="41">
        <f t="shared" si="133"/>
        <v>2.7006145451592717E-2</v>
      </c>
      <c r="I77" s="3">
        <f t="shared" si="134"/>
        <v>2856080</v>
      </c>
      <c r="J77" s="45">
        <f t="shared" si="135"/>
        <v>1.4227912219186411E-2</v>
      </c>
      <c r="K77" s="35">
        <f>SUMIFS(Data!$B:$B,Data!$A:$A,K$3,Data!$D:$D,$B77,Data!$C:$C,$K$2)</f>
        <v>229327</v>
      </c>
      <c r="L77" s="41">
        <f t="shared" si="136"/>
        <v>2.9257668657995785E-3</v>
      </c>
      <c r="M77" s="3">
        <f>SUMIFS(Data!$B:$B,Data!$A:$A,M$3,Data!$D:$D,$B77,Data!$C:$C,$K$2)</f>
        <v>32735</v>
      </c>
      <c r="N77" s="41">
        <f t="shared" si="137"/>
        <v>3.6485160657346088E-3</v>
      </c>
      <c r="O77" s="3">
        <f>SUMIFS(Data!$B:$B,Data!$A:$A,O$3,Data!$D:$D,$B77,Data!$C:$C,$K$2)</f>
        <v>138840</v>
      </c>
      <c r="P77" s="41">
        <f t="shared" si="138"/>
        <v>1.55061439438268E-2</v>
      </c>
      <c r="Q77" s="3">
        <f>SUMIFS(Data!$B:$B,Data!$A:$A,"Confirmed",Data!$D:$D,$B77,Data!$C:$C,$K$2)-M77-O77</f>
        <v>57752</v>
      </c>
      <c r="R77" s="45">
        <f t="shared" si="139"/>
        <v>-2.6465729408988233E-2</v>
      </c>
      <c r="S77" s="32">
        <f>SUMIFS(Data!$B:$B,Data!$A:$A,S$3,Data!$D:$D,$B77,Data!$C:$C,$S$2)</f>
        <v>155686</v>
      </c>
      <c r="T77" s="41">
        <f t="shared" si="140"/>
        <v>7.676375404530744E-3</v>
      </c>
      <c r="U77" s="3">
        <f>SUMIFS(Data!$B:$B,Data!$A:$A,U$3,Data!$D:$D,$B77,Data!$C:$C,$S$2)</f>
        <v>4308</v>
      </c>
      <c r="V77" s="41">
        <f t="shared" si="141"/>
        <v>7.4836295603367634E-3</v>
      </c>
      <c r="W77" s="3">
        <f>SUMIFS(Data!$B:$B,Data!$A:$A,W$3,Data!$D:$D,$B77,Data!$C:$C,$S$2)</f>
        <v>117602</v>
      </c>
      <c r="X77" s="41">
        <f t="shared" si="142"/>
        <v>1.2841160613550825E-2</v>
      </c>
      <c r="Y77" s="3">
        <f>SUMIFS(Data!$B:$B,Data!$A:$A,"Confirmed",Data!$D:$D,$B77,Data!$C:$C,$S$2)-U77-W77</f>
        <v>33776</v>
      </c>
      <c r="Z77" s="45">
        <f t="shared" si="143"/>
        <v>-9.8789317855363067E-3</v>
      </c>
    </row>
    <row r="78" spans="1:26" x14ac:dyDescent="0.3">
      <c r="A78" s="7">
        <f t="shared" si="144"/>
        <v>43975</v>
      </c>
      <c r="B78" s="29">
        <v>43975</v>
      </c>
      <c r="C78" s="35">
        <f>SUMIFS(Data!$B:$B,Data!$A:$A,C$3,Data!$D:$D,$B78,Data!$C:$C,$C$2)</f>
        <v>5407613</v>
      </c>
      <c r="D78" s="41">
        <f t="shared" si="131"/>
        <v>1.8313440778613587E-2</v>
      </c>
      <c r="E78" s="3">
        <f>SUMIFS(Data!$B:$B,Data!$A:$A,E$3,Data!$D:$D,$B78,Data!$C:$C,$C$2)</f>
        <v>345059</v>
      </c>
      <c r="F78" s="41">
        <f t="shared" si="132"/>
        <v>8.658362978921183E-3</v>
      </c>
      <c r="G78" s="3">
        <f>SUMIFS(Data!$B:$B,Data!$A:$A,G$3,Data!$D:$D,$B78,Data!$C:$C,$C$2)</f>
        <v>2168563</v>
      </c>
      <c r="H78" s="41">
        <f t="shared" si="133"/>
        <v>2.6691790728558342E-2</v>
      </c>
      <c r="I78" s="3">
        <f t="shared" si="134"/>
        <v>2893991</v>
      </c>
      <c r="J78" s="45">
        <f t="shared" si="135"/>
        <v>1.3273787849079857E-2</v>
      </c>
      <c r="K78" s="35">
        <f>SUMIFS(Data!$B:$B,Data!$A:$A,K$3,Data!$D:$D,$B78,Data!$C:$C,$K$2)</f>
        <v>229858</v>
      </c>
      <c r="L78" s="41">
        <f t="shared" si="136"/>
        <v>2.3154709214353304E-3</v>
      </c>
      <c r="M78" s="3">
        <f>SUMIFS(Data!$B:$B,Data!$A:$A,M$3,Data!$D:$D,$B78,Data!$C:$C,$K$2)</f>
        <v>32785</v>
      </c>
      <c r="N78" s="41">
        <f t="shared" si="137"/>
        <v>1.5274171376202842E-3</v>
      </c>
      <c r="O78" s="3">
        <f>SUMIFS(Data!$B:$B,Data!$A:$A,O$3,Data!$D:$D,$B78,Data!$C:$C,$K$2)</f>
        <v>140479</v>
      </c>
      <c r="P78" s="41">
        <f t="shared" si="138"/>
        <v>1.1804955344281188E-2</v>
      </c>
      <c r="Q78" s="3">
        <f>SUMIFS(Data!$B:$B,Data!$A:$A,"Confirmed",Data!$D:$D,$B78,Data!$C:$C,$K$2)-M78-O78</f>
        <v>56594</v>
      </c>
      <c r="R78" s="45">
        <f t="shared" si="139"/>
        <v>-2.0051253636237706E-2</v>
      </c>
      <c r="S78" s="32">
        <f>SUMIFS(Data!$B:$B,Data!$A:$A,S$3,Data!$D:$D,$B78,Data!$C:$C,$S$2)</f>
        <v>156827</v>
      </c>
      <c r="T78" s="41">
        <f t="shared" si="140"/>
        <v>7.3288542322366814E-3</v>
      </c>
      <c r="U78" s="3">
        <f>SUMIFS(Data!$B:$B,Data!$A:$A,U$3,Data!$D:$D,$B78,Data!$C:$C,$S$2)</f>
        <v>4340</v>
      </c>
      <c r="V78" s="41">
        <f t="shared" si="141"/>
        <v>7.4280408542246983E-3</v>
      </c>
      <c r="W78" s="3">
        <f>SUMIFS(Data!$B:$B,Data!$A:$A,W$3,Data!$D:$D,$B78,Data!$C:$C,$S$2)</f>
        <v>118694</v>
      </c>
      <c r="X78" s="41">
        <f t="shared" si="142"/>
        <v>9.2855563680889781E-3</v>
      </c>
      <c r="Y78" s="3">
        <f>SUMIFS(Data!$B:$B,Data!$A:$A,"Confirmed",Data!$D:$D,$B78,Data!$C:$C,$S$2)-U78-W78</f>
        <v>33793</v>
      </c>
      <c r="Z78" s="45">
        <f t="shared" si="143"/>
        <v>5.0331596399810514E-4</v>
      </c>
    </row>
    <row r="79" spans="1:26" x14ac:dyDescent="0.3">
      <c r="A79" s="7">
        <f t="shared" si="144"/>
        <v>43976</v>
      </c>
      <c r="B79" s="29">
        <v>43976</v>
      </c>
      <c r="C79" s="35">
        <f>SUMIFS(Data!$B:$B,Data!$A:$A,C$3,Data!$D:$D,$B79,Data!$C:$C,$C$2)</f>
        <v>5495061</v>
      </c>
      <c r="D79" s="41">
        <f t="shared" si="131"/>
        <v>1.6171275570200754E-2</v>
      </c>
      <c r="E79" s="3">
        <f>SUMIFS(Data!$B:$B,Data!$A:$A,E$3,Data!$D:$D,$B79,Data!$C:$C,$C$2)</f>
        <v>346232</v>
      </c>
      <c r="F79" s="41">
        <f t="shared" si="132"/>
        <v>3.3994186501438883E-3</v>
      </c>
      <c r="G79" s="3">
        <f>SUMIFS(Data!$B:$B,Data!$A:$A,G$3,Data!$D:$D,$B79,Data!$C:$C,$C$2)</f>
        <v>2231738</v>
      </c>
      <c r="H79" s="41">
        <f t="shared" si="133"/>
        <v>2.9132194914328061E-2</v>
      </c>
      <c r="I79" s="3">
        <f t="shared" si="134"/>
        <v>2917091</v>
      </c>
      <c r="J79" s="45">
        <f t="shared" si="135"/>
        <v>7.9820566131684582E-3</v>
      </c>
      <c r="K79" s="35">
        <f>SUMIFS(Data!$B:$B,Data!$A:$A,K$3,Data!$D:$D,$B79,Data!$C:$C,$K$2)</f>
        <v>230158</v>
      </c>
      <c r="L79" s="41">
        <f t="shared" si="136"/>
        <v>1.3051536165806716E-3</v>
      </c>
      <c r="M79" s="3">
        <f>SUMIFS(Data!$B:$B,Data!$A:$A,M$3,Data!$D:$D,$B79,Data!$C:$C,$K$2)</f>
        <v>32877</v>
      </c>
      <c r="N79" s="41">
        <f t="shared" si="137"/>
        <v>2.8061613542778711E-3</v>
      </c>
      <c r="O79" s="3">
        <f>SUMIFS(Data!$B:$B,Data!$A:$A,O$3,Data!$D:$D,$B79,Data!$C:$C,$K$2)</f>
        <v>141981</v>
      </c>
      <c r="P79" s="41">
        <f t="shared" si="138"/>
        <v>1.0691989550039508E-2</v>
      </c>
      <c r="Q79" s="3">
        <f>SUMIFS(Data!$B:$B,Data!$A:$A,"Confirmed",Data!$D:$D,$B79,Data!$C:$C,$K$2)-M79-O79</f>
        <v>55300</v>
      </c>
      <c r="R79" s="45">
        <f t="shared" si="139"/>
        <v>-2.2864614623458318E-2</v>
      </c>
      <c r="S79" s="32">
        <f>SUMIFS(Data!$B:$B,Data!$A:$A,S$3,Data!$D:$D,$B79,Data!$C:$C,$S$2)</f>
        <v>157814</v>
      </c>
      <c r="T79" s="41">
        <f t="shared" si="140"/>
        <v>6.2935591447901189E-3</v>
      </c>
      <c r="U79" s="3">
        <f>SUMIFS(Data!$B:$B,Data!$A:$A,U$3,Data!$D:$D,$B79,Data!$C:$C,$S$2)</f>
        <v>4369</v>
      </c>
      <c r="V79" s="41">
        <f t="shared" si="141"/>
        <v>6.6820276497695855E-3</v>
      </c>
      <c r="W79" s="3">
        <f>SUMIFS(Data!$B:$B,Data!$A:$A,W$3,Data!$D:$D,$B79,Data!$C:$C,$S$2)</f>
        <v>120015</v>
      </c>
      <c r="X79" s="41">
        <f t="shared" si="142"/>
        <v>1.1129458944849782E-2</v>
      </c>
      <c r="Y79" s="3">
        <f>SUMIFS(Data!$B:$B,Data!$A:$A,"Confirmed",Data!$D:$D,$B79,Data!$C:$C,$S$2)-U79-W79</f>
        <v>33430</v>
      </c>
      <c r="Z79" s="45">
        <f t="shared" si="143"/>
        <v>-1.0741869617968218E-2</v>
      </c>
    </row>
    <row r="80" spans="1:26" x14ac:dyDescent="0.3">
      <c r="A80" s="7">
        <f t="shared" si="144"/>
        <v>43977</v>
      </c>
      <c r="B80" s="29">
        <v>43977</v>
      </c>
      <c r="C80" s="35">
        <f>SUMIFS(Data!$B:$B,Data!$A:$A,C$3,Data!$D:$D,$B80,Data!$C:$C,$C$2)</f>
        <v>5589626</v>
      </c>
      <c r="D80" s="41">
        <f t="shared" si="131"/>
        <v>1.7209090126570025E-2</v>
      </c>
      <c r="E80" s="3">
        <f>SUMIFS(Data!$B:$B,Data!$A:$A,E$3,Data!$D:$D,$B80,Data!$C:$C,$C$2)</f>
        <v>350453</v>
      </c>
      <c r="F80" s="41">
        <f t="shared" si="132"/>
        <v>1.2191247487233993E-2</v>
      </c>
      <c r="G80" s="3">
        <f>SUMIFS(Data!$B:$B,Data!$A:$A,G$3,Data!$D:$D,$B80,Data!$C:$C,$C$2)</f>
        <v>2286956</v>
      </c>
      <c r="H80" s="41">
        <f t="shared" si="133"/>
        <v>2.4742151632494495E-2</v>
      </c>
      <c r="I80" s="3">
        <f t="shared" si="134"/>
        <v>2952217</v>
      </c>
      <c r="J80" s="45">
        <f t="shared" si="135"/>
        <v>1.2041448141316127E-2</v>
      </c>
      <c r="K80" s="35">
        <f>SUMIFS(Data!$B:$B,Data!$A:$A,K$3,Data!$D:$D,$B80,Data!$C:$C,$K$2)</f>
        <v>230555</v>
      </c>
      <c r="L80" s="41">
        <f t="shared" si="136"/>
        <v>1.7249020238271102E-3</v>
      </c>
      <c r="M80" s="3">
        <f>SUMIFS(Data!$B:$B,Data!$A:$A,M$3,Data!$D:$D,$B80,Data!$C:$C,$K$2)</f>
        <v>32955</v>
      </c>
      <c r="N80" s="41">
        <f t="shared" si="137"/>
        <v>2.3724792408066431E-3</v>
      </c>
      <c r="O80" s="3">
        <f>SUMIFS(Data!$B:$B,Data!$A:$A,O$3,Data!$D:$D,$B80,Data!$C:$C,$K$2)</f>
        <v>144658</v>
      </c>
      <c r="P80" s="41">
        <f t="shared" si="138"/>
        <v>1.8854635479395129E-2</v>
      </c>
      <c r="Q80" s="3">
        <f>SUMIFS(Data!$B:$B,Data!$A:$A,"Confirmed",Data!$D:$D,$B80,Data!$C:$C,$K$2)-M80-O80</f>
        <v>52942</v>
      </c>
      <c r="R80" s="45">
        <f t="shared" si="139"/>
        <v>-4.2640144665461122E-2</v>
      </c>
      <c r="S80" s="32">
        <f>SUMIFS(Data!$B:$B,Data!$A:$A,S$3,Data!$D:$D,$B80,Data!$C:$C,$S$2)</f>
        <v>158762</v>
      </c>
      <c r="T80" s="41">
        <f t="shared" si="140"/>
        <v>6.0070716159529572E-3</v>
      </c>
      <c r="U80" s="3">
        <f>SUMIFS(Data!$B:$B,Data!$A:$A,U$3,Data!$D:$D,$B80,Data!$C:$C,$S$2)</f>
        <v>4397</v>
      </c>
      <c r="V80" s="41">
        <f t="shared" si="141"/>
        <v>6.4087891966124969E-3</v>
      </c>
      <c r="W80" s="3">
        <f>SUMIFS(Data!$B:$B,Data!$A:$A,W$3,Data!$D:$D,$B80,Data!$C:$C,$S$2)</f>
        <v>121507</v>
      </c>
      <c r="X80" s="41">
        <f t="shared" si="142"/>
        <v>1.243177936091322E-2</v>
      </c>
      <c r="Y80" s="3">
        <f>SUMIFS(Data!$B:$B,Data!$A:$A,"Confirmed",Data!$D:$D,$B80,Data!$C:$C,$S$2)-U80-W80</f>
        <v>32858</v>
      </c>
      <c r="Z80" s="45">
        <f t="shared" si="143"/>
        <v>-1.7110379898294944E-2</v>
      </c>
    </row>
    <row r="81" spans="1:26" x14ac:dyDescent="0.3">
      <c r="A81" s="7">
        <f t="shared" si="144"/>
        <v>43978</v>
      </c>
      <c r="B81" s="29">
        <v>43978</v>
      </c>
      <c r="C81" s="35">
        <f>SUMIFS(Data!$B:$B,Data!$A:$A,C$3,Data!$D:$D,$B81,Data!$C:$C,$C$2)</f>
        <v>5691790</v>
      </c>
      <c r="D81" s="41">
        <f t="shared" si="131"/>
        <v>1.8277430368328757E-2</v>
      </c>
      <c r="E81" s="3">
        <f>SUMIFS(Data!$B:$B,Data!$A:$A,E$3,Data!$D:$D,$B81,Data!$C:$C,$C$2)</f>
        <v>355629</v>
      </c>
      <c r="F81" s="41">
        <f t="shared" si="132"/>
        <v>1.4769455533266944E-2</v>
      </c>
      <c r="G81" s="3">
        <f>SUMIFS(Data!$B:$B,Data!$A:$A,G$3,Data!$D:$D,$B81,Data!$C:$C,$C$2)</f>
        <v>2350088</v>
      </c>
      <c r="H81" s="41">
        <f t="shared" si="133"/>
        <v>2.7605253446065424E-2</v>
      </c>
      <c r="I81" s="3">
        <f t="shared" si="134"/>
        <v>2986073</v>
      </c>
      <c r="J81" s="45">
        <f t="shared" si="135"/>
        <v>1.1467991682183255E-2</v>
      </c>
      <c r="K81" s="35">
        <f>SUMIFS(Data!$B:$B,Data!$A:$A,K$3,Data!$D:$D,$B81,Data!$C:$C,$K$2)</f>
        <v>231139</v>
      </c>
      <c r="L81" s="41">
        <f t="shared" si="136"/>
        <v>2.5330181518509682E-3</v>
      </c>
      <c r="M81" s="3">
        <f>SUMIFS(Data!$B:$B,Data!$A:$A,M$3,Data!$D:$D,$B81,Data!$C:$C,$K$2)</f>
        <v>33072</v>
      </c>
      <c r="N81" s="41">
        <f t="shared" si="137"/>
        <v>3.5502958579881655E-3</v>
      </c>
      <c r="O81" s="3">
        <f>SUMIFS(Data!$B:$B,Data!$A:$A,O$3,Data!$D:$D,$B81,Data!$C:$C,$K$2)</f>
        <v>147101</v>
      </c>
      <c r="P81" s="41">
        <f t="shared" si="138"/>
        <v>1.6888108504196104E-2</v>
      </c>
      <c r="Q81" s="3">
        <f>SUMIFS(Data!$B:$B,Data!$A:$A,"Confirmed",Data!$D:$D,$B81,Data!$C:$C,$K$2)-M81-O81</f>
        <v>50966</v>
      </c>
      <c r="R81" s="45">
        <f t="shared" si="139"/>
        <v>-3.7323863851006764E-2</v>
      </c>
      <c r="S81" s="32">
        <f>SUMIFS(Data!$B:$B,Data!$A:$A,S$3,Data!$D:$D,$B81,Data!$C:$C,$S$2)</f>
        <v>159797</v>
      </c>
      <c r="T81" s="41">
        <f t="shared" si="140"/>
        <v>6.5191922500346432E-3</v>
      </c>
      <c r="U81" s="3">
        <f>SUMIFS(Data!$B:$B,Data!$A:$A,U$3,Data!$D:$D,$B81,Data!$C:$C,$S$2)</f>
        <v>4431</v>
      </c>
      <c r="V81" s="41">
        <f t="shared" si="141"/>
        <v>7.7325449169888564E-3</v>
      </c>
      <c r="W81" s="3">
        <f>SUMIFS(Data!$B:$B,Data!$A:$A,W$3,Data!$D:$D,$B81,Data!$C:$C,$S$2)</f>
        <v>122793</v>
      </c>
      <c r="X81" s="41">
        <f t="shared" si="142"/>
        <v>1.0583752376406297E-2</v>
      </c>
      <c r="Y81" s="3">
        <f>SUMIFS(Data!$B:$B,Data!$A:$A,"Confirmed",Data!$D:$D,$B81,Data!$C:$C,$S$2)-U81-W81</f>
        <v>32573</v>
      </c>
      <c r="Z81" s="45">
        <f t="shared" si="143"/>
        <v>-8.6736867733885198E-3</v>
      </c>
    </row>
    <row r="82" spans="1:26" x14ac:dyDescent="0.3">
      <c r="A82" s="7">
        <f t="shared" si="144"/>
        <v>43979</v>
      </c>
      <c r="B82" s="29">
        <v>43979</v>
      </c>
      <c r="C82" s="35">
        <f>SUMIFS(Data!$B:$B,Data!$A:$A,C$3,Data!$D:$D,$B82,Data!$C:$C,$C$2)</f>
        <v>5808946</v>
      </c>
      <c r="D82" s="41">
        <f t="shared" si="131"/>
        <v>2.0583331430007082E-2</v>
      </c>
      <c r="E82" s="3">
        <f>SUMIFS(Data!$B:$B,Data!$A:$A,E$3,Data!$D:$D,$B82,Data!$C:$C,$C$2)</f>
        <v>360308</v>
      </c>
      <c r="F82" s="41">
        <f t="shared" si="132"/>
        <v>1.3156969763433241E-2</v>
      </c>
      <c r="G82" s="3">
        <f>SUMIFS(Data!$B:$B,Data!$A:$A,G$3,Data!$D:$D,$B82,Data!$C:$C,$C$2)</f>
        <v>2415960</v>
      </c>
      <c r="H82" s="41">
        <f t="shared" si="133"/>
        <v>2.8029588679232439E-2</v>
      </c>
      <c r="I82" s="3">
        <f t="shared" si="134"/>
        <v>3032678</v>
      </c>
      <c r="J82" s="45">
        <f t="shared" si="135"/>
        <v>1.5607455008635087E-2</v>
      </c>
      <c r="K82" s="35">
        <f>SUMIFS(Data!$B:$B,Data!$A:$A,K$3,Data!$D:$D,$B82,Data!$C:$C,$K$2)</f>
        <v>231732</v>
      </c>
      <c r="L82" s="41">
        <f t="shared" si="136"/>
        <v>2.5655557911040544E-3</v>
      </c>
      <c r="M82" s="3">
        <f>SUMIFS(Data!$B:$B,Data!$A:$A,M$3,Data!$D:$D,$B82,Data!$C:$C,$K$2)</f>
        <v>33142</v>
      </c>
      <c r="N82" s="41">
        <f t="shared" si="137"/>
        <v>2.1165940977261734E-3</v>
      </c>
      <c r="O82" s="3">
        <f>SUMIFS(Data!$B:$B,Data!$A:$A,O$3,Data!$D:$D,$B82,Data!$C:$C,$K$2)</f>
        <v>150604</v>
      </c>
      <c r="P82" s="41">
        <f t="shared" si="138"/>
        <v>2.3813570268047125E-2</v>
      </c>
      <c r="Q82" s="3">
        <f>SUMIFS(Data!$B:$B,Data!$A:$A,"Confirmed",Data!$D:$D,$B82,Data!$C:$C,$K$2)-M82-O82</f>
        <v>47986</v>
      </c>
      <c r="R82" s="45">
        <f t="shared" si="139"/>
        <v>-5.8470352784209083E-2</v>
      </c>
      <c r="S82" s="32">
        <f>SUMIFS(Data!$B:$B,Data!$A:$A,S$3,Data!$D:$D,$B82,Data!$C:$C,$S$2)</f>
        <v>160979</v>
      </c>
      <c r="T82" s="41">
        <f t="shared" si="140"/>
        <v>7.3968847975869386E-3</v>
      </c>
      <c r="U82" s="3">
        <f>SUMIFS(Data!$B:$B,Data!$A:$A,U$3,Data!$D:$D,$B82,Data!$C:$C,$S$2)</f>
        <v>4461</v>
      </c>
      <c r="V82" s="41">
        <f t="shared" si="141"/>
        <v>6.7704807041299936E-3</v>
      </c>
      <c r="W82" s="3">
        <f>SUMIFS(Data!$B:$B,Data!$A:$A,W$3,Data!$D:$D,$B82,Data!$C:$C,$S$2)</f>
        <v>124369</v>
      </c>
      <c r="X82" s="41">
        <f t="shared" si="142"/>
        <v>1.2834607835951561E-2</v>
      </c>
      <c r="Y82" s="3">
        <f>SUMIFS(Data!$B:$B,Data!$A:$A,"Confirmed",Data!$D:$D,$B82,Data!$C:$C,$S$2)-U82-W82</f>
        <v>32149</v>
      </c>
      <c r="Z82" s="45">
        <f t="shared" si="143"/>
        <v>-1.3016915850551069E-2</v>
      </c>
    </row>
    <row r="83" spans="1:26" x14ac:dyDescent="0.3">
      <c r="A83" s="7">
        <f t="shared" si="144"/>
        <v>43980</v>
      </c>
      <c r="B83" s="29">
        <v>43980</v>
      </c>
      <c r="C83" s="35">
        <f>SUMIFS(Data!$B:$B,Data!$A:$A,C$3,Data!$D:$D,$B83,Data!$C:$C,$C$2)</f>
        <v>5924275</v>
      </c>
      <c r="D83" s="41">
        <f t="shared" si="131"/>
        <v>1.9853687743008802E-2</v>
      </c>
      <c r="E83" s="3">
        <f>SUMIFS(Data!$B:$B,Data!$A:$A,E$3,Data!$D:$D,$B83,Data!$C:$C,$C$2)</f>
        <v>364867</v>
      </c>
      <c r="F83" s="41">
        <f t="shared" si="132"/>
        <v>1.2653063490125115E-2</v>
      </c>
      <c r="G83" s="3">
        <f>SUMIFS(Data!$B:$B,Data!$A:$A,G$3,Data!$D:$D,$B83,Data!$C:$C,$C$2)</f>
        <v>2493535</v>
      </c>
      <c r="H83" s="41">
        <f t="shared" si="133"/>
        <v>3.2109389228298479E-2</v>
      </c>
      <c r="I83" s="3">
        <f t="shared" si="134"/>
        <v>3065873</v>
      </c>
      <c r="J83" s="45">
        <f t="shared" si="135"/>
        <v>1.0945771361153409E-2</v>
      </c>
      <c r="K83" s="35">
        <f>SUMIFS(Data!$B:$B,Data!$A:$A,K$3,Data!$D:$D,$B83,Data!$C:$C,$K$2)</f>
        <v>232248</v>
      </c>
      <c r="L83" s="41">
        <f t="shared" si="136"/>
        <v>2.2267101651908239E-3</v>
      </c>
      <c r="M83" s="3">
        <f>SUMIFS(Data!$B:$B,Data!$A:$A,M$3,Data!$D:$D,$B83,Data!$C:$C,$K$2)</f>
        <v>33229</v>
      </c>
      <c r="N83" s="41">
        <f t="shared" si="137"/>
        <v>2.6250678896868021E-3</v>
      </c>
      <c r="O83" s="3">
        <f>SUMIFS(Data!$B:$B,Data!$A:$A,O$3,Data!$D:$D,$B83,Data!$C:$C,$K$2)</f>
        <v>152844</v>
      </c>
      <c r="P83" s="41">
        <f t="shared" si="138"/>
        <v>1.4873442936442591E-2</v>
      </c>
      <c r="Q83" s="3">
        <f>SUMIFS(Data!$B:$B,Data!$A:$A,"Confirmed",Data!$D:$D,$B83,Data!$C:$C,$K$2)-M83-O83</f>
        <v>46175</v>
      </c>
      <c r="R83" s="45">
        <f t="shared" si="139"/>
        <v>-3.7740174217480098E-2</v>
      </c>
      <c r="S83" s="32">
        <f>SUMIFS(Data!$B:$B,Data!$A:$A,S$3,Data!$D:$D,$B83,Data!$C:$C,$S$2)</f>
        <v>162120</v>
      </c>
      <c r="T83" s="41">
        <f t="shared" si="140"/>
        <v>7.0878810279601688E-3</v>
      </c>
      <c r="U83" s="3">
        <f>SUMIFS(Data!$B:$B,Data!$A:$A,U$3,Data!$D:$D,$B83,Data!$C:$C,$S$2)</f>
        <v>4489</v>
      </c>
      <c r="V83" s="41">
        <f t="shared" si="141"/>
        <v>6.2766195920197264E-3</v>
      </c>
      <c r="W83" s="3">
        <f>SUMIFS(Data!$B:$B,Data!$A:$A,W$3,Data!$D:$D,$B83,Data!$C:$C,$S$2)</f>
        <v>125963</v>
      </c>
      <c r="X83" s="41">
        <f t="shared" si="142"/>
        <v>1.2816698695012422E-2</v>
      </c>
      <c r="Y83" s="3">
        <f>SUMIFS(Data!$B:$B,Data!$A:$A,"Confirmed",Data!$D:$D,$B83,Data!$C:$C,$S$2)-U83-W83</f>
        <v>31668</v>
      </c>
      <c r="Z83" s="45">
        <f t="shared" si="143"/>
        <v>-1.4961585119288313E-2</v>
      </c>
    </row>
    <row r="84" spans="1:26" x14ac:dyDescent="0.3">
      <c r="A84" s="7">
        <f t="shared" si="144"/>
        <v>43981</v>
      </c>
      <c r="B84" s="29">
        <v>43981</v>
      </c>
      <c r="C84" s="35">
        <f>SUMIFS(Data!$B:$B,Data!$A:$A,C$3,Data!$D:$D,$B84,Data!$C:$C,$C$2)</f>
        <v>6059017</v>
      </c>
      <c r="D84" s="41">
        <f t="shared" si="131"/>
        <v>2.2744048849859266E-2</v>
      </c>
      <c r="E84" s="3">
        <f>SUMIFS(Data!$B:$B,Data!$A:$A,E$3,Data!$D:$D,$B84,Data!$C:$C,$C$2)</f>
        <v>369126</v>
      </c>
      <c r="F84" s="41">
        <f t="shared" si="132"/>
        <v>1.1672746507631547E-2</v>
      </c>
      <c r="G84" s="3">
        <f>SUMIFS(Data!$B:$B,Data!$A:$A,G$3,Data!$D:$D,$B84,Data!$C:$C,$C$2)</f>
        <v>2564693</v>
      </c>
      <c r="H84" s="41">
        <f t="shared" si="133"/>
        <v>2.8536996673397406E-2</v>
      </c>
      <c r="I84" s="3">
        <f t="shared" si="134"/>
        <v>3125198</v>
      </c>
      <c r="J84" s="45">
        <f t="shared" si="135"/>
        <v>1.9350116589956598E-2</v>
      </c>
      <c r="K84" s="35">
        <f>SUMIFS(Data!$B:$B,Data!$A:$A,K$3,Data!$D:$D,$B84,Data!$C:$C,$K$2)</f>
        <v>232664</v>
      </c>
      <c r="L84" s="41">
        <f t="shared" si="136"/>
        <v>1.7911887292893804E-3</v>
      </c>
      <c r="M84" s="3">
        <f>SUMIFS(Data!$B:$B,Data!$A:$A,M$3,Data!$D:$D,$B84,Data!$C:$C,$K$2)</f>
        <v>33340</v>
      </c>
      <c r="N84" s="41">
        <f t="shared" si="137"/>
        <v>3.3404556261097235E-3</v>
      </c>
      <c r="O84" s="3">
        <f>SUMIFS(Data!$B:$B,Data!$A:$A,O$3,Data!$D:$D,$B84,Data!$C:$C,$K$2)</f>
        <v>155633</v>
      </c>
      <c r="P84" s="41">
        <f t="shared" si="138"/>
        <v>1.8247363324697077E-2</v>
      </c>
      <c r="Q84" s="3">
        <f>SUMIFS(Data!$B:$B,Data!$A:$A,"Confirmed",Data!$D:$D,$B84,Data!$C:$C,$K$2)-M84-O84</f>
        <v>43691</v>
      </c>
      <c r="R84" s="45">
        <f t="shared" si="139"/>
        <v>-5.3795343800757983E-2</v>
      </c>
      <c r="S84" s="32">
        <f>SUMIFS(Data!$B:$B,Data!$A:$A,S$3,Data!$D:$D,$B84,Data!$C:$C,$S$2)</f>
        <v>163103</v>
      </c>
      <c r="T84" s="41">
        <f t="shared" si="140"/>
        <v>6.0634098198865038E-3</v>
      </c>
      <c r="U84" s="3">
        <f>SUMIFS(Data!$B:$B,Data!$A:$A,U$3,Data!$D:$D,$B84,Data!$C:$C,$S$2)</f>
        <v>4515</v>
      </c>
      <c r="V84" s="41">
        <f t="shared" si="141"/>
        <v>5.7919358431721985E-3</v>
      </c>
      <c r="W84" s="3">
        <f>SUMIFS(Data!$B:$B,Data!$A:$A,W$3,Data!$D:$D,$B84,Data!$C:$C,$S$2)</f>
        <v>126984</v>
      </c>
      <c r="X84" s="41">
        <f t="shared" si="142"/>
        <v>8.105554805776299E-3</v>
      </c>
      <c r="Y84" s="3">
        <f>SUMIFS(Data!$B:$B,Data!$A:$A,"Confirmed",Data!$D:$D,$B84,Data!$C:$C,$S$2)-U84-W84</f>
        <v>31604</v>
      </c>
      <c r="Z84" s="45">
        <f t="shared" si="143"/>
        <v>-2.0209675382089174E-3</v>
      </c>
    </row>
    <row r="85" spans="1:26" ht="15" thickBot="1" x14ac:dyDescent="0.35">
      <c r="A85" s="7">
        <f t="shared" si="144"/>
        <v>43982</v>
      </c>
      <c r="B85" s="30">
        <v>43982</v>
      </c>
      <c r="C85" s="36">
        <f>SUMIFS(Data!$B:$B,Data!$A:$A,C$3,Data!$D:$D,$B85,Data!$C:$C,$C$2)</f>
        <v>6166946</v>
      </c>
      <c r="D85" s="42">
        <f t="shared" si="131"/>
        <v>1.7812955467858896E-2</v>
      </c>
      <c r="E85" s="17">
        <f>SUMIFS(Data!$B:$B,Data!$A:$A,E$3,Data!$D:$D,$B85,Data!$C:$C,$C$2)</f>
        <v>372035</v>
      </c>
      <c r="F85" s="42">
        <f t="shared" si="132"/>
        <v>7.8807778373780231E-3</v>
      </c>
      <c r="G85" s="17">
        <f>SUMIFS(Data!$B:$B,Data!$A:$A,G$3,Data!$D:$D,$B85,Data!$C:$C,$C$2)</f>
        <v>2641329</v>
      </c>
      <c r="H85" s="42">
        <f t="shared" si="133"/>
        <v>2.9881159265455943E-2</v>
      </c>
      <c r="I85" s="17">
        <f t="shared" si="134"/>
        <v>3153582</v>
      </c>
      <c r="J85" s="46">
        <f t="shared" si="135"/>
        <v>9.0823045451840171E-3</v>
      </c>
      <c r="K85" s="36">
        <f>SUMIFS(Data!$B:$B,Data!$A:$A,K$3,Data!$D:$D,$B85,Data!$C:$C,$K$2)</f>
        <v>232997</v>
      </c>
      <c r="L85" s="42">
        <f t="shared" si="136"/>
        <v>1.4312484956847643E-3</v>
      </c>
      <c r="M85" s="17">
        <f>SUMIFS(Data!$B:$B,Data!$A:$A,M$3,Data!$D:$D,$B85,Data!$C:$C,$K$2)</f>
        <v>33415</v>
      </c>
      <c r="N85" s="42">
        <f t="shared" si="137"/>
        <v>2.2495500899820035E-3</v>
      </c>
      <c r="O85" s="17">
        <f>SUMIFS(Data!$B:$B,Data!$A:$A,O$3,Data!$D:$D,$B85,Data!$C:$C,$K$2)</f>
        <v>157507</v>
      </c>
      <c r="P85" s="42">
        <f t="shared" si="138"/>
        <v>1.204114808556026E-2</v>
      </c>
      <c r="Q85" s="17">
        <f>SUMIFS(Data!$B:$B,Data!$A:$A,"Confirmed",Data!$D:$D,$B85,Data!$C:$C,$K$2)-M85-O85</f>
        <v>42075</v>
      </c>
      <c r="R85" s="46">
        <f t="shared" si="139"/>
        <v>-3.6987022498912822E-2</v>
      </c>
      <c r="S85" s="33">
        <f>SUMIFS(Data!$B:$B,Data!$A:$A,S$3,Data!$D:$D,$B85,Data!$C:$C,$S$2)</f>
        <v>163942</v>
      </c>
      <c r="T85" s="42">
        <f t="shared" si="140"/>
        <v>5.1439887678338229E-3</v>
      </c>
      <c r="U85" s="17">
        <f>SUMIFS(Data!$B:$B,Data!$A:$A,U$3,Data!$D:$D,$B85,Data!$C:$C,$S$2)</f>
        <v>4540</v>
      </c>
      <c r="V85" s="42">
        <f t="shared" si="141"/>
        <v>5.5370985603543747E-3</v>
      </c>
      <c r="W85" s="17">
        <f>SUMIFS(Data!$B:$B,Data!$A:$A,W$3,Data!$D:$D,$B85,Data!$C:$C,$S$2)</f>
        <v>127973</v>
      </c>
      <c r="X85" s="42">
        <f t="shared" si="142"/>
        <v>7.7883827883827887E-3</v>
      </c>
      <c r="Y85" s="17">
        <f>SUMIFS(Data!$B:$B,Data!$A:$A,"Confirmed",Data!$D:$D,$B85,Data!$C:$C,$S$2)-U85-W85</f>
        <v>31429</v>
      </c>
      <c r="Z85" s="46">
        <f t="shared" si="143"/>
        <v>-5.5372737628148335E-3</v>
      </c>
    </row>
    <row r="86" spans="1:26" x14ac:dyDescent="0.3">
      <c r="A86" s="7">
        <f t="shared" si="144"/>
        <v>43983</v>
      </c>
      <c r="B86" s="28">
        <v>43983</v>
      </c>
      <c r="C86" s="34">
        <f>SUMIFS(Data!$B:$B,Data!$A:$A,C$3,Data!$D:$D,$B86,Data!$C:$C,$C$2)</f>
        <v>6265852</v>
      </c>
      <c r="D86" s="40">
        <f t="shared" ref="D86:D115" si="145">IF(OR(C85=0,C86=0),0,(C86-C85)/C85)</f>
        <v>1.6038084328936882E-2</v>
      </c>
      <c r="E86" s="26">
        <f>SUMIFS(Data!$B:$B,Data!$A:$A,E$3,Data!$D:$D,$B86,Data!$C:$C,$C$2)</f>
        <v>375543</v>
      </c>
      <c r="F86" s="40">
        <f t="shared" ref="F86:F115" si="146">IF(OR(E85=0,E86=0),0,(E86-E85)/E85)</f>
        <v>9.4292203690512985E-3</v>
      </c>
      <c r="G86" s="26">
        <f>SUMIFS(Data!$B:$B,Data!$A:$A,G$3,Data!$D:$D,$B86,Data!$C:$C,$C$2)</f>
        <v>2696009</v>
      </c>
      <c r="H86" s="40">
        <f t="shared" ref="H86:H115" si="147">IF(OR(G85=0,G86=0),0,(G86-G85)/G85)</f>
        <v>2.0701699788250535E-2</v>
      </c>
      <c r="I86" s="26">
        <f t="shared" ref="I86:I115" si="148">C86-E86-G86</f>
        <v>3194300</v>
      </c>
      <c r="J86" s="44">
        <f t="shared" ref="J86:J115" si="149">IF(OR(I85=0,I86=0),0,(I86-I85)/I85)</f>
        <v>1.2911666796677556E-2</v>
      </c>
      <c r="K86" s="34">
        <f>SUMIFS(Data!$B:$B,Data!$A:$A,K$3,Data!$D:$D,$B86,Data!$C:$C,$K$2)</f>
        <v>233197</v>
      </c>
      <c r="L86" s="40">
        <f t="shared" ref="L86:L115" si="150">IF(OR(K85=0,K86=0),0,(K86-K85)/K85)</f>
        <v>8.5838015081739249E-4</v>
      </c>
      <c r="M86" s="26">
        <f>SUMIFS(Data!$B:$B,Data!$A:$A,M$3,Data!$D:$D,$B86,Data!$C:$C,$K$2)</f>
        <v>33475</v>
      </c>
      <c r="N86" s="40">
        <f t="shared" ref="N86:N115" si="151">IF(OR(M85=0,M86=0),0,(M86-M85)/M85)</f>
        <v>1.7956007780936705E-3</v>
      </c>
      <c r="O86" s="26">
        <f>SUMIFS(Data!$B:$B,Data!$A:$A,O$3,Data!$D:$D,$B86,Data!$C:$C,$K$2)</f>
        <v>158355</v>
      </c>
      <c r="P86" s="40">
        <f t="shared" ref="P86:P115" si="152">IF(OR(O85=0,O86=0),0,(O86-O85)/O85)</f>
        <v>5.3838877002291962E-3</v>
      </c>
      <c r="Q86" s="26">
        <f>SUMIFS(Data!$B:$B,Data!$A:$A,"Confirmed",Data!$D:$D,$B86,Data!$C:$C,$K$2)-M86-O86</f>
        <v>41367</v>
      </c>
      <c r="R86" s="44">
        <f t="shared" ref="R86:R115" si="153">IF(OR(Q85=0,Q86=0),0,(Q86-Q85)/Q85)</f>
        <v>-1.6827094474153297E-2</v>
      </c>
      <c r="S86" s="31">
        <f>SUMIFS(Data!$B:$B,Data!$A:$A,S$3,Data!$D:$D,$B86,Data!$C:$C,$S$2)</f>
        <v>164769</v>
      </c>
      <c r="T86" s="40">
        <f t="shared" ref="T86:T115" si="154">IF(OR(S85=0,S86=0),0,(S86-S85)/S85)</f>
        <v>5.0444669456271123E-3</v>
      </c>
      <c r="U86" s="26">
        <f>SUMIFS(Data!$B:$B,Data!$A:$A,U$3,Data!$D:$D,$B86,Data!$C:$C,$S$2)</f>
        <v>4563</v>
      </c>
      <c r="V86" s="40">
        <f t="shared" ref="V86:V115" si="155">IF(OR(U85=0,U86=0),0,(U86-U85)/U85)</f>
        <v>5.0660792951541852E-3</v>
      </c>
      <c r="W86" s="26">
        <f>SUMIFS(Data!$B:$B,Data!$A:$A,W$3,Data!$D:$D,$B86,Data!$C:$C,$S$2)</f>
        <v>128947</v>
      </c>
      <c r="X86" s="40">
        <f t="shared" ref="X86:X115" si="156">IF(OR(W85=0,W86=0),0,(W86-W85)/W85)</f>
        <v>7.6109804411868126E-3</v>
      </c>
      <c r="Y86" s="26">
        <f>SUMIFS(Data!$B:$B,Data!$A:$A,"Confirmed",Data!$D:$D,$B86,Data!$C:$C,$S$2)-U86-W86</f>
        <v>31259</v>
      </c>
      <c r="Z86" s="44">
        <f t="shared" ref="Z86:Z115" si="157">IF(OR(Y85=0,Y86=0),0,(Y86-Y85)/Y85)</f>
        <v>-5.4090171497661399E-3</v>
      </c>
    </row>
    <row r="87" spans="1:26" x14ac:dyDescent="0.3">
      <c r="A87" s="7">
        <f t="shared" si="144"/>
        <v>43984</v>
      </c>
      <c r="B87" s="29">
        <v>43984</v>
      </c>
      <c r="C87" s="35">
        <f>SUMIFS(Data!$B:$B,Data!$A:$A,C$3,Data!$D:$D,$B87,Data!$C:$C,$C$2)</f>
        <v>6378238</v>
      </c>
      <c r="D87" s="41">
        <f t="shared" si="145"/>
        <v>1.793626788503782E-2</v>
      </c>
      <c r="E87" s="3">
        <f>SUMIFS(Data!$B:$B,Data!$A:$A,E$3,Data!$D:$D,$B87,Data!$C:$C,$C$2)</f>
        <v>380250</v>
      </c>
      <c r="F87" s="41">
        <f t="shared" si="146"/>
        <v>1.2533850983775493E-2</v>
      </c>
      <c r="G87" s="3">
        <f>SUMIFS(Data!$B:$B,Data!$A:$A,G$3,Data!$D:$D,$B87,Data!$C:$C,$C$2)</f>
        <v>2729527</v>
      </c>
      <c r="H87" s="41">
        <f t="shared" si="147"/>
        <v>1.2432451078612869E-2</v>
      </c>
      <c r="I87" s="3">
        <f t="shared" si="148"/>
        <v>3268461</v>
      </c>
      <c r="J87" s="45">
        <f t="shared" si="149"/>
        <v>2.321666718842939E-2</v>
      </c>
      <c r="K87" s="35">
        <f>SUMIFS(Data!$B:$B,Data!$A:$A,K$3,Data!$D:$D,$B87,Data!$C:$C,$K$2)</f>
        <v>233515</v>
      </c>
      <c r="L87" s="41">
        <f t="shared" si="150"/>
        <v>1.3636539063538553E-3</v>
      </c>
      <c r="M87" s="3">
        <f>SUMIFS(Data!$B:$B,Data!$A:$A,M$3,Data!$D:$D,$B87,Data!$C:$C,$K$2)</f>
        <v>33530</v>
      </c>
      <c r="N87" s="41">
        <f t="shared" si="151"/>
        <v>1.6430171769977594E-3</v>
      </c>
      <c r="O87" s="3">
        <f>SUMIFS(Data!$B:$B,Data!$A:$A,O$3,Data!$D:$D,$B87,Data!$C:$C,$K$2)</f>
        <v>160092</v>
      </c>
      <c r="P87" s="41">
        <f t="shared" si="152"/>
        <v>1.0969025291275931E-2</v>
      </c>
      <c r="Q87" s="3">
        <f>SUMIFS(Data!$B:$B,Data!$A:$A,"Confirmed",Data!$D:$D,$B87,Data!$C:$C,$K$2)-M87-O87</f>
        <v>39893</v>
      </c>
      <c r="R87" s="45">
        <f t="shared" si="153"/>
        <v>-3.5632267266178352E-2</v>
      </c>
      <c r="S87" s="32">
        <f>SUMIFS(Data!$B:$B,Data!$A:$A,S$3,Data!$D:$D,$B87,Data!$C:$C,$S$2)</f>
        <v>165555</v>
      </c>
      <c r="T87" s="41">
        <f t="shared" si="154"/>
        <v>4.7703148043624711E-3</v>
      </c>
      <c r="U87" s="3">
        <f>SUMIFS(Data!$B:$B,Data!$A:$A,U$3,Data!$D:$D,$B87,Data!$C:$C,$S$2)</f>
        <v>4585</v>
      </c>
      <c r="V87" s="41">
        <f t="shared" si="155"/>
        <v>4.8213894367740524E-3</v>
      </c>
      <c r="W87" s="3">
        <f>SUMIFS(Data!$B:$B,Data!$A:$A,W$3,Data!$D:$D,$B87,Data!$C:$C,$S$2)</f>
        <v>129921</v>
      </c>
      <c r="X87" s="41">
        <f t="shared" si="156"/>
        <v>7.5534909691578707E-3</v>
      </c>
      <c r="Y87" s="3">
        <f>SUMIFS(Data!$B:$B,Data!$A:$A,"Confirmed",Data!$D:$D,$B87,Data!$C:$C,$S$2)-U87-W87</f>
        <v>31049</v>
      </c>
      <c r="Z87" s="45">
        <f t="shared" si="157"/>
        <v>-6.7180651972232001E-3</v>
      </c>
    </row>
    <row r="88" spans="1:26" x14ac:dyDescent="0.3">
      <c r="A88" s="7">
        <f t="shared" si="144"/>
        <v>43985</v>
      </c>
      <c r="B88" s="29">
        <v>43985</v>
      </c>
      <c r="C88" s="35">
        <f>SUMIFS(Data!$B:$B,Data!$A:$A,C$3,Data!$D:$D,$B88,Data!$C:$C,$C$2)</f>
        <v>6508635</v>
      </c>
      <c r="D88" s="41">
        <f t="shared" si="145"/>
        <v>2.0444047399924555E-2</v>
      </c>
      <c r="E88" s="3">
        <f>SUMIFS(Data!$B:$B,Data!$A:$A,E$3,Data!$D:$D,$B88,Data!$C:$C,$C$2)</f>
        <v>385947</v>
      </c>
      <c r="F88" s="41">
        <f t="shared" si="146"/>
        <v>1.4982248520710058E-2</v>
      </c>
      <c r="G88" s="3">
        <f>SUMIFS(Data!$B:$B,Data!$A:$A,G$3,Data!$D:$D,$B88,Data!$C:$C,$C$2)</f>
        <v>2804982</v>
      </c>
      <c r="H88" s="41">
        <f t="shared" si="147"/>
        <v>2.7643983737841757E-2</v>
      </c>
      <c r="I88" s="3">
        <f t="shared" si="148"/>
        <v>3317706</v>
      </c>
      <c r="J88" s="45">
        <f t="shared" si="149"/>
        <v>1.5066724063710719E-2</v>
      </c>
      <c r="K88" s="35">
        <f>SUMIFS(Data!$B:$B,Data!$A:$A,K$3,Data!$D:$D,$B88,Data!$C:$C,$K$2)</f>
        <v>233836</v>
      </c>
      <c r="L88" s="41">
        <f t="shared" si="150"/>
        <v>1.3746440271502902E-3</v>
      </c>
      <c r="M88" s="3">
        <f>SUMIFS(Data!$B:$B,Data!$A:$A,M$3,Data!$D:$D,$B88,Data!$C:$C,$K$2)</f>
        <v>33601</v>
      </c>
      <c r="N88" s="41">
        <f t="shared" si="151"/>
        <v>2.1175067104085895E-3</v>
      </c>
      <c r="O88" s="3">
        <f>SUMIFS(Data!$B:$B,Data!$A:$A,O$3,Data!$D:$D,$B88,Data!$C:$C,$K$2)</f>
        <v>160938</v>
      </c>
      <c r="P88" s="41">
        <f t="shared" si="152"/>
        <v>5.2844614346750614E-3</v>
      </c>
      <c r="Q88" s="3">
        <f>SUMIFS(Data!$B:$B,Data!$A:$A,"Confirmed",Data!$D:$D,$B88,Data!$C:$C,$K$2)-M88-O88</f>
        <v>39297</v>
      </c>
      <c r="R88" s="45">
        <f t="shared" si="153"/>
        <v>-1.4939964404782794E-2</v>
      </c>
      <c r="S88" s="32">
        <f>SUMIFS(Data!$B:$B,Data!$A:$A,S$3,Data!$D:$D,$B88,Data!$C:$C,$S$2)</f>
        <v>166422</v>
      </c>
      <c r="T88" s="41">
        <f t="shared" si="154"/>
        <v>5.2369303252695482E-3</v>
      </c>
      <c r="U88" s="3">
        <f>SUMIFS(Data!$B:$B,Data!$A:$A,U$3,Data!$D:$D,$B88,Data!$C:$C,$S$2)</f>
        <v>4609</v>
      </c>
      <c r="V88" s="41">
        <f t="shared" si="155"/>
        <v>5.2344601962922574E-3</v>
      </c>
      <c r="W88" s="3">
        <f>SUMIFS(Data!$B:$B,Data!$A:$A,W$3,Data!$D:$D,$B88,Data!$C:$C,$S$2)</f>
        <v>130852</v>
      </c>
      <c r="X88" s="41">
        <f t="shared" si="156"/>
        <v>7.1658931196650275E-3</v>
      </c>
      <c r="Y88" s="3">
        <f>SUMIFS(Data!$B:$B,Data!$A:$A,"Confirmed",Data!$D:$D,$B88,Data!$C:$C,$S$2)-U88-W88</f>
        <v>30961</v>
      </c>
      <c r="Z88" s="45">
        <f t="shared" si="157"/>
        <v>-2.8342297658539729E-3</v>
      </c>
    </row>
    <row r="89" spans="1:26" x14ac:dyDescent="0.3">
      <c r="A89" s="7">
        <f t="shared" si="144"/>
        <v>43986</v>
      </c>
      <c r="B89" s="29">
        <v>43986</v>
      </c>
      <c r="C89" s="35">
        <f>SUMIFS(Data!$B:$B,Data!$A:$A,C$3,Data!$D:$D,$B89,Data!$C:$C,$C$2)</f>
        <v>6632985</v>
      </c>
      <c r="D89" s="41">
        <f t="shared" si="145"/>
        <v>1.9105388457026702E-2</v>
      </c>
      <c r="E89" s="3">
        <f>SUMIFS(Data!$B:$B,Data!$A:$A,E$3,Data!$D:$D,$B89,Data!$C:$C,$C$2)</f>
        <v>391136</v>
      </c>
      <c r="F89" s="41">
        <f t="shared" si="146"/>
        <v>1.3444851236050546E-2</v>
      </c>
      <c r="G89" s="3">
        <f>SUMIFS(Data!$B:$B,Data!$A:$A,G$3,Data!$D:$D,$B89,Data!$C:$C,$C$2)</f>
        <v>2869963</v>
      </c>
      <c r="H89" s="41">
        <f t="shared" si="147"/>
        <v>2.3166280567932344E-2</v>
      </c>
      <c r="I89" s="3">
        <f t="shared" si="148"/>
        <v>3371886</v>
      </c>
      <c r="J89" s="45">
        <f t="shared" si="149"/>
        <v>1.6330560935779118E-2</v>
      </c>
      <c r="K89" s="35">
        <f>SUMIFS(Data!$B:$B,Data!$A:$A,K$3,Data!$D:$D,$B89,Data!$C:$C,$K$2)</f>
        <v>234013</v>
      </c>
      <c r="L89" s="41">
        <f t="shared" si="150"/>
        <v>7.5694076190150358E-4</v>
      </c>
      <c r="M89" s="3">
        <f>SUMIFS(Data!$B:$B,Data!$A:$A,M$3,Data!$D:$D,$B89,Data!$C:$C,$K$2)</f>
        <v>33689</v>
      </c>
      <c r="N89" s="41">
        <f t="shared" si="151"/>
        <v>2.6189696735216214E-3</v>
      </c>
      <c r="O89" s="3">
        <f>SUMIFS(Data!$B:$B,Data!$A:$A,O$3,Data!$D:$D,$B89,Data!$C:$C,$K$2)</f>
        <v>161895</v>
      </c>
      <c r="P89" s="41">
        <f t="shared" si="152"/>
        <v>5.9463892927711292E-3</v>
      </c>
      <c r="Q89" s="3">
        <f>SUMIFS(Data!$B:$B,Data!$A:$A,"Confirmed",Data!$D:$D,$B89,Data!$C:$C,$K$2)-M89-O89</f>
        <v>38429</v>
      </c>
      <c r="R89" s="45">
        <f t="shared" si="153"/>
        <v>-2.2088200117057283E-2</v>
      </c>
      <c r="S89" s="32">
        <f>SUMIFS(Data!$B:$B,Data!$A:$A,S$3,Data!$D:$D,$B89,Data!$C:$C,$S$2)</f>
        <v>167410</v>
      </c>
      <c r="T89" s="41">
        <f t="shared" si="154"/>
        <v>5.9367150977635164E-3</v>
      </c>
      <c r="U89" s="3">
        <f>SUMIFS(Data!$B:$B,Data!$A:$A,U$3,Data!$D:$D,$B89,Data!$C:$C,$S$2)</f>
        <v>4630</v>
      </c>
      <c r="V89" s="41">
        <f t="shared" si="155"/>
        <v>4.5563028856584944E-3</v>
      </c>
      <c r="W89" s="3">
        <f>SUMIFS(Data!$B:$B,Data!$A:$A,W$3,Data!$D:$D,$B89,Data!$C:$C,$S$2)</f>
        <v>131778</v>
      </c>
      <c r="X89" s="41">
        <f t="shared" si="156"/>
        <v>7.0766973374499437E-3</v>
      </c>
      <c r="Y89" s="3">
        <f>SUMIFS(Data!$B:$B,Data!$A:$A,"Confirmed",Data!$D:$D,$B89,Data!$C:$C,$S$2)-U89-W89</f>
        <v>31002</v>
      </c>
      <c r="Z89" s="45">
        <f t="shared" si="157"/>
        <v>1.3242466328606958E-3</v>
      </c>
    </row>
    <row r="90" spans="1:26" x14ac:dyDescent="0.3">
      <c r="A90" s="7">
        <f t="shared" si="144"/>
        <v>43987</v>
      </c>
      <c r="B90" s="29">
        <v>43987</v>
      </c>
      <c r="C90" s="35">
        <f>SUMIFS(Data!$B:$B,Data!$A:$A,C$3,Data!$D:$D,$B90,Data!$C:$C,$C$2)</f>
        <v>6764918</v>
      </c>
      <c r="D90" s="41">
        <f t="shared" si="145"/>
        <v>1.9890441482982399E-2</v>
      </c>
      <c r="E90" s="3">
        <f>SUMIFS(Data!$B:$B,Data!$A:$A,E$3,Data!$D:$D,$B90,Data!$C:$C,$C$2)</f>
        <v>395880</v>
      </c>
      <c r="F90" s="41">
        <f t="shared" si="146"/>
        <v>1.2128773623496687E-2</v>
      </c>
      <c r="G90" s="3">
        <f>SUMIFS(Data!$B:$B,Data!$A:$A,G$3,Data!$D:$D,$B90,Data!$C:$C,$C$2)</f>
        <v>2746192</v>
      </c>
      <c r="H90" s="41">
        <f t="shared" si="147"/>
        <v>-4.3126339956299088E-2</v>
      </c>
      <c r="I90" s="3">
        <f t="shared" si="148"/>
        <v>3622846</v>
      </c>
      <c r="J90" s="45">
        <f t="shared" si="149"/>
        <v>7.4427190005830562E-2</v>
      </c>
      <c r="K90" s="35">
        <f>SUMIFS(Data!$B:$B,Data!$A:$A,K$3,Data!$D:$D,$B90,Data!$C:$C,$K$2)</f>
        <v>234531</v>
      </c>
      <c r="L90" s="41">
        <f t="shared" si="150"/>
        <v>2.2135522385508498E-3</v>
      </c>
      <c r="M90" s="3">
        <f>SUMIFS(Data!$B:$B,Data!$A:$A,M$3,Data!$D:$D,$B90,Data!$C:$C,$K$2)</f>
        <v>33774</v>
      </c>
      <c r="N90" s="41">
        <f t="shared" si="151"/>
        <v>2.5230787497402714E-3</v>
      </c>
      <c r="O90" s="3">
        <f>SUMIFS(Data!$B:$B,Data!$A:$A,O$3,Data!$D:$D,$B90,Data!$C:$C,$K$2)</f>
        <v>163781</v>
      </c>
      <c r="P90" s="41">
        <f t="shared" si="152"/>
        <v>1.1649525927298558E-2</v>
      </c>
      <c r="Q90" s="3">
        <f>SUMIFS(Data!$B:$B,Data!$A:$A,"Confirmed",Data!$D:$D,$B90,Data!$C:$C,$K$2)-M90-O90</f>
        <v>36976</v>
      </c>
      <c r="R90" s="45">
        <f t="shared" si="153"/>
        <v>-3.7809987249212834E-2</v>
      </c>
      <c r="S90" s="32">
        <f>SUMIFS(Data!$B:$B,Data!$A:$A,S$3,Data!$D:$D,$B90,Data!$C:$C,$S$2)</f>
        <v>168340</v>
      </c>
      <c r="T90" s="41">
        <f t="shared" si="154"/>
        <v>5.5552237022877963E-3</v>
      </c>
      <c r="U90" s="3">
        <f>SUMIFS(Data!$B:$B,Data!$A:$A,U$3,Data!$D:$D,$B90,Data!$C:$C,$S$2)</f>
        <v>4648</v>
      </c>
      <c r="V90" s="41">
        <f t="shared" si="155"/>
        <v>3.8876889848812094E-3</v>
      </c>
      <c r="W90" s="3">
        <f>SUMIFS(Data!$B:$B,Data!$A:$A,W$3,Data!$D:$D,$B90,Data!$C:$C,$S$2)</f>
        <v>133400</v>
      </c>
      <c r="X90" s="41">
        <f t="shared" si="156"/>
        <v>1.230857958081015E-2</v>
      </c>
      <c r="Y90" s="3">
        <f>SUMIFS(Data!$B:$B,Data!$A:$A,"Confirmed",Data!$D:$D,$B90,Data!$C:$C,$S$2)-U90-W90</f>
        <v>30292</v>
      </c>
      <c r="Z90" s="45">
        <f t="shared" si="157"/>
        <v>-2.2901748274304884E-2</v>
      </c>
    </row>
    <row r="91" spans="1:26" x14ac:dyDescent="0.3">
      <c r="A91" s="7">
        <f t="shared" si="144"/>
        <v>43988</v>
      </c>
      <c r="B91" s="29">
        <v>43988</v>
      </c>
      <c r="C91" s="35">
        <f>SUMIFS(Data!$B:$B,Data!$A:$A,C$3,Data!$D:$D,$B91,Data!$C:$C,$C$2)</f>
        <v>6891213</v>
      </c>
      <c r="D91" s="41">
        <f t="shared" si="145"/>
        <v>1.866911025381239E-2</v>
      </c>
      <c r="E91" s="3">
        <f>SUMIFS(Data!$B:$B,Data!$A:$A,E$3,Data!$D:$D,$B91,Data!$C:$C,$C$2)</f>
        <v>399718</v>
      </c>
      <c r="F91" s="41">
        <f t="shared" si="146"/>
        <v>9.6948570273820353E-3</v>
      </c>
      <c r="G91" s="3">
        <f>SUMIFS(Data!$B:$B,Data!$A:$A,G$3,Data!$D:$D,$B91,Data!$C:$C,$C$2)</f>
        <v>3085833</v>
      </c>
      <c r="H91" s="41">
        <f t="shared" si="147"/>
        <v>0.12367707720363325</v>
      </c>
      <c r="I91" s="3">
        <f t="shared" si="148"/>
        <v>3405662</v>
      </c>
      <c r="J91" s="45">
        <f t="shared" si="149"/>
        <v>-5.9948449368259098E-2</v>
      </c>
      <c r="K91" s="35">
        <f>SUMIFS(Data!$B:$B,Data!$A:$A,K$3,Data!$D:$D,$B91,Data!$C:$C,$K$2)</f>
        <v>234801</v>
      </c>
      <c r="L91" s="41">
        <f t="shared" si="150"/>
        <v>1.151233738823439E-3</v>
      </c>
      <c r="M91" s="3">
        <f>SUMIFS(Data!$B:$B,Data!$A:$A,M$3,Data!$D:$D,$B91,Data!$C:$C,$K$2)</f>
        <v>33846</v>
      </c>
      <c r="N91" s="41">
        <f t="shared" si="151"/>
        <v>2.1318173743116006E-3</v>
      </c>
      <c r="O91" s="3">
        <f>SUMIFS(Data!$B:$B,Data!$A:$A,O$3,Data!$D:$D,$B91,Data!$C:$C,$K$2)</f>
        <v>165078</v>
      </c>
      <c r="P91" s="41">
        <f t="shared" si="152"/>
        <v>7.9191114964495268E-3</v>
      </c>
      <c r="Q91" s="3">
        <f>SUMIFS(Data!$B:$B,Data!$A:$A,"Confirmed",Data!$D:$D,$B91,Data!$C:$C,$K$2)-M91-O91</f>
        <v>35877</v>
      </c>
      <c r="R91" s="45">
        <f t="shared" si="153"/>
        <v>-2.9721981826049328E-2</v>
      </c>
      <c r="S91" s="32">
        <f>SUMIFS(Data!$B:$B,Data!$A:$A,S$3,Data!$D:$D,$B91,Data!$C:$C,$S$2)</f>
        <v>169218</v>
      </c>
      <c r="T91" s="41">
        <f t="shared" si="154"/>
        <v>5.2156350243554713E-3</v>
      </c>
      <c r="U91" s="3">
        <f>SUMIFS(Data!$B:$B,Data!$A:$A,U$3,Data!$D:$D,$B91,Data!$C:$C,$S$2)</f>
        <v>4669</v>
      </c>
      <c r="V91" s="41">
        <f t="shared" si="155"/>
        <v>4.5180722891566263E-3</v>
      </c>
      <c r="W91" s="3">
        <f>SUMIFS(Data!$B:$B,Data!$A:$A,W$3,Data!$D:$D,$B91,Data!$C:$C,$S$2)</f>
        <v>135322</v>
      </c>
      <c r="X91" s="41">
        <f t="shared" si="156"/>
        <v>1.4407796101949026E-2</v>
      </c>
      <c r="Y91" s="3">
        <f>SUMIFS(Data!$B:$B,Data!$A:$A,"Confirmed",Data!$D:$D,$B91,Data!$C:$C,$S$2)-U91-W91</f>
        <v>29227</v>
      </c>
      <c r="Z91" s="45">
        <f t="shared" si="157"/>
        <v>-3.5157797438267531E-2</v>
      </c>
    </row>
    <row r="92" spans="1:26" x14ac:dyDescent="0.3">
      <c r="A92" s="7">
        <f t="shared" si="144"/>
        <v>43989</v>
      </c>
      <c r="B92" s="29">
        <v>43989</v>
      </c>
      <c r="C92" s="35">
        <f>SUMIFS(Data!$B:$B,Data!$A:$A,C$3,Data!$D:$D,$B92,Data!$C:$C,$C$2)</f>
        <v>7009065</v>
      </c>
      <c r="D92" s="41">
        <f t="shared" si="145"/>
        <v>1.7101778743451989E-2</v>
      </c>
      <c r="E92" s="3">
        <f>SUMIFS(Data!$B:$B,Data!$A:$A,E$3,Data!$D:$D,$B92,Data!$C:$C,$C$2)</f>
        <v>402730</v>
      </c>
      <c r="F92" s="41">
        <f t="shared" si="146"/>
        <v>7.5353123952386436E-3</v>
      </c>
      <c r="G92" s="3">
        <f>SUMIFS(Data!$B:$B,Data!$A:$A,G$3,Data!$D:$D,$B92,Data!$C:$C,$C$2)</f>
        <v>3140920</v>
      </c>
      <c r="H92" s="41">
        <f t="shared" si="147"/>
        <v>1.7851581728499242E-2</v>
      </c>
      <c r="I92" s="3">
        <f t="shared" si="148"/>
        <v>3465415</v>
      </c>
      <c r="J92" s="45">
        <f t="shared" si="149"/>
        <v>1.7545193856583537E-2</v>
      </c>
      <c r="K92" s="35">
        <f>SUMIFS(Data!$B:$B,Data!$A:$A,K$3,Data!$D:$D,$B92,Data!$C:$C,$K$2)</f>
        <v>234998</v>
      </c>
      <c r="L92" s="41">
        <f t="shared" si="150"/>
        <v>8.3900835175318672E-4</v>
      </c>
      <c r="M92" s="3">
        <f>SUMIFS(Data!$B:$B,Data!$A:$A,M$3,Data!$D:$D,$B92,Data!$C:$C,$K$2)</f>
        <v>33899</v>
      </c>
      <c r="N92" s="41">
        <f t="shared" si="151"/>
        <v>1.5659162087100396E-3</v>
      </c>
      <c r="O92" s="3">
        <f>SUMIFS(Data!$B:$B,Data!$A:$A,O$3,Data!$D:$D,$B92,Data!$C:$C,$K$2)</f>
        <v>165837</v>
      </c>
      <c r="P92" s="41">
        <f t="shared" si="152"/>
        <v>4.5978264820266783E-3</v>
      </c>
      <c r="Q92" s="3">
        <f>SUMIFS(Data!$B:$B,Data!$A:$A,"Confirmed",Data!$D:$D,$B92,Data!$C:$C,$K$2)-M92-O92</f>
        <v>35262</v>
      </c>
      <c r="R92" s="45">
        <f t="shared" si="153"/>
        <v>-1.7141901496780666E-2</v>
      </c>
      <c r="S92" s="32">
        <f>SUMIFS(Data!$B:$B,Data!$A:$A,S$3,Data!$D:$D,$B92,Data!$C:$C,$S$2)</f>
        <v>170132</v>
      </c>
      <c r="T92" s="41">
        <f t="shared" si="154"/>
        <v>5.4013166448013804E-3</v>
      </c>
      <c r="U92" s="3">
        <f>SUMIFS(Data!$B:$B,Data!$A:$A,U$3,Data!$D:$D,$B92,Data!$C:$C,$S$2)</f>
        <v>4692</v>
      </c>
      <c r="V92" s="41">
        <f t="shared" si="155"/>
        <v>4.9261083743842365E-3</v>
      </c>
      <c r="W92" s="3">
        <f>SUMIFS(Data!$B:$B,Data!$A:$A,W$3,Data!$D:$D,$B92,Data!$C:$C,$S$2)</f>
        <v>137969</v>
      </c>
      <c r="X92" s="41">
        <f t="shared" si="156"/>
        <v>1.9560751392973797E-2</v>
      </c>
      <c r="Y92" s="3">
        <f>SUMIFS(Data!$B:$B,Data!$A:$A,"Confirmed",Data!$D:$D,$B92,Data!$C:$C,$S$2)-U92-W92</f>
        <v>27471</v>
      </c>
      <c r="Z92" s="45">
        <f t="shared" si="157"/>
        <v>-6.0081431553016047E-2</v>
      </c>
    </row>
    <row r="93" spans="1:26" x14ac:dyDescent="0.3">
      <c r="A93" s="7">
        <f t="shared" si="144"/>
        <v>43990</v>
      </c>
      <c r="B93" s="29">
        <v>43990</v>
      </c>
      <c r="C93" s="35">
        <f>SUMIFS(Data!$B:$B,Data!$A:$A,C$3,Data!$D:$D,$B93,Data!$C:$C,$C$2)</f>
        <v>7118462</v>
      </c>
      <c r="D93" s="41">
        <f t="shared" si="145"/>
        <v>1.5607930587032651E-2</v>
      </c>
      <c r="E93" s="3">
        <f>SUMIFS(Data!$B:$B,Data!$A:$A,E$3,Data!$D:$D,$B93,Data!$C:$C,$C$2)</f>
        <v>406520</v>
      </c>
      <c r="F93" s="41">
        <f t="shared" si="146"/>
        <v>9.4107714846174851E-3</v>
      </c>
      <c r="G93" s="3">
        <f>SUMIFS(Data!$B:$B,Data!$A:$A,G$3,Data!$D:$D,$B93,Data!$C:$C,$C$2)</f>
        <v>3200000</v>
      </c>
      <c r="H93" s="41">
        <f t="shared" si="147"/>
        <v>1.8809775479795728E-2</v>
      </c>
      <c r="I93" s="3">
        <f t="shared" si="148"/>
        <v>3511942</v>
      </c>
      <c r="J93" s="45">
        <f t="shared" si="149"/>
        <v>1.3426097595814642E-2</v>
      </c>
      <c r="K93" s="35">
        <f>SUMIFS(Data!$B:$B,Data!$A:$A,K$3,Data!$D:$D,$B93,Data!$C:$C,$K$2)</f>
        <v>235278</v>
      </c>
      <c r="L93" s="41">
        <f t="shared" si="150"/>
        <v>1.1914995021234224E-3</v>
      </c>
      <c r="M93" s="3">
        <f>SUMIFS(Data!$B:$B,Data!$A:$A,M$3,Data!$D:$D,$B93,Data!$C:$C,$K$2)</f>
        <v>33964</v>
      </c>
      <c r="N93" s="41">
        <f t="shared" si="151"/>
        <v>1.9174606920558128E-3</v>
      </c>
      <c r="O93" s="3">
        <f>SUMIFS(Data!$B:$B,Data!$A:$A,O$3,Data!$D:$D,$B93,Data!$C:$C,$K$2)</f>
        <v>166500</v>
      </c>
      <c r="P93" s="41">
        <f t="shared" si="152"/>
        <v>3.9979015539354911E-3</v>
      </c>
      <c r="Q93" s="3">
        <f>SUMIFS(Data!$B:$B,Data!$A:$A,"Confirmed",Data!$D:$D,$B93,Data!$C:$C,$K$2)-M93-O93</f>
        <v>34814</v>
      </c>
      <c r="R93" s="45">
        <f t="shared" si="153"/>
        <v>-1.270489478759004E-2</v>
      </c>
      <c r="S93" s="32">
        <f>SUMIFS(Data!$B:$B,Data!$A:$A,S$3,Data!$D:$D,$B93,Data!$C:$C,$S$2)</f>
        <v>171121</v>
      </c>
      <c r="T93" s="41">
        <f t="shared" si="154"/>
        <v>5.8131333317659227E-3</v>
      </c>
      <c r="U93" s="3">
        <f>SUMIFS(Data!$B:$B,Data!$A:$A,U$3,Data!$D:$D,$B93,Data!$C:$C,$S$2)</f>
        <v>4711</v>
      </c>
      <c r="V93" s="41">
        <f t="shared" si="155"/>
        <v>4.0494458653026425E-3</v>
      </c>
      <c r="W93" s="3">
        <f>SUMIFS(Data!$B:$B,Data!$A:$A,W$3,Data!$D:$D,$B93,Data!$C:$C,$S$2)</f>
        <v>141380</v>
      </c>
      <c r="X93" s="41">
        <f t="shared" si="156"/>
        <v>2.4722945009386165E-2</v>
      </c>
      <c r="Y93" s="3">
        <f>SUMIFS(Data!$B:$B,Data!$A:$A,"Confirmed",Data!$D:$D,$B93,Data!$C:$C,$S$2)-U93-W93</f>
        <v>25030</v>
      </c>
      <c r="Z93" s="45">
        <f t="shared" si="157"/>
        <v>-8.8857340468130028E-2</v>
      </c>
    </row>
    <row r="94" spans="1:26" x14ac:dyDescent="0.3">
      <c r="A94" s="7">
        <f t="shared" si="144"/>
        <v>43991</v>
      </c>
      <c r="B94" s="29">
        <v>43991</v>
      </c>
      <c r="C94" s="35">
        <f>SUMIFS(Data!$B:$B,Data!$A:$A,C$3,Data!$D:$D,$B94,Data!$C:$C,$C$2)</f>
        <v>7242235</v>
      </c>
      <c r="D94" s="41">
        <f t="shared" si="145"/>
        <v>1.7387604232487298E-2</v>
      </c>
      <c r="E94" s="3">
        <f>SUMIFS(Data!$B:$B,Data!$A:$A,E$3,Data!$D:$D,$B94,Data!$C:$C,$C$2)</f>
        <v>609434</v>
      </c>
      <c r="F94" s="41">
        <f t="shared" si="146"/>
        <v>0.49914887336416414</v>
      </c>
      <c r="G94" s="3">
        <f>SUMIFS(Data!$B:$B,Data!$A:$A,G$3,Data!$D:$D,$B94,Data!$C:$C,$C$2)</f>
        <v>3375668</v>
      </c>
      <c r="H94" s="41">
        <f t="shared" si="147"/>
        <v>5.4896250000000001E-2</v>
      </c>
      <c r="I94" s="3">
        <f t="shared" si="148"/>
        <v>3257133</v>
      </c>
      <c r="J94" s="45">
        <f t="shared" si="149"/>
        <v>-7.2555013721752812E-2</v>
      </c>
      <c r="K94" s="35">
        <f>SUMIFS(Data!$B:$B,Data!$A:$A,K$3,Data!$D:$D,$B94,Data!$C:$C,$K$2)</f>
        <v>235561</v>
      </c>
      <c r="L94" s="41">
        <f t="shared" si="150"/>
        <v>1.2028323940189902E-3</v>
      </c>
      <c r="M94" s="3">
        <f>SUMIFS(Data!$B:$B,Data!$A:$A,M$3,Data!$D:$D,$B94,Data!$C:$C,$K$2)</f>
        <v>34043</v>
      </c>
      <c r="N94" s="41">
        <f t="shared" si="151"/>
        <v>2.3259922270639499E-3</v>
      </c>
      <c r="O94" s="3">
        <f>SUMIFS(Data!$B:$B,Data!$A:$A,O$3,Data!$D:$D,$B94,Data!$C:$C,$K$2)</f>
        <v>168646</v>
      </c>
      <c r="P94" s="41">
        <f t="shared" si="152"/>
        <v>1.2888888888888889E-2</v>
      </c>
      <c r="Q94" s="3">
        <f>SUMIFS(Data!$B:$B,Data!$A:$A,"Confirmed",Data!$D:$D,$B94,Data!$C:$C,$K$2)-M94-O94</f>
        <v>32872</v>
      </c>
      <c r="R94" s="45">
        <f t="shared" si="153"/>
        <v>-5.5782156603665194E-2</v>
      </c>
      <c r="S94" s="32">
        <f>SUMIFS(Data!$B:$B,Data!$A:$A,S$3,Data!$D:$D,$B94,Data!$C:$C,$S$2)</f>
        <v>172114</v>
      </c>
      <c r="T94" s="41">
        <f t="shared" si="154"/>
        <v>5.8029113901858923E-3</v>
      </c>
      <c r="U94" s="3">
        <f>SUMIFS(Data!$B:$B,Data!$A:$A,U$3,Data!$D:$D,$B94,Data!$C:$C,$S$2)</f>
        <v>4729</v>
      </c>
      <c r="V94" s="41">
        <f t="shared" si="155"/>
        <v>3.8208448312460198E-3</v>
      </c>
      <c r="W94" s="3">
        <f>SUMIFS(Data!$B:$B,Data!$A:$A,W$3,Data!$D:$D,$B94,Data!$C:$C,$S$2)</f>
        <v>144598</v>
      </c>
      <c r="X94" s="41">
        <f t="shared" si="156"/>
        <v>2.2761352383646908E-2</v>
      </c>
      <c r="Y94" s="3">
        <f>SUMIFS(Data!$B:$B,Data!$A:$A,"Confirmed",Data!$D:$D,$B94,Data!$C:$C,$S$2)-U94-W94</f>
        <v>22787</v>
      </c>
      <c r="Z94" s="45">
        <f t="shared" si="157"/>
        <v>-8.9612465041949654E-2</v>
      </c>
    </row>
    <row r="95" spans="1:26" x14ac:dyDescent="0.3">
      <c r="A95" s="7">
        <f t="shared" si="144"/>
        <v>43992</v>
      </c>
      <c r="B95" s="29">
        <v>43992</v>
      </c>
      <c r="C95" s="35">
        <f>SUMIFS(Data!$B:$B,Data!$A:$A,C$3,Data!$D:$D,$B95,Data!$C:$C,$C$2)</f>
        <v>7360239</v>
      </c>
      <c r="D95" s="41">
        <f t="shared" si="145"/>
        <v>1.6293865084466327E-2</v>
      </c>
      <c r="E95" s="3">
        <f>SUMIFS(Data!$B:$B,Data!$A:$A,E$3,Data!$D:$D,$B95,Data!$C:$C,$C$2)</f>
        <v>416201</v>
      </c>
      <c r="F95" s="41">
        <f t="shared" si="146"/>
        <v>-0.31706960885017904</v>
      </c>
      <c r="G95" s="3">
        <f>SUMIFS(Data!$B:$B,Data!$A:$A,G$3,Data!$D:$D,$B95,Data!$C:$C,$C$2)</f>
        <v>3454807</v>
      </c>
      <c r="H95" s="41">
        <f t="shared" si="147"/>
        <v>2.3443952426601196E-2</v>
      </c>
      <c r="I95" s="3">
        <f t="shared" si="148"/>
        <v>3489231</v>
      </c>
      <c r="J95" s="45">
        <f t="shared" si="149"/>
        <v>7.125837354507783E-2</v>
      </c>
      <c r="K95" s="35">
        <f>SUMIFS(Data!$B:$B,Data!$A:$A,K$3,Data!$D:$D,$B95,Data!$C:$C,$K$2)</f>
        <v>235763</v>
      </c>
      <c r="L95" s="41">
        <f t="shared" si="150"/>
        <v>8.5752734960371194E-4</v>
      </c>
      <c r="M95" s="3">
        <f>SUMIFS(Data!$B:$B,Data!$A:$A,M$3,Data!$D:$D,$B95,Data!$C:$C,$K$2)</f>
        <v>34114</v>
      </c>
      <c r="N95" s="41">
        <f t="shared" si="151"/>
        <v>2.0855976265311518E-3</v>
      </c>
      <c r="O95" s="3">
        <f>SUMIFS(Data!$B:$B,Data!$A:$A,O$3,Data!$D:$D,$B95,Data!$C:$C,$K$2)</f>
        <v>169939</v>
      </c>
      <c r="P95" s="41">
        <f t="shared" si="152"/>
        <v>7.6669473334677373E-3</v>
      </c>
      <c r="Q95" s="3">
        <f>SUMIFS(Data!$B:$B,Data!$A:$A,"Confirmed",Data!$D:$D,$B95,Data!$C:$C,$K$2)-M95-O95</f>
        <v>31710</v>
      </c>
      <c r="R95" s="45">
        <f t="shared" si="153"/>
        <v>-3.534923339011925E-2</v>
      </c>
      <c r="S95" s="32">
        <f>SUMIFS(Data!$B:$B,Data!$A:$A,S$3,Data!$D:$D,$B95,Data!$C:$C,$S$2)</f>
        <v>173036</v>
      </c>
      <c r="T95" s="41">
        <f t="shared" si="154"/>
        <v>5.3569146031118911E-3</v>
      </c>
      <c r="U95" s="3">
        <f>SUMIFS(Data!$B:$B,Data!$A:$A,U$3,Data!$D:$D,$B95,Data!$C:$C,$S$2)</f>
        <v>4746</v>
      </c>
      <c r="V95" s="41">
        <f t="shared" si="155"/>
        <v>3.5948403467963631E-3</v>
      </c>
      <c r="W95" s="3">
        <f>SUMIFS(Data!$B:$B,Data!$A:$A,W$3,Data!$D:$D,$B95,Data!$C:$C,$S$2)</f>
        <v>146839</v>
      </c>
      <c r="X95" s="41">
        <f t="shared" si="156"/>
        <v>1.5498139669981604E-2</v>
      </c>
      <c r="Y95" s="3">
        <f>SUMIFS(Data!$B:$B,Data!$A:$A,"Confirmed",Data!$D:$D,$B95,Data!$C:$C,$S$2)-U95-W95</f>
        <v>21451</v>
      </c>
      <c r="Z95" s="45">
        <f t="shared" si="157"/>
        <v>-5.8629920568745338E-2</v>
      </c>
    </row>
    <row r="96" spans="1:26" x14ac:dyDescent="0.3">
      <c r="A96" s="7">
        <f t="shared" si="144"/>
        <v>43993</v>
      </c>
      <c r="B96" s="29">
        <v>43993</v>
      </c>
      <c r="C96" s="35">
        <f>SUMIFS(Data!$B:$B,Data!$A:$A,C$3,Data!$D:$D,$B96,Data!$C:$C,$C$2)</f>
        <v>7514481</v>
      </c>
      <c r="D96" s="41">
        <f t="shared" si="145"/>
        <v>2.0956112974048806E-2</v>
      </c>
      <c r="E96" s="3">
        <f>SUMIFS(Data!$B:$B,Data!$A:$A,E$3,Data!$D:$D,$B96,Data!$C:$C,$C$2)</f>
        <v>421458</v>
      </c>
      <c r="F96" s="41">
        <f t="shared" si="146"/>
        <v>1.263091631207037E-2</v>
      </c>
      <c r="G96" s="3">
        <f>SUMIFS(Data!$B:$B,Data!$A:$A,G$3,Data!$D:$D,$B96,Data!$C:$C,$C$2)</f>
        <v>3540696</v>
      </c>
      <c r="H96" s="41">
        <f t="shared" si="147"/>
        <v>2.4860723044731588E-2</v>
      </c>
      <c r="I96" s="3">
        <f t="shared" si="148"/>
        <v>3552327</v>
      </c>
      <c r="J96" s="45">
        <f t="shared" si="149"/>
        <v>1.8083067587098704E-2</v>
      </c>
      <c r="K96" s="35">
        <f>SUMIFS(Data!$B:$B,Data!$A:$A,K$3,Data!$D:$D,$B96,Data!$C:$C,$K$2)</f>
        <v>236142</v>
      </c>
      <c r="L96" s="41">
        <f t="shared" si="150"/>
        <v>1.6075465615893927E-3</v>
      </c>
      <c r="M96" s="3">
        <f>SUMIFS(Data!$B:$B,Data!$A:$A,M$3,Data!$D:$D,$B96,Data!$C:$C,$K$2)</f>
        <v>34167</v>
      </c>
      <c r="N96" s="41">
        <f t="shared" si="151"/>
        <v>1.5536143518789939E-3</v>
      </c>
      <c r="O96" s="3">
        <f>SUMIFS(Data!$B:$B,Data!$A:$A,O$3,Data!$D:$D,$B96,Data!$C:$C,$K$2)</f>
        <v>171338</v>
      </c>
      <c r="P96" s="41">
        <f t="shared" si="152"/>
        <v>8.2323657312329719E-3</v>
      </c>
      <c r="Q96" s="3">
        <f>SUMIFS(Data!$B:$B,Data!$A:$A,"Confirmed",Data!$D:$D,$B96,Data!$C:$C,$K$2)-M96-O96</f>
        <v>30637</v>
      </c>
      <c r="R96" s="45">
        <f t="shared" si="153"/>
        <v>-3.3837906023336486E-2</v>
      </c>
      <c r="S96" s="32">
        <f>SUMIFS(Data!$B:$B,Data!$A:$A,S$3,Data!$D:$D,$B96,Data!$C:$C,$S$2)</f>
        <v>174023</v>
      </c>
      <c r="T96" s="41">
        <f t="shared" si="154"/>
        <v>5.7040153494070595E-3</v>
      </c>
      <c r="U96" s="3">
        <f>SUMIFS(Data!$B:$B,Data!$A:$A,U$3,Data!$D:$D,$B96,Data!$C:$C,$S$2)</f>
        <v>4763</v>
      </c>
      <c r="V96" s="41">
        <f t="shared" si="155"/>
        <v>3.5819637589549094E-3</v>
      </c>
      <c r="W96" s="3">
        <f>SUMIFS(Data!$B:$B,Data!$A:$A,W$3,Data!$D:$D,$B96,Data!$C:$C,$S$2)</f>
        <v>147860</v>
      </c>
      <c r="X96" s="41">
        <f t="shared" si="156"/>
        <v>6.9531936338438696E-3</v>
      </c>
      <c r="Y96" s="3">
        <f>SUMIFS(Data!$B:$B,Data!$A:$A,"Confirmed",Data!$D:$D,$B96,Data!$C:$C,$S$2)-U96-W96</f>
        <v>21400</v>
      </c>
      <c r="Z96" s="45">
        <f t="shared" si="157"/>
        <v>-2.3775115379236398E-3</v>
      </c>
    </row>
    <row r="97" spans="1:26" x14ac:dyDescent="0.3">
      <c r="A97" s="7">
        <f t="shared" si="144"/>
        <v>43994</v>
      </c>
      <c r="B97" s="29">
        <v>43994</v>
      </c>
      <c r="C97" s="35">
        <f>SUMIFS(Data!$B:$B,Data!$A:$A,C$3,Data!$D:$D,$B97,Data!$C:$C,$C$2)</f>
        <v>7632802</v>
      </c>
      <c r="D97" s="41">
        <f t="shared" si="145"/>
        <v>1.5745731475001402E-2</v>
      </c>
      <c r="E97" s="3">
        <f>SUMIFS(Data!$B:$B,Data!$A:$A,E$3,Data!$D:$D,$B97,Data!$C:$C,$C$2)</f>
        <v>425394</v>
      </c>
      <c r="F97" s="41">
        <f t="shared" si="146"/>
        <v>9.3390088692111677E-3</v>
      </c>
      <c r="G97" s="3">
        <f>SUMIFS(Data!$B:$B,Data!$A:$A,G$3,Data!$D:$D,$B97,Data!$C:$C,$C$2)</f>
        <v>3613277</v>
      </c>
      <c r="H97" s="41">
        <f t="shared" si="147"/>
        <v>2.0499077017625912E-2</v>
      </c>
      <c r="I97" s="3">
        <f t="shared" si="148"/>
        <v>3594131</v>
      </c>
      <c r="J97" s="45">
        <f t="shared" si="149"/>
        <v>1.1768060766928269E-2</v>
      </c>
      <c r="K97" s="35">
        <f>SUMIFS(Data!$B:$B,Data!$A:$A,K$3,Data!$D:$D,$B97,Data!$C:$C,$K$2)</f>
        <v>236305</v>
      </c>
      <c r="L97" s="41">
        <f t="shared" si="150"/>
        <v>6.9026263858187019E-4</v>
      </c>
      <c r="M97" s="3">
        <f>SUMIFS(Data!$B:$B,Data!$A:$A,M$3,Data!$D:$D,$B97,Data!$C:$C,$K$2)</f>
        <v>34223</v>
      </c>
      <c r="N97" s="41">
        <f t="shared" si="151"/>
        <v>1.6390083999180496E-3</v>
      </c>
      <c r="O97" s="3">
        <f>SUMIFS(Data!$B:$B,Data!$A:$A,O$3,Data!$D:$D,$B97,Data!$C:$C,$K$2)</f>
        <v>173085</v>
      </c>
      <c r="P97" s="41">
        <f t="shared" si="152"/>
        <v>1.019622033641107E-2</v>
      </c>
      <c r="Q97" s="3">
        <f>SUMIFS(Data!$B:$B,Data!$A:$A,"Confirmed",Data!$D:$D,$B97,Data!$C:$C,$K$2)-M97-O97</f>
        <v>28997</v>
      </c>
      <c r="R97" s="45">
        <f t="shared" si="153"/>
        <v>-5.3530045369977478E-2</v>
      </c>
      <c r="S97" s="32">
        <f>SUMIFS(Data!$B:$B,Data!$A:$A,S$3,Data!$D:$D,$B97,Data!$C:$C,$S$2)</f>
        <v>175218</v>
      </c>
      <c r="T97" s="41">
        <f t="shared" si="154"/>
        <v>6.8669083971658919E-3</v>
      </c>
      <c r="U97" s="3">
        <f>SUMIFS(Data!$B:$B,Data!$A:$A,U$3,Data!$D:$D,$B97,Data!$C:$C,$S$2)</f>
        <v>4778</v>
      </c>
      <c r="V97" s="41">
        <f t="shared" si="155"/>
        <v>3.1492756665966828E-3</v>
      </c>
      <c r="W97" s="3">
        <f>SUMIFS(Data!$B:$B,Data!$A:$A,W$3,Data!$D:$D,$B97,Data!$C:$C,$S$2)</f>
        <v>149102</v>
      </c>
      <c r="X97" s="41">
        <f t="shared" si="156"/>
        <v>8.3998376842959552E-3</v>
      </c>
      <c r="Y97" s="3">
        <f>SUMIFS(Data!$B:$B,Data!$A:$A,"Confirmed",Data!$D:$D,$B97,Data!$C:$C,$S$2)-U97-W97</f>
        <v>21338</v>
      </c>
      <c r="Z97" s="45">
        <f t="shared" si="157"/>
        <v>-2.897196261682243E-3</v>
      </c>
    </row>
    <row r="98" spans="1:26" x14ac:dyDescent="0.3">
      <c r="A98" s="7">
        <f t="shared" si="144"/>
        <v>43995</v>
      </c>
      <c r="B98" s="29">
        <v>43995</v>
      </c>
      <c r="C98" s="35">
        <f>SUMIFS(Data!$B:$B,Data!$A:$A,C$3,Data!$D:$D,$B98,Data!$C:$C,$C$2)</f>
        <v>7766952</v>
      </c>
      <c r="D98" s="41">
        <f t="shared" si="145"/>
        <v>1.757545918261734E-2</v>
      </c>
      <c r="E98" s="3">
        <f>SUMIFS(Data!$B:$B,Data!$A:$A,E$3,Data!$D:$D,$B98,Data!$C:$C,$C$2)</f>
        <v>429736</v>
      </c>
      <c r="F98" s="41">
        <f t="shared" si="146"/>
        <v>1.0207008091322398E-2</v>
      </c>
      <c r="G98" s="3">
        <f>SUMIFS(Data!$B:$B,Data!$A:$A,G$3,Data!$D:$D,$B98,Data!$C:$C,$C$2)</f>
        <v>3698304</v>
      </c>
      <c r="H98" s="41">
        <f t="shared" si="147"/>
        <v>2.3531824435270254E-2</v>
      </c>
      <c r="I98" s="3">
        <f t="shared" si="148"/>
        <v>3638912</v>
      </c>
      <c r="J98" s="45">
        <f t="shared" si="149"/>
        <v>1.2459479078531083E-2</v>
      </c>
      <c r="K98" s="35">
        <f>SUMIFS(Data!$B:$B,Data!$A:$A,K$3,Data!$D:$D,$B98,Data!$C:$C,$K$2)</f>
        <v>236651</v>
      </c>
      <c r="L98" s="41">
        <f t="shared" si="150"/>
        <v>1.4642093904064662E-3</v>
      </c>
      <c r="M98" s="3">
        <f>SUMIFS(Data!$B:$B,Data!$A:$A,M$3,Data!$D:$D,$B98,Data!$C:$C,$K$2)</f>
        <v>34301</v>
      </c>
      <c r="N98" s="41">
        <f t="shared" si="151"/>
        <v>2.279168979925781E-3</v>
      </c>
      <c r="O98" s="3">
        <f>SUMIFS(Data!$B:$B,Data!$A:$A,O$3,Data!$D:$D,$B98,Data!$C:$C,$K$2)</f>
        <v>174865</v>
      </c>
      <c r="P98" s="41">
        <f t="shared" si="152"/>
        <v>1.0283964526099892E-2</v>
      </c>
      <c r="Q98" s="3">
        <f>SUMIFS(Data!$B:$B,Data!$A:$A,"Confirmed",Data!$D:$D,$B98,Data!$C:$C,$K$2)-M98-O98</f>
        <v>27485</v>
      </c>
      <c r="R98" s="45">
        <f t="shared" si="153"/>
        <v>-5.2143325171569471E-2</v>
      </c>
      <c r="S98" s="32">
        <f>SUMIFS(Data!$B:$B,Data!$A:$A,S$3,Data!$D:$D,$B98,Data!$C:$C,$S$2)</f>
        <v>176677</v>
      </c>
      <c r="T98" s="41">
        <f t="shared" si="154"/>
        <v>8.3267700806994721E-3</v>
      </c>
      <c r="U98" s="3">
        <f>SUMIFS(Data!$B:$B,Data!$A:$A,U$3,Data!$D:$D,$B98,Data!$C:$C,$S$2)</f>
        <v>4792</v>
      </c>
      <c r="V98" s="41">
        <f t="shared" si="155"/>
        <v>2.9300962745918793E-3</v>
      </c>
      <c r="W98" s="3">
        <f>SUMIFS(Data!$B:$B,Data!$A:$A,W$3,Data!$D:$D,$B98,Data!$C:$C,$S$2)</f>
        <v>150087</v>
      </c>
      <c r="X98" s="41">
        <f t="shared" si="156"/>
        <v>6.6062158790626555E-3</v>
      </c>
      <c r="Y98" s="3">
        <f>SUMIFS(Data!$B:$B,Data!$A:$A,"Confirmed",Data!$D:$D,$B98,Data!$C:$C,$S$2)-U98-W98</f>
        <v>21798</v>
      </c>
      <c r="Z98" s="45">
        <f t="shared" si="157"/>
        <v>2.155778423469866E-2</v>
      </c>
    </row>
    <row r="99" spans="1:26" x14ac:dyDescent="0.3">
      <c r="A99" s="7">
        <f t="shared" si="144"/>
        <v>43996</v>
      </c>
      <c r="B99" s="29">
        <v>43996</v>
      </c>
      <c r="C99" s="35">
        <f>SUMIFS(Data!$B:$B,Data!$A:$A,C$3,Data!$D:$D,$B99,Data!$C:$C,$C$2)</f>
        <v>7900924</v>
      </c>
      <c r="D99" s="41">
        <f t="shared" si="145"/>
        <v>1.7248980037471585E-2</v>
      </c>
      <c r="E99" s="3">
        <f>SUMIFS(Data!$B:$B,Data!$A:$A,E$3,Data!$D:$D,$B99,Data!$C:$C,$C$2)</f>
        <v>433066</v>
      </c>
      <c r="F99" s="41">
        <f t="shared" si="146"/>
        <v>7.7489435374276296E-3</v>
      </c>
      <c r="G99" s="3">
        <f>SUMIFS(Data!$B:$B,Data!$A:$A,G$3,Data!$D:$D,$B99,Data!$C:$C,$C$2)</f>
        <v>3769712</v>
      </c>
      <c r="H99" s="41">
        <f t="shared" si="147"/>
        <v>1.9308309971273318E-2</v>
      </c>
      <c r="I99" s="3">
        <f t="shared" si="148"/>
        <v>3698146</v>
      </c>
      <c r="J99" s="45">
        <f t="shared" si="149"/>
        <v>1.6277942417953498E-2</v>
      </c>
      <c r="K99" s="35">
        <f>SUMIFS(Data!$B:$B,Data!$A:$A,K$3,Data!$D:$D,$B99,Data!$C:$C,$K$2)</f>
        <v>236989</v>
      </c>
      <c r="L99" s="41">
        <f t="shared" si="150"/>
        <v>1.4282635611089748E-3</v>
      </c>
      <c r="M99" s="3">
        <f>SUMIFS(Data!$B:$B,Data!$A:$A,M$3,Data!$D:$D,$B99,Data!$C:$C,$K$2)</f>
        <v>34345</v>
      </c>
      <c r="N99" s="41">
        <f t="shared" si="151"/>
        <v>1.2827614355266611E-3</v>
      </c>
      <c r="O99" s="3">
        <f>SUMIFS(Data!$B:$B,Data!$A:$A,O$3,Data!$D:$D,$B99,Data!$C:$C,$K$2)</f>
        <v>176370</v>
      </c>
      <c r="P99" s="41">
        <f t="shared" si="152"/>
        <v>8.6066394075429622E-3</v>
      </c>
      <c r="Q99" s="3">
        <f>SUMIFS(Data!$B:$B,Data!$A:$A,"Confirmed",Data!$D:$D,$B99,Data!$C:$C,$K$2)-M99-O99</f>
        <v>26274</v>
      </c>
      <c r="R99" s="45">
        <f t="shared" si="153"/>
        <v>-4.4060396579952699E-2</v>
      </c>
      <c r="S99" s="32">
        <f>SUMIFS(Data!$B:$B,Data!$A:$A,S$3,Data!$D:$D,$B99,Data!$C:$C,$S$2)</f>
        <v>178239</v>
      </c>
      <c r="T99" s="41">
        <f t="shared" si="154"/>
        <v>8.8409923193171723E-3</v>
      </c>
      <c r="U99" s="3">
        <f>SUMIFS(Data!$B:$B,Data!$A:$A,U$3,Data!$D:$D,$B99,Data!$C:$C,$S$2)</f>
        <v>4807</v>
      </c>
      <c r="V99" s="41">
        <f t="shared" si="155"/>
        <v>3.1302170283806345E-3</v>
      </c>
      <c r="W99" s="3">
        <f>SUMIFS(Data!$B:$B,Data!$A:$A,W$3,Data!$D:$D,$B99,Data!$C:$C,$S$2)</f>
        <v>151417</v>
      </c>
      <c r="X99" s="41">
        <f t="shared" si="156"/>
        <v>8.8615269810176766E-3</v>
      </c>
      <c r="Y99" s="3">
        <f>SUMIFS(Data!$B:$B,Data!$A:$A,"Confirmed",Data!$D:$D,$B99,Data!$C:$C,$S$2)-U99-W99</f>
        <v>22015</v>
      </c>
      <c r="Z99" s="45">
        <f t="shared" si="157"/>
        <v>9.9550417469492607E-3</v>
      </c>
    </row>
    <row r="100" spans="1:26" x14ac:dyDescent="0.3">
      <c r="A100" s="7">
        <f t="shared" si="144"/>
        <v>43997</v>
      </c>
      <c r="B100" s="29">
        <v>43997</v>
      </c>
      <c r="C100" s="35">
        <f>SUMIFS(Data!$B:$B,Data!$A:$A,C$3,Data!$D:$D,$B100,Data!$C:$C,$C$2)</f>
        <v>8034504</v>
      </c>
      <c r="D100" s="41">
        <f t="shared" si="145"/>
        <v>1.6906883296181559E-2</v>
      </c>
      <c r="E100" s="3">
        <f>SUMIFS(Data!$B:$B,Data!$A:$A,E$3,Data!$D:$D,$B100,Data!$C:$C,$C$2)</f>
        <v>436899</v>
      </c>
      <c r="F100" s="41">
        <f t="shared" si="146"/>
        <v>8.8508449058573059E-3</v>
      </c>
      <c r="G100" s="3">
        <f>SUMIFS(Data!$B:$B,Data!$A:$A,G$3,Data!$D:$D,$B100,Data!$C:$C,$C$2)</f>
        <v>3857339</v>
      </c>
      <c r="H100" s="41">
        <f t="shared" si="147"/>
        <v>2.3245011820531649E-2</v>
      </c>
      <c r="I100" s="3">
        <f t="shared" si="148"/>
        <v>3740266</v>
      </c>
      <c r="J100" s="45">
        <f t="shared" si="149"/>
        <v>1.138949084216794E-2</v>
      </c>
      <c r="K100" s="35">
        <f>SUMIFS(Data!$B:$B,Data!$A:$A,K$3,Data!$D:$D,$B100,Data!$C:$C,$K$2)</f>
        <v>237290</v>
      </c>
      <c r="L100" s="41">
        <f t="shared" si="150"/>
        <v>1.2701011439349506E-3</v>
      </c>
      <c r="M100" s="3">
        <f>SUMIFS(Data!$B:$B,Data!$A:$A,M$3,Data!$D:$D,$B100,Data!$C:$C,$K$2)</f>
        <v>34371</v>
      </c>
      <c r="N100" s="41">
        <f t="shared" si="151"/>
        <v>7.5702431212694714E-4</v>
      </c>
      <c r="O100" s="3">
        <f>SUMIFS(Data!$B:$B,Data!$A:$A,O$3,Data!$D:$D,$B100,Data!$C:$C,$K$2)</f>
        <v>177010</v>
      </c>
      <c r="P100" s="41">
        <f t="shared" si="152"/>
        <v>3.6287350456426829E-3</v>
      </c>
      <c r="Q100" s="3">
        <f>SUMIFS(Data!$B:$B,Data!$A:$A,"Confirmed",Data!$D:$D,$B100,Data!$C:$C,$K$2)-M100-O100</f>
        <v>25909</v>
      </c>
      <c r="R100" s="45">
        <f t="shared" si="153"/>
        <v>-1.3892060592220446E-2</v>
      </c>
      <c r="S100" s="32">
        <f>SUMIFS(Data!$B:$B,Data!$A:$A,S$3,Data!$D:$D,$B100,Data!$C:$C,$S$2)</f>
        <v>179831</v>
      </c>
      <c r="T100" s="41">
        <f t="shared" si="154"/>
        <v>8.9318274900554873E-3</v>
      </c>
      <c r="U100" s="3">
        <f>SUMIFS(Data!$B:$B,Data!$A:$A,U$3,Data!$D:$D,$B100,Data!$C:$C,$S$2)</f>
        <v>4825</v>
      </c>
      <c r="V100" s="41">
        <f t="shared" si="155"/>
        <v>3.7445392136467651E-3</v>
      </c>
      <c r="W100" s="3">
        <f>SUMIFS(Data!$B:$B,Data!$A:$A,W$3,Data!$D:$D,$B100,Data!$C:$C,$S$2)</f>
        <v>152364</v>
      </c>
      <c r="X100" s="41">
        <f t="shared" si="156"/>
        <v>6.2542515041243722E-3</v>
      </c>
      <c r="Y100" s="3">
        <f>SUMIFS(Data!$B:$B,Data!$A:$A,"Confirmed",Data!$D:$D,$B100,Data!$C:$C,$S$2)-U100-W100</f>
        <v>22642</v>
      </c>
      <c r="Z100" s="45">
        <f t="shared" si="157"/>
        <v>2.8480581421757894E-2</v>
      </c>
    </row>
    <row r="101" spans="1:26" x14ac:dyDescent="0.3">
      <c r="A101" s="7">
        <f t="shared" si="144"/>
        <v>43998</v>
      </c>
      <c r="B101" s="29">
        <v>43998</v>
      </c>
      <c r="C101" s="35">
        <f>SUMIFS(Data!$B:$B,Data!$A:$A,C$3,Data!$D:$D,$B101,Data!$C:$C,$C$2)</f>
        <v>8173940</v>
      </c>
      <c r="D101" s="41">
        <f t="shared" si="145"/>
        <v>1.735464939715009E-2</v>
      </c>
      <c r="E101" s="3">
        <f>SUMIFS(Data!$B:$B,Data!$A:$A,E$3,Data!$D:$D,$B101,Data!$C:$C,$C$2)</f>
        <v>443685</v>
      </c>
      <c r="F101" s="41">
        <f t="shared" si="146"/>
        <v>1.5532193939560401E-2</v>
      </c>
      <c r="G101" s="3">
        <f>SUMIFS(Data!$B:$B,Data!$A:$A,G$3,Data!$D:$D,$B101,Data!$C:$C,$C$2)</f>
        <v>3955169</v>
      </c>
      <c r="H101" s="41">
        <f t="shared" si="147"/>
        <v>2.5362043626448182E-2</v>
      </c>
      <c r="I101" s="3">
        <f t="shared" si="148"/>
        <v>3775086</v>
      </c>
      <c r="J101" s="45">
        <f t="shared" si="149"/>
        <v>9.3094983084090806E-3</v>
      </c>
      <c r="K101" s="35">
        <f>SUMIFS(Data!$B:$B,Data!$A:$A,K$3,Data!$D:$D,$B101,Data!$C:$C,$K$2)</f>
        <v>237500</v>
      </c>
      <c r="L101" s="41">
        <f t="shared" si="150"/>
        <v>8.8499304648320622E-4</v>
      </c>
      <c r="M101" s="3">
        <f>SUMIFS(Data!$B:$B,Data!$A:$A,M$3,Data!$D:$D,$B101,Data!$C:$C,$K$2)</f>
        <v>34405</v>
      </c>
      <c r="N101" s="41">
        <f t="shared" si="151"/>
        <v>9.8920601670012508E-4</v>
      </c>
      <c r="O101" s="3">
        <f>SUMIFS(Data!$B:$B,Data!$A:$A,O$3,Data!$D:$D,$B101,Data!$C:$C,$K$2)</f>
        <v>178526</v>
      </c>
      <c r="P101" s="41">
        <f t="shared" si="152"/>
        <v>8.564487882040563E-3</v>
      </c>
      <c r="Q101" s="3">
        <f>SUMIFS(Data!$B:$B,Data!$A:$A,"Confirmed",Data!$D:$D,$B101,Data!$C:$C,$K$2)-M101-O101</f>
        <v>24569</v>
      </c>
      <c r="R101" s="45">
        <f t="shared" si="153"/>
        <v>-5.1719479717472691E-2</v>
      </c>
      <c r="S101" s="32">
        <f>SUMIFS(Data!$B:$B,Data!$A:$A,S$3,Data!$D:$D,$B101,Data!$C:$C,$S$2)</f>
        <v>181298</v>
      </c>
      <c r="T101" s="41">
        <f t="shared" si="154"/>
        <v>8.1576591355216835E-3</v>
      </c>
      <c r="U101" s="3">
        <f>SUMIFS(Data!$B:$B,Data!$A:$A,U$3,Data!$D:$D,$B101,Data!$C:$C,$S$2)</f>
        <v>4842</v>
      </c>
      <c r="V101" s="41">
        <f t="shared" si="155"/>
        <v>3.523316062176166E-3</v>
      </c>
      <c r="W101" s="3">
        <f>SUMIFS(Data!$B:$B,Data!$A:$A,W$3,Data!$D:$D,$B101,Data!$C:$C,$S$2)</f>
        <v>153379</v>
      </c>
      <c r="X101" s="41">
        <f t="shared" si="156"/>
        <v>6.6616786117455569E-3</v>
      </c>
      <c r="Y101" s="3">
        <f>SUMIFS(Data!$B:$B,Data!$A:$A,"Confirmed",Data!$D:$D,$B101,Data!$C:$C,$S$2)-U101-W101</f>
        <v>23077</v>
      </c>
      <c r="Z101" s="45">
        <f t="shared" si="157"/>
        <v>1.9212083738185674E-2</v>
      </c>
    </row>
    <row r="102" spans="1:26" x14ac:dyDescent="0.3">
      <c r="A102" s="7">
        <f t="shared" si="144"/>
        <v>43999</v>
      </c>
      <c r="B102" s="29">
        <v>43999</v>
      </c>
      <c r="C102" s="35">
        <f>SUMIFS(Data!$B:$B,Data!$A:$A,C$3,Data!$D:$D,$B102,Data!$C:$C,$C$2)</f>
        <v>8349950</v>
      </c>
      <c r="D102" s="41">
        <f t="shared" si="145"/>
        <v>2.153306728456534E-2</v>
      </c>
      <c r="E102" s="3">
        <f>SUMIFS(Data!$B:$B,Data!$A:$A,E$3,Data!$D:$D,$B102,Data!$C:$C,$C$2)</f>
        <v>448959</v>
      </c>
      <c r="F102" s="41">
        <f t="shared" si="146"/>
        <v>1.1886811589303221E-2</v>
      </c>
      <c r="G102" s="3">
        <f>SUMIFS(Data!$B:$B,Data!$A:$A,G$3,Data!$D:$D,$B102,Data!$C:$C,$C$2)</f>
        <v>4073955</v>
      </c>
      <c r="H102" s="41">
        <f t="shared" si="147"/>
        <v>3.0033103515930672E-2</v>
      </c>
      <c r="I102" s="3">
        <f t="shared" si="148"/>
        <v>3827036</v>
      </c>
      <c r="J102" s="45">
        <f t="shared" si="149"/>
        <v>1.3761275902058921E-2</v>
      </c>
      <c r="K102" s="35">
        <f>SUMIFS(Data!$B:$B,Data!$A:$A,K$3,Data!$D:$D,$B102,Data!$C:$C,$K$2)</f>
        <v>237828</v>
      </c>
      <c r="L102" s="41">
        <f t="shared" si="150"/>
        <v>1.3810526315789474E-3</v>
      </c>
      <c r="M102" s="3">
        <f>SUMIFS(Data!$B:$B,Data!$A:$A,M$3,Data!$D:$D,$B102,Data!$C:$C,$K$2)</f>
        <v>34448</v>
      </c>
      <c r="N102" s="41">
        <f t="shared" si="151"/>
        <v>1.2498183403575063E-3</v>
      </c>
      <c r="O102" s="3">
        <f>SUMIFS(Data!$B:$B,Data!$A:$A,O$3,Data!$D:$D,$B102,Data!$C:$C,$K$2)</f>
        <v>179455</v>
      </c>
      <c r="P102" s="41">
        <f t="shared" si="152"/>
        <v>5.2037238273416756E-3</v>
      </c>
      <c r="Q102" s="3">
        <f>SUMIFS(Data!$B:$B,Data!$A:$A,"Confirmed",Data!$D:$D,$B102,Data!$C:$C,$K$2)-M102-O102</f>
        <v>23925</v>
      </c>
      <c r="R102" s="45">
        <f t="shared" si="153"/>
        <v>-2.6211893035939599E-2</v>
      </c>
      <c r="S102" s="32">
        <f>SUMIFS(Data!$B:$B,Data!$A:$A,S$3,Data!$D:$D,$B102,Data!$C:$C,$S$2)</f>
        <v>182727</v>
      </c>
      <c r="T102" s="41">
        <f t="shared" si="154"/>
        <v>7.8820505466138616E-3</v>
      </c>
      <c r="U102" s="3">
        <f>SUMIFS(Data!$B:$B,Data!$A:$A,U$3,Data!$D:$D,$B102,Data!$C:$C,$S$2)</f>
        <v>4861</v>
      </c>
      <c r="V102" s="41">
        <f t="shared" si="155"/>
        <v>3.9239983477901696E-3</v>
      </c>
      <c r="W102" s="3">
        <f>SUMIFS(Data!$B:$B,Data!$A:$A,W$3,Data!$D:$D,$B102,Data!$C:$C,$S$2)</f>
        <v>154640</v>
      </c>
      <c r="X102" s="41">
        <f t="shared" si="156"/>
        <v>8.2214644768840578E-3</v>
      </c>
      <c r="Y102" s="3">
        <f>SUMIFS(Data!$B:$B,Data!$A:$A,"Confirmed",Data!$D:$D,$B102,Data!$C:$C,$S$2)-U102-W102</f>
        <v>23226</v>
      </c>
      <c r="Z102" s="45">
        <f t="shared" si="157"/>
        <v>6.456645144516185E-3</v>
      </c>
    </row>
    <row r="103" spans="1:26" x14ac:dyDescent="0.3">
      <c r="A103" s="7">
        <f t="shared" si="144"/>
        <v>44000</v>
      </c>
      <c r="B103" s="29">
        <v>44000</v>
      </c>
      <c r="C103" s="35">
        <f>SUMIFS(Data!$B:$B,Data!$A:$A,C$3,Data!$D:$D,$B103,Data!$C:$C,$C$2)</f>
        <v>8488977</v>
      </c>
      <c r="D103" s="41">
        <f t="shared" si="145"/>
        <v>1.6650039820597727E-2</v>
      </c>
      <c r="E103" s="3">
        <f>SUMIFS(Data!$B:$B,Data!$A:$A,E$3,Data!$D:$D,$B103,Data!$C:$C,$C$2)</f>
        <v>453985</v>
      </c>
      <c r="F103" s="41">
        <f t="shared" si="146"/>
        <v>1.1194786160874378E-2</v>
      </c>
      <c r="G103" s="3">
        <f>SUMIFS(Data!$B:$B,Data!$A:$A,G$3,Data!$D:$D,$B103,Data!$C:$C,$C$2)</f>
        <v>4155099</v>
      </c>
      <c r="H103" s="41">
        <f t="shared" si="147"/>
        <v>1.9917745777751596E-2</v>
      </c>
      <c r="I103" s="3">
        <f t="shared" si="148"/>
        <v>3879893</v>
      </c>
      <c r="J103" s="45">
        <f t="shared" si="149"/>
        <v>1.3811471854458647E-2</v>
      </c>
      <c r="K103" s="35">
        <f>SUMIFS(Data!$B:$B,Data!$A:$A,K$3,Data!$D:$D,$B103,Data!$C:$C,$K$2)</f>
        <v>238159</v>
      </c>
      <c r="L103" s="41">
        <f t="shared" si="150"/>
        <v>1.3917621137965253E-3</v>
      </c>
      <c r="M103" s="3">
        <f>SUMIFS(Data!$B:$B,Data!$A:$A,M$3,Data!$D:$D,$B103,Data!$C:$C,$K$2)</f>
        <v>34514</v>
      </c>
      <c r="N103" s="41">
        <f t="shared" si="151"/>
        <v>1.9159312587087784E-3</v>
      </c>
      <c r="O103" s="3">
        <f>SUMIFS(Data!$B:$B,Data!$A:$A,O$3,Data!$D:$D,$B103,Data!$C:$C,$K$2)</f>
        <v>180544</v>
      </c>
      <c r="P103" s="41">
        <f t="shared" si="152"/>
        <v>6.06837368699674E-3</v>
      </c>
      <c r="Q103" s="3">
        <f>SUMIFS(Data!$B:$B,Data!$A:$A,"Confirmed",Data!$D:$D,$B103,Data!$C:$C,$K$2)-M103-O103</f>
        <v>23101</v>
      </c>
      <c r="R103" s="45">
        <f t="shared" si="153"/>
        <v>-3.4440961337513058E-2</v>
      </c>
      <c r="S103" s="32">
        <f>SUMIFS(Data!$B:$B,Data!$A:$A,S$3,Data!$D:$D,$B103,Data!$C:$C,$S$2)</f>
        <v>184031</v>
      </c>
      <c r="T103" s="41">
        <f t="shared" si="154"/>
        <v>7.1363290591976011E-3</v>
      </c>
      <c r="U103" s="3">
        <f>SUMIFS(Data!$B:$B,Data!$A:$A,U$3,Data!$D:$D,$B103,Data!$C:$C,$S$2)</f>
        <v>4882</v>
      </c>
      <c r="V103" s="41">
        <f t="shared" si="155"/>
        <v>4.320098745114174E-3</v>
      </c>
      <c r="W103" s="3">
        <f>SUMIFS(Data!$B:$B,Data!$A:$A,W$3,Data!$D:$D,$B103,Data!$C:$C,$S$2)</f>
        <v>156022</v>
      </c>
      <c r="X103" s="41">
        <f t="shared" si="156"/>
        <v>8.9368856699430944E-3</v>
      </c>
      <c r="Y103" s="3">
        <f>SUMIFS(Data!$B:$B,Data!$A:$A,"Confirmed",Data!$D:$D,$B103,Data!$C:$C,$S$2)-U103-W103</f>
        <v>23127</v>
      </c>
      <c r="Z103" s="45">
        <f t="shared" si="157"/>
        <v>-4.2624644794626715E-3</v>
      </c>
    </row>
    <row r="104" spans="1:26" x14ac:dyDescent="0.3">
      <c r="A104" s="7">
        <f t="shared" si="144"/>
        <v>44001</v>
      </c>
      <c r="B104" s="29">
        <v>44001</v>
      </c>
      <c r="C104" s="35">
        <f>SUMIFS(Data!$B:$B,Data!$A:$A,C$3,Data!$D:$D,$B104,Data!$C:$C,$C$2)</f>
        <v>8664986</v>
      </c>
      <c r="D104" s="41">
        <f t="shared" si="145"/>
        <v>2.0733829294154054E-2</v>
      </c>
      <c r="E104" s="3">
        <f>SUMIFS(Data!$B:$B,Data!$A:$A,E$3,Data!$D:$D,$B104,Data!$C:$C,$C$2)</f>
        <v>460018</v>
      </c>
      <c r="F104" s="41">
        <f t="shared" si="146"/>
        <v>1.3288985318898201E-2</v>
      </c>
      <c r="G104" s="3">
        <f>SUMIFS(Data!$B:$B,Data!$A:$A,G$3,Data!$D:$D,$B104,Data!$C:$C,$C$2)</f>
        <v>4245777</v>
      </c>
      <c r="H104" s="41">
        <f t="shared" si="147"/>
        <v>2.1823306737095795E-2</v>
      </c>
      <c r="I104" s="3">
        <f t="shared" si="148"/>
        <v>3959191</v>
      </c>
      <c r="J104" s="45">
        <f t="shared" si="149"/>
        <v>2.0438192496545653E-2</v>
      </c>
      <c r="K104" s="35">
        <f>SUMIFS(Data!$B:$B,Data!$A:$A,K$3,Data!$D:$D,$B104,Data!$C:$C,$K$2)</f>
        <v>238011</v>
      </c>
      <c r="L104" s="41">
        <f t="shared" si="150"/>
        <v>-6.2143358008725266E-4</v>
      </c>
      <c r="M104" s="3">
        <f>SUMIFS(Data!$B:$B,Data!$A:$A,M$3,Data!$D:$D,$B104,Data!$C:$C,$K$2)</f>
        <v>34561</v>
      </c>
      <c r="N104" s="41">
        <f t="shared" si="151"/>
        <v>1.3617662397867531E-3</v>
      </c>
      <c r="O104" s="3">
        <f>SUMIFS(Data!$B:$B,Data!$A:$A,O$3,Data!$D:$D,$B104,Data!$C:$C,$K$2)</f>
        <v>181907</v>
      </c>
      <c r="P104" s="41">
        <f t="shared" si="152"/>
        <v>7.5494062389223678E-3</v>
      </c>
      <c r="Q104" s="3">
        <f>SUMIFS(Data!$B:$B,Data!$A:$A,"Confirmed",Data!$D:$D,$B104,Data!$C:$C,$K$2)-M104-O104</f>
        <v>21543</v>
      </c>
      <c r="R104" s="45">
        <f t="shared" si="153"/>
        <v>-6.7442967836890175E-2</v>
      </c>
      <c r="S104" s="32">
        <f>SUMIFS(Data!$B:$B,Data!$A:$A,S$3,Data!$D:$D,$B104,Data!$C:$C,$S$2)</f>
        <v>185245</v>
      </c>
      <c r="T104" s="41">
        <f t="shared" si="154"/>
        <v>6.5967146839391189E-3</v>
      </c>
      <c r="U104" s="3">
        <f>SUMIFS(Data!$B:$B,Data!$A:$A,U$3,Data!$D:$D,$B104,Data!$C:$C,$S$2)</f>
        <v>4905</v>
      </c>
      <c r="V104" s="41">
        <f t="shared" si="155"/>
        <v>4.7111839410077837E-3</v>
      </c>
      <c r="W104" s="3">
        <f>SUMIFS(Data!$B:$B,Data!$A:$A,W$3,Data!$D:$D,$B104,Data!$C:$C,$S$2)</f>
        <v>157516</v>
      </c>
      <c r="X104" s="41">
        <f t="shared" si="156"/>
        <v>9.5755726756483056E-3</v>
      </c>
      <c r="Y104" s="3">
        <f>SUMIFS(Data!$B:$B,Data!$A:$A,"Confirmed",Data!$D:$D,$B104,Data!$C:$C,$S$2)-U104-W104</f>
        <v>22824</v>
      </c>
      <c r="Z104" s="45">
        <f t="shared" si="157"/>
        <v>-1.3101569593981061E-2</v>
      </c>
    </row>
    <row r="105" spans="1:26" x14ac:dyDescent="0.3">
      <c r="A105" s="7">
        <f t="shared" si="144"/>
        <v>44002</v>
      </c>
      <c r="B105" s="29">
        <v>44002</v>
      </c>
      <c r="C105" s="35">
        <f>SUMIFS(Data!$B:$B,Data!$A:$A,C$3,Data!$D:$D,$B105,Data!$C:$C,$C$2)</f>
        <v>8791804</v>
      </c>
      <c r="D105" s="41">
        <f t="shared" si="145"/>
        <v>1.4635684350788334E-2</v>
      </c>
      <c r="E105" s="3">
        <f>SUMIFS(Data!$B:$B,Data!$A:$A,E$3,Data!$D:$D,$B105,Data!$C:$C,$C$2)</f>
        <v>464465</v>
      </c>
      <c r="F105" s="41">
        <f t="shared" si="146"/>
        <v>9.6670130299249153E-3</v>
      </c>
      <c r="G105" s="3">
        <f>SUMIFS(Data!$B:$B,Data!$A:$A,G$3,Data!$D:$D,$B105,Data!$C:$C,$C$2)</f>
        <v>4378255</v>
      </c>
      <c r="H105" s="41">
        <f t="shared" si="147"/>
        <v>3.1202298189471563E-2</v>
      </c>
      <c r="I105" s="3">
        <f t="shared" si="148"/>
        <v>3949084</v>
      </c>
      <c r="J105" s="45">
        <f t="shared" si="149"/>
        <v>-2.5527942450869383E-3</v>
      </c>
      <c r="K105" s="35">
        <f>SUMIFS(Data!$B:$B,Data!$A:$A,K$3,Data!$D:$D,$B105,Data!$C:$C,$K$2)</f>
        <v>238275</v>
      </c>
      <c r="L105" s="41">
        <f t="shared" si="150"/>
        <v>1.1091924322825415E-3</v>
      </c>
      <c r="M105" s="3">
        <f>SUMIFS(Data!$B:$B,Data!$A:$A,M$3,Data!$D:$D,$B105,Data!$C:$C,$K$2)</f>
        <v>34610</v>
      </c>
      <c r="N105" s="41">
        <f t="shared" si="151"/>
        <v>1.4177830502589625E-3</v>
      </c>
      <c r="O105" s="3">
        <f>SUMIFS(Data!$B:$B,Data!$A:$A,O$3,Data!$D:$D,$B105,Data!$C:$C,$K$2)</f>
        <v>182453</v>
      </c>
      <c r="P105" s="41">
        <f t="shared" si="152"/>
        <v>3.0015337507627526E-3</v>
      </c>
      <c r="Q105" s="3">
        <f>SUMIFS(Data!$B:$B,Data!$A:$A,"Confirmed",Data!$D:$D,$B105,Data!$C:$C,$K$2)-M105-O105</f>
        <v>21212</v>
      </c>
      <c r="R105" s="45">
        <f t="shared" si="153"/>
        <v>-1.5364619598013276E-2</v>
      </c>
      <c r="S105" s="32">
        <f>SUMIFS(Data!$B:$B,Data!$A:$A,S$3,Data!$D:$D,$B105,Data!$C:$C,$S$2)</f>
        <v>186493</v>
      </c>
      <c r="T105" s="41">
        <f t="shared" si="154"/>
        <v>6.7370239412669706E-3</v>
      </c>
      <c r="U105" s="3">
        <f>SUMIFS(Data!$B:$B,Data!$A:$A,U$3,Data!$D:$D,$B105,Data!$C:$C,$S$2)</f>
        <v>4927</v>
      </c>
      <c r="V105" s="41">
        <f t="shared" si="155"/>
        <v>4.4852191641182463E-3</v>
      </c>
      <c r="W105" s="3">
        <f>SUMIFS(Data!$B:$B,Data!$A:$A,W$3,Data!$D:$D,$B105,Data!$C:$C,$S$2)</f>
        <v>158828</v>
      </c>
      <c r="X105" s="41">
        <f t="shared" si="156"/>
        <v>8.3293125777698773E-3</v>
      </c>
      <c r="Y105" s="3">
        <f>SUMIFS(Data!$B:$B,Data!$A:$A,"Confirmed",Data!$D:$D,$B105,Data!$C:$C,$S$2)-U105-W105</f>
        <v>22738</v>
      </c>
      <c r="Z105" s="45">
        <f t="shared" si="157"/>
        <v>-3.767963547143358E-3</v>
      </c>
    </row>
    <row r="106" spans="1:26" x14ac:dyDescent="0.3">
      <c r="A106" s="7">
        <f t="shared" si="144"/>
        <v>44003</v>
      </c>
      <c r="B106" s="29">
        <v>44003</v>
      </c>
      <c r="C106" s="35">
        <f>SUMIFS(Data!$B:$B,Data!$A:$A,C$3,Data!$D:$D,$B106,Data!$C:$C,$C$2)</f>
        <v>8955536</v>
      </c>
      <c r="D106" s="41">
        <f t="shared" si="145"/>
        <v>1.8623254112580308E-2</v>
      </c>
      <c r="E106" s="3">
        <f>SUMIFS(Data!$B:$B,Data!$A:$A,E$3,Data!$D:$D,$B106,Data!$C:$C,$C$2)</f>
        <v>468365</v>
      </c>
      <c r="F106" s="41">
        <f t="shared" si="146"/>
        <v>8.3967575597730729E-3</v>
      </c>
      <c r="G106" s="3">
        <f>SUMIFS(Data!$B:$B,Data!$A:$A,G$3,Data!$D:$D,$B106,Data!$C:$C,$C$2)</f>
        <v>4447086</v>
      </c>
      <c r="H106" s="41">
        <f t="shared" si="147"/>
        <v>1.5721103498996747E-2</v>
      </c>
      <c r="I106" s="3">
        <f t="shared" si="148"/>
        <v>4040085</v>
      </c>
      <c r="J106" s="45">
        <f t="shared" si="149"/>
        <v>2.3043571623191605E-2</v>
      </c>
      <c r="K106" s="35">
        <f>SUMIFS(Data!$B:$B,Data!$A:$A,K$3,Data!$D:$D,$B106,Data!$C:$C,$K$2)</f>
        <v>238499</v>
      </c>
      <c r="L106" s="41">
        <f t="shared" si="150"/>
        <v>9.4009023187493438E-4</v>
      </c>
      <c r="M106" s="3">
        <f>SUMIFS(Data!$B:$B,Data!$A:$A,M$3,Data!$D:$D,$B106,Data!$C:$C,$K$2)</f>
        <v>34634</v>
      </c>
      <c r="N106" s="41">
        <f t="shared" si="151"/>
        <v>6.9344120196475009E-4</v>
      </c>
      <c r="O106" s="3">
        <f>SUMIFS(Data!$B:$B,Data!$A:$A,O$3,Data!$D:$D,$B106,Data!$C:$C,$K$2)</f>
        <v>182893</v>
      </c>
      <c r="P106" s="41">
        <f t="shared" si="152"/>
        <v>2.411579968539843E-3</v>
      </c>
      <c r="Q106" s="3">
        <f>SUMIFS(Data!$B:$B,Data!$A:$A,"Confirmed",Data!$D:$D,$B106,Data!$C:$C,$K$2)-M106-O106</f>
        <v>20972</v>
      </c>
      <c r="R106" s="45">
        <f t="shared" si="153"/>
        <v>-1.1314350367716388E-2</v>
      </c>
      <c r="S106" s="32">
        <f>SUMIFS(Data!$B:$B,Data!$A:$A,S$3,Data!$D:$D,$B106,Data!$C:$C,$S$2)</f>
        <v>187685</v>
      </c>
      <c r="T106" s="41">
        <f t="shared" si="154"/>
        <v>6.3916608130063866E-3</v>
      </c>
      <c r="U106" s="3">
        <f>SUMIFS(Data!$B:$B,Data!$A:$A,U$3,Data!$D:$D,$B106,Data!$C:$C,$S$2)</f>
        <v>4950</v>
      </c>
      <c r="V106" s="41">
        <f t="shared" si="155"/>
        <v>4.6681550639334282E-3</v>
      </c>
      <c r="W106" s="3">
        <f>SUMIFS(Data!$B:$B,Data!$A:$A,W$3,Data!$D:$D,$B106,Data!$C:$C,$S$2)</f>
        <v>160240</v>
      </c>
      <c r="X106" s="41">
        <f t="shared" si="156"/>
        <v>8.8901201299518978E-3</v>
      </c>
      <c r="Y106" s="3">
        <f>SUMIFS(Data!$B:$B,Data!$A:$A,"Confirmed",Data!$D:$D,$B106,Data!$C:$C,$S$2)-U106-W106</f>
        <v>22495</v>
      </c>
      <c r="Z106" s="45">
        <f t="shared" si="157"/>
        <v>-1.0686955756882751E-2</v>
      </c>
    </row>
    <row r="107" spans="1:26" x14ac:dyDescent="0.3">
      <c r="A107" s="7">
        <f t="shared" si="144"/>
        <v>44004</v>
      </c>
      <c r="B107" s="29">
        <v>44004</v>
      </c>
      <c r="C107" s="35">
        <f>SUMIFS(Data!$B:$B,Data!$A:$A,C$3,Data!$D:$D,$B107,Data!$C:$C,$C$2)</f>
        <v>9098641</v>
      </c>
      <c r="D107" s="41">
        <f t="shared" si="145"/>
        <v>1.5979501394444734E-2</v>
      </c>
      <c r="E107" s="3">
        <f>SUMIFS(Data!$B:$B,Data!$A:$A,E$3,Data!$D:$D,$B107,Data!$C:$C,$C$2)</f>
        <v>472171</v>
      </c>
      <c r="F107" s="41">
        <f t="shared" si="146"/>
        <v>8.1261409370896633E-3</v>
      </c>
      <c r="G107" s="3">
        <f>SUMIFS(Data!$B:$B,Data!$A:$A,G$3,Data!$D:$D,$B107,Data!$C:$C,$C$2)</f>
        <v>4526333</v>
      </c>
      <c r="H107" s="41">
        <f t="shared" si="147"/>
        <v>1.7819983692692248E-2</v>
      </c>
      <c r="I107" s="3">
        <f t="shared" si="148"/>
        <v>4100137</v>
      </c>
      <c r="J107" s="45">
        <f t="shared" si="149"/>
        <v>1.4864043702050822E-2</v>
      </c>
      <c r="K107" s="35">
        <f>SUMIFS(Data!$B:$B,Data!$A:$A,K$3,Data!$D:$D,$B107,Data!$C:$C,$K$2)</f>
        <v>238720</v>
      </c>
      <c r="L107" s="41">
        <f t="shared" si="150"/>
        <v>9.2662862318080999E-4</v>
      </c>
      <c r="M107" s="3">
        <f>SUMIFS(Data!$B:$B,Data!$A:$A,M$3,Data!$D:$D,$B107,Data!$C:$C,$K$2)</f>
        <v>34657</v>
      </c>
      <c r="N107" s="41">
        <f t="shared" si="151"/>
        <v>6.6408731304498474E-4</v>
      </c>
      <c r="O107" s="3">
        <f>SUMIFS(Data!$B:$B,Data!$A:$A,O$3,Data!$D:$D,$B107,Data!$C:$C,$K$2)</f>
        <v>183426</v>
      </c>
      <c r="P107" s="41">
        <f t="shared" si="152"/>
        <v>2.9142722794202073E-3</v>
      </c>
      <c r="Q107" s="3">
        <f>SUMIFS(Data!$B:$B,Data!$A:$A,"Confirmed",Data!$D:$D,$B107,Data!$C:$C,$K$2)-M107-O107</f>
        <v>20637</v>
      </c>
      <c r="R107" s="45">
        <f t="shared" si="153"/>
        <v>-1.597367919130269E-2</v>
      </c>
      <c r="S107" s="32">
        <f>SUMIFS(Data!$B:$B,Data!$A:$A,S$3,Data!$D:$D,$B107,Data!$C:$C,$S$2)</f>
        <v>188897</v>
      </c>
      <c r="T107" s="41">
        <f t="shared" si="154"/>
        <v>6.4576284732397364E-3</v>
      </c>
      <c r="U107" s="3">
        <f>SUMIFS(Data!$B:$B,Data!$A:$A,U$3,Data!$D:$D,$B107,Data!$C:$C,$S$2)</f>
        <v>4974</v>
      </c>
      <c r="V107" s="41">
        <f t="shared" si="155"/>
        <v>4.8484848484848485E-3</v>
      </c>
      <c r="W107" s="3">
        <f>SUMIFS(Data!$B:$B,Data!$A:$A,W$3,Data!$D:$D,$B107,Data!$C:$C,$S$2)</f>
        <v>161533</v>
      </c>
      <c r="X107" s="41">
        <f t="shared" si="156"/>
        <v>8.0691462805791321E-3</v>
      </c>
      <c r="Y107" s="3">
        <f>SUMIFS(Data!$B:$B,Data!$A:$A,"Confirmed",Data!$D:$D,$B107,Data!$C:$C,$S$2)-U107-W107</f>
        <v>22390</v>
      </c>
      <c r="Z107" s="45">
        <f t="shared" si="157"/>
        <v>-4.6677039342076015E-3</v>
      </c>
    </row>
    <row r="108" spans="1:26" x14ac:dyDescent="0.3">
      <c r="A108" s="7">
        <f t="shared" si="144"/>
        <v>44005</v>
      </c>
      <c r="B108" s="29">
        <v>44005</v>
      </c>
      <c r="C108" s="35">
        <f>SUMIFS(Data!$B:$B,Data!$A:$A,C$3,Data!$D:$D,$B108,Data!$C:$C,$C$2)</f>
        <v>9263466</v>
      </c>
      <c r="D108" s="41">
        <f t="shared" si="145"/>
        <v>1.8115342719863328E-2</v>
      </c>
      <c r="E108" s="3">
        <f>SUMIFS(Data!$B:$B,Data!$A:$A,E$3,Data!$D:$D,$B108,Data!$C:$C,$C$2)</f>
        <v>477584</v>
      </c>
      <c r="F108" s="41">
        <f t="shared" si="146"/>
        <v>1.1464067043507543E-2</v>
      </c>
      <c r="G108" s="3">
        <f>SUMIFS(Data!$B:$B,Data!$A:$A,G$3,Data!$D:$D,$B108,Data!$C:$C,$C$2)</f>
        <v>4630391</v>
      </c>
      <c r="H108" s="41">
        <f t="shared" si="147"/>
        <v>2.2989470726082241E-2</v>
      </c>
      <c r="I108" s="3">
        <f t="shared" si="148"/>
        <v>4155491</v>
      </c>
      <c r="J108" s="45">
        <f t="shared" si="149"/>
        <v>1.3500524494669324E-2</v>
      </c>
      <c r="K108" s="35">
        <f>SUMIFS(Data!$B:$B,Data!$A:$A,K$3,Data!$D:$D,$B108,Data!$C:$C,$K$2)</f>
        <v>238833</v>
      </c>
      <c r="L108" s="41">
        <f t="shared" si="150"/>
        <v>4.73357908847185E-4</v>
      </c>
      <c r="M108" s="3">
        <f>SUMIFS(Data!$B:$B,Data!$A:$A,M$3,Data!$D:$D,$B108,Data!$C:$C,$K$2)</f>
        <v>34675</v>
      </c>
      <c r="N108" s="41">
        <f t="shared" si="151"/>
        <v>5.1937559511786935E-4</v>
      </c>
      <c r="O108" s="3">
        <f>SUMIFS(Data!$B:$B,Data!$A:$A,O$3,Data!$D:$D,$B108,Data!$C:$C,$K$2)</f>
        <v>184585</v>
      </c>
      <c r="P108" s="41">
        <f t="shared" si="152"/>
        <v>6.3186244043919619E-3</v>
      </c>
      <c r="Q108" s="3">
        <f>SUMIFS(Data!$B:$B,Data!$A:$A,"Confirmed",Data!$D:$D,$B108,Data!$C:$C,$K$2)-M108-O108</f>
        <v>19573</v>
      </c>
      <c r="R108" s="45">
        <f t="shared" si="153"/>
        <v>-5.1557881475020592E-2</v>
      </c>
      <c r="S108" s="32">
        <f>SUMIFS(Data!$B:$B,Data!$A:$A,S$3,Data!$D:$D,$B108,Data!$C:$C,$S$2)</f>
        <v>190165</v>
      </c>
      <c r="T108" s="41">
        <f t="shared" si="154"/>
        <v>6.7126529272566529E-3</v>
      </c>
      <c r="U108" s="3">
        <f>SUMIFS(Data!$B:$B,Data!$A:$A,U$3,Data!$D:$D,$B108,Data!$C:$C,$S$2)</f>
        <v>5001</v>
      </c>
      <c r="V108" s="41">
        <f t="shared" si="155"/>
        <v>5.4282267792521112E-3</v>
      </c>
      <c r="W108" s="3">
        <f>SUMIFS(Data!$B:$B,Data!$A:$A,W$3,Data!$D:$D,$B108,Data!$C:$C,$S$2)</f>
        <v>162848</v>
      </c>
      <c r="X108" s="41">
        <f t="shared" si="156"/>
        <v>8.1407514254053358E-3</v>
      </c>
      <c r="Y108" s="3">
        <f>SUMIFS(Data!$B:$B,Data!$A:$A,"Confirmed",Data!$D:$D,$B108,Data!$C:$C,$S$2)-U108-W108</f>
        <v>22316</v>
      </c>
      <c r="Z108" s="45">
        <f t="shared" si="157"/>
        <v>-3.3050468959356857E-3</v>
      </c>
    </row>
    <row r="109" spans="1:26" x14ac:dyDescent="0.3">
      <c r="A109" s="7">
        <f t="shared" si="144"/>
        <v>44006</v>
      </c>
      <c r="B109" s="29">
        <v>44006</v>
      </c>
      <c r="C109" s="35">
        <f>SUMIFS(Data!$B:$B,Data!$A:$A,C$3,Data!$D:$D,$B109,Data!$C:$C,$C$2)</f>
        <v>9430516</v>
      </c>
      <c r="D109" s="41">
        <f t="shared" si="145"/>
        <v>1.8033207009125959E-2</v>
      </c>
      <c r="E109" s="3">
        <f>SUMIFS(Data!$B:$B,Data!$A:$A,E$3,Data!$D:$D,$B109,Data!$C:$C,$C$2)</f>
        <v>482753</v>
      </c>
      <c r="F109" s="41">
        <f t="shared" si="146"/>
        <v>1.0823226908774164E-2</v>
      </c>
      <c r="G109" s="3">
        <f>SUMIFS(Data!$B:$B,Data!$A:$A,G$3,Data!$D:$D,$B109,Data!$C:$C,$C$2)</f>
        <v>4746118</v>
      </c>
      <c r="H109" s="41">
        <f t="shared" si="147"/>
        <v>2.499292176405837E-2</v>
      </c>
      <c r="I109" s="3">
        <f t="shared" si="148"/>
        <v>4201645</v>
      </c>
      <c r="J109" s="45">
        <f t="shared" si="149"/>
        <v>1.110675008079671E-2</v>
      </c>
      <c r="K109" s="35">
        <f>SUMIFS(Data!$B:$B,Data!$A:$A,K$3,Data!$D:$D,$B109,Data!$C:$C,$K$2)</f>
        <v>239410</v>
      </c>
      <c r="L109" s="41">
        <f t="shared" si="150"/>
        <v>2.4159140487286096E-3</v>
      </c>
      <c r="M109" s="3">
        <f>SUMIFS(Data!$B:$B,Data!$A:$A,M$3,Data!$D:$D,$B109,Data!$C:$C,$K$2)</f>
        <v>34644</v>
      </c>
      <c r="N109" s="41">
        <f t="shared" si="151"/>
        <v>-8.9401586157173752E-4</v>
      </c>
      <c r="O109" s="3">
        <f>SUMIFS(Data!$B:$B,Data!$A:$A,O$3,Data!$D:$D,$B109,Data!$C:$C,$K$2)</f>
        <v>186111</v>
      </c>
      <c r="P109" s="41">
        <f t="shared" si="152"/>
        <v>8.267193975675163E-3</v>
      </c>
      <c r="Q109" s="3">
        <f>SUMIFS(Data!$B:$B,Data!$A:$A,"Confirmed",Data!$D:$D,$B109,Data!$C:$C,$K$2)-M109-O109</f>
        <v>18655</v>
      </c>
      <c r="R109" s="45">
        <f t="shared" si="153"/>
        <v>-4.6901343687733105E-2</v>
      </c>
      <c r="S109" s="32">
        <f>SUMIFS(Data!$B:$B,Data!$A:$A,S$3,Data!$D:$D,$B109,Data!$C:$C,$S$2)</f>
        <v>191657</v>
      </c>
      <c r="T109" s="41">
        <f t="shared" si="154"/>
        <v>7.8458181053295828E-3</v>
      </c>
      <c r="U109" s="3">
        <f>SUMIFS(Data!$B:$B,Data!$A:$A,U$3,Data!$D:$D,$B109,Data!$C:$C,$S$2)</f>
        <v>5025</v>
      </c>
      <c r="V109" s="41">
        <f t="shared" si="155"/>
        <v>4.7990401919616073E-3</v>
      </c>
      <c r="W109" s="3">
        <f>SUMIFS(Data!$B:$B,Data!$A:$A,W$3,Data!$D:$D,$B109,Data!$C:$C,$S$2)</f>
        <v>164234</v>
      </c>
      <c r="X109" s="41">
        <f t="shared" si="156"/>
        <v>8.5110041265474556E-3</v>
      </c>
      <c r="Y109" s="3">
        <f>SUMIFS(Data!$B:$B,Data!$A:$A,"Confirmed",Data!$D:$D,$B109,Data!$C:$C,$S$2)-U109-W109</f>
        <v>22398</v>
      </c>
      <c r="Z109" s="45">
        <f t="shared" si="157"/>
        <v>3.6744936368524827E-3</v>
      </c>
    </row>
    <row r="110" spans="1:26" x14ac:dyDescent="0.3">
      <c r="A110" s="7">
        <f t="shared" si="144"/>
        <v>44007</v>
      </c>
      <c r="B110" s="29">
        <v>44007</v>
      </c>
      <c r="C110" s="35">
        <f>SUMIFS(Data!$B:$B,Data!$A:$A,C$3,Data!$D:$D,$B110,Data!$C:$C,$C$2)</f>
        <v>9609829</v>
      </c>
      <c r="D110" s="41">
        <f t="shared" si="145"/>
        <v>1.9014123935530144E-2</v>
      </c>
      <c r="E110" s="3">
        <f>SUMIFS(Data!$B:$B,Data!$A:$A,E$3,Data!$D:$D,$B110,Data!$C:$C,$C$2)</f>
        <v>489312</v>
      </c>
      <c r="F110" s="41">
        <f t="shared" si="146"/>
        <v>1.3586658187520325E-2</v>
      </c>
      <c r="G110" s="3">
        <f>SUMIFS(Data!$B:$B,Data!$A:$A,G$3,Data!$D:$D,$B110,Data!$C:$C,$C$2)</f>
        <v>4838921</v>
      </c>
      <c r="H110" s="41">
        <f t="shared" si="147"/>
        <v>1.9553454001775768E-2</v>
      </c>
      <c r="I110" s="3">
        <f t="shared" si="148"/>
        <v>4281596</v>
      </c>
      <c r="J110" s="45">
        <f t="shared" si="149"/>
        <v>1.9028499551961196E-2</v>
      </c>
      <c r="K110" s="35">
        <f>SUMIFS(Data!$B:$B,Data!$A:$A,K$3,Data!$D:$D,$B110,Data!$C:$C,$K$2)</f>
        <v>239706</v>
      </c>
      <c r="L110" s="41">
        <f t="shared" si="150"/>
        <v>1.2363727496762875E-3</v>
      </c>
      <c r="M110" s="3">
        <f>SUMIFS(Data!$B:$B,Data!$A:$A,M$3,Data!$D:$D,$B110,Data!$C:$C,$K$2)</f>
        <v>34678</v>
      </c>
      <c r="N110" s="41">
        <f t="shared" si="151"/>
        <v>9.8141092252626723E-4</v>
      </c>
      <c r="O110" s="3">
        <f>SUMIFS(Data!$B:$B,Data!$A:$A,O$3,Data!$D:$D,$B110,Data!$C:$C,$K$2)</f>
        <v>186725</v>
      </c>
      <c r="P110" s="41">
        <f t="shared" si="152"/>
        <v>3.2991064472277297E-3</v>
      </c>
      <c r="Q110" s="3">
        <f>SUMIFS(Data!$B:$B,Data!$A:$A,"Confirmed",Data!$D:$D,$B110,Data!$C:$C,$K$2)-M110-O110</f>
        <v>18303</v>
      </c>
      <c r="R110" s="45">
        <f t="shared" si="153"/>
        <v>-1.8868935942106674E-2</v>
      </c>
      <c r="S110" s="32">
        <f>SUMIFS(Data!$B:$B,Data!$A:$A,S$3,Data!$D:$D,$B110,Data!$C:$C,$S$2)</f>
        <v>193115</v>
      </c>
      <c r="T110" s="41">
        <f t="shared" si="154"/>
        <v>7.6073401962881608E-3</v>
      </c>
      <c r="U110" s="3">
        <f>SUMIFS(Data!$B:$B,Data!$A:$A,U$3,Data!$D:$D,$B110,Data!$C:$C,$S$2)</f>
        <v>5046</v>
      </c>
      <c r="V110" s="41">
        <f t="shared" si="155"/>
        <v>4.1791044776119399E-3</v>
      </c>
      <c r="W110" s="3">
        <f>SUMIFS(Data!$B:$B,Data!$A:$A,W$3,Data!$D:$D,$B110,Data!$C:$C,$S$2)</f>
        <v>165706</v>
      </c>
      <c r="X110" s="41">
        <f t="shared" si="156"/>
        <v>8.9628213402827665E-3</v>
      </c>
      <c r="Y110" s="3">
        <f>SUMIFS(Data!$B:$B,Data!$A:$A,"Confirmed",Data!$D:$D,$B110,Data!$C:$C,$S$2)-U110-W110</f>
        <v>22363</v>
      </c>
      <c r="Z110" s="45">
        <f t="shared" si="157"/>
        <v>-1.5626395213858379E-3</v>
      </c>
    </row>
    <row r="111" spans="1:26" x14ac:dyDescent="0.3">
      <c r="A111" s="7">
        <f t="shared" si="144"/>
        <v>44008</v>
      </c>
      <c r="B111" s="29">
        <v>44008</v>
      </c>
      <c r="C111" s="35">
        <f>SUMIFS(Data!$B:$B,Data!$A:$A,C$3,Data!$D:$D,$B111,Data!$C:$C,$C$2)</f>
        <v>9801572</v>
      </c>
      <c r="D111" s="41">
        <f t="shared" si="145"/>
        <v>1.9952800408831416E-2</v>
      </c>
      <c r="E111" s="3">
        <f>SUMIFS(Data!$B:$B,Data!$A:$A,E$3,Data!$D:$D,$B111,Data!$C:$C,$C$2)</f>
        <v>494181</v>
      </c>
      <c r="F111" s="41">
        <f t="shared" si="146"/>
        <v>9.9507062978222479E-3</v>
      </c>
      <c r="G111" s="3">
        <f>SUMIFS(Data!$B:$B,Data!$A:$A,G$3,Data!$D:$D,$B111,Data!$C:$C,$C$2)</f>
        <v>4945557</v>
      </c>
      <c r="H111" s="41">
        <f t="shared" si="147"/>
        <v>2.2037144231120947E-2</v>
      </c>
      <c r="I111" s="3">
        <f t="shared" si="148"/>
        <v>4361834</v>
      </c>
      <c r="J111" s="45">
        <f t="shared" si="149"/>
        <v>1.8740208090627888E-2</v>
      </c>
      <c r="K111" s="35">
        <f>SUMIFS(Data!$B:$B,Data!$A:$A,K$3,Data!$D:$D,$B111,Data!$C:$C,$K$2)</f>
        <v>239961</v>
      </c>
      <c r="L111" s="41">
        <f t="shared" si="150"/>
        <v>1.0638031588696153E-3</v>
      </c>
      <c r="M111" s="3">
        <f>SUMIFS(Data!$B:$B,Data!$A:$A,M$3,Data!$D:$D,$B111,Data!$C:$C,$K$2)</f>
        <v>34708</v>
      </c>
      <c r="N111" s="41">
        <f t="shared" si="151"/>
        <v>8.6510179364438552E-4</v>
      </c>
      <c r="O111" s="3">
        <f>SUMIFS(Data!$B:$B,Data!$A:$A,O$3,Data!$D:$D,$B111,Data!$C:$C,$K$2)</f>
        <v>187615</v>
      </c>
      <c r="P111" s="41">
        <f t="shared" si="152"/>
        <v>4.766367652965591E-3</v>
      </c>
      <c r="Q111" s="3">
        <f>SUMIFS(Data!$B:$B,Data!$A:$A,"Confirmed",Data!$D:$D,$B111,Data!$C:$C,$K$2)-M111-O111</f>
        <v>17638</v>
      </c>
      <c r="R111" s="45">
        <f t="shared" si="153"/>
        <v>-3.6332841610664919E-2</v>
      </c>
      <c r="S111" s="32">
        <f>SUMIFS(Data!$B:$B,Data!$A:$A,S$3,Data!$D:$D,$B111,Data!$C:$C,$S$2)</f>
        <v>194511</v>
      </c>
      <c r="T111" s="41">
        <f t="shared" si="154"/>
        <v>7.228853273955933E-3</v>
      </c>
      <c r="U111" s="3">
        <f>SUMIFS(Data!$B:$B,Data!$A:$A,U$3,Data!$D:$D,$B111,Data!$C:$C,$S$2)</f>
        <v>5065</v>
      </c>
      <c r="V111" s="41">
        <f t="shared" si="155"/>
        <v>3.7653586999603647E-3</v>
      </c>
      <c r="W111" s="3">
        <f>SUMIFS(Data!$B:$B,Data!$A:$A,W$3,Data!$D:$D,$B111,Data!$C:$C,$S$2)</f>
        <v>167198</v>
      </c>
      <c r="X111" s="41">
        <f t="shared" si="156"/>
        <v>9.0038984707856082E-3</v>
      </c>
      <c r="Y111" s="3">
        <f>SUMIFS(Data!$B:$B,Data!$A:$A,"Confirmed",Data!$D:$D,$B111,Data!$C:$C,$S$2)-U111-W111</f>
        <v>22248</v>
      </c>
      <c r="Z111" s="45">
        <f t="shared" si="157"/>
        <v>-5.1424227518669227E-3</v>
      </c>
    </row>
    <row r="112" spans="1:26" x14ac:dyDescent="0.3">
      <c r="A112" s="7">
        <f t="shared" si="144"/>
        <v>44009</v>
      </c>
      <c r="B112" s="29">
        <v>44009</v>
      </c>
      <c r="C112" s="35">
        <f>SUMIFS(Data!$B:$B,Data!$A:$A,C$3,Data!$D:$D,$B112,Data!$C:$C,$C$2)</f>
        <v>9979535</v>
      </c>
      <c r="D112" s="41">
        <f t="shared" si="145"/>
        <v>1.8156577332697245E-2</v>
      </c>
      <c r="E112" s="3">
        <f>SUMIFS(Data!$B:$B,Data!$A:$A,E$3,Data!$D:$D,$B112,Data!$C:$C,$C$2)</f>
        <v>498710</v>
      </c>
      <c r="F112" s="41">
        <f t="shared" si="146"/>
        <v>9.1646582932164537E-3</v>
      </c>
      <c r="G112" s="3">
        <f>SUMIFS(Data!$B:$B,Data!$A:$A,G$3,Data!$D:$D,$B112,Data!$C:$C,$C$2)</f>
        <v>5051864</v>
      </c>
      <c r="H112" s="41">
        <f t="shared" si="147"/>
        <v>2.1495455415840924E-2</v>
      </c>
      <c r="I112" s="3">
        <f t="shared" si="148"/>
        <v>4428961</v>
      </c>
      <c r="J112" s="45">
        <f t="shared" si="149"/>
        <v>1.538962739068016E-2</v>
      </c>
      <c r="K112" s="35">
        <f>SUMIFS(Data!$B:$B,Data!$A:$A,K$3,Data!$D:$D,$B112,Data!$C:$C,$K$2)</f>
        <v>240136</v>
      </c>
      <c r="L112" s="41">
        <f t="shared" si="150"/>
        <v>7.2928517550768671E-4</v>
      </c>
      <c r="M112" s="3">
        <f>SUMIFS(Data!$B:$B,Data!$A:$A,M$3,Data!$D:$D,$B112,Data!$C:$C,$K$2)</f>
        <v>34716</v>
      </c>
      <c r="N112" s="41">
        <f t="shared" si="151"/>
        <v>2.3049441051054513E-4</v>
      </c>
      <c r="O112" s="3">
        <f>SUMIFS(Data!$B:$B,Data!$A:$A,O$3,Data!$D:$D,$B112,Data!$C:$C,$K$2)</f>
        <v>188584</v>
      </c>
      <c r="P112" s="41">
        <f t="shared" si="152"/>
        <v>5.1648322362284468E-3</v>
      </c>
      <c r="Q112" s="3">
        <f>SUMIFS(Data!$B:$B,Data!$A:$A,"Confirmed",Data!$D:$D,$B112,Data!$C:$C,$K$2)-M112-O112</f>
        <v>16836</v>
      </c>
      <c r="R112" s="45">
        <f t="shared" si="153"/>
        <v>-4.5470007937407866E-2</v>
      </c>
      <c r="S112" s="32">
        <f>SUMIFS(Data!$B:$B,Data!$A:$A,S$3,Data!$D:$D,$B112,Data!$C:$C,$S$2)</f>
        <v>195883</v>
      </c>
      <c r="T112" s="41">
        <f t="shared" si="154"/>
        <v>7.0535856583946411E-3</v>
      </c>
      <c r="U112" s="3">
        <f>SUMIFS(Data!$B:$B,Data!$A:$A,U$3,Data!$D:$D,$B112,Data!$C:$C,$S$2)</f>
        <v>5082</v>
      </c>
      <c r="V112" s="41">
        <f t="shared" si="155"/>
        <v>3.3563672260612043E-3</v>
      </c>
      <c r="W112" s="3">
        <f>SUMIFS(Data!$B:$B,Data!$A:$A,W$3,Data!$D:$D,$B112,Data!$C:$C,$S$2)</f>
        <v>169182</v>
      </c>
      <c r="X112" s="41">
        <f t="shared" si="156"/>
        <v>1.1866170647974258E-2</v>
      </c>
      <c r="Y112" s="3">
        <f>SUMIFS(Data!$B:$B,Data!$A:$A,"Confirmed",Data!$D:$D,$B112,Data!$C:$C,$S$2)-U112-W112</f>
        <v>21619</v>
      </c>
      <c r="Z112" s="45">
        <f t="shared" si="157"/>
        <v>-2.8272204243078029E-2</v>
      </c>
    </row>
    <row r="113" spans="1:26" x14ac:dyDescent="0.3">
      <c r="A113" s="7">
        <f t="shared" si="144"/>
        <v>44010</v>
      </c>
      <c r="B113" s="29">
        <v>44010</v>
      </c>
      <c r="C113" s="35">
        <f>SUMIFS(Data!$B:$B,Data!$A:$A,C$3,Data!$D:$D,$B113,Data!$C:$C,$C$2)</f>
        <v>10145791</v>
      </c>
      <c r="D113" s="41">
        <f t="shared" si="145"/>
        <v>1.6659694063901775E-2</v>
      </c>
      <c r="E113" s="3">
        <f>SUMIFS(Data!$B:$B,Data!$A:$A,E$3,Data!$D:$D,$B113,Data!$C:$C,$C$2)</f>
        <v>501893</v>
      </c>
      <c r="F113" s="41">
        <f t="shared" si="146"/>
        <v>6.3824667642517693E-3</v>
      </c>
      <c r="G113" s="3">
        <f>SUMIFS(Data!$B:$B,Data!$A:$A,G$3,Data!$D:$D,$B113,Data!$C:$C,$C$2)</f>
        <v>5140899</v>
      </c>
      <c r="H113" s="41">
        <f t="shared" si="147"/>
        <v>1.7624187824533677E-2</v>
      </c>
      <c r="I113" s="3">
        <f t="shared" si="148"/>
        <v>4502999</v>
      </c>
      <c r="J113" s="45">
        <f t="shared" si="149"/>
        <v>1.6716787526465011E-2</v>
      </c>
      <c r="K113" s="35">
        <f>SUMIFS(Data!$B:$B,Data!$A:$A,K$3,Data!$D:$D,$B113,Data!$C:$C,$K$2)</f>
        <v>240310</v>
      </c>
      <c r="L113" s="41">
        <f t="shared" si="150"/>
        <v>7.245893993403738E-4</v>
      </c>
      <c r="M113" s="3">
        <f>SUMIFS(Data!$B:$B,Data!$A:$A,M$3,Data!$D:$D,$B113,Data!$C:$C,$K$2)</f>
        <v>34738</v>
      </c>
      <c r="N113" s="41">
        <f t="shared" si="151"/>
        <v>6.3371356147021542E-4</v>
      </c>
      <c r="O113" s="3">
        <f>SUMIFS(Data!$B:$B,Data!$A:$A,O$3,Data!$D:$D,$B113,Data!$C:$C,$K$2)</f>
        <v>188891</v>
      </c>
      <c r="P113" s="41">
        <f t="shared" si="152"/>
        <v>1.6279217749119756E-3</v>
      </c>
      <c r="Q113" s="3">
        <f>SUMIFS(Data!$B:$B,Data!$A:$A,"Confirmed",Data!$D:$D,$B113,Data!$C:$C,$K$2)-M113-O113</f>
        <v>16681</v>
      </c>
      <c r="R113" s="45">
        <f t="shared" si="153"/>
        <v>-9.2064623425991924E-3</v>
      </c>
      <c r="S113" s="32">
        <f>SUMIFS(Data!$B:$B,Data!$A:$A,S$3,Data!$D:$D,$B113,Data!$C:$C,$S$2)</f>
        <v>197239</v>
      </c>
      <c r="T113" s="41">
        <f t="shared" si="154"/>
        <v>6.9224996554065436E-3</v>
      </c>
      <c r="U113" s="3">
        <f>SUMIFS(Data!$B:$B,Data!$A:$A,U$3,Data!$D:$D,$B113,Data!$C:$C,$S$2)</f>
        <v>5097</v>
      </c>
      <c r="V113" s="41">
        <f t="shared" si="155"/>
        <v>2.9515938606847697E-3</v>
      </c>
      <c r="W113" s="3">
        <f>SUMIFS(Data!$B:$B,Data!$A:$A,W$3,Data!$D:$D,$B113,Data!$C:$C,$S$2)</f>
        <v>170595</v>
      </c>
      <c r="X113" s="41">
        <f t="shared" si="156"/>
        <v>8.3519523353548248E-3</v>
      </c>
      <c r="Y113" s="3">
        <f>SUMIFS(Data!$B:$B,Data!$A:$A,"Confirmed",Data!$D:$D,$B113,Data!$C:$C,$S$2)-U113-W113</f>
        <v>21547</v>
      </c>
      <c r="Z113" s="45">
        <f t="shared" si="157"/>
        <v>-3.3304038114621397E-3</v>
      </c>
    </row>
    <row r="114" spans="1:26" x14ac:dyDescent="0.3">
      <c r="A114" s="7">
        <f t="shared" si="144"/>
        <v>44011</v>
      </c>
      <c r="B114" s="29">
        <v>44011</v>
      </c>
      <c r="C114" s="35">
        <f>SUMIFS(Data!$B:$B,Data!$A:$A,C$3,Data!$D:$D,$B114,Data!$C:$C,$C$2)</f>
        <v>10302151</v>
      </c>
      <c r="D114" s="41">
        <f t="shared" si="145"/>
        <v>1.5411316870217413E-2</v>
      </c>
      <c r="E114" s="3">
        <f>SUMIFS(Data!$B:$B,Data!$A:$A,E$3,Data!$D:$D,$B114,Data!$C:$C,$C$2)</f>
        <v>505505</v>
      </c>
      <c r="F114" s="41">
        <f t="shared" si="146"/>
        <v>7.1967530927906946E-3</v>
      </c>
      <c r="G114" s="3">
        <f>SUMIFS(Data!$B:$B,Data!$A:$A,G$3,Data!$D:$D,$B114,Data!$C:$C,$C$2)</f>
        <v>5235813</v>
      </c>
      <c r="H114" s="41">
        <f t="shared" si="147"/>
        <v>1.8462529608148301E-2</v>
      </c>
      <c r="I114" s="3">
        <f t="shared" si="148"/>
        <v>4560833</v>
      </c>
      <c r="J114" s="45">
        <f t="shared" si="149"/>
        <v>1.2843440560390974E-2</v>
      </c>
      <c r="K114" s="35">
        <f>SUMIFS(Data!$B:$B,Data!$A:$A,K$3,Data!$D:$D,$B114,Data!$C:$C,$K$2)</f>
        <v>240436</v>
      </c>
      <c r="L114" s="41">
        <f t="shared" si="150"/>
        <v>5.2432274978153213E-4</v>
      </c>
      <c r="M114" s="3">
        <f>SUMIFS(Data!$B:$B,Data!$A:$A,M$3,Data!$D:$D,$B114,Data!$C:$C,$K$2)</f>
        <v>34744</v>
      </c>
      <c r="N114" s="41">
        <f t="shared" si="151"/>
        <v>1.7272151534342795E-4</v>
      </c>
      <c r="O114" s="3">
        <f>SUMIFS(Data!$B:$B,Data!$A:$A,O$3,Data!$D:$D,$B114,Data!$C:$C,$K$2)</f>
        <v>189196</v>
      </c>
      <c r="P114" s="41">
        <f t="shared" si="152"/>
        <v>1.6146878358418346E-3</v>
      </c>
      <c r="Q114" s="3">
        <f>SUMIFS(Data!$B:$B,Data!$A:$A,"Confirmed",Data!$D:$D,$B114,Data!$C:$C,$K$2)-M114-O114</f>
        <v>16496</v>
      </c>
      <c r="R114" s="45">
        <f t="shared" si="153"/>
        <v>-1.1090462202505844E-2</v>
      </c>
      <c r="S114" s="32">
        <f>SUMIFS(Data!$B:$B,Data!$A:$A,S$3,Data!$D:$D,$B114,Data!$C:$C,$S$2)</f>
        <v>198613</v>
      </c>
      <c r="T114" s="41">
        <f t="shared" si="154"/>
        <v>6.9661679485294491E-3</v>
      </c>
      <c r="U114" s="3">
        <f>SUMIFS(Data!$B:$B,Data!$A:$A,U$3,Data!$D:$D,$B114,Data!$C:$C,$S$2)</f>
        <v>5115</v>
      </c>
      <c r="V114" s="41">
        <f t="shared" si="155"/>
        <v>3.5314891112419068E-3</v>
      </c>
      <c r="W114" s="3">
        <f>SUMIFS(Data!$B:$B,Data!$A:$A,W$3,Data!$D:$D,$B114,Data!$C:$C,$S$2)</f>
        <v>171809</v>
      </c>
      <c r="X114" s="41">
        <f t="shared" si="156"/>
        <v>7.1162695272428854E-3</v>
      </c>
      <c r="Y114" s="3">
        <f>SUMIFS(Data!$B:$B,Data!$A:$A,"Confirmed",Data!$D:$D,$B114,Data!$C:$C,$S$2)-U114-W114</f>
        <v>21689</v>
      </c>
      <c r="Z114" s="45">
        <f t="shared" si="157"/>
        <v>6.590244581612289E-3</v>
      </c>
    </row>
    <row r="115" spans="1:26" ht="15" thickBot="1" x14ac:dyDescent="0.35">
      <c r="A115" s="7">
        <f t="shared" si="144"/>
        <v>44012</v>
      </c>
      <c r="B115" s="30">
        <v>44012</v>
      </c>
      <c r="C115" s="36">
        <f>SUMIFS(Data!$B:$B,Data!$A:$A,C$3,Data!$D:$D,$B115,Data!$C:$C,$C$2)</f>
        <v>10475838</v>
      </c>
      <c r="D115" s="42">
        <f t="shared" si="145"/>
        <v>1.6859294723985313E-2</v>
      </c>
      <c r="E115" s="17">
        <f>SUMIFS(Data!$B:$B,Data!$A:$A,E$3,Data!$D:$D,$B115,Data!$C:$C,$C$2)</f>
        <v>511253</v>
      </c>
      <c r="F115" s="42">
        <f t="shared" si="146"/>
        <v>1.137080741041137E-2</v>
      </c>
      <c r="G115" s="17">
        <f>SUMIFS(Data!$B:$B,Data!$A:$A,G$3,Data!$D:$D,$B115,Data!$C:$C,$C$2)</f>
        <v>5353272</v>
      </c>
      <c r="H115" s="42">
        <f t="shared" si="147"/>
        <v>2.2433765300632395E-2</v>
      </c>
      <c r="I115" s="17">
        <f t="shared" si="148"/>
        <v>4611313</v>
      </c>
      <c r="J115" s="46">
        <f t="shared" si="149"/>
        <v>1.1068153558790686E-2</v>
      </c>
      <c r="K115" s="36">
        <f>SUMIFS(Data!$B:$B,Data!$A:$A,K$3,Data!$D:$D,$B115,Data!$C:$C,$K$2)</f>
        <v>240578</v>
      </c>
      <c r="L115" s="42">
        <f t="shared" si="150"/>
        <v>5.9059375467899978E-4</v>
      </c>
      <c r="M115" s="17">
        <f>SUMIFS(Data!$B:$B,Data!$A:$A,M$3,Data!$D:$D,$B115,Data!$C:$C,$K$2)</f>
        <v>34767</v>
      </c>
      <c r="N115" s="42">
        <f t="shared" si="151"/>
        <v>6.6198480313147594E-4</v>
      </c>
      <c r="O115" s="17">
        <f>SUMIFS(Data!$B:$B,Data!$A:$A,O$3,Data!$D:$D,$B115,Data!$C:$C,$K$2)</f>
        <v>190248</v>
      </c>
      <c r="P115" s="42">
        <f t="shared" si="152"/>
        <v>5.5603712552062413E-3</v>
      </c>
      <c r="Q115" s="17">
        <f>SUMIFS(Data!$B:$B,Data!$A:$A,"Confirmed",Data!$D:$D,$B115,Data!$C:$C,$K$2)-M115-O115</f>
        <v>15563</v>
      </c>
      <c r="R115" s="46">
        <f t="shared" si="153"/>
        <v>-5.6559165858389909E-2</v>
      </c>
      <c r="S115" s="33">
        <f>SUMIFS(Data!$B:$B,Data!$A:$A,S$3,Data!$D:$D,$B115,Data!$C:$C,$S$2)</f>
        <v>199906</v>
      </c>
      <c r="T115" s="42">
        <f t="shared" si="154"/>
        <v>6.5101478755167086E-3</v>
      </c>
      <c r="U115" s="17">
        <f>SUMIFS(Data!$B:$B,Data!$A:$A,U$3,Data!$D:$D,$B115,Data!$C:$C,$S$2)</f>
        <v>5131</v>
      </c>
      <c r="V115" s="42">
        <f t="shared" si="155"/>
        <v>3.1280547409579668E-3</v>
      </c>
      <c r="W115" s="17">
        <f>SUMIFS(Data!$B:$B,Data!$A:$A,W$3,Data!$D:$D,$B115,Data!$C:$C,$S$2)</f>
        <v>173111</v>
      </c>
      <c r="X115" s="42">
        <f t="shared" si="156"/>
        <v>7.5781827494485155E-3</v>
      </c>
      <c r="Y115" s="17">
        <f>SUMIFS(Data!$B:$B,Data!$A:$A,"Confirmed",Data!$D:$D,$B115,Data!$C:$C,$S$2)-U115-W115</f>
        <v>21664</v>
      </c>
      <c r="Z115" s="46">
        <f t="shared" si="157"/>
        <v>-1.1526580294158328E-3</v>
      </c>
    </row>
    <row r="116" spans="1:26" x14ac:dyDescent="0.3">
      <c r="A116" s="7">
        <f t="shared" si="144"/>
        <v>44013</v>
      </c>
      <c r="B116" s="28">
        <v>44013</v>
      </c>
      <c r="C116" s="34">
        <f>SUMIFS(Data!$B:$B,Data!$A:$A,C$3,Data!$D:$D,$B116,Data!$C:$C,$C$2)</f>
        <v>10692551</v>
      </c>
      <c r="D116" s="40">
        <f t="shared" ref="D116:D146" si="158">IF(OR(C115=0,C116=0),0,(C116-C115)/C115)</f>
        <v>2.068693693048709E-2</v>
      </c>
      <c r="E116" s="26">
        <f>SUMIFS(Data!$B:$B,Data!$A:$A,E$3,Data!$D:$D,$B116,Data!$C:$C,$C$2)</f>
        <v>516210</v>
      </c>
      <c r="F116" s="40">
        <f t="shared" ref="F116:F146" si="159">IF(OR(E115=0,E116=0),0,(E116-E115)/E115)</f>
        <v>9.695786626190946E-3</v>
      </c>
      <c r="G116" s="26">
        <f>SUMIFS(Data!$B:$B,Data!$A:$A,G$3,Data!$D:$D,$B116,Data!$C:$C,$C$2)</f>
        <v>5577684</v>
      </c>
      <c r="H116" s="40">
        <f t="shared" ref="H116:H146" si="160">IF(OR(G115=0,G116=0),0,(G116-G115)/G115)</f>
        <v>4.1920530098227778E-2</v>
      </c>
      <c r="I116" s="26">
        <f t="shared" ref="I116:I146" si="161">C116-E116-G116</f>
        <v>4598657</v>
      </c>
      <c r="J116" s="44">
        <f t="shared" ref="J116:J146" si="162">IF(OR(I115=0,I116=0),0,(I116-I115)/I115)</f>
        <v>-2.7445545336003E-3</v>
      </c>
      <c r="K116" s="34">
        <f>SUMIFS(Data!$B:$B,Data!$A:$A,K$3,Data!$D:$D,$B116,Data!$C:$C,$K$2)</f>
        <v>240760</v>
      </c>
      <c r="L116" s="40">
        <f t="shared" ref="L116:L146" si="163">IF(OR(K115=0,K116=0),0,(K116-K115)/K115)</f>
        <v>7.5651140170755434E-4</v>
      </c>
      <c r="M116" s="26">
        <f>SUMIFS(Data!$B:$B,Data!$A:$A,M$3,Data!$D:$D,$B116,Data!$C:$C,$K$2)</f>
        <v>34788</v>
      </c>
      <c r="N116" s="40">
        <f t="shared" ref="N116:N146" si="164">IF(OR(M115=0,M116=0),0,(M116-M115)/M115)</f>
        <v>6.0402105444818364E-4</v>
      </c>
      <c r="O116" s="26">
        <f>SUMIFS(Data!$B:$B,Data!$A:$A,O$3,Data!$D:$D,$B116,Data!$C:$C,$K$2)</f>
        <v>190717</v>
      </c>
      <c r="P116" s="40">
        <f t="shared" ref="P116:P146" si="165">IF(OR(O115=0,O116=0),0,(O116-O115)/O115)</f>
        <v>2.4652033135696564E-3</v>
      </c>
      <c r="Q116" s="26">
        <f>SUMIFS(Data!$B:$B,Data!$A:$A,"Confirmed",Data!$D:$D,$B116,Data!$C:$C,$K$2)-M116-O116</f>
        <v>15255</v>
      </c>
      <c r="R116" s="44">
        <f t="shared" ref="R116:R146" si="166">IF(OR(Q115=0,Q116=0),0,(Q116-Q115)/Q115)</f>
        <v>-1.9790528818351218E-2</v>
      </c>
      <c r="S116" s="31">
        <f>SUMIFS(Data!$B:$B,Data!$A:$A,S$3,Data!$D:$D,$B116,Data!$C:$C,$S$2)</f>
        <v>201098</v>
      </c>
      <c r="T116" s="40">
        <f t="shared" ref="T116:T146" si="167">IF(OR(S115=0,S116=0),0,(S116-S115)/S115)</f>
        <v>5.9628025171830764E-3</v>
      </c>
      <c r="U116" s="26">
        <f>SUMIFS(Data!$B:$B,Data!$A:$A,U$3,Data!$D:$D,$B116,Data!$C:$C,$S$2)</f>
        <v>5150</v>
      </c>
      <c r="V116" s="40">
        <f t="shared" ref="V116:V146" si="168">IF(OR(U115=0,U116=0),0,(U116-U115)/U115)</f>
        <v>3.7029818748781913E-3</v>
      </c>
      <c r="W116" s="26">
        <f>SUMIFS(Data!$B:$B,Data!$A:$A,W$3,Data!$D:$D,$B116,Data!$C:$C,$S$2)</f>
        <v>175422</v>
      </c>
      <c r="X116" s="40">
        <f t="shared" ref="X116:X146" si="169">IF(OR(W115=0,W116=0),0,(W116-W115)/W115)</f>
        <v>1.3349816014002576E-2</v>
      </c>
      <c r="Y116" s="26">
        <f>SUMIFS(Data!$B:$B,Data!$A:$A,"Confirmed",Data!$D:$D,$B116,Data!$C:$C,$S$2)-U116-W116</f>
        <v>20526</v>
      </c>
      <c r="Z116" s="44">
        <f t="shared" ref="Z116:Z146" si="170">IF(OR(Y115=0,Y116=0),0,(Y116-Y115)/Y115)</f>
        <v>-5.2529542097488925E-2</v>
      </c>
    </row>
    <row r="117" spans="1:26" x14ac:dyDescent="0.3">
      <c r="A117" s="7">
        <f t="shared" si="144"/>
        <v>44014</v>
      </c>
      <c r="B117" s="29">
        <v>44014</v>
      </c>
      <c r="C117" s="35">
        <f>SUMIFS(Data!$B:$B,Data!$A:$A,C$3,Data!$D:$D,$B117,Data!$C:$C,$C$2)</f>
        <v>10869739</v>
      </c>
      <c r="D117" s="41">
        <f t="shared" si="158"/>
        <v>1.6571162484986045E-2</v>
      </c>
      <c r="E117" s="3">
        <f>SUMIFS(Data!$B:$B,Data!$A:$A,E$3,Data!$D:$D,$B117,Data!$C:$C,$C$2)</f>
        <v>521298</v>
      </c>
      <c r="F117" s="41">
        <f t="shared" si="159"/>
        <v>9.856453768815018E-3</v>
      </c>
      <c r="G117" s="3">
        <f>SUMIFS(Data!$B:$B,Data!$A:$A,G$3,Data!$D:$D,$B117,Data!$C:$C,$C$2)</f>
        <v>5754006</v>
      </c>
      <c r="H117" s="41">
        <f t="shared" si="160"/>
        <v>3.1612045429608417E-2</v>
      </c>
      <c r="I117" s="3">
        <f t="shared" si="161"/>
        <v>4594435</v>
      </c>
      <c r="J117" s="45">
        <f t="shared" si="162"/>
        <v>-9.180941305254991E-4</v>
      </c>
      <c r="K117" s="35">
        <f>SUMIFS(Data!$B:$B,Data!$A:$A,K$3,Data!$D:$D,$B117,Data!$C:$C,$K$2)</f>
        <v>240961</v>
      </c>
      <c r="L117" s="41">
        <f t="shared" si="163"/>
        <v>8.348562884200033E-4</v>
      </c>
      <c r="M117" s="3">
        <f>SUMIFS(Data!$B:$B,Data!$A:$A,M$3,Data!$D:$D,$B117,Data!$C:$C,$K$2)</f>
        <v>34818</v>
      </c>
      <c r="N117" s="41">
        <f t="shared" si="164"/>
        <v>8.6236633321835118E-4</v>
      </c>
      <c r="O117" s="3">
        <f>SUMIFS(Data!$B:$B,Data!$A:$A,O$3,Data!$D:$D,$B117,Data!$C:$C,$K$2)</f>
        <v>191083</v>
      </c>
      <c r="P117" s="41">
        <f t="shared" si="165"/>
        <v>1.919073810934526E-3</v>
      </c>
      <c r="Q117" s="3">
        <f>SUMIFS(Data!$B:$B,Data!$A:$A,"Confirmed",Data!$D:$D,$B117,Data!$C:$C,$K$2)-M117-O117</f>
        <v>15060</v>
      </c>
      <c r="R117" s="45">
        <f t="shared" si="166"/>
        <v>-1.2782694198623401E-2</v>
      </c>
      <c r="S117" s="32">
        <f>SUMIFS(Data!$B:$B,Data!$A:$A,S$3,Data!$D:$D,$B117,Data!$C:$C,$S$2)</f>
        <v>202284</v>
      </c>
      <c r="T117" s="41">
        <f t="shared" si="167"/>
        <v>5.8976220549184976E-3</v>
      </c>
      <c r="U117" s="3">
        <f>SUMIFS(Data!$B:$B,Data!$A:$A,U$3,Data!$D:$D,$B117,Data!$C:$C,$S$2)</f>
        <v>5167</v>
      </c>
      <c r="V117" s="41">
        <f t="shared" si="168"/>
        <v>3.3009708737864077E-3</v>
      </c>
      <c r="W117" s="3">
        <f>SUMIFS(Data!$B:$B,Data!$A:$A,W$3,Data!$D:$D,$B117,Data!$C:$C,$S$2)</f>
        <v>176965</v>
      </c>
      <c r="X117" s="41">
        <f t="shared" si="169"/>
        <v>8.7959320951762031E-3</v>
      </c>
      <c r="Y117" s="3">
        <f>SUMIFS(Data!$B:$B,Data!$A:$A,"Confirmed",Data!$D:$D,$B117,Data!$C:$C,$S$2)-U117-W117</f>
        <v>20152</v>
      </c>
      <c r="Z117" s="45">
        <f t="shared" si="170"/>
        <v>-1.8220793140407289E-2</v>
      </c>
    </row>
    <row r="118" spans="1:26" x14ac:dyDescent="0.3">
      <c r="A118" s="7">
        <f t="shared" si="144"/>
        <v>44015</v>
      </c>
      <c r="B118" s="29">
        <v>44015</v>
      </c>
      <c r="C118" s="35">
        <f>SUMIFS(Data!$B:$B,Data!$A:$A,C$3,Data!$D:$D,$B118,Data!$C:$C,$C$2)</f>
        <v>11074878</v>
      </c>
      <c r="D118" s="41">
        <f t="shared" si="158"/>
        <v>1.8872486266689567E-2</v>
      </c>
      <c r="E118" s="3">
        <f>SUMIFS(Data!$B:$B,Data!$A:$A,E$3,Data!$D:$D,$B118,Data!$C:$C,$C$2)</f>
        <v>525121</v>
      </c>
      <c r="F118" s="41">
        <f t="shared" si="159"/>
        <v>7.3336172400431231E-3</v>
      </c>
      <c r="G118" s="3">
        <f>SUMIFS(Data!$B:$B,Data!$A:$A,G$3,Data!$D:$D,$B118,Data!$C:$C,$C$2)</f>
        <v>5863847</v>
      </c>
      <c r="H118" s="41">
        <f t="shared" si="160"/>
        <v>1.9089483048853269E-2</v>
      </c>
      <c r="I118" s="3">
        <f t="shared" si="161"/>
        <v>4685910</v>
      </c>
      <c r="J118" s="45">
        <f t="shared" si="162"/>
        <v>1.990995628406975E-2</v>
      </c>
      <c r="K118" s="35">
        <f>SUMIFS(Data!$B:$B,Data!$A:$A,K$3,Data!$D:$D,$B118,Data!$C:$C,$K$2)</f>
        <v>241184</v>
      </c>
      <c r="L118" s="41">
        <f t="shared" si="163"/>
        <v>9.2546096671245555E-4</v>
      </c>
      <c r="M118" s="3">
        <f>SUMIFS(Data!$B:$B,Data!$A:$A,M$3,Data!$D:$D,$B118,Data!$C:$C,$K$2)</f>
        <v>34833</v>
      </c>
      <c r="N118" s="41">
        <f t="shared" si="164"/>
        <v>4.3081164914699296E-4</v>
      </c>
      <c r="O118" s="3">
        <f>SUMIFS(Data!$B:$B,Data!$A:$A,O$3,Data!$D:$D,$B118,Data!$C:$C,$K$2)</f>
        <v>191467</v>
      </c>
      <c r="P118" s="41">
        <f t="shared" si="165"/>
        <v>2.0095979234154792E-3</v>
      </c>
      <c r="Q118" s="3">
        <f>SUMIFS(Data!$B:$B,Data!$A:$A,"Confirmed",Data!$D:$D,$B118,Data!$C:$C,$K$2)-M118-O118</f>
        <v>14884</v>
      </c>
      <c r="R118" s="45">
        <f t="shared" si="166"/>
        <v>-1.1686586985391767E-2</v>
      </c>
      <c r="S118" s="32">
        <f>SUMIFS(Data!$B:$B,Data!$A:$A,S$3,Data!$D:$D,$B118,Data!$C:$C,$S$2)</f>
        <v>203456</v>
      </c>
      <c r="T118" s="41">
        <f t="shared" si="167"/>
        <v>5.7938344110260824E-3</v>
      </c>
      <c r="U118" s="3">
        <f>SUMIFS(Data!$B:$B,Data!$A:$A,U$3,Data!$D:$D,$B118,Data!$C:$C,$S$2)</f>
        <v>5186</v>
      </c>
      <c r="V118" s="41">
        <f t="shared" si="168"/>
        <v>3.6771821172827557E-3</v>
      </c>
      <c r="W118" s="3">
        <f>SUMIFS(Data!$B:$B,Data!$A:$A,W$3,Data!$D:$D,$B118,Data!$C:$C,$S$2)</f>
        <v>178278</v>
      </c>
      <c r="X118" s="41">
        <f t="shared" si="169"/>
        <v>7.4195462379566578E-3</v>
      </c>
      <c r="Y118" s="3">
        <f>SUMIFS(Data!$B:$B,Data!$A:$A,"Confirmed",Data!$D:$D,$B118,Data!$C:$C,$S$2)-U118-W118</f>
        <v>19992</v>
      </c>
      <c r="Z118" s="45">
        <f t="shared" si="170"/>
        <v>-7.9396585946804286E-3</v>
      </c>
    </row>
    <row r="119" spans="1:26" x14ac:dyDescent="0.3">
      <c r="A119" s="7">
        <f t="shared" si="144"/>
        <v>44016</v>
      </c>
      <c r="B119" s="29">
        <v>44016</v>
      </c>
      <c r="C119" s="35">
        <f>SUMIFS(Data!$B:$B,Data!$A:$A,C$3,Data!$D:$D,$B119,Data!$C:$C,$C$2)</f>
        <v>11267309</v>
      </c>
      <c r="D119" s="41">
        <f t="shared" si="158"/>
        <v>1.7375450998196096E-2</v>
      </c>
      <c r="E119" s="3">
        <f>SUMIFS(Data!$B:$B,Data!$A:$A,E$3,Data!$D:$D,$B119,Data!$C:$C,$C$2)</f>
        <v>530754</v>
      </c>
      <c r="F119" s="41">
        <f t="shared" si="159"/>
        <v>1.0727051479563758E-2</v>
      </c>
      <c r="G119" s="3">
        <f>SUMIFS(Data!$B:$B,Data!$A:$A,G$3,Data!$D:$D,$B119,Data!$C:$C,$C$2)</f>
        <v>6059565</v>
      </c>
      <c r="H119" s="41">
        <f t="shared" si="160"/>
        <v>3.337706457893598E-2</v>
      </c>
      <c r="I119" s="3">
        <f t="shared" si="161"/>
        <v>4676990</v>
      </c>
      <c r="J119" s="45">
        <f t="shared" si="162"/>
        <v>-1.9035790273394069E-3</v>
      </c>
      <c r="K119" s="35">
        <f>SUMIFS(Data!$B:$B,Data!$A:$A,K$3,Data!$D:$D,$B119,Data!$C:$C,$K$2)</f>
        <v>241419</v>
      </c>
      <c r="L119" s="41">
        <f t="shared" si="163"/>
        <v>9.7435982486400419E-4</v>
      </c>
      <c r="M119" s="3">
        <f>SUMIFS(Data!$B:$B,Data!$A:$A,M$3,Data!$D:$D,$B119,Data!$C:$C,$K$2)</f>
        <v>34854</v>
      </c>
      <c r="N119" s="41">
        <f t="shared" si="164"/>
        <v>6.0287658255102925E-4</v>
      </c>
      <c r="O119" s="3">
        <f>SUMIFS(Data!$B:$B,Data!$A:$A,O$3,Data!$D:$D,$B119,Data!$C:$C,$K$2)</f>
        <v>191944</v>
      </c>
      <c r="P119" s="41">
        <f t="shared" si="165"/>
        <v>2.491290927418302E-3</v>
      </c>
      <c r="Q119" s="3">
        <f>SUMIFS(Data!$B:$B,Data!$A:$A,"Confirmed",Data!$D:$D,$B119,Data!$C:$C,$K$2)-M119-O119</f>
        <v>14621</v>
      </c>
      <c r="R119" s="45">
        <f t="shared" si="166"/>
        <v>-1.7669981187852728E-2</v>
      </c>
      <c r="S119" s="32">
        <f>SUMIFS(Data!$B:$B,Data!$A:$A,S$3,Data!$D:$D,$B119,Data!$C:$C,$S$2)</f>
        <v>204610</v>
      </c>
      <c r="T119" s="41">
        <f t="shared" si="167"/>
        <v>5.6719880465555209E-3</v>
      </c>
      <c r="U119" s="3">
        <f>SUMIFS(Data!$B:$B,Data!$A:$A,U$3,Data!$D:$D,$B119,Data!$C:$C,$S$2)</f>
        <v>5206</v>
      </c>
      <c r="V119" s="41">
        <f t="shared" si="168"/>
        <v>3.8565368299267257E-3</v>
      </c>
      <c r="W119" s="3">
        <f>SUMIFS(Data!$B:$B,Data!$A:$A,W$3,Data!$D:$D,$B119,Data!$C:$C,$S$2)</f>
        <v>179492</v>
      </c>
      <c r="X119" s="41">
        <f t="shared" si="169"/>
        <v>6.8095895174951479E-3</v>
      </c>
      <c r="Y119" s="3">
        <f>SUMIFS(Data!$B:$B,Data!$A:$A,"Confirmed",Data!$D:$D,$B119,Data!$C:$C,$S$2)-U119-W119</f>
        <v>19912</v>
      </c>
      <c r="Z119" s="45">
        <f t="shared" si="170"/>
        <v>-4.0016006402561026E-3</v>
      </c>
    </row>
    <row r="120" spans="1:26" x14ac:dyDescent="0.3">
      <c r="A120" s="7">
        <f t="shared" si="144"/>
        <v>44017</v>
      </c>
      <c r="B120" s="29">
        <v>44017</v>
      </c>
      <c r="C120" s="35">
        <f>SUMIFS(Data!$B:$B,Data!$A:$A,C$3,Data!$D:$D,$B120,Data!$C:$C,$C$2)</f>
        <v>11449707</v>
      </c>
      <c r="D120" s="41">
        <f t="shared" si="158"/>
        <v>1.6188248675881704E-2</v>
      </c>
      <c r="E120" s="3">
        <f>SUMIFS(Data!$B:$B,Data!$A:$A,E$3,Data!$D:$D,$B120,Data!$C:$C,$C$2)</f>
        <v>534267</v>
      </c>
      <c r="F120" s="41">
        <f t="shared" si="159"/>
        <v>6.6188855854124509E-3</v>
      </c>
      <c r="G120" s="3">
        <f>SUMIFS(Data!$B:$B,Data!$A:$A,G$3,Data!$D:$D,$B120,Data!$C:$C,$C$2)</f>
        <v>6179006</v>
      </c>
      <c r="H120" s="41">
        <f t="shared" si="160"/>
        <v>1.9711150882942917E-2</v>
      </c>
      <c r="I120" s="3">
        <f t="shared" si="161"/>
        <v>4736434</v>
      </c>
      <c r="J120" s="45">
        <f t="shared" si="162"/>
        <v>1.2709883921068893E-2</v>
      </c>
      <c r="K120" s="35">
        <f>SUMIFS(Data!$B:$B,Data!$A:$A,K$3,Data!$D:$D,$B120,Data!$C:$C,$K$2)</f>
        <v>241611</v>
      </c>
      <c r="L120" s="41">
        <f t="shared" si="163"/>
        <v>7.9529780174716989E-4</v>
      </c>
      <c r="M120" s="3">
        <f>SUMIFS(Data!$B:$B,Data!$A:$A,M$3,Data!$D:$D,$B120,Data!$C:$C,$K$2)</f>
        <v>34861</v>
      </c>
      <c r="N120" s="41">
        <f t="shared" si="164"/>
        <v>2.0083778045561486E-4</v>
      </c>
      <c r="O120" s="3">
        <f>SUMIFS(Data!$B:$B,Data!$A:$A,O$3,Data!$D:$D,$B120,Data!$C:$C,$K$2)</f>
        <v>192108</v>
      </c>
      <c r="P120" s="41">
        <f t="shared" si="165"/>
        <v>8.544158712957946E-4</v>
      </c>
      <c r="Q120" s="3">
        <f>SUMIFS(Data!$B:$B,Data!$A:$A,"Confirmed",Data!$D:$D,$B120,Data!$C:$C,$K$2)-M120-O120</f>
        <v>14642</v>
      </c>
      <c r="R120" s="45">
        <f t="shared" si="166"/>
        <v>1.4362902674235688E-3</v>
      </c>
      <c r="S120" s="32">
        <f>SUMIFS(Data!$B:$B,Data!$A:$A,S$3,Data!$D:$D,$B120,Data!$C:$C,$S$2)</f>
        <v>205758</v>
      </c>
      <c r="T120" s="41">
        <f t="shared" si="167"/>
        <v>5.6106739651043446E-3</v>
      </c>
      <c r="U120" s="3">
        <f>SUMIFS(Data!$B:$B,Data!$A:$A,U$3,Data!$D:$D,$B120,Data!$C:$C,$S$2)</f>
        <v>5225</v>
      </c>
      <c r="V120" s="41">
        <f t="shared" si="168"/>
        <v>3.6496350364963502E-3</v>
      </c>
      <c r="W120" s="3">
        <f>SUMIFS(Data!$B:$B,Data!$A:$A,W$3,Data!$D:$D,$B120,Data!$C:$C,$S$2)</f>
        <v>180680</v>
      </c>
      <c r="X120" s="41">
        <f t="shared" si="169"/>
        <v>6.6186793840393998E-3</v>
      </c>
      <c r="Y120" s="3">
        <f>SUMIFS(Data!$B:$B,Data!$A:$A,"Confirmed",Data!$D:$D,$B120,Data!$C:$C,$S$2)-U120-W120</f>
        <v>19853</v>
      </c>
      <c r="Z120" s="45">
        <f t="shared" si="170"/>
        <v>-2.9630373644033751E-3</v>
      </c>
    </row>
    <row r="121" spans="1:26" x14ac:dyDescent="0.3">
      <c r="A121" s="7">
        <f t="shared" si="144"/>
        <v>44018</v>
      </c>
      <c r="B121" s="29">
        <v>44018</v>
      </c>
      <c r="C121" s="35">
        <f>SUMIFS(Data!$B:$B,Data!$A:$A,C$3,Data!$D:$D,$B121,Data!$C:$C,$C$2)</f>
        <v>11620096</v>
      </c>
      <c r="D121" s="41">
        <f t="shared" si="158"/>
        <v>1.4881516182029811E-2</v>
      </c>
      <c r="E121" s="3">
        <f>SUMIFS(Data!$B:$B,Data!$A:$A,E$3,Data!$D:$D,$B121,Data!$C:$C,$C$2)</f>
        <v>538058</v>
      </c>
      <c r="F121" s="41">
        <f t="shared" si="159"/>
        <v>7.0957030847871947E-3</v>
      </c>
      <c r="G121" s="3">
        <f>SUMIFS(Data!$B:$B,Data!$A:$A,G$3,Data!$D:$D,$B121,Data!$C:$C,$C$2)</f>
        <v>6302626</v>
      </c>
      <c r="H121" s="41">
        <f t="shared" si="160"/>
        <v>2.0006454112522304E-2</v>
      </c>
      <c r="I121" s="3">
        <f t="shared" si="161"/>
        <v>4779412</v>
      </c>
      <c r="J121" s="45">
        <f t="shared" si="162"/>
        <v>9.0739151015299703E-3</v>
      </c>
      <c r="K121" s="35">
        <f>SUMIFS(Data!$B:$B,Data!$A:$A,K$3,Data!$D:$D,$B121,Data!$C:$C,$K$2)</f>
        <v>241819</v>
      </c>
      <c r="L121" s="41">
        <f t="shared" si="163"/>
        <v>8.608879562602696E-4</v>
      </c>
      <c r="M121" s="3">
        <f>SUMIFS(Data!$B:$B,Data!$A:$A,M$3,Data!$D:$D,$B121,Data!$C:$C,$K$2)</f>
        <v>34869</v>
      </c>
      <c r="N121" s="41">
        <f t="shared" si="164"/>
        <v>2.2948280313244025E-4</v>
      </c>
      <c r="O121" s="3">
        <f>SUMIFS(Data!$B:$B,Data!$A:$A,O$3,Data!$D:$D,$B121,Data!$C:$C,$K$2)</f>
        <v>192241</v>
      </c>
      <c r="P121" s="41">
        <f t="shared" si="165"/>
        <v>6.923189039498615E-4</v>
      </c>
      <c r="Q121" s="3">
        <f>SUMIFS(Data!$B:$B,Data!$A:$A,"Confirmed",Data!$D:$D,$B121,Data!$C:$C,$K$2)-M121-O121</f>
        <v>14709</v>
      </c>
      <c r="R121" s="45">
        <f t="shared" si="166"/>
        <v>4.5758776123480402E-3</v>
      </c>
      <c r="S121" s="32">
        <f>SUMIFS(Data!$B:$B,Data!$A:$A,S$3,Data!$D:$D,$B121,Data!$C:$C,$S$2)</f>
        <v>206844</v>
      </c>
      <c r="T121" s="41">
        <f t="shared" si="167"/>
        <v>5.2780450820867231E-3</v>
      </c>
      <c r="U121" s="3">
        <f>SUMIFS(Data!$B:$B,Data!$A:$A,U$3,Data!$D:$D,$B121,Data!$C:$C,$S$2)</f>
        <v>5241</v>
      </c>
      <c r="V121" s="41">
        <f t="shared" si="168"/>
        <v>3.0622009569377991E-3</v>
      </c>
      <c r="W121" s="3">
        <f>SUMIFS(Data!$B:$B,Data!$A:$A,W$3,Data!$D:$D,$B121,Data!$C:$C,$S$2)</f>
        <v>182995</v>
      </c>
      <c r="X121" s="41">
        <f t="shared" si="169"/>
        <v>1.2812707549258357E-2</v>
      </c>
      <c r="Y121" s="3">
        <f>SUMIFS(Data!$B:$B,Data!$A:$A,"Confirmed",Data!$D:$D,$B121,Data!$C:$C,$S$2)-U121-W121</f>
        <v>18608</v>
      </c>
      <c r="Z121" s="45">
        <f t="shared" si="170"/>
        <v>-6.2710925300962075E-2</v>
      </c>
    </row>
    <row r="122" spans="1:26" x14ac:dyDescent="0.3">
      <c r="A122" s="7">
        <f t="shared" si="144"/>
        <v>44019</v>
      </c>
      <c r="B122" s="29">
        <v>44019</v>
      </c>
      <c r="C122" s="35">
        <f>SUMIFS(Data!$B:$B,Data!$A:$A,C$3,Data!$D:$D,$B122,Data!$C:$C,$C$2)</f>
        <v>11829602</v>
      </c>
      <c r="D122" s="41">
        <f t="shared" si="158"/>
        <v>1.8029627293956952E-2</v>
      </c>
      <c r="E122" s="3">
        <f>SUMIFS(Data!$B:$B,Data!$A:$A,E$3,Data!$D:$D,$B122,Data!$C:$C,$C$2)</f>
        <v>544163</v>
      </c>
      <c r="F122" s="41">
        <f t="shared" si="159"/>
        <v>1.1346360429544771E-2</v>
      </c>
      <c r="G122" s="3">
        <f>SUMIFS(Data!$B:$B,Data!$A:$A,G$3,Data!$D:$D,$B122,Data!$C:$C,$C$2)</f>
        <v>6447656</v>
      </c>
      <c r="H122" s="41">
        <f t="shared" si="160"/>
        <v>2.3011043333366125E-2</v>
      </c>
      <c r="I122" s="3">
        <f t="shared" si="161"/>
        <v>4837783</v>
      </c>
      <c r="J122" s="45">
        <f t="shared" si="162"/>
        <v>1.2213008629513421E-2</v>
      </c>
      <c r="K122" s="35">
        <f>SUMIFS(Data!$B:$B,Data!$A:$A,K$3,Data!$D:$D,$B122,Data!$C:$C,$K$2)</f>
        <v>241956</v>
      </c>
      <c r="L122" s="41">
        <f t="shared" si="163"/>
        <v>5.665394365207035E-4</v>
      </c>
      <c r="M122" s="3">
        <f>SUMIFS(Data!$B:$B,Data!$A:$A,M$3,Data!$D:$D,$B122,Data!$C:$C,$K$2)</f>
        <v>34899</v>
      </c>
      <c r="N122" s="41">
        <f t="shared" si="164"/>
        <v>8.6036307321689755E-4</v>
      </c>
      <c r="O122" s="3">
        <f>SUMIFS(Data!$B:$B,Data!$A:$A,O$3,Data!$D:$D,$B122,Data!$C:$C,$K$2)</f>
        <v>192815</v>
      </c>
      <c r="P122" s="41">
        <f t="shared" si="165"/>
        <v>2.9858354877471509E-3</v>
      </c>
      <c r="Q122" s="3">
        <f>SUMIFS(Data!$B:$B,Data!$A:$A,"Confirmed",Data!$D:$D,$B122,Data!$C:$C,$K$2)-M122-O122</f>
        <v>14242</v>
      </c>
      <c r="R122" s="45">
        <f t="shared" si="166"/>
        <v>-3.1749269154939155E-2</v>
      </c>
      <c r="S122" s="32">
        <f>SUMIFS(Data!$B:$B,Data!$A:$A,S$3,Data!$D:$D,$B122,Data!$C:$C,$S$2)</f>
        <v>207897</v>
      </c>
      <c r="T122" s="41">
        <f t="shared" si="167"/>
        <v>5.0907930614376056E-3</v>
      </c>
      <c r="U122" s="3">
        <f>SUMIFS(Data!$B:$B,Data!$A:$A,U$3,Data!$D:$D,$B122,Data!$C:$C,$S$2)</f>
        <v>5260</v>
      </c>
      <c r="V122" s="41">
        <f t="shared" si="168"/>
        <v>3.6252623545124977E-3</v>
      </c>
      <c r="W122" s="3">
        <f>SUMIFS(Data!$B:$B,Data!$A:$A,W$3,Data!$D:$D,$B122,Data!$C:$C,$S$2)</f>
        <v>185292</v>
      </c>
      <c r="X122" s="41">
        <f t="shared" si="169"/>
        <v>1.2552255526107271E-2</v>
      </c>
      <c r="Y122" s="3">
        <f>SUMIFS(Data!$B:$B,Data!$A:$A,"Confirmed",Data!$D:$D,$B122,Data!$C:$C,$S$2)-U122-W122</f>
        <v>17345</v>
      </c>
      <c r="Z122" s="45">
        <f t="shared" si="170"/>
        <v>-6.7874032674118664E-2</v>
      </c>
    </row>
    <row r="123" spans="1:26" x14ac:dyDescent="0.3">
      <c r="A123" s="7">
        <f t="shared" si="144"/>
        <v>44020</v>
      </c>
      <c r="B123" s="29">
        <v>44020</v>
      </c>
      <c r="C123" s="35">
        <f>SUMIFS(Data!$B:$B,Data!$A:$A,C$3,Data!$D:$D,$B123,Data!$C:$C,$C$2)</f>
        <v>12041480</v>
      </c>
      <c r="D123" s="41">
        <f t="shared" si="158"/>
        <v>1.7910830812397575E-2</v>
      </c>
      <c r="E123" s="3">
        <f>SUMIFS(Data!$B:$B,Data!$A:$A,E$3,Data!$D:$D,$B123,Data!$C:$C,$C$2)</f>
        <v>549468</v>
      </c>
      <c r="F123" s="41">
        <f t="shared" si="159"/>
        <v>9.7489171443115395E-3</v>
      </c>
      <c r="G123" s="3">
        <f>SUMIFS(Data!$B:$B,Data!$A:$A,G$3,Data!$D:$D,$B123,Data!$C:$C,$C$2)</f>
        <v>6586726</v>
      </c>
      <c r="H123" s="41">
        <f t="shared" si="160"/>
        <v>2.1569078747377343E-2</v>
      </c>
      <c r="I123" s="3">
        <f t="shared" si="161"/>
        <v>4905286</v>
      </c>
      <c r="J123" s="45">
        <f t="shared" si="162"/>
        <v>1.3953292241508146E-2</v>
      </c>
      <c r="K123" s="35">
        <f>SUMIFS(Data!$B:$B,Data!$A:$A,K$3,Data!$D:$D,$B123,Data!$C:$C,$K$2)</f>
        <v>242149</v>
      </c>
      <c r="L123" s="41">
        <f t="shared" si="163"/>
        <v>7.9766569128271252E-4</v>
      </c>
      <c r="M123" s="3">
        <f>SUMIFS(Data!$B:$B,Data!$A:$A,M$3,Data!$D:$D,$B123,Data!$C:$C,$K$2)</f>
        <v>34914</v>
      </c>
      <c r="N123" s="41">
        <f t="shared" si="164"/>
        <v>4.2981174245680393E-4</v>
      </c>
      <c r="O123" s="3">
        <f>SUMIFS(Data!$B:$B,Data!$A:$A,O$3,Data!$D:$D,$B123,Data!$C:$C,$K$2)</f>
        <v>193640</v>
      </c>
      <c r="P123" s="41">
        <f t="shared" si="165"/>
        <v>4.2787127557503309E-3</v>
      </c>
      <c r="Q123" s="3">
        <f>SUMIFS(Data!$B:$B,Data!$A:$A,"Confirmed",Data!$D:$D,$B123,Data!$C:$C,$K$2)-M123-O123</f>
        <v>13595</v>
      </c>
      <c r="R123" s="45">
        <f t="shared" si="166"/>
        <v>-4.5429012779104057E-2</v>
      </c>
      <c r="S123" s="32">
        <f>SUMIFS(Data!$B:$B,Data!$A:$A,S$3,Data!$D:$D,$B123,Data!$C:$C,$S$2)</f>
        <v>208938</v>
      </c>
      <c r="T123" s="41">
        <f t="shared" si="167"/>
        <v>5.0072872624424593E-3</v>
      </c>
      <c r="U123" s="3">
        <f>SUMIFS(Data!$B:$B,Data!$A:$A,U$3,Data!$D:$D,$B123,Data!$C:$C,$S$2)</f>
        <v>5282</v>
      </c>
      <c r="V123" s="41">
        <f t="shared" si="168"/>
        <v>4.1825095057034219E-3</v>
      </c>
      <c r="W123" s="3">
        <f>SUMIFS(Data!$B:$B,Data!$A:$A,W$3,Data!$D:$D,$B123,Data!$C:$C,$S$2)</f>
        <v>187511</v>
      </c>
      <c r="X123" s="41">
        <f t="shared" si="169"/>
        <v>1.1975692420611792E-2</v>
      </c>
      <c r="Y123" s="3">
        <f>SUMIFS(Data!$B:$B,Data!$A:$A,"Confirmed",Data!$D:$D,$B123,Data!$C:$C,$S$2)-U123-W123</f>
        <v>16145</v>
      </c>
      <c r="Z123" s="45">
        <f t="shared" si="170"/>
        <v>-6.9184202940328621E-2</v>
      </c>
    </row>
    <row r="124" spans="1:26" x14ac:dyDescent="0.3">
      <c r="A124" s="7">
        <f t="shared" si="144"/>
        <v>44021</v>
      </c>
      <c r="B124" s="29">
        <v>44021</v>
      </c>
      <c r="C124" s="35">
        <f>SUMIFS(Data!$B:$B,Data!$A:$A,C$3,Data!$D:$D,$B124,Data!$C:$C,$C$2)</f>
        <v>12268518</v>
      </c>
      <c r="D124" s="41">
        <f t="shared" si="158"/>
        <v>1.8854659061842895E-2</v>
      </c>
      <c r="E124" s="3">
        <f>SUMIFS(Data!$B:$B,Data!$A:$A,E$3,Data!$D:$D,$B124,Data!$C:$C,$C$2)</f>
        <v>554924</v>
      </c>
      <c r="F124" s="41">
        <f t="shared" si="159"/>
        <v>9.9296046357567683E-3</v>
      </c>
      <c r="G124" s="3">
        <f>SUMIFS(Data!$B:$B,Data!$A:$A,G$3,Data!$D:$D,$B124,Data!$C:$C,$C$2)</f>
        <v>6740124</v>
      </c>
      <c r="H124" s="41">
        <f t="shared" si="160"/>
        <v>2.3288960251268993E-2</v>
      </c>
      <c r="I124" s="3">
        <f t="shared" si="161"/>
        <v>4973470</v>
      </c>
      <c r="J124" s="45">
        <f t="shared" si="162"/>
        <v>1.3900106945853922E-2</v>
      </c>
      <c r="K124" s="35">
        <f>SUMIFS(Data!$B:$B,Data!$A:$A,K$3,Data!$D:$D,$B124,Data!$C:$C,$K$2)</f>
        <v>242363</v>
      </c>
      <c r="L124" s="41">
        <f t="shared" si="163"/>
        <v>8.8375339150688218E-4</v>
      </c>
      <c r="M124" s="3">
        <f>SUMIFS(Data!$B:$B,Data!$A:$A,M$3,Data!$D:$D,$B124,Data!$C:$C,$K$2)</f>
        <v>34926</v>
      </c>
      <c r="N124" s="41">
        <f t="shared" si="164"/>
        <v>3.4370166695308474E-4</v>
      </c>
      <c r="O124" s="3">
        <f>SUMIFS(Data!$B:$B,Data!$A:$A,O$3,Data!$D:$D,$B124,Data!$C:$C,$K$2)</f>
        <v>193978</v>
      </c>
      <c r="P124" s="41">
        <f t="shared" si="165"/>
        <v>1.74550712662673E-3</v>
      </c>
      <c r="Q124" s="3">
        <f>SUMIFS(Data!$B:$B,Data!$A:$A,"Confirmed",Data!$D:$D,$B124,Data!$C:$C,$K$2)-M124-O124</f>
        <v>13459</v>
      </c>
      <c r="R124" s="45">
        <f t="shared" si="166"/>
        <v>-1.0003677822728945E-2</v>
      </c>
      <c r="S124" s="32">
        <f>SUMIFS(Data!$B:$B,Data!$A:$A,S$3,Data!$D:$D,$B124,Data!$C:$C,$S$2)</f>
        <v>209962</v>
      </c>
      <c r="T124" s="41">
        <f t="shared" si="167"/>
        <v>4.9009754089729971E-3</v>
      </c>
      <c r="U124" s="3">
        <f>SUMIFS(Data!$B:$B,Data!$A:$A,U$3,Data!$D:$D,$B124,Data!$C:$C,$S$2)</f>
        <v>5300</v>
      </c>
      <c r="V124" s="41">
        <f t="shared" si="168"/>
        <v>3.4078000757288905E-3</v>
      </c>
      <c r="W124" s="3">
        <f>SUMIFS(Data!$B:$B,Data!$A:$A,W$3,Data!$D:$D,$B124,Data!$C:$C,$S$2)</f>
        <v>190390</v>
      </c>
      <c r="X124" s="41">
        <f t="shared" si="169"/>
        <v>1.5353765912399805E-2</v>
      </c>
      <c r="Y124" s="3">
        <f>SUMIFS(Data!$B:$B,Data!$A:$A,"Confirmed",Data!$D:$D,$B124,Data!$C:$C,$S$2)-U124-W124</f>
        <v>14272</v>
      </c>
      <c r="Z124" s="45">
        <f t="shared" si="170"/>
        <v>-0.11601114896252709</v>
      </c>
    </row>
    <row r="125" spans="1:26" x14ac:dyDescent="0.3">
      <c r="A125" s="7">
        <f t="shared" si="144"/>
        <v>44022</v>
      </c>
      <c r="B125" s="29">
        <v>44022</v>
      </c>
      <c r="C125" s="35">
        <f>SUMIFS(Data!$B:$B,Data!$A:$A,C$3,Data!$D:$D,$B125,Data!$C:$C,$C$2)</f>
        <v>12498467</v>
      </c>
      <c r="D125" s="41">
        <f t="shared" si="158"/>
        <v>1.8743013622346236E-2</v>
      </c>
      <c r="E125" s="3">
        <f>SUMIFS(Data!$B:$B,Data!$A:$A,E$3,Data!$D:$D,$B125,Data!$C:$C,$C$2)</f>
        <v>560209</v>
      </c>
      <c r="F125" s="41">
        <f t="shared" si="159"/>
        <v>9.5238266861768454E-3</v>
      </c>
      <c r="G125" s="3">
        <f>SUMIFS(Data!$B:$B,Data!$A:$A,G$3,Data!$D:$D,$B125,Data!$C:$C,$C$2)</f>
        <v>6879521</v>
      </c>
      <c r="H125" s="41">
        <f t="shared" si="160"/>
        <v>2.0681666984168245E-2</v>
      </c>
      <c r="I125" s="3">
        <f t="shared" si="161"/>
        <v>5058737</v>
      </c>
      <c r="J125" s="45">
        <f t="shared" si="162"/>
        <v>1.7144368016696592E-2</v>
      </c>
      <c r="K125" s="35">
        <f>SUMIFS(Data!$B:$B,Data!$A:$A,K$3,Data!$D:$D,$B125,Data!$C:$C,$K$2)</f>
        <v>242639</v>
      </c>
      <c r="L125" s="41">
        <f t="shared" si="163"/>
        <v>1.1387876862392363E-3</v>
      </c>
      <c r="M125" s="3">
        <f>SUMIFS(Data!$B:$B,Data!$A:$A,M$3,Data!$D:$D,$B125,Data!$C:$C,$K$2)</f>
        <v>34938</v>
      </c>
      <c r="N125" s="41">
        <f t="shared" si="164"/>
        <v>3.4358357670503351E-4</v>
      </c>
      <c r="O125" s="3">
        <f>SUMIFS(Data!$B:$B,Data!$A:$A,O$3,Data!$D:$D,$B125,Data!$C:$C,$K$2)</f>
        <v>194273</v>
      </c>
      <c r="P125" s="41">
        <f t="shared" si="165"/>
        <v>1.5207910175380713E-3</v>
      </c>
      <c r="Q125" s="3">
        <f>SUMIFS(Data!$B:$B,Data!$A:$A,"Confirmed",Data!$D:$D,$B125,Data!$C:$C,$K$2)-M125-O125</f>
        <v>13428</v>
      </c>
      <c r="R125" s="45">
        <f t="shared" si="166"/>
        <v>-2.3032914778215322E-3</v>
      </c>
      <c r="S125" s="32">
        <f>SUMIFS(Data!$B:$B,Data!$A:$A,S$3,Data!$D:$D,$B125,Data!$C:$C,$S$2)</f>
        <v>210965</v>
      </c>
      <c r="T125" s="41">
        <f t="shared" si="167"/>
        <v>4.7770548956477836E-3</v>
      </c>
      <c r="U125" s="3">
        <f>SUMIFS(Data!$B:$B,Data!$A:$A,U$3,Data!$D:$D,$B125,Data!$C:$C,$S$2)</f>
        <v>5323</v>
      </c>
      <c r="V125" s="41">
        <f t="shared" si="168"/>
        <v>4.3396226415094337E-3</v>
      </c>
      <c r="W125" s="3">
        <f>SUMIFS(Data!$B:$B,Data!$A:$A,W$3,Data!$D:$D,$B125,Data!$C:$C,$S$2)</f>
        <v>191883</v>
      </c>
      <c r="X125" s="41">
        <f t="shared" si="169"/>
        <v>7.8417984137822364E-3</v>
      </c>
      <c r="Y125" s="3">
        <f>SUMIFS(Data!$B:$B,Data!$A:$A,"Confirmed",Data!$D:$D,$B125,Data!$C:$C,$S$2)-U125-W125</f>
        <v>13759</v>
      </c>
      <c r="Z125" s="45">
        <f t="shared" si="170"/>
        <v>-3.5944506726457402E-2</v>
      </c>
    </row>
    <row r="126" spans="1:26" x14ac:dyDescent="0.3">
      <c r="A126" s="7">
        <f t="shared" si="144"/>
        <v>44023</v>
      </c>
      <c r="B126" s="29">
        <v>44023</v>
      </c>
      <c r="C126" s="35">
        <f>SUMIFS(Data!$B:$B,Data!$A:$A,C$3,Data!$D:$D,$B126,Data!$C:$C,$C$2)</f>
        <v>12717908</v>
      </c>
      <c r="D126" s="41">
        <f t="shared" si="158"/>
        <v>1.7557433243612995E-2</v>
      </c>
      <c r="E126" s="3">
        <f>SUMIFS(Data!$B:$B,Data!$A:$A,E$3,Data!$D:$D,$B126,Data!$C:$C,$C$2)</f>
        <v>565138</v>
      </c>
      <c r="F126" s="41">
        <f t="shared" si="159"/>
        <v>8.7985019876510376E-3</v>
      </c>
      <c r="G126" s="3">
        <f>SUMIFS(Data!$B:$B,Data!$A:$A,G$3,Data!$D:$D,$B126,Data!$C:$C,$C$2)</f>
        <v>7005299</v>
      </c>
      <c r="H126" s="41">
        <f t="shared" si="160"/>
        <v>1.8282958944379993E-2</v>
      </c>
      <c r="I126" s="3">
        <f t="shared" si="161"/>
        <v>5147471</v>
      </c>
      <c r="J126" s="45">
        <f t="shared" si="162"/>
        <v>1.754074188873626E-2</v>
      </c>
      <c r="K126" s="35">
        <f>SUMIFS(Data!$B:$B,Data!$A:$A,K$3,Data!$D:$D,$B126,Data!$C:$C,$K$2)</f>
        <v>242827</v>
      </c>
      <c r="L126" s="41">
        <f t="shared" si="163"/>
        <v>7.7481361199147709E-4</v>
      </c>
      <c r="M126" s="3">
        <f>SUMIFS(Data!$B:$B,Data!$A:$A,M$3,Data!$D:$D,$B126,Data!$C:$C,$K$2)</f>
        <v>34945</v>
      </c>
      <c r="N126" s="41">
        <f t="shared" si="164"/>
        <v>2.0035491441982941E-4</v>
      </c>
      <c r="O126" s="3">
        <f>SUMIFS(Data!$B:$B,Data!$A:$A,O$3,Data!$D:$D,$B126,Data!$C:$C,$K$2)</f>
        <v>194579</v>
      </c>
      <c r="P126" s="41">
        <f t="shared" si="165"/>
        <v>1.575103076598395E-3</v>
      </c>
      <c r="Q126" s="3">
        <f>SUMIFS(Data!$B:$B,Data!$A:$A,"Confirmed",Data!$D:$D,$B126,Data!$C:$C,$K$2)-M126-O126</f>
        <v>13303</v>
      </c>
      <c r="R126" s="45">
        <f t="shared" si="166"/>
        <v>-9.3089067619898727E-3</v>
      </c>
      <c r="S126" s="32">
        <f>SUMIFS(Data!$B:$B,Data!$A:$A,S$3,Data!$D:$D,$B126,Data!$C:$C,$S$2)</f>
        <v>211981</v>
      </c>
      <c r="T126" s="41">
        <f t="shared" si="167"/>
        <v>4.8159647334865977E-3</v>
      </c>
      <c r="U126" s="3">
        <f>SUMIFS(Data!$B:$B,Data!$A:$A,U$3,Data!$D:$D,$B126,Data!$C:$C,$S$2)</f>
        <v>5344</v>
      </c>
      <c r="V126" s="41">
        <f t="shared" si="168"/>
        <v>3.9451437159496528E-3</v>
      </c>
      <c r="W126" s="3">
        <f>SUMIFS(Data!$B:$B,Data!$A:$A,W$3,Data!$D:$D,$B126,Data!$C:$C,$S$2)</f>
        <v>193217</v>
      </c>
      <c r="X126" s="41">
        <f t="shared" si="169"/>
        <v>6.9521531349832971E-3</v>
      </c>
      <c r="Y126" s="3">
        <f>SUMIFS(Data!$B:$B,Data!$A:$A,"Confirmed",Data!$D:$D,$B126,Data!$C:$C,$S$2)-U126-W126</f>
        <v>13420</v>
      </c>
      <c r="Z126" s="45">
        <f t="shared" si="170"/>
        <v>-2.4638418489715822E-2</v>
      </c>
    </row>
    <row r="127" spans="1:26" x14ac:dyDescent="0.3">
      <c r="A127" s="7">
        <f t="shared" si="144"/>
        <v>44024</v>
      </c>
      <c r="B127" s="29">
        <v>44024</v>
      </c>
      <c r="C127" s="35">
        <f>SUMIFS(Data!$B:$B,Data!$A:$A,C$3,Data!$D:$D,$B127,Data!$C:$C,$C$2)</f>
        <v>12910357</v>
      </c>
      <c r="D127" s="41">
        <f t="shared" si="158"/>
        <v>1.5132127076245559E-2</v>
      </c>
      <c r="E127" s="3">
        <f>SUMIFS(Data!$B:$B,Data!$A:$A,E$3,Data!$D:$D,$B127,Data!$C:$C,$C$2)</f>
        <v>569128</v>
      </c>
      <c r="F127" s="41">
        <f t="shared" si="159"/>
        <v>7.0602224589392326E-3</v>
      </c>
      <c r="G127" s="3">
        <f>SUMIFS(Data!$B:$B,Data!$A:$A,G$3,Data!$D:$D,$B127,Data!$C:$C,$C$2)</f>
        <v>7116957</v>
      </c>
      <c r="H127" s="41">
        <f t="shared" si="160"/>
        <v>1.5939076975872123E-2</v>
      </c>
      <c r="I127" s="3">
        <f t="shared" si="161"/>
        <v>5224272</v>
      </c>
      <c r="J127" s="45">
        <f t="shared" si="162"/>
        <v>1.4920142337858728E-2</v>
      </c>
      <c r="K127" s="35">
        <f>SUMIFS(Data!$B:$B,Data!$A:$A,K$3,Data!$D:$D,$B127,Data!$C:$C,$K$2)</f>
        <v>243061</v>
      </c>
      <c r="L127" s="41">
        <f t="shared" si="163"/>
        <v>9.6364901761336261E-4</v>
      </c>
      <c r="M127" s="3">
        <f>SUMIFS(Data!$B:$B,Data!$A:$A,M$3,Data!$D:$D,$B127,Data!$C:$C,$K$2)</f>
        <v>34954</v>
      </c>
      <c r="N127" s="41">
        <f t="shared" si="164"/>
        <v>2.5754757476033769E-4</v>
      </c>
      <c r="O127" s="3">
        <f>SUMIFS(Data!$B:$B,Data!$A:$A,O$3,Data!$D:$D,$B127,Data!$C:$C,$K$2)</f>
        <v>194928</v>
      </c>
      <c r="P127" s="41">
        <f t="shared" si="165"/>
        <v>1.793615960612399E-3</v>
      </c>
      <c r="Q127" s="3">
        <f>SUMIFS(Data!$B:$B,Data!$A:$A,"Confirmed",Data!$D:$D,$B127,Data!$C:$C,$K$2)-M127-O127</f>
        <v>13179</v>
      </c>
      <c r="R127" s="45">
        <f t="shared" si="166"/>
        <v>-9.3212057430654745E-3</v>
      </c>
      <c r="S127" s="32">
        <f>SUMIFS(Data!$B:$B,Data!$A:$A,S$3,Data!$D:$D,$B127,Data!$C:$C,$S$2)</f>
        <v>212993</v>
      </c>
      <c r="T127" s="41">
        <f t="shared" si="167"/>
        <v>4.7740127652950029E-3</v>
      </c>
      <c r="U127" s="3">
        <f>SUMIFS(Data!$B:$B,Data!$A:$A,U$3,Data!$D:$D,$B127,Data!$C:$C,$S$2)</f>
        <v>5363</v>
      </c>
      <c r="V127" s="41">
        <f t="shared" si="168"/>
        <v>3.5553892215568861E-3</v>
      </c>
      <c r="W127" s="3">
        <f>SUMIFS(Data!$B:$B,Data!$A:$A,W$3,Data!$D:$D,$B127,Data!$C:$C,$S$2)</f>
        <v>194515</v>
      </c>
      <c r="X127" s="41">
        <f t="shared" si="169"/>
        <v>6.7178353871553747E-3</v>
      </c>
      <c r="Y127" s="3">
        <f>SUMIFS(Data!$B:$B,Data!$A:$A,"Confirmed",Data!$D:$D,$B127,Data!$C:$C,$S$2)-U127-W127</f>
        <v>13115</v>
      </c>
      <c r="Z127" s="45">
        <f t="shared" si="170"/>
        <v>-2.2727272727272728E-2</v>
      </c>
    </row>
    <row r="128" spans="1:26" x14ac:dyDescent="0.3">
      <c r="A128" s="7">
        <f t="shared" si="144"/>
        <v>44025</v>
      </c>
      <c r="B128" s="29">
        <v>44025</v>
      </c>
      <c r="C128" s="35">
        <f>SUMIFS(Data!$B:$B,Data!$A:$A,C$3,Data!$D:$D,$B128,Data!$C:$C,$C$2)</f>
        <v>13104391</v>
      </c>
      <c r="D128" s="41">
        <f t="shared" si="158"/>
        <v>1.5029328778437342E-2</v>
      </c>
      <c r="E128" s="3">
        <f>SUMIFS(Data!$B:$B,Data!$A:$A,E$3,Data!$D:$D,$B128,Data!$C:$C,$C$2)</f>
        <v>573003</v>
      </c>
      <c r="F128" s="41">
        <f t="shared" si="159"/>
        <v>6.808661671891033E-3</v>
      </c>
      <c r="G128" s="3">
        <f>SUMIFS(Data!$B:$B,Data!$A:$A,G$3,Data!$D:$D,$B128,Data!$C:$C,$C$2)</f>
        <v>7257369</v>
      </c>
      <c r="H128" s="41">
        <f t="shared" si="160"/>
        <v>1.9729218541014087E-2</v>
      </c>
      <c r="I128" s="3">
        <f t="shared" si="161"/>
        <v>5274019</v>
      </c>
      <c r="J128" s="45">
        <f t="shared" si="162"/>
        <v>9.5222836789508655E-3</v>
      </c>
      <c r="K128" s="35">
        <f>SUMIFS(Data!$B:$B,Data!$A:$A,K$3,Data!$D:$D,$B128,Data!$C:$C,$K$2)</f>
        <v>243230</v>
      </c>
      <c r="L128" s="41">
        <f t="shared" si="163"/>
        <v>6.9529871102315876E-4</v>
      </c>
      <c r="M128" s="3">
        <f>SUMIFS(Data!$B:$B,Data!$A:$A,M$3,Data!$D:$D,$B128,Data!$C:$C,$K$2)</f>
        <v>34967</v>
      </c>
      <c r="N128" s="41">
        <f t="shared" si="164"/>
        <v>3.719173771242204E-4</v>
      </c>
      <c r="O128" s="3">
        <f>SUMIFS(Data!$B:$B,Data!$A:$A,O$3,Data!$D:$D,$B128,Data!$C:$C,$K$2)</f>
        <v>195106</v>
      </c>
      <c r="P128" s="41">
        <f t="shared" si="165"/>
        <v>9.131576787326603E-4</v>
      </c>
      <c r="Q128" s="3">
        <f>SUMIFS(Data!$B:$B,Data!$A:$A,"Confirmed",Data!$D:$D,$B128,Data!$C:$C,$K$2)-M128-O128</f>
        <v>13157</v>
      </c>
      <c r="R128" s="45">
        <f t="shared" si="166"/>
        <v>-1.6693224068593975E-3</v>
      </c>
      <c r="S128" s="32">
        <f>SUMIFS(Data!$B:$B,Data!$A:$A,S$3,Data!$D:$D,$B128,Data!$C:$C,$S$2)</f>
        <v>214001</v>
      </c>
      <c r="T128" s="41">
        <f t="shared" si="167"/>
        <v>4.7325498960059716E-3</v>
      </c>
      <c r="U128" s="3">
        <f>SUMIFS(Data!$B:$B,Data!$A:$A,U$3,Data!$D:$D,$B128,Data!$C:$C,$S$2)</f>
        <v>5382</v>
      </c>
      <c r="V128" s="41">
        <f t="shared" si="168"/>
        <v>3.5427932127540555E-3</v>
      </c>
      <c r="W128" s="3">
        <f>SUMIFS(Data!$B:$B,Data!$A:$A,W$3,Data!$D:$D,$B128,Data!$C:$C,$S$2)</f>
        <v>195671</v>
      </c>
      <c r="X128" s="41">
        <f t="shared" si="169"/>
        <v>5.9429864020769611E-3</v>
      </c>
      <c r="Y128" s="3">
        <f>SUMIFS(Data!$B:$B,Data!$A:$A,"Confirmed",Data!$D:$D,$B128,Data!$C:$C,$S$2)-U128-W128</f>
        <v>12948</v>
      </c>
      <c r="Z128" s="45">
        <f t="shared" si="170"/>
        <v>-1.2733511246664124E-2</v>
      </c>
    </row>
    <row r="129" spans="1:26" x14ac:dyDescent="0.3">
      <c r="A129" s="7">
        <f t="shared" si="144"/>
        <v>44026</v>
      </c>
      <c r="B129" s="29">
        <v>44026</v>
      </c>
      <c r="C129" s="35">
        <f>SUMIFS(Data!$B:$B,Data!$A:$A,C$3,Data!$D:$D,$B129,Data!$C:$C,$C$2)</f>
        <v>13323530</v>
      </c>
      <c r="D129" s="41">
        <f t="shared" si="158"/>
        <v>1.6722562689101692E-2</v>
      </c>
      <c r="E129" s="3">
        <f>SUMIFS(Data!$B:$B,Data!$A:$A,E$3,Data!$D:$D,$B129,Data!$C:$C,$C$2)</f>
        <v>578628</v>
      </c>
      <c r="F129" s="41">
        <f t="shared" si="159"/>
        <v>9.816702530353244E-3</v>
      </c>
      <c r="G129" s="3">
        <f>SUMIFS(Data!$B:$B,Data!$A:$A,G$3,Data!$D:$D,$B129,Data!$C:$C,$C$2)</f>
        <v>7399310</v>
      </c>
      <c r="H129" s="41">
        <f t="shared" si="160"/>
        <v>1.9558189751685495E-2</v>
      </c>
      <c r="I129" s="3">
        <f t="shared" si="161"/>
        <v>5345592</v>
      </c>
      <c r="J129" s="45">
        <f t="shared" si="162"/>
        <v>1.3570865027221176E-2</v>
      </c>
      <c r="K129" s="35">
        <f>SUMIFS(Data!$B:$B,Data!$A:$A,K$3,Data!$D:$D,$B129,Data!$C:$C,$K$2)</f>
        <v>243344</v>
      </c>
      <c r="L129" s="41">
        <f t="shared" si="163"/>
        <v>4.686921843522592E-4</v>
      </c>
      <c r="M129" s="3">
        <f>SUMIFS(Data!$B:$B,Data!$A:$A,M$3,Data!$D:$D,$B129,Data!$C:$C,$K$2)</f>
        <v>34984</v>
      </c>
      <c r="N129" s="41">
        <f t="shared" si="164"/>
        <v>4.8617267709554721E-4</v>
      </c>
      <c r="O129" s="3">
        <f>SUMIFS(Data!$B:$B,Data!$A:$A,O$3,Data!$D:$D,$B129,Data!$C:$C,$K$2)</f>
        <v>195441</v>
      </c>
      <c r="P129" s="41">
        <f t="shared" si="165"/>
        <v>1.717015366006171E-3</v>
      </c>
      <c r="Q129" s="3">
        <f>SUMIFS(Data!$B:$B,Data!$A:$A,"Confirmed",Data!$D:$D,$B129,Data!$C:$C,$K$2)-M129-O129</f>
        <v>12919</v>
      </c>
      <c r="R129" s="45">
        <f t="shared" si="166"/>
        <v>-1.80892300676446E-2</v>
      </c>
      <c r="S129" s="32">
        <f>SUMIFS(Data!$B:$B,Data!$A:$A,S$3,Data!$D:$D,$B129,Data!$C:$C,$S$2)</f>
        <v>214993</v>
      </c>
      <c r="T129" s="41">
        <f t="shared" si="167"/>
        <v>4.6354923575123485E-3</v>
      </c>
      <c r="U129" s="3">
        <f>SUMIFS(Data!$B:$B,Data!$A:$A,U$3,Data!$D:$D,$B129,Data!$C:$C,$S$2)</f>
        <v>5402</v>
      </c>
      <c r="V129" s="41">
        <f t="shared" si="168"/>
        <v>3.7160906726124115E-3</v>
      </c>
      <c r="W129" s="3">
        <f>SUMIFS(Data!$B:$B,Data!$A:$A,W$3,Data!$D:$D,$B129,Data!$C:$C,$S$2)</f>
        <v>196720</v>
      </c>
      <c r="X129" s="41">
        <f t="shared" si="169"/>
        <v>5.3610397044017762E-3</v>
      </c>
      <c r="Y129" s="3">
        <f>SUMIFS(Data!$B:$B,Data!$A:$A,"Confirmed",Data!$D:$D,$B129,Data!$C:$C,$S$2)-U129-W129</f>
        <v>12871</v>
      </c>
      <c r="Z129" s="45">
        <f t="shared" si="170"/>
        <v>-5.9468643805993208E-3</v>
      </c>
    </row>
    <row r="130" spans="1:26" x14ac:dyDescent="0.3">
      <c r="A130" s="7">
        <f t="shared" si="144"/>
        <v>44027</v>
      </c>
      <c r="B130" s="29">
        <v>44027</v>
      </c>
      <c r="C130" s="35">
        <f>SUMIFS(Data!$B:$B,Data!$A:$A,C$3,Data!$D:$D,$B130,Data!$C:$C,$C$2)</f>
        <v>13554477</v>
      </c>
      <c r="D130" s="41">
        <f t="shared" si="158"/>
        <v>1.7333769654138204E-2</v>
      </c>
      <c r="E130" s="3">
        <f>SUMIFS(Data!$B:$B,Data!$A:$A,E$3,Data!$D:$D,$B130,Data!$C:$C,$C$2)</f>
        <v>584124</v>
      </c>
      <c r="F130" s="41">
        <f t="shared" si="159"/>
        <v>9.4983305336070849E-3</v>
      </c>
      <c r="G130" s="3">
        <f>SUMIFS(Data!$B:$B,Data!$A:$A,G$3,Data!$D:$D,$B130,Data!$C:$C,$C$2)</f>
        <v>7559252</v>
      </c>
      <c r="H130" s="41">
        <f t="shared" si="160"/>
        <v>2.1615799311016839E-2</v>
      </c>
      <c r="I130" s="3">
        <f t="shared" si="161"/>
        <v>5411101</v>
      </c>
      <c r="J130" s="45">
        <f t="shared" si="162"/>
        <v>1.2254769911358742E-2</v>
      </c>
      <c r="K130" s="35">
        <f>SUMIFS(Data!$B:$B,Data!$A:$A,K$3,Data!$D:$D,$B130,Data!$C:$C,$K$2)</f>
        <v>243506</v>
      </c>
      <c r="L130" s="41">
        <f t="shared" si="163"/>
        <v>6.6572424222499833E-4</v>
      </c>
      <c r="M130" s="3">
        <f>SUMIFS(Data!$B:$B,Data!$A:$A,M$3,Data!$D:$D,$B130,Data!$C:$C,$K$2)</f>
        <v>34997</v>
      </c>
      <c r="N130" s="41">
        <f t="shared" si="164"/>
        <v>3.7159844500343016E-4</v>
      </c>
      <c r="O130" s="3">
        <f>SUMIFS(Data!$B:$B,Data!$A:$A,O$3,Data!$D:$D,$B130,Data!$C:$C,$K$2)</f>
        <v>196016</v>
      </c>
      <c r="P130" s="41">
        <f t="shared" si="165"/>
        <v>2.9420643570182304E-3</v>
      </c>
      <c r="Q130" s="3">
        <f>SUMIFS(Data!$B:$B,Data!$A:$A,"Confirmed",Data!$D:$D,$B130,Data!$C:$C,$K$2)-M130-O130</f>
        <v>12493</v>
      </c>
      <c r="R130" s="45">
        <f t="shared" si="166"/>
        <v>-3.2974688443377968E-2</v>
      </c>
      <c r="S130" s="32">
        <f>SUMIFS(Data!$B:$B,Data!$A:$A,S$3,Data!$D:$D,$B130,Data!$C:$C,$S$2)</f>
        <v>215940</v>
      </c>
      <c r="T130" s="41">
        <f t="shared" si="167"/>
        <v>4.4047945747070832E-3</v>
      </c>
      <c r="U130" s="3">
        <f>SUMIFS(Data!$B:$B,Data!$A:$A,U$3,Data!$D:$D,$B130,Data!$C:$C,$S$2)</f>
        <v>5419</v>
      </c>
      <c r="V130" s="41">
        <f t="shared" si="168"/>
        <v>3.1469825990373935E-3</v>
      </c>
      <c r="W130" s="3">
        <f>SUMIFS(Data!$B:$B,Data!$A:$A,W$3,Data!$D:$D,$B130,Data!$C:$C,$S$2)</f>
        <v>197733</v>
      </c>
      <c r="X130" s="41">
        <f t="shared" si="169"/>
        <v>5.1494509963399757E-3</v>
      </c>
      <c r="Y130" s="3">
        <f>SUMIFS(Data!$B:$B,Data!$A:$A,"Confirmed",Data!$D:$D,$B130,Data!$C:$C,$S$2)-U130-W130</f>
        <v>12788</v>
      </c>
      <c r="Z130" s="45">
        <f t="shared" si="170"/>
        <v>-6.4486053919664364E-3</v>
      </c>
    </row>
    <row r="131" spans="1:26" x14ac:dyDescent="0.3">
      <c r="A131" s="7">
        <f t="shared" si="144"/>
        <v>44028</v>
      </c>
      <c r="B131" s="29">
        <v>44028</v>
      </c>
      <c r="C131" s="35">
        <f>SUMIFS(Data!$B:$B,Data!$A:$A,C$3,Data!$D:$D,$B131,Data!$C:$C,$C$2)</f>
        <v>13805296</v>
      </c>
      <c r="D131" s="41">
        <f t="shared" si="158"/>
        <v>1.8504513305825081E-2</v>
      </c>
      <c r="E131" s="3">
        <f>SUMIFS(Data!$B:$B,Data!$A:$A,E$3,Data!$D:$D,$B131,Data!$C:$C,$C$2)</f>
        <v>589911</v>
      </c>
      <c r="F131" s="41">
        <f t="shared" si="159"/>
        <v>9.9071430038827381E-3</v>
      </c>
      <c r="G131" s="3">
        <f>SUMIFS(Data!$B:$B,Data!$A:$A,G$3,Data!$D:$D,$B131,Data!$C:$C,$C$2)</f>
        <v>7711525</v>
      </c>
      <c r="H131" s="41">
        <f t="shared" si="160"/>
        <v>2.0143924293038518E-2</v>
      </c>
      <c r="I131" s="3">
        <f t="shared" si="161"/>
        <v>5503860</v>
      </c>
      <c r="J131" s="45">
        <f t="shared" si="162"/>
        <v>1.7142352360453077E-2</v>
      </c>
      <c r="K131" s="35">
        <f>SUMIFS(Data!$B:$B,Data!$A:$A,K$3,Data!$D:$D,$B131,Data!$C:$C,$K$2)</f>
        <v>243736</v>
      </c>
      <c r="L131" s="41">
        <f t="shared" si="163"/>
        <v>9.4453524759143513E-4</v>
      </c>
      <c r="M131" s="3">
        <f>SUMIFS(Data!$B:$B,Data!$A:$A,M$3,Data!$D:$D,$B131,Data!$C:$C,$K$2)</f>
        <v>35017</v>
      </c>
      <c r="N131" s="41">
        <f t="shared" si="164"/>
        <v>5.714775552190188E-4</v>
      </c>
      <c r="O131" s="3">
        <f>SUMIFS(Data!$B:$B,Data!$A:$A,O$3,Data!$D:$D,$B131,Data!$C:$C,$K$2)</f>
        <v>196246</v>
      </c>
      <c r="P131" s="41">
        <f t="shared" si="165"/>
        <v>1.1733736021549261E-3</v>
      </c>
      <c r="Q131" s="3">
        <f>SUMIFS(Data!$B:$B,Data!$A:$A,"Confirmed",Data!$D:$D,$B131,Data!$C:$C,$K$2)-M131-O131</f>
        <v>12473</v>
      </c>
      <c r="R131" s="45">
        <f t="shared" si="166"/>
        <v>-1.6008965020411431E-3</v>
      </c>
      <c r="S131" s="32">
        <f>SUMIFS(Data!$B:$B,Data!$A:$A,S$3,Data!$D:$D,$B131,Data!$C:$C,$S$2)</f>
        <v>216873</v>
      </c>
      <c r="T131" s="41">
        <f t="shared" si="167"/>
        <v>4.3206446235065296E-3</v>
      </c>
      <c r="U131" s="3">
        <f>SUMIFS(Data!$B:$B,Data!$A:$A,U$3,Data!$D:$D,$B131,Data!$C:$C,$S$2)</f>
        <v>5440</v>
      </c>
      <c r="V131" s="41">
        <f t="shared" si="168"/>
        <v>3.8752537368518178E-3</v>
      </c>
      <c r="W131" s="3">
        <f>SUMIFS(Data!$B:$B,Data!$A:$A,W$3,Data!$D:$D,$B131,Data!$C:$C,$S$2)</f>
        <v>198820</v>
      </c>
      <c r="X131" s="41">
        <f t="shared" si="169"/>
        <v>5.497312031881375E-3</v>
      </c>
      <c r="Y131" s="3">
        <f>SUMIFS(Data!$B:$B,Data!$A:$A,"Confirmed",Data!$D:$D,$B131,Data!$C:$C,$S$2)-U131-W131</f>
        <v>12613</v>
      </c>
      <c r="Z131" s="45">
        <f t="shared" si="170"/>
        <v>-1.3684704410384736E-2</v>
      </c>
    </row>
    <row r="132" spans="1:26" x14ac:dyDescent="0.3">
      <c r="A132" s="7">
        <f t="shared" si="144"/>
        <v>44029</v>
      </c>
      <c r="B132" s="29">
        <v>44029</v>
      </c>
      <c r="C132" s="35">
        <f>SUMIFS(Data!$B:$B,Data!$A:$A,C$3,Data!$D:$D,$B132,Data!$C:$C,$C$2)</f>
        <v>14055299</v>
      </c>
      <c r="D132" s="41">
        <f t="shared" si="158"/>
        <v>1.8109209683008609E-2</v>
      </c>
      <c r="E132" s="3">
        <f>SUMIFS(Data!$B:$B,Data!$A:$A,E$3,Data!$D:$D,$B132,Data!$C:$C,$C$2)</f>
        <v>596518</v>
      </c>
      <c r="F132" s="41">
        <f t="shared" si="159"/>
        <v>1.1199994575452907E-2</v>
      </c>
      <c r="G132" s="3">
        <f>SUMIFS(Data!$B:$B,Data!$A:$A,G$3,Data!$D:$D,$B132,Data!$C:$C,$C$2)</f>
        <v>7894890</v>
      </c>
      <c r="H132" s="41">
        <f t="shared" si="160"/>
        <v>2.377804649534301E-2</v>
      </c>
      <c r="I132" s="3">
        <f t="shared" si="161"/>
        <v>5563891</v>
      </c>
      <c r="J132" s="45">
        <f t="shared" si="162"/>
        <v>1.0907072490942721E-2</v>
      </c>
      <c r="K132" s="35">
        <f>SUMIFS(Data!$B:$B,Data!$A:$A,K$3,Data!$D:$D,$B132,Data!$C:$C,$K$2)</f>
        <v>243967</v>
      </c>
      <c r="L132" s="41">
        <f t="shared" si="163"/>
        <v>9.4774674237699805E-4</v>
      </c>
      <c r="M132" s="3">
        <f>SUMIFS(Data!$B:$B,Data!$A:$A,M$3,Data!$D:$D,$B132,Data!$C:$C,$K$2)</f>
        <v>35028</v>
      </c>
      <c r="N132" s="41">
        <f t="shared" si="164"/>
        <v>3.1413313533426622E-4</v>
      </c>
      <c r="O132" s="3">
        <f>SUMIFS(Data!$B:$B,Data!$A:$A,O$3,Data!$D:$D,$B132,Data!$C:$C,$K$2)</f>
        <v>196483</v>
      </c>
      <c r="P132" s="41">
        <f t="shared" si="165"/>
        <v>1.2076679269895946E-3</v>
      </c>
      <c r="Q132" s="3">
        <f>SUMIFS(Data!$B:$B,Data!$A:$A,"Confirmed",Data!$D:$D,$B132,Data!$C:$C,$K$2)-M132-O132</f>
        <v>12456</v>
      </c>
      <c r="R132" s="45">
        <f t="shared" si="166"/>
        <v>-1.3629439589513349E-3</v>
      </c>
      <c r="S132" s="32">
        <f>SUMIFS(Data!$B:$B,Data!$A:$A,S$3,Data!$D:$D,$B132,Data!$C:$C,$S$2)</f>
        <v>217799</v>
      </c>
      <c r="T132" s="41">
        <f t="shared" si="167"/>
        <v>4.2697800094986466E-3</v>
      </c>
      <c r="U132" s="3">
        <f>SUMIFS(Data!$B:$B,Data!$A:$A,U$3,Data!$D:$D,$B132,Data!$C:$C,$S$2)</f>
        <v>5458</v>
      </c>
      <c r="V132" s="41">
        <f t="shared" si="168"/>
        <v>3.3088235294117647E-3</v>
      </c>
      <c r="W132" s="3">
        <f>SUMIFS(Data!$B:$B,Data!$A:$A,W$3,Data!$D:$D,$B132,Data!$C:$C,$S$2)</f>
        <v>199834</v>
      </c>
      <c r="X132" s="41">
        <f t="shared" si="169"/>
        <v>5.1000905341514937E-3</v>
      </c>
      <c r="Y132" s="3">
        <f>SUMIFS(Data!$B:$B,Data!$A:$A,"Confirmed",Data!$D:$D,$B132,Data!$C:$C,$S$2)-U132-W132</f>
        <v>12507</v>
      </c>
      <c r="Z132" s="45">
        <f t="shared" si="170"/>
        <v>-8.4040275905811462E-3</v>
      </c>
    </row>
    <row r="133" spans="1:26" x14ac:dyDescent="0.3">
      <c r="A133" s="7">
        <f t="shared" si="144"/>
        <v>44030</v>
      </c>
      <c r="B133" s="29">
        <v>44030</v>
      </c>
      <c r="C133" s="35">
        <f>SUMIFS(Data!$B:$B,Data!$A:$A,C$3,Data!$D:$D,$B133,Data!$C:$C,$C$2)</f>
        <v>14292922</v>
      </c>
      <c r="D133" s="41">
        <f t="shared" si="158"/>
        <v>1.6906292779684019E-2</v>
      </c>
      <c r="E133" s="3">
        <f>SUMIFS(Data!$B:$B,Data!$A:$A,E$3,Data!$D:$D,$B133,Data!$C:$C,$C$2)</f>
        <v>602144</v>
      </c>
      <c r="F133" s="41">
        <f t="shared" si="159"/>
        <v>9.4314002259780934E-3</v>
      </c>
      <c r="G133" s="3">
        <f>SUMIFS(Data!$B:$B,Data!$A:$A,G$3,Data!$D:$D,$B133,Data!$C:$C,$C$2)</f>
        <v>8045827</v>
      </c>
      <c r="H133" s="41">
        <f t="shared" si="160"/>
        <v>1.9118315771340703E-2</v>
      </c>
      <c r="I133" s="3">
        <f t="shared" si="161"/>
        <v>5644951</v>
      </c>
      <c r="J133" s="45">
        <f t="shared" si="162"/>
        <v>1.4568941052224064E-2</v>
      </c>
      <c r="K133" s="35">
        <f>SUMIFS(Data!$B:$B,Data!$A:$A,K$3,Data!$D:$D,$B133,Data!$C:$C,$K$2)</f>
        <v>244216</v>
      </c>
      <c r="L133" s="41">
        <f t="shared" si="163"/>
        <v>1.0206298392815422E-3</v>
      </c>
      <c r="M133" s="3">
        <f>SUMIFS(Data!$B:$B,Data!$A:$A,M$3,Data!$D:$D,$B133,Data!$C:$C,$K$2)</f>
        <v>35042</v>
      </c>
      <c r="N133" s="41">
        <f t="shared" si="164"/>
        <v>3.996802557953637E-4</v>
      </c>
      <c r="O133" s="3">
        <f>SUMIFS(Data!$B:$B,Data!$A:$A,O$3,Data!$D:$D,$B133,Data!$C:$C,$K$2)</f>
        <v>196806</v>
      </c>
      <c r="P133" s="41">
        <f t="shared" si="165"/>
        <v>1.6439081243669936E-3</v>
      </c>
      <c r="Q133" s="3">
        <f>SUMIFS(Data!$B:$B,Data!$A:$A,"Confirmed",Data!$D:$D,$B133,Data!$C:$C,$K$2)-M133-O133</f>
        <v>12368</v>
      </c>
      <c r="R133" s="45">
        <f t="shared" si="166"/>
        <v>-7.064868336544637E-3</v>
      </c>
      <c r="S133" s="32">
        <f>SUMIFS(Data!$B:$B,Data!$A:$A,S$3,Data!$D:$D,$B133,Data!$C:$C,$S$2)</f>
        <v>218717</v>
      </c>
      <c r="T133" s="41">
        <f t="shared" si="167"/>
        <v>4.214895385194606E-3</v>
      </c>
      <c r="U133" s="3">
        <f>SUMIFS(Data!$B:$B,Data!$A:$A,U$3,Data!$D:$D,$B133,Data!$C:$C,$S$2)</f>
        <v>5475</v>
      </c>
      <c r="V133" s="41">
        <f t="shared" si="168"/>
        <v>3.1146940271161599E-3</v>
      </c>
      <c r="W133" s="3">
        <f>SUMIFS(Data!$B:$B,Data!$A:$A,W$3,Data!$D:$D,$B133,Data!$C:$C,$S$2)</f>
        <v>201013</v>
      </c>
      <c r="X133" s="41">
        <f t="shared" si="169"/>
        <v>5.8998969144389846E-3</v>
      </c>
      <c r="Y133" s="3">
        <f>SUMIFS(Data!$B:$B,Data!$A:$A,"Confirmed",Data!$D:$D,$B133,Data!$C:$C,$S$2)-U133-W133</f>
        <v>12229</v>
      </c>
      <c r="Z133" s="45">
        <f t="shared" si="170"/>
        <v>-2.2227552570560485E-2</v>
      </c>
    </row>
    <row r="134" spans="1:26" x14ac:dyDescent="0.3">
      <c r="A134" s="7">
        <f t="shared" si="144"/>
        <v>44031</v>
      </c>
      <c r="B134" s="29">
        <v>44031</v>
      </c>
      <c r="C134" s="35">
        <f>SUMIFS(Data!$B:$B,Data!$A:$A,C$3,Data!$D:$D,$B134,Data!$C:$C,$C$2)</f>
        <v>14507491</v>
      </c>
      <c r="D134" s="41">
        <f t="shared" si="158"/>
        <v>1.5012255716500797E-2</v>
      </c>
      <c r="E134" s="3">
        <f>SUMIFS(Data!$B:$B,Data!$A:$A,E$3,Data!$D:$D,$B134,Data!$C:$C,$C$2)</f>
        <v>606173</v>
      </c>
      <c r="F134" s="41">
        <f t="shared" si="159"/>
        <v>6.6910905032683213E-3</v>
      </c>
      <c r="G134" s="3">
        <f>SUMIFS(Data!$B:$B,Data!$A:$A,G$3,Data!$D:$D,$B134,Data!$C:$C,$C$2)</f>
        <v>8133663</v>
      </c>
      <c r="H134" s="41">
        <f t="shared" si="160"/>
        <v>1.0916963538987353E-2</v>
      </c>
      <c r="I134" s="3">
        <f t="shared" si="161"/>
        <v>5767655</v>
      </c>
      <c r="J134" s="45">
        <f t="shared" si="162"/>
        <v>2.1736946875181025E-2</v>
      </c>
      <c r="K134" s="35">
        <f>SUMIFS(Data!$B:$B,Data!$A:$A,K$3,Data!$D:$D,$B134,Data!$C:$C,$K$2)</f>
        <v>244434</v>
      </c>
      <c r="L134" s="41">
        <f t="shared" si="163"/>
        <v>8.9265240606676058E-4</v>
      </c>
      <c r="M134" s="3">
        <f>SUMIFS(Data!$B:$B,Data!$A:$A,M$3,Data!$D:$D,$B134,Data!$C:$C,$K$2)</f>
        <v>35045</v>
      </c>
      <c r="N134" s="41">
        <f t="shared" si="164"/>
        <v>8.5611551852063237E-5</v>
      </c>
      <c r="O134" s="3">
        <f>SUMIFS(Data!$B:$B,Data!$A:$A,O$3,Data!$D:$D,$B134,Data!$C:$C,$K$2)</f>
        <v>196949</v>
      </c>
      <c r="P134" s="41">
        <f t="shared" si="165"/>
        <v>7.2660386370334239E-4</v>
      </c>
      <c r="Q134" s="3">
        <f>SUMIFS(Data!$B:$B,Data!$A:$A,"Confirmed",Data!$D:$D,$B134,Data!$C:$C,$K$2)-M134-O134</f>
        <v>12440</v>
      </c>
      <c r="R134" s="45">
        <f t="shared" si="166"/>
        <v>5.8214747736093147E-3</v>
      </c>
      <c r="S134" s="32">
        <f>SUMIFS(Data!$B:$B,Data!$A:$A,S$3,Data!$D:$D,$B134,Data!$C:$C,$S$2)</f>
        <v>219641</v>
      </c>
      <c r="T134" s="41">
        <f t="shared" si="167"/>
        <v>4.2246373167152077E-3</v>
      </c>
      <c r="U134" s="3">
        <f>SUMIFS(Data!$B:$B,Data!$A:$A,U$3,Data!$D:$D,$B134,Data!$C:$C,$S$2)</f>
        <v>5491</v>
      </c>
      <c r="V134" s="41">
        <f t="shared" si="168"/>
        <v>2.9223744292237444E-3</v>
      </c>
      <c r="W134" s="3">
        <f>SUMIFS(Data!$B:$B,Data!$A:$A,W$3,Data!$D:$D,$B134,Data!$C:$C,$S$2)</f>
        <v>202010</v>
      </c>
      <c r="X134" s="41">
        <f t="shared" si="169"/>
        <v>4.959878216831747E-3</v>
      </c>
      <c r="Y134" s="3">
        <f>SUMIFS(Data!$B:$B,Data!$A:$A,"Confirmed",Data!$D:$D,$B134,Data!$C:$C,$S$2)-U134-W134</f>
        <v>12140</v>
      </c>
      <c r="Z134" s="45">
        <f t="shared" si="170"/>
        <v>-7.2777823207130594E-3</v>
      </c>
    </row>
    <row r="135" spans="1:26" x14ac:dyDescent="0.3">
      <c r="A135" s="7">
        <f t="shared" si="144"/>
        <v>44032</v>
      </c>
      <c r="B135" s="29">
        <v>44032</v>
      </c>
      <c r="C135" s="35">
        <f>SUMIFS(Data!$B:$B,Data!$A:$A,C$3,Data!$D:$D,$B135,Data!$C:$C,$C$2)</f>
        <v>14703293</v>
      </c>
      <c r="D135" s="41">
        <f t="shared" si="158"/>
        <v>1.349661357708235E-2</v>
      </c>
      <c r="E135" s="3">
        <f>SUMIFS(Data!$B:$B,Data!$A:$A,E$3,Data!$D:$D,$B135,Data!$C:$C,$C$2)</f>
        <v>609887</v>
      </c>
      <c r="F135" s="41">
        <f t="shared" si="159"/>
        <v>6.126963754571715E-3</v>
      </c>
      <c r="G135" s="3">
        <f>SUMIFS(Data!$B:$B,Data!$A:$A,G$3,Data!$D:$D,$B135,Data!$C:$C,$C$2)</f>
        <v>8290431</v>
      </c>
      <c r="H135" s="41">
        <f t="shared" si="160"/>
        <v>1.9273972870525864E-2</v>
      </c>
      <c r="I135" s="3">
        <f t="shared" si="161"/>
        <v>5802975</v>
      </c>
      <c r="J135" s="45">
        <f t="shared" si="162"/>
        <v>6.1238059488648335E-3</v>
      </c>
      <c r="K135" s="35">
        <f>SUMIFS(Data!$B:$B,Data!$A:$A,K$3,Data!$D:$D,$B135,Data!$C:$C,$K$2)</f>
        <v>244624</v>
      </c>
      <c r="L135" s="41">
        <f t="shared" si="163"/>
        <v>7.7730593943559404E-4</v>
      </c>
      <c r="M135" s="3">
        <f>SUMIFS(Data!$B:$B,Data!$A:$A,M$3,Data!$D:$D,$B135,Data!$C:$C,$K$2)</f>
        <v>35058</v>
      </c>
      <c r="N135" s="41">
        <f t="shared" si="164"/>
        <v>3.7095163361392495E-4</v>
      </c>
      <c r="O135" s="3">
        <f>SUMIFS(Data!$B:$B,Data!$A:$A,O$3,Data!$D:$D,$B135,Data!$C:$C,$K$2)</f>
        <v>197162</v>
      </c>
      <c r="P135" s="41">
        <f t="shared" si="165"/>
        <v>1.0814982558936578E-3</v>
      </c>
      <c r="Q135" s="3">
        <f>SUMIFS(Data!$B:$B,Data!$A:$A,"Confirmed",Data!$D:$D,$B135,Data!$C:$C,$K$2)-M135-O135</f>
        <v>12404</v>
      </c>
      <c r="R135" s="45">
        <f t="shared" si="166"/>
        <v>-2.8938906752411574E-3</v>
      </c>
      <c r="S135" s="32">
        <f>SUMIFS(Data!$B:$B,Data!$A:$A,S$3,Data!$D:$D,$B135,Data!$C:$C,$S$2)</f>
        <v>220572</v>
      </c>
      <c r="T135" s="41">
        <f t="shared" si="167"/>
        <v>4.2387350267026648E-3</v>
      </c>
      <c r="U135" s="3">
        <f>SUMIFS(Data!$B:$B,Data!$A:$A,U$3,Data!$D:$D,$B135,Data!$C:$C,$S$2)</f>
        <v>5508</v>
      </c>
      <c r="V135" s="41">
        <f t="shared" si="168"/>
        <v>3.0959752321981426E-3</v>
      </c>
      <c r="W135" s="3">
        <f>SUMIFS(Data!$B:$B,Data!$A:$A,W$3,Data!$D:$D,$B135,Data!$C:$C,$S$2)</f>
        <v>203002</v>
      </c>
      <c r="X135" s="41">
        <f t="shared" si="169"/>
        <v>4.9106479877233803E-3</v>
      </c>
      <c r="Y135" s="3">
        <f>SUMIFS(Data!$B:$B,Data!$A:$A,"Confirmed",Data!$D:$D,$B135,Data!$C:$C,$S$2)-U135-W135</f>
        <v>12062</v>
      </c>
      <c r="Z135" s="45">
        <f t="shared" si="170"/>
        <v>-6.4250411861614494E-3</v>
      </c>
    </row>
    <row r="136" spans="1:26" x14ac:dyDescent="0.3">
      <c r="A136" s="7">
        <f t="shared" si="144"/>
        <v>44033</v>
      </c>
      <c r="B136" s="29">
        <v>44033</v>
      </c>
      <c r="C136" s="35">
        <f>SUMIFS(Data!$B:$B,Data!$A:$A,C$3,Data!$D:$D,$B136,Data!$C:$C,$C$2)</f>
        <v>14947428</v>
      </c>
      <c r="D136" s="41">
        <f t="shared" si="158"/>
        <v>1.6604103584142681E-2</v>
      </c>
      <c r="E136" s="3">
        <f>SUMIFS(Data!$B:$B,Data!$A:$A,E$3,Data!$D:$D,$B136,Data!$C:$C,$C$2)</f>
        <v>616443</v>
      </c>
      <c r="F136" s="41">
        <f t="shared" si="159"/>
        <v>1.0749532290407895E-2</v>
      </c>
      <c r="G136" s="3">
        <f>SUMIFS(Data!$B:$B,Data!$A:$A,G$3,Data!$D:$D,$B136,Data!$C:$C,$C$2)</f>
        <v>8466990</v>
      </c>
      <c r="H136" s="41">
        <f t="shared" si="160"/>
        <v>2.1296721485288279E-2</v>
      </c>
      <c r="I136" s="3">
        <f t="shared" si="161"/>
        <v>5863995</v>
      </c>
      <c r="J136" s="45">
        <f t="shared" si="162"/>
        <v>1.0515296033500059E-2</v>
      </c>
      <c r="K136" s="35">
        <f>SUMIFS(Data!$B:$B,Data!$A:$A,K$3,Data!$D:$D,$B136,Data!$C:$C,$K$2)</f>
        <v>244752</v>
      </c>
      <c r="L136" s="41">
        <f t="shared" si="163"/>
        <v>5.2325201124991819E-4</v>
      </c>
      <c r="M136" s="3">
        <f>SUMIFS(Data!$B:$B,Data!$A:$A,M$3,Data!$D:$D,$B136,Data!$C:$C,$K$2)</f>
        <v>35073</v>
      </c>
      <c r="N136" s="41">
        <f t="shared" si="164"/>
        <v>4.2786239945233611E-4</v>
      </c>
      <c r="O136" s="3">
        <f>SUMIFS(Data!$B:$B,Data!$A:$A,O$3,Data!$D:$D,$B136,Data!$C:$C,$K$2)</f>
        <v>197431</v>
      </c>
      <c r="P136" s="41">
        <f t="shared" si="165"/>
        <v>1.364360272263418E-3</v>
      </c>
      <c r="Q136" s="3">
        <f>SUMIFS(Data!$B:$B,Data!$A:$A,"Confirmed",Data!$D:$D,$B136,Data!$C:$C,$K$2)-M136-O136</f>
        <v>12248</v>
      </c>
      <c r="R136" s="45">
        <f t="shared" si="166"/>
        <v>-1.2576588197355692E-2</v>
      </c>
      <c r="S136" s="32">
        <f>SUMIFS(Data!$B:$B,Data!$A:$A,S$3,Data!$D:$D,$B136,Data!$C:$C,$S$2)</f>
        <v>221500</v>
      </c>
      <c r="T136" s="41">
        <f t="shared" si="167"/>
        <v>4.2072429864171337E-3</v>
      </c>
      <c r="U136" s="3">
        <f>SUMIFS(Data!$B:$B,Data!$A:$A,U$3,Data!$D:$D,$B136,Data!$C:$C,$S$2)</f>
        <v>5526</v>
      </c>
      <c r="V136" s="41">
        <f t="shared" si="168"/>
        <v>3.2679738562091504E-3</v>
      </c>
      <c r="W136" s="3">
        <f>SUMIFS(Data!$B:$B,Data!$A:$A,W$3,Data!$D:$D,$B136,Data!$C:$C,$S$2)</f>
        <v>204011</v>
      </c>
      <c r="X136" s="41">
        <f t="shared" si="169"/>
        <v>4.9703943803509325E-3</v>
      </c>
      <c r="Y136" s="3">
        <f>SUMIFS(Data!$B:$B,Data!$A:$A,"Confirmed",Data!$D:$D,$B136,Data!$C:$C,$S$2)-U136-W136</f>
        <v>11963</v>
      </c>
      <c r="Z136" s="45">
        <f t="shared" si="170"/>
        <v>-8.2075940971646499E-3</v>
      </c>
    </row>
    <row r="137" spans="1:26" x14ac:dyDescent="0.3">
      <c r="A137" s="7">
        <f t="shared" si="144"/>
        <v>44034</v>
      </c>
      <c r="B137" s="29">
        <v>44034</v>
      </c>
      <c r="C137" s="35">
        <f>SUMIFS(Data!$B:$B,Data!$A:$A,C$3,Data!$D:$D,$B137,Data!$C:$C,$C$2)</f>
        <v>15229740</v>
      </c>
      <c r="D137" s="41">
        <f t="shared" si="158"/>
        <v>1.8886995140568665E-2</v>
      </c>
      <c r="E137" s="3">
        <f>SUMIFS(Data!$B:$B,Data!$A:$A,E$3,Data!$D:$D,$B137,Data!$C:$C,$C$2)</f>
        <v>623443</v>
      </c>
      <c r="F137" s="41">
        <f t="shared" si="159"/>
        <v>1.1355470011014807E-2</v>
      </c>
      <c r="G137" s="3">
        <f>SUMIFS(Data!$B:$B,Data!$A:$A,G$3,Data!$D:$D,$B137,Data!$C:$C,$C$2)</f>
        <v>8643987</v>
      </c>
      <c r="H137" s="41">
        <f t="shared" si="160"/>
        <v>2.0904359164236642E-2</v>
      </c>
      <c r="I137" s="3">
        <f t="shared" si="161"/>
        <v>5962310</v>
      </c>
      <c r="J137" s="45">
        <f t="shared" si="162"/>
        <v>1.6765873777177503E-2</v>
      </c>
      <c r="K137" s="35">
        <f>SUMIFS(Data!$B:$B,Data!$A:$A,K$3,Data!$D:$D,$B137,Data!$C:$C,$K$2)</f>
        <v>245032</v>
      </c>
      <c r="L137" s="41">
        <f t="shared" si="163"/>
        <v>1.1440151663724913E-3</v>
      </c>
      <c r="M137" s="3">
        <f>SUMIFS(Data!$B:$B,Data!$A:$A,M$3,Data!$D:$D,$B137,Data!$C:$C,$K$2)</f>
        <v>35082</v>
      </c>
      <c r="N137" s="41">
        <f t="shared" si="164"/>
        <v>2.5660764690787786E-4</v>
      </c>
      <c r="O137" s="3">
        <f>SUMIFS(Data!$B:$B,Data!$A:$A,O$3,Data!$D:$D,$B137,Data!$C:$C,$K$2)</f>
        <v>197628</v>
      </c>
      <c r="P137" s="41">
        <f t="shared" si="165"/>
        <v>9.9781695883625161E-4</v>
      </c>
      <c r="Q137" s="3">
        <f>SUMIFS(Data!$B:$B,Data!$A:$A,"Confirmed",Data!$D:$D,$B137,Data!$C:$C,$K$2)-M137-O137</f>
        <v>12322</v>
      </c>
      <c r="R137" s="45">
        <f t="shared" si="166"/>
        <v>6.0418027433050293E-3</v>
      </c>
      <c r="S137" s="32">
        <f>SUMIFS(Data!$B:$B,Data!$A:$A,S$3,Data!$D:$D,$B137,Data!$C:$C,$S$2)</f>
        <v>222402</v>
      </c>
      <c r="T137" s="41">
        <f t="shared" si="167"/>
        <v>4.0722347629796839E-3</v>
      </c>
      <c r="U137" s="3">
        <f>SUMIFS(Data!$B:$B,Data!$A:$A,U$3,Data!$D:$D,$B137,Data!$C:$C,$S$2)</f>
        <v>5545</v>
      </c>
      <c r="V137" s="41">
        <f t="shared" si="168"/>
        <v>3.4382917119073469E-3</v>
      </c>
      <c r="W137" s="3">
        <f>SUMIFS(Data!$B:$B,Data!$A:$A,W$3,Data!$D:$D,$B137,Data!$C:$C,$S$2)</f>
        <v>205214</v>
      </c>
      <c r="X137" s="41">
        <f t="shared" si="169"/>
        <v>5.8967408620123427E-3</v>
      </c>
      <c r="Y137" s="3">
        <f>SUMIFS(Data!$B:$B,Data!$A:$A,"Confirmed",Data!$D:$D,$B137,Data!$C:$C,$S$2)-U137-W137</f>
        <v>11643</v>
      </c>
      <c r="Z137" s="45">
        <f t="shared" si="170"/>
        <v>-2.6749143191507146E-2</v>
      </c>
    </row>
    <row r="138" spans="1:26" x14ac:dyDescent="0.3">
      <c r="A138" s="7">
        <f t="shared" si="144"/>
        <v>44035</v>
      </c>
      <c r="B138" s="29">
        <v>44035</v>
      </c>
      <c r="C138" s="35">
        <f>SUMIFS(Data!$B:$B,Data!$A:$A,C$3,Data!$D:$D,$B138,Data!$C:$C,$C$2)</f>
        <v>15511157</v>
      </c>
      <c r="D138" s="41">
        <f t="shared" si="158"/>
        <v>1.8478122410494204E-2</v>
      </c>
      <c r="E138" s="3">
        <f>SUMIFS(Data!$B:$B,Data!$A:$A,E$3,Data!$D:$D,$B138,Data!$C:$C,$C$2)</f>
        <v>633396</v>
      </c>
      <c r="F138" s="41">
        <f t="shared" si="159"/>
        <v>1.5964570939123544E-2</v>
      </c>
      <c r="G138" s="3">
        <f>SUMIFS(Data!$B:$B,Data!$A:$A,G$3,Data!$D:$D,$B138,Data!$C:$C,$C$2)</f>
        <v>8813886</v>
      </c>
      <c r="H138" s="41">
        <f t="shared" si="160"/>
        <v>1.9655166070934628E-2</v>
      </c>
      <c r="I138" s="3">
        <f t="shared" si="161"/>
        <v>6063875</v>
      </c>
      <c r="J138" s="45">
        <f t="shared" si="162"/>
        <v>1.7034505082761546E-2</v>
      </c>
      <c r="K138" s="35">
        <f>SUMIFS(Data!$B:$B,Data!$A:$A,K$3,Data!$D:$D,$B138,Data!$C:$C,$K$2)</f>
        <v>245338</v>
      </c>
      <c r="L138" s="41">
        <f t="shared" si="163"/>
        <v>1.248816481112671E-3</v>
      </c>
      <c r="M138" s="3">
        <f>SUMIFS(Data!$B:$B,Data!$A:$A,M$3,Data!$D:$D,$B138,Data!$C:$C,$K$2)</f>
        <v>35092</v>
      </c>
      <c r="N138" s="41">
        <f t="shared" si="164"/>
        <v>2.8504646257339946E-4</v>
      </c>
      <c r="O138" s="3">
        <f>SUMIFS(Data!$B:$B,Data!$A:$A,O$3,Data!$D:$D,$B138,Data!$C:$C,$K$2)</f>
        <v>197842</v>
      </c>
      <c r="P138" s="41">
        <f t="shared" si="165"/>
        <v>1.0828425121946284E-3</v>
      </c>
      <c r="Q138" s="3">
        <f>SUMIFS(Data!$B:$B,Data!$A:$A,"Confirmed",Data!$D:$D,$B138,Data!$C:$C,$K$2)-M138-O138</f>
        <v>12404</v>
      </c>
      <c r="R138" s="45">
        <f t="shared" si="166"/>
        <v>6.6547638370394414E-3</v>
      </c>
      <c r="S138" s="32">
        <f>SUMIFS(Data!$B:$B,Data!$A:$A,S$3,Data!$D:$D,$B138,Data!$C:$C,$S$2)</f>
        <v>223315</v>
      </c>
      <c r="T138" s="41">
        <f t="shared" si="167"/>
        <v>4.105178910261598E-3</v>
      </c>
      <c r="U138" s="3">
        <f>SUMIFS(Data!$B:$B,Data!$A:$A,U$3,Data!$D:$D,$B138,Data!$C:$C,$S$2)</f>
        <v>5563</v>
      </c>
      <c r="V138" s="41">
        <f t="shared" si="168"/>
        <v>3.2461677186654643E-3</v>
      </c>
      <c r="W138" s="3">
        <f>SUMIFS(Data!$B:$B,Data!$A:$A,W$3,Data!$D:$D,$B138,Data!$C:$C,$S$2)</f>
        <v>206365</v>
      </c>
      <c r="X138" s="41">
        <f t="shared" si="169"/>
        <v>5.60877912812966E-3</v>
      </c>
      <c r="Y138" s="3">
        <f>SUMIFS(Data!$B:$B,Data!$A:$A,"Confirmed",Data!$D:$D,$B138,Data!$C:$C,$S$2)-U138-W138</f>
        <v>11387</v>
      </c>
      <c r="Z138" s="45">
        <f t="shared" si="170"/>
        <v>-2.1987460276561024E-2</v>
      </c>
    </row>
    <row r="139" spans="1:26" x14ac:dyDescent="0.3">
      <c r="A139" s="7">
        <f t="shared" ref="A139:A177" si="171">IF(T139=0,"",B139)</f>
        <v>44036</v>
      </c>
      <c r="B139" s="29">
        <v>44036</v>
      </c>
      <c r="C139" s="35">
        <f>SUMIFS(Data!$B:$B,Data!$A:$A,C$3,Data!$D:$D,$B139,Data!$C:$C,$C$2)</f>
        <v>15792390</v>
      </c>
      <c r="D139" s="41">
        <f t="shared" si="158"/>
        <v>1.8131013695496731E-2</v>
      </c>
      <c r="E139" s="3">
        <f>SUMIFS(Data!$B:$B,Data!$A:$A,E$3,Data!$D:$D,$B139,Data!$C:$C,$C$2)</f>
        <v>639652</v>
      </c>
      <c r="F139" s="41">
        <f t="shared" si="159"/>
        <v>9.8769174418531225E-3</v>
      </c>
      <c r="G139" s="3">
        <f>SUMIFS(Data!$B:$B,Data!$A:$A,G$3,Data!$D:$D,$B139,Data!$C:$C,$C$2)</f>
        <v>9043203</v>
      </c>
      <c r="H139" s="41">
        <f t="shared" si="160"/>
        <v>2.6017695259503017E-2</v>
      </c>
      <c r="I139" s="3">
        <f t="shared" si="161"/>
        <v>6109535</v>
      </c>
      <c r="J139" s="45">
        <f t="shared" si="162"/>
        <v>7.5298385933087342E-3</v>
      </c>
      <c r="K139" s="35">
        <f>SUMIFS(Data!$B:$B,Data!$A:$A,K$3,Data!$D:$D,$B139,Data!$C:$C,$K$2)</f>
        <v>245590</v>
      </c>
      <c r="L139" s="41">
        <f t="shared" si="163"/>
        <v>1.0271543747809146E-3</v>
      </c>
      <c r="M139" s="3">
        <f>SUMIFS(Data!$B:$B,Data!$A:$A,M$3,Data!$D:$D,$B139,Data!$C:$C,$K$2)</f>
        <v>35097</v>
      </c>
      <c r="N139" s="41">
        <f t="shared" si="164"/>
        <v>1.4248261712071129E-4</v>
      </c>
      <c r="O139" s="3">
        <f>SUMIFS(Data!$B:$B,Data!$A:$A,O$3,Data!$D:$D,$B139,Data!$C:$C,$K$2)</f>
        <v>198192</v>
      </c>
      <c r="P139" s="41">
        <f t="shared" si="165"/>
        <v>1.7690884645323035E-3</v>
      </c>
      <c r="Q139" s="3">
        <f>SUMIFS(Data!$B:$B,Data!$A:$A,"Confirmed",Data!$D:$D,$B139,Data!$C:$C,$K$2)-M139-O139</f>
        <v>12301</v>
      </c>
      <c r="R139" s="45">
        <f t="shared" si="166"/>
        <v>-8.3037729764592061E-3</v>
      </c>
      <c r="S139" s="32">
        <f>SUMIFS(Data!$B:$B,Data!$A:$A,S$3,Data!$D:$D,$B139,Data!$C:$C,$S$2)</f>
        <v>224252</v>
      </c>
      <c r="T139" s="41">
        <f t="shared" si="167"/>
        <v>4.19586682488861E-3</v>
      </c>
      <c r="U139" s="3">
        <f>SUMIFS(Data!$B:$B,Data!$A:$A,U$3,Data!$D:$D,$B139,Data!$C:$C,$S$2)</f>
        <v>5580</v>
      </c>
      <c r="V139" s="41">
        <f t="shared" si="168"/>
        <v>3.0559050871831746E-3</v>
      </c>
      <c r="W139" s="3">
        <f>SUMIFS(Data!$B:$B,Data!$A:$A,W$3,Data!$D:$D,$B139,Data!$C:$C,$S$2)</f>
        <v>207374</v>
      </c>
      <c r="X139" s="41">
        <f t="shared" si="169"/>
        <v>4.8893950039977712E-3</v>
      </c>
      <c r="Y139" s="3">
        <f>SUMIFS(Data!$B:$B,Data!$A:$A,"Confirmed",Data!$D:$D,$B139,Data!$C:$C,$S$2)-U139-W139</f>
        <v>11298</v>
      </c>
      <c r="Z139" s="45">
        <f t="shared" si="170"/>
        <v>-7.8159304470009662E-3</v>
      </c>
    </row>
    <row r="140" spans="1:26" x14ac:dyDescent="0.3">
      <c r="A140" s="7">
        <f t="shared" si="171"/>
        <v>44037</v>
      </c>
      <c r="B140" s="29">
        <v>44037</v>
      </c>
      <c r="C140" s="35">
        <f>SUMIFS(Data!$B:$B,Data!$A:$A,C$3,Data!$D:$D,$B140,Data!$C:$C,$C$2)</f>
        <v>16046986</v>
      </c>
      <c r="D140" s="41">
        <f t="shared" si="158"/>
        <v>1.6121435704158776E-2</v>
      </c>
      <c r="E140" s="3">
        <f>SUMIFS(Data!$B:$B,Data!$A:$A,E$3,Data!$D:$D,$B140,Data!$C:$C,$C$2)</f>
        <v>645257</v>
      </c>
      <c r="F140" s="41">
        <f t="shared" si="159"/>
        <v>8.7625771513260339E-3</v>
      </c>
      <c r="G140" s="3">
        <f>SUMIFS(Data!$B:$B,Data!$A:$A,G$3,Data!$D:$D,$B140,Data!$C:$C,$C$2)</f>
        <v>9262520</v>
      </c>
      <c r="H140" s="41">
        <f t="shared" si="160"/>
        <v>2.4252137212887957E-2</v>
      </c>
      <c r="I140" s="3">
        <f t="shared" si="161"/>
        <v>6139209</v>
      </c>
      <c r="J140" s="45">
        <f t="shared" si="162"/>
        <v>4.8569981185147479E-3</v>
      </c>
      <c r="K140" s="35">
        <f>SUMIFS(Data!$B:$B,Data!$A:$A,K$3,Data!$D:$D,$B140,Data!$C:$C,$K$2)</f>
        <v>245864</v>
      </c>
      <c r="L140" s="41">
        <f t="shared" si="163"/>
        <v>1.115680605887862E-3</v>
      </c>
      <c r="M140" s="3">
        <f>SUMIFS(Data!$B:$B,Data!$A:$A,M$3,Data!$D:$D,$B140,Data!$C:$C,$K$2)</f>
        <v>35102</v>
      </c>
      <c r="N140" s="41">
        <f t="shared" si="164"/>
        <v>1.4246231871669943E-4</v>
      </c>
      <c r="O140" s="3">
        <f>SUMIFS(Data!$B:$B,Data!$A:$A,O$3,Data!$D:$D,$B140,Data!$C:$C,$K$2)</f>
        <v>198320</v>
      </c>
      <c r="P140" s="41">
        <f t="shared" si="165"/>
        <v>6.4583837894566882E-4</v>
      </c>
      <c r="Q140" s="3">
        <f>SUMIFS(Data!$B:$B,Data!$A:$A,"Confirmed",Data!$D:$D,$B140,Data!$C:$C,$K$2)-M140-O140</f>
        <v>12442</v>
      </c>
      <c r="R140" s="45">
        <f t="shared" si="166"/>
        <v>1.146248272498171E-2</v>
      </c>
      <c r="S140" s="32">
        <f>SUMIFS(Data!$B:$B,Data!$A:$A,S$3,Data!$D:$D,$B140,Data!$C:$C,$S$2)</f>
        <v>225173</v>
      </c>
      <c r="T140" s="41">
        <f t="shared" si="167"/>
        <v>4.1069867827265754E-3</v>
      </c>
      <c r="U140" s="3">
        <f>SUMIFS(Data!$B:$B,Data!$A:$A,U$3,Data!$D:$D,$B140,Data!$C:$C,$S$2)</f>
        <v>5596</v>
      </c>
      <c r="V140" s="41">
        <f t="shared" si="168"/>
        <v>2.8673835125448029E-3</v>
      </c>
      <c r="W140" s="3">
        <f>SUMIFS(Data!$B:$B,Data!$A:$A,W$3,Data!$D:$D,$B140,Data!$C:$C,$S$2)</f>
        <v>208477</v>
      </c>
      <c r="X140" s="41">
        <f t="shared" si="169"/>
        <v>5.3188924358887803E-3</v>
      </c>
      <c r="Y140" s="3">
        <f>SUMIFS(Data!$B:$B,Data!$A:$A,"Confirmed",Data!$D:$D,$B140,Data!$C:$C,$S$2)-U140-W140</f>
        <v>11100</v>
      </c>
      <c r="Z140" s="45">
        <f t="shared" si="170"/>
        <v>-1.7525225703664365E-2</v>
      </c>
    </row>
    <row r="141" spans="1:26" x14ac:dyDescent="0.3">
      <c r="A141" s="7">
        <f t="shared" si="171"/>
        <v>44038</v>
      </c>
      <c r="B141" s="29">
        <v>44038</v>
      </c>
      <c r="C141" s="35">
        <f>SUMIFS(Data!$B:$B,Data!$A:$A,C$3,Data!$D:$D,$B141,Data!$C:$C,$C$2)</f>
        <v>16252541</v>
      </c>
      <c r="D141" s="41">
        <f t="shared" si="158"/>
        <v>1.2809570594752186E-2</v>
      </c>
      <c r="E141" s="3">
        <f>SUMIFS(Data!$B:$B,Data!$A:$A,E$3,Data!$D:$D,$B141,Data!$C:$C,$C$2)</f>
        <v>648637</v>
      </c>
      <c r="F141" s="41">
        <f t="shared" si="159"/>
        <v>5.2382229096313562E-3</v>
      </c>
      <c r="G141" s="3">
        <f>SUMIFS(Data!$B:$B,Data!$A:$A,G$3,Data!$D:$D,$B141,Data!$C:$C,$C$2)</f>
        <v>9397505</v>
      </c>
      <c r="H141" s="41">
        <f t="shared" si="160"/>
        <v>1.457324788502481E-2</v>
      </c>
      <c r="I141" s="3">
        <f t="shared" si="161"/>
        <v>6206399</v>
      </c>
      <c r="J141" s="45">
        <f t="shared" si="162"/>
        <v>1.0944406681707692E-2</v>
      </c>
      <c r="K141" s="35">
        <f>SUMIFS(Data!$B:$B,Data!$A:$A,K$3,Data!$D:$D,$B141,Data!$C:$C,$K$2)</f>
        <v>246118</v>
      </c>
      <c r="L141" s="41">
        <f t="shared" si="163"/>
        <v>1.0330914652002734E-3</v>
      </c>
      <c r="M141" s="3">
        <f>SUMIFS(Data!$B:$B,Data!$A:$A,M$3,Data!$D:$D,$B141,Data!$C:$C,$K$2)</f>
        <v>35107</v>
      </c>
      <c r="N141" s="41">
        <f t="shared" si="164"/>
        <v>1.4244202609537917E-4</v>
      </c>
      <c r="O141" s="3">
        <f>SUMIFS(Data!$B:$B,Data!$A:$A,O$3,Data!$D:$D,$B141,Data!$C:$C,$K$2)</f>
        <v>198446</v>
      </c>
      <c r="P141" s="41">
        <f t="shared" si="165"/>
        <v>6.3533682936668006E-4</v>
      </c>
      <c r="Q141" s="3">
        <f>SUMIFS(Data!$B:$B,Data!$A:$A,"Confirmed",Data!$D:$D,$B141,Data!$C:$C,$K$2)-M141-O141</f>
        <v>12565</v>
      </c>
      <c r="R141" s="45">
        <f t="shared" si="166"/>
        <v>9.8858704388361997E-3</v>
      </c>
      <c r="S141" s="32">
        <f>SUMIFS(Data!$B:$B,Data!$A:$A,S$3,Data!$D:$D,$B141,Data!$C:$C,$S$2)</f>
        <v>226100</v>
      </c>
      <c r="T141" s="41">
        <f t="shared" si="167"/>
        <v>4.1168346116097401E-3</v>
      </c>
      <c r="U141" s="3">
        <f>SUMIFS(Data!$B:$B,Data!$A:$A,U$3,Data!$D:$D,$B141,Data!$C:$C,$S$2)</f>
        <v>5613</v>
      </c>
      <c r="V141" s="41">
        <f t="shared" si="168"/>
        <v>3.0378842030021444E-3</v>
      </c>
      <c r="W141" s="3">
        <f>SUMIFS(Data!$B:$B,Data!$A:$A,W$3,Data!$D:$D,$B141,Data!$C:$C,$S$2)</f>
        <v>209487</v>
      </c>
      <c r="X141" s="41">
        <f t="shared" si="169"/>
        <v>4.8446591230687317E-3</v>
      </c>
      <c r="Y141" s="3">
        <f>SUMIFS(Data!$B:$B,Data!$A:$A,"Confirmed",Data!$D:$D,$B141,Data!$C:$C,$S$2)-U141-W141</f>
        <v>11000</v>
      </c>
      <c r="Z141" s="45">
        <f t="shared" si="170"/>
        <v>-9.0090090090090089E-3</v>
      </c>
    </row>
    <row r="142" spans="1:26" x14ac:dyDescent="0.3">
      <c r="A142" s="7">
        <f t="shared" si="171"/>
        <v>44039</v>
      </c>
      <c r="B142" s="29">
        <v>44039</v>
      </c>
      <c r="C142" s="35">
        <f>SUMIFS(Data!$B:$B,Data!$A:$A,C$3,Data!$D:$D,$B142,Data!$C:$C,$C$2)</f>
        <v>16487669</v>
      </c>
      <c r="D142" s="41">
        <f t="shared" si="158"/>
        <v>1.4467153167003239E-2</v>
      </c>
      <c r="E142" s="3">
        <f>SUMIFS(Data!$B:$B,Data!$A:$A,E$3,Data!$D:$D,$B142,Data!$C:$C,$C$2)</f>
        <v>654055</v>
      </c>
      <c r="F142" s="41">
        <f t="shared" si="159"/>
        <v>8.3529000041625747E-3</v>
      </c>
      <c r="G142" s="3">
        <f>SUMIFS(Data!$B:$B,Data!$A:$A,G$3,Data!$D:$D,$B142,Data!$C:$C,$C$2)</f>
        <v>9572619</v>
      </c>
      <c r="H142" s="41">
        <f t="shared" si="160"/>
        <v>1.8634094900720988E-2</v>
      </c>
      <c r="I142" s="3">
        <f t="shared" si="161"/>
        <v>6260995</v>
      </c>
      <c r="J142" s="45">
        <f t="shared" si="162"/>
        <v>8.7967273776629572E-3</v>
      </c>
      <c r="K142" s="35">
        <f>SUMIFS(Data!$B:$B,Data!$A:$A,K$3,Data!$D:$D,$B142,Data!$C:$C,$K$2)</f>
        <v>246286</v>
      </c>
      <c r="L142" s="41">
        <f t="shared" si="163"/>
        <v>6.8259940353814028E-4</v>
      </c>
      <c r="M142" s="3">
        <f>SUMIFS(Data!$B:$B,Data!$A:$A,M$3,Data!$D:$D,$B142,Data!$C:$C,$K$2)</f>
        <v>35112</v>
      </c>
      <c r="N142" s="41">
        <f t="shared" si="164"/>
        <v>1.4242173925427978E-4</v>
      </c>
      <c r="O142" s="3">
        <f>SUMIFS(Data!$B:$B,Data!$A:$A,O$3,Data!$D:$D,$B142,Data!$C:$C,$K$2)</f>
        <v>198593</v>
      </c>
      <c r="P142" s="41">
        <f t="shared" si="165"/>
        <v>7.4075567156808397E-4</v>
      </c>
      <c r="Q142" s="3">
        <f>SUMIFS(Data!$B:$B,Data!$A:$A,"Confirmed",Data!$D:$D,$B142,Data!$C:$C,$K$2)-M142-O142</f>
        <v>12581</v>
      </c>
      <c r="R142" s="45">
        <f t="shared" si="166"/>
        <v>1.2733784321528054E-3</v>
      </c>
      <c r="S142" s="32">
        <f>SUMIFS(Data!$B:$B,Data!$A:$A,S$3,Data!$D:$D,$B142,Data!$C:$C,$S$2)</f>
        <v>227019</v>
      </c>
      <c r="T142" s="41">
        <f t="shared" si="167"/>
        <v>4.0645731977001325E-3</v>
      </c>
      <c r="U142" s="3">
        <f>SUMIFS(Data!$B:$B,Data!$A:$A,U$3,Data!$D:$D,$B142,Data!$C:$C,$S$2)</f>
        <v>5630</v>
      </c>
      <c r="V142" s="41">
        <f t="shared" si="168"/>
        <v>3.0286834135043648E-3</v>
      </c>
      <c r="W142" s="3">
        <f>SUMIFS(Data!$B:$B,Data!$A:$A,W$3,Data!$D:$D,$B142,Data!$C:$C,$S$2)</f>
        <v>210469</v>
      </c>
      <c r="X142" s="41">
        <f t="shared" si="169"/>
        <v>4.6876417152377E-3</v>
      </c>
      <c r="Y142" s="3">
        <f>SUMIFS(Data!$B:$B,Data!$A:$A,"Confirmed",Data!$D:$D,$B142,Data!$C:$C,$S$2)-U142-W142</f>
        <v>10920</v>
      </c>
      <c r="Z142" s="45">
        <f t="shared" si="170"/>
        <v>-7.2727272727272727E-3</v>
      </c>
    </row>
    <row r="143" spans="1:26" x14ac:dyDescent="0.3">
      <c r="A143" s="7">
        <f t="shared" si="171"/>
        <v>44040</v>
      </c>
      <c r="B143" s="29">
        <v>44040</v>
      </c>
      <c r="C143" s="35">
        <f>SUMIFS(Data!$B:$B,Data!$A:$A,C$3,Data!$D:$D,$B143,Data!$C:$C,$C$2)</f>
        <v>16691527</v>
      </c>
      <c r="D143" s="41">
        <f t="shared" si="158"/>
        <v>1.2364270534543118E-2</v>
      </c>
      <c r="E143" s="3">
        <f>SUMIFS(Data!$B:$B,Data!$A:$A,E$3,Data!$D:$D,$B143,Data!$C:$C,$C$2)</f>
        <v>659622</v>
      </c>
      <c r="F143" s="41">
        <f t="shared" si="159"/>
        <v>8.5115166155751432E-3</v>
      </c>
      <c r="G143" s="3">
        <f>SUMIFS(Data!$B:$B,Data!$A:$A,G$3,Data!$D:$D,$B143,Data!$C:$C,$C$2)</f>
        <v>9711187</v>
      </c>
      <c r="H143" s="41">
        <f t="shared" si="160"/>
        <v>1.4475453373836355E-2</v>
      </c>
      <c r="I143" s="3">
        <f t="shared" si="161"/>
        <v>6320718</v>
      </c>
      <c r="J143" s="45">
        <f t="shared" si="162"/>
        <v>9.5388991685826287E-3</v>
      </c>
      <c r="K143" s="35">
        <f>SUMIFS(Data!$B:$B,Data!$A:$A,K$3,Data!$D:$D,$B143,Data!$C:$C,$K$2)</f>
        <v>246488</v>
      </c>
      <c r="L143" s="41">
        <f t="shared" si="163"/>
        <v>8.2018466335885922E-4</v>
      </c>
      <c r="M143" s="3">
        <f>SUMIFS(Data!$B:$B,Data!$A:$A,M$3,Data!$D:$D,$B143,Data!$C:$C,$K$2)</f>
        <v>35123</v>
      </c>
      <c r="N143" s="41">
        <f t="shared" si="164"/>
        <v>3.1328320802005011E-4</v>
      </c>
      <c r="O143" s="3">
        <f>SUMIFS(Data!$B:$B,Data!$A:$A,O$3,Data!$D:$D,$B143,Data!$C:$C,$K$2)</f>
        <v>198756</v>
      </c>
      <c r="P143" s="41">
        <f t="shared" si="165"/>
        <v>8.2077414611793971E-4</v>
      </c>
      <c r="Q143" s="3">
        <f>SUMIFS(Data!$B:$B,Data!$A:$A,"Confirmed",Data!$D:$D,$B143,Data!$C:$C,$K$2)-M143-O143</f>
        <v>12609</v>
      </c>
      <c r="R143" s="45">
        <f t="shared" si="166"/>
        <v>2.2255782529210714E-3</v>
      </c>
      <c r="S143" s="32">
        <f>SUMIFS(Data!$B:$B,Data!$A:$A,S$3,Data!$D:$D,$B143,Data!$C:$C,$S$2)</f>
        <v>227982</v>
      </c>
      <c r="T143" s="41">
        <f t="shared" si="167"/>
        <v>4.2419356970121447E-3</v>
      </c>
      <c r="U143" s="3">
        <f>SUMIFS(Data!$B:$B,Data!$A:$A,U$3,Data!$D:$D,$B143,Data!$C:$C,$S$2)</f>
        <v>5645</v>
      </c>
      <c r="V143" s="41">
        <f t="shared" si="168"/>
        <v>2.6642984014209592E-3</v>
      </c>
      <c r="W143" s="3">
        <f>SUMIFS(Data!$B:$B,Data!$A:$A,W$3,Data!$D:$D,$B143,Data!$C:$C,$S$2)</f>
        <v>211561</v>
      </c>
      <c r="X143" s="41">
        <f t="shared" si="169"/>
        <v>5.1884125453154619E-3</v>
      </c>
      <c r="Y143" s="3">
        <f>SUMIFS(Data!$B:$B,Data!$A:$A,"Confirmed",Data!$D:$D,$B143,Data!$C:$C,$S$2)-U143-W143</f>
        <v>10776</v>
      </c>
      <c r="Z143" s="45">
        <f t="shared" si="170"/>
        <v>-1.3186813186813187E-2</v>
      </c>
    </row>
    <row r="144" spans="1:26" x14ac:dyDescent="0.3">
      <c r="A144" s="7">
        <f t="shared" si="171"/>
        <v>44041</v>
      </c>
      <c r="B144" s="29">
        <v>44041</v>
      </c>
      <c r="C144" s="35">
        <f>SUMIFS(Data!$B:$B,Data!$A:$A,C$3,Data!$D:$D,$B144,Data!$C:$C,$C$2)</f>
        <v>17029155</v>
      </c>
      <c r="D144" s="41">
        <f t="shared" si="158"/>
        <v>2.0227508244152856E-2</v>
      </c>
      <c r="E144" s="3">
        <f>SUMIFS(Data!$B:$B,Data!$A:$A,E$3,Data!$D:$D,$B144,Data!$C:$C,$C$2)</f>
        <v>667011</v>
      </c>
      <c r="F144" s="41">
        <f t="shared" si="159"/>
        <v>1.1201870162001875E-2</v>
      </c>
      <c r="G144" s="3">
        <f>SUMIFS(Data!$B:$B,Data!$A:$A,G$3,Data!$D:$D,$B144,Data!$C:$C,$C$2)</f>
        <v>9948163</v>
      </c>
      <c r="H144" s="41">
        <f t="shared" si="160"/>
        <v>2.4402372233178087E-2</v>
      </c>
      <c r="I144" s="3">
        <f t="shared" si="161"/>
        <v>6413981</v>
      </c>
      <c r="J144" s="45">
        <f t="shared" si="162"/>
        <v>1.4755127502919763E-2</v>
      </c>
      <c r="K144" s="35">
        <f>SUMIFS(Data!$B:$B,Data!$A:$A,K$3,Data!$D:$D,$B144,Data!$C:$C,$K$2)</f>
        <v>246776</v>
      </c>
      <c r="L144" s="41">
        <f t="shared" si="163"/>
        <v>1.1684138781603974E-3</v>
      </c>
      <c r="M144" s="3">
        <f>SUMIFS(Data!$B:$B,Data!$A:$A,M$3,Data!$D:$D,$B144,Data!$C:$C,$K$2)</f>
        <v>35129</v>
      </c>
      <c r="N144" s="41">
        <f t="shared" si="164"/>
        <v>1.7082823221251033E-4</v>
      </c>
      <c r="O144" s="3">
        <f>SUMIFS(Data!$B:$B,Data!$A:$A,O$3,Data!$D:$D,$B144,Data!$C:$C,$K$2)</f>
        <v>199031</v>
      </c>
      <c r="P144" s="41">
        <f t="shared" si="165"/>
        <v>1.3836060295035119E-3</v>
      </c>
      <c r="Q144" s="3">
        <f>SUMIFS(Data!$B:$B,Data!$A:$A,"Confirmed",Data!$D:$D,$B144,Data!$C:$C,$K$2)-M144-O144</f>
        <v>12616</v>
      </c>
      <c r="R144" s="45">
        <f t="shared" si="166"/>
        <v>5.551590134031248E-4</v>
      </c>
      <c r="S144" s="32">
        <f>SUMIFS(Data!$B:$B,Data!$A:$A,S$3,Data!$D:$D,$B144,Data!$C:$C,$S$2)</f>
        <v>228924</v>
      </c>
      <c r="T144" s="41">
        <f t="shared" si="167"/>
        <v>4.1319051504066107E-3</v>
      </c>
      <c r="U144" s="3">
        <f>SUMIFS(Data!$B:$B,Data!$A:$A,U$3,Data!$D:$D,$B144,Data!$C:$C,$S$2)</f>
        <v>5659</v>
      </c>
      <c r="V144" s="41">
        <f t="shared" si="168"/>
        <v>2.4800708591674048E-3</v>
      </c>
      <c r="W144" s="3">
        <f>SUMIFS(Data!$B:$B,Data!$A:$A,W$3,Data!$D:$D,$B144,Data!$C:$C,$S$2)</f>
        <v>212557</v>
      </c>
      <c r="X144" s="41">
        <f t="shared" si="169"/>
        <v>4.707862035063173E-3</v>
      </c>
      <c r="Y144" s="3">
        <f>SUMIFS(Data!$B:$B,Data!$A:$A,"Confirmed",Data!$D:$D,$B144,Data!$C:$C,$S$2)-U144-W144</f>
        <v>10708</v>
      </c>
      <c r="Z144" s="45">
        <f t="shared" si="170"/>
        <v>-6.3103192279138831E-3</v>
      </c>
    </row>
    <row r="145" spans="1:26" x14ac:dyDescent="0.3">
      <c r="A145" s="7">
        <f t="shared" si="171"/>
        <v>44042</v>
      </c>
      <c r="B145" s="29">
        <v>44042</v>
      </c>
      <c r="C145" s="35">
        <f>SUMIFS(Data!$B:$B,Data!$A:$A,C$3,Data!$D:$D,$B145,Data!$C:$C,$C$2)</f>
        <v>17309805</v>
      </c>
      <c r="D145" s="41">
        <f t="shared" si="158"/>
        <v>1.6480559370092056E-2</v>
      </c>
      <c r="E145" s="3">
        <f>SUMIFS(Data!$B:$B,Data!$A:$A,E$3,Data!$D:$D,$B145,Data!$C:$C,$C$2)</f>
        <v>673194</v>
      </c>
      <c r="F145" s="41">
        <f t="shared" si="159"/>
        <v>9.2697121936519793E-3</v>
      </c>
      <c r="G145" s="3">
        <f>SUMIFS(Data!$B:$B,Data!$A:$A,G$3,Data!$D:$D,$B145,Data!$C:$C,$C$2)</f>
        <v>10170650</v>
      </c>
      <c r="H145" s="41">
        <f t="shared" si="160"/>
        <v>2.2364631540516575E-2</v>
      </c>
      <c r="I145" s="3">
        <f t="shared" si="161"/>
        <v>6465961</v>
      </c>
      <c r="J145" s="45">
        <f t="shared" si="162"/>
        <v>8.1041711847914741E-3</v>
      </c>
      <c r="K145" s="35">
        <f>SUMIFS(Data!$B:$B,Data!$A:$A,K$3,Data!$D:$D,$B145,Data!$C:$C,$K$2)</f>
        <v>247158</v>
      </c>
      <c r="L145" s="41">
        <f t="shared" si="163"/>
        <v>1.5479625247187734E-3</v>
      </c>
      <c r="M145" s="3">
        <f>SUMIFS(Data!$B:$B,Data!$A:$A,M$3,Data!$D:$D,$B145,Data!$C:$C,$K$2)</f>
        <v>35132</v>
      </c>
      <c r="N145" s="41">
        <f t="shared" si="164"/>
        <v>8.5399527455948073E-5</v>
      </c>
      <c r="O145" s="3">
        <f>SUMIFS(Data!$B:$B,Data!$A:$A,O$3,Data!$D:$D,$B145,Data!$C:$C,$K$2)</f>
        <v>199796</v>
      </c>
      <c r="P145" s="41">
        <f t="shared" si="165"/>
        <v>3.8436223502871414E-3</v>
      </c>
      <c r="Q145" s="3">
        <f>SUMIFS(Data!$B:$B,Data!$A:$A,"Confirmed",Data!$D:$D,$B145,Data!$C:$C,$K$2)-M145-O145</f>
        <v>12230</v>
      </c>
      <c r="R145" s="45">
        <f t="shared" si="166"/>
        <v>-3.0596068484464174E-2</v>
      </c>
      <c r="S145" s="32">
        <f>SUMIFS(Data!$B:$B,Data!$A:$A,S$3,Data!$D:$D,$B145,Data!$C:$C,$S$2)</f>
        <v>229891</v>
      </c>
      <c r="T145" s="41">
        <f t="shared" si="167"/>
        <v>4.2241093113871853E-3</v>
      </c>
      <c r="U145" s="3">
        <f>SUMIFS(Data!$B:$B,Data!$A:$A,U$3,Data!$D:$D,$B145,Data!$C:$C,$S$2)</f>
        <v>5674</v>
      </c>
      <c r="V145" s="41">
        <f t="shared" si="168"/>
        <v>2.6506449902809685E-3</v>
      </c>
      <c r="W145" s="3">
        <f>SUMIFS(Data!$B:$B,Data!$A:$A,W$3,Data!$D:$D,$B145,Data!$C:$C,$S$2)</f>
        <v>213539</v>
      </c>
      <c r="X145" s="41">
        <f t="shared" si="169"/>
        <v>4.6199372403637612E-3</v>
      </c>
      <c r="Y145" s="3">
        <f>SUMIFS(Data!$B:$B,Data!$A:$A,"Confirmed",Data!$D:$D,$B145,Data!$C:$C,$S$2)-U145-W145</f>
        <v>10678</v>
      </c>
      <c r="Z145" s="45">
        <f t="shared" si="170"/>
        <v>-2.8016436309301457E-3</v>
      </c>
    </row>
    <row r="146" spans="1:26" ht="15" thickBot="1" x14ac:dyDescent="0.35">
      <c r="A146" s="7">
        <f t="shared" si="171"/>
        <v>44043</v>
      </c>
      <c r="B146" s="30">
        <v>44043</v>
      </c>
      <c r="C146" s="36">
        <f>SUMIFS(Data!$B:$B,Data!$A:$A,C$3,Data!$D:$D,$B146,Data!$C:$C,$C$2)</f>
        <v>17599836</v>
      </c>
      <c r="D146" s="42">
        <f t="shared" si="158"/>
        <v>1.6755301402875421E-2</v>
      </c>
      <c r="E146" s="17">
        <f>SUMIFS(Data!$B:$B,Data!$A:$A,E$3,Data!$D:$D,$B146,Data!$C:$C,$C$2)</f>
        <v>679500</v>
      </c>
      <c r="F146" s="42">
        <f t="shared" si="159"/>
        <v>9.367284913412776E-3</v>
      </c>
      <c r="G146" s="17">
        <f>SUMIFS(Data!$B:$B,Data!$A:$A,G$3,Data!$D:$D,$B146,Data!$C:$C,$C$2)</f>
        <v>10369140</v>
      </c>
      <c r="H146" s="42">
        <f t="shared" si="160"/>
        <v>1.9515960140207362E-2</v>
      </c>
      <c r="I146" s="17">
        <f t="shared" si="161"/>
        <v>6551196</v>
      </c>
      <c r="J146" s="46">
        <f t="shared" si="162"/>
        <v>1.3182108583704727E-2</v>
      </c>
      <c r="K146" s="36">
        <f>SUMIFS(Data!$B:$B,Data!$A:$A,K$3,Data!$D:$D,$B146,Data!$C:$C,$K$2)</f>
        <v>247537</v>
      </c>
      <c r="L146" s="42">
        <f t="shared" si="163"/>
        <v>1.5334320556081534E-3</v>
      </c>
      <c r="M146" s="17">
        <f>SUMIFS(Data!$B:$B,Data!$A:$A,M$3,Data!$D:$D,$B146,Data!$C:$C,$K$2)</f>
        <v>35141</v>
      </c>
      <c r="N146" s="42">
        <f t="shared" si="164"/>
        <v>2.5617670499829216E-4</v>
      </c>
      <c r="O146" s="17">
        <f>SUMIFS(Data!$B:$B,Data!$A:$A,O$3,Data!$D:$D,$B146,Data!$C:$C,$K$2)</f>
        <v>199974</v>
      </c>
      <c r="P146" s="42">
        <f t="shared" si="165"/>
        <v>8.9090872690143947E-4</v>
      </c>
      <c r="Q146" s="17">
        <f>SUMIFS(Data!$B:$B,Data!$A:$A,"Confirmed",Data!$D:$D,$B146,Data!$C:$C,$K$2)-M146-O146</f>
        <v>12422</v>
      </c>
      <c r="R146" s="46">
        <f t="shared" si="166"/>
        <v>1.5699100572363043E-2</v>
      </c>
      <c r="S146" s="33">
        <f>SUMIFS(Data!$B:$B,Data!$A:$A,S$3,Data!$D:$D,$B146,Data!$C:$C,$S$2)</f>
        <v>230873</v>
      </c>
      <c r="T146" s="42">
        <f t="shared" si="167"/>
        <v>4.2715895794093722E-3</v>
      </c>
      <c r="U146" s="17">
        <f>SUMIFS(Data!$B:$B,Data!$A:$A,U$3,Data!$D:$D,$B146,Data!$C:$C,$S$2)</f>
        <v>5691</v>
      </c>
      <c r="V146" s="42">
        <f t="shared" si="168"/>
        <v>2.9961226647867464E-3</v>
      </c>
      <c r="W146" s="17">
        <f>SUMIFS(Data!$B:$B,Data!$A:$A,W$3,Data!$D:$D,$B146,Data!$C:$C,$S$2)</f>
        <v>214535</v>
      </c>
      <c r="X146" s="42">
        <f t="shared" si="169"/>
        <v>4.6642533682371839E-3</v>
      </c>
      <c r="Y146" s="17">
        <f>SUMIFS(Data!$B:$B,Data!$A:$A,"Confirmed",Data!$D:$D,$B146,Data!$C:$C,$S$2)-U146-W146</f>
        <v>10647</v>
      </c>
      <c r="Z146" s="46">
        <f t="shared" si="170"/>
        <v>-2.9031653867765501E-3</v>
      </c>
    </row>
    <row r="147" spans="1:26" x14ac:dyDescent="0.3">
      <c r="A147" s="7">
        <f t="shared" si="171"/>
        <v>44044</v>
      </c>
      <c r="B147" s="28">
        <v>44044</v>
      </c>
      <c r="C147" s="34">
        <f>SUMIFS(Data!$B:$B,Data!$A:$A,C$3,Data!$D:$D,$B147,Data!$C:$C,$C$2)</f>
        <v>17850479</v>
      </c>
      <c r="D147" s="40">
        <f t="shared" ref="D147:D177" si="172">IF(OR(C146=0,C147=0),0,(C147-C146)/C146)</f>
        <v>1.424121224765958E-2</v>
      </c>
      <c r="E147" s="26">
        <f>SUMIFS(Data!$B:$B,Data!$A:$A,E$3,Data!$D:$D,$B147,Data!$C:$C,$C$2)</f>
        <v>685061</v>
      </c>
      <c r="F147" s="40">
        <f t="shared" ref="F147:F177" si="173">IF(OR(E146=0,E147=0),0,(E147-E146)/E146)</f>
        <v>8.1839587932303164E-3</v>
      </c>
      <c r="G147" s="26">
        <f>SUMIFS(Data!$B:$B,Data!$A:$A,G$3,Data!$D:$D,$B147,Data!$C:$C,$C$2)</f>
        <v>10553585</v>
      </c>
      <c r="H147" s="40">
        <f t="shared" ref="H147:H177" si="174">IF(OR(G146=0,G147=0),0,(G147-G146)/G146)</f>
        <v>1.778787826184235E-2</v>
      </c>
      <c r="I147" s="26">
        <f t="shared" ref="I147:I177" si="175">C147-E147-G147</f>
        <v>6611833</v>
      </c>
      <c r="J147" s="44">
        <f t="shared" ref="J147:J177" si="176">IF(OR(I146=0,I147=0),0,(I147-I146)/I146)</f>
        <v>9.2558671729559006E-3</v>
      </c>
      <c r="K147" s="34">
        <f>SUMIFS(Data!$B:$B,Data!$A:$A,K$3,Data!$D:$D,$B147,Data!$C:$C,$K$2)</f>
        <v>247832</v>
      </c>
      <c r="L147" s="40">
        <f t="shared" ref="L147:L177" si="177">IF(OR(K146=0,K147=0),0,(K147-K146)/K146)</f>
        <v>1.1917410326537042E-3</v>
      </c>
      <c r="M147" s="26">
        <f>SUMIFS(Data!$B:$B,Data!$A:$A,M$3,Data!$D:$D,$B147,Data!$C:$C,$K$2)</f>
        <v>35146</v>
      </c>
      <c r="N147" s="40">
        <f t="shared" ref="N147:N177" si="178">IF(OR(M146=0,M147=0),0,(M147-M146)/M146)</f>
        <v>1.4228394183432458E-4</v>
      </c>
      <c r="O147" s="26">
        <f>SUMIFS(Data!$B:$B,Data!$A:$A,O$3,Data!$D:$D,$B147,Data!$C:$C,$K$2)</f>
        <v>200229</v>
      </c>
      <c r="P147" s="40">
        <f t="shared" ref="P147:P177" si="179">IF(OR(O146=0,O147=0),0,(O147-O146)/O146)</f>
        <v>1.2751657715503015E-3</v>
      </c>
      <c r="Q147" s="26">
        <f>SUMIFS(Data!$B:$B,Data!$A:$A,"Confirmed",Data!$D:$D,$B147,Data!$C:$C,$K$2)-M147-O147</f>
        <v>12457</v>
      </c>
      <c r="R147" s="44">
        <f t="shared" ref="R147:R177" si="180">IF(OR(Q146=0,Q147=0),0,(Q147-Q146)/Q146)</f>
        <v>2.8175817098695863E-3</v>
      </c>
      <c r="S147" s="31">
        <f>SUMIFS(Data!$B:$B,Data!$A:$A,S$3,Data!$D:$D,$B147,Data!$C:$C,$S$2)</f>
        <v>231869</v>
      </c>
      <c r="T147" s="40">
        <f t="shared" ref="T147:T177" si="181">IF(OR(S146=0,S147=0),0,(S147-S146)/S146)</f>
        <v>4.3140601109701001E-3</v>
      </c>
      <c r="U147" s="26">
        <f>SUMIFS(Data!$B:$B,Data!$A:$A,U$3,Data!$D:$D,$B147,Data!$C:$C,$S$2)</f>
        <v>5710</v>
      </c>
      <c r="V147" s="40">
        <f t="shared" ref="V147:V177" si="182">IF(OR(U146=0,U147=0),0,(U147-U146)/U146)</f>
        <v>3.3386048146195747E-3</v>
      </c>
      <c r="W147" s="26">
        <f>SUMIFS(Data!$B:$B,Data!$A:$A,W$3,Data!$D:$D,$B147,Data!$C:$C,$S$2)</f>
        <v>215516</v>
      </c>
      <c r="X147" s="40">
        <f t="shared" ref="X147:X177" si="183">IF(OR(W146=0,W147=0),0,(W147-W146)/W146)</f>
        <v>4.572680448411681E-3</v>
      </c>
      <c r="Y147" s="26">
        <f>SUMIFS(Data!$B:$B,Data!$A:$A,"Confirmed",Data!$D:$D,$B147,Data!$C:$C,$S$2)-U147-W147</f>
        <v>10643</v>
      </c>
      <c r="Z147" s="44">
        <f t="shared" ref="Z147:Z177" si="184">IF(OR(Y146=0,Y147=0),0,(Y147-Y146)/Y146)</f>
        <v>-3.7569268338499107E-4</v>
      </c>
    </row>
    <row r="148" spans="1:26" x14ac:dyDescent="0.3">
      <c r="A148" s="7">
        <f t="shared" si="171"/>
        <v>44045</v>
      </c>
      <c r="B148" s="29">
        <v>44045</v>
      </c>
      <c r="C148" s="35">
        <f>SUMIFS(Data!$B:$B,Data!$A:$A,C$3,Data!$D:$D,$B148,Data!$C:$C,$C$2)</f>
        <v>18079516</v>
      </c>
      <c r="D148" s="41">
        <f t="shared" si="172"/>
        <v>1.2830860169074455E-2</v>
      </c>
      <c r="E148" s="3">
        <f>SUMIFS(Data!$B:$B,Data!$A:$A,E$3,Data!$D:$D,$B148,Data!$C:$C,$C$2)</f>
        <v>689360</v>
      </c>
      <c r="F148" s="41">
        <f t="shared" si="173"/>
        <v>6.2753535816518526E-3</v>
      </c>
      <c r="G148" s="3">
        <f>SUMIFS(Data!$B:$B,Data!$A:$A,G$3,Data!$D:$D,$B148,Data!$C:$C,$C$2)</f>
        <v>10690555</v>
      </c>
      <c r="H148" s="41">
        <f t="shared" si="174"/>
        <v>1.2978528149439266E-2</v>
      </c>
      <c r="I148" s="3">
        <f t="shared" si="175"/>
        <v>6699601</v>
      </c>
      <c r="J148" s="45">
        <f t="shared" si="176"/>
        <v>1.3274382459448083E-2</v>
      </c>
      <c r="K148" s="35">
        <f>SUMIFS(Data!$B:$B,Data!$A:$A,K$3,Data!$D:$D,$B148,Data!$C:$C,$K$2)</f>
        <v>248070</v>
      </c>
      <c r="L148" s="41">
        <f t="shared" si="177"/>
        <v>9.6032796410471606E-4</v>
      </c>
      <c r="M148" s="3">
        <f>SUMIFS(Data!$B:$B,Data!$A:$A,M$3,Data!$D:$D,$B148,Data!$C:$C,$K$2)</f>
        <v>35154</v>
      </c>
      <c r="N148" s="41">
        <f t="shared" si="178"/>
        <v>2.2762191999089513E-4</v>
      </c>
      <c r="O148" s="3">
        <f>SUMIFS(Data!$B:$B,Data!$A:$A,O$3,Data!$D:$D,$B148,Data!$C:$C,$K$2)</f>
        <v>200460</v>
      </c>
      <c r="P148" s="41">
        <f t="shared" si="179"/>
        <v>1.1536790375020602E-3</v>
      </c>
      <c r="Q148" s="3">
        <f>SUMIFS(Data!$B:$B,Data!$A:$A,"Confirmed",Data!$D:$D,$B148,Data!$C:$C,$K$2)-M148-O148</f>
        <v>12456</v>
      </c>
      <c r="R148" s="45">
        <f t="shared" si="180"/>
        <v>-8.0276149955848115E-5</v>
      </c>
      <c r="S148" s="32">
        <f>SUMIFS(Data!$B:$B,Data!$A:$A,S$3,Data!$D:$D,$B148,Data!$C:$C,$S$2)</f>
        <v>232856</v>
      </c>
      <c r="T148" s="41">
        <f t="shared" si="181"/>
        <v>4.2567139203602035E-3</v>
      </c>
      <c r="U148" s="3">
        <f>SUMIFS(Data!$B:$B,Data!$A:$A,U$3,Data!$D:$D,$B148,Data!$C:$C,$S$2)</f>
        <v>5728</v>
      </c>
      <c r="V148" s="41">
        <f t="shared" si="182"/>
        <v>3.1523642732049035E-3</v>
      </c>
      <c r="W148" s="3">
        <f>SUMIFS(Data!$B:$B,Data!$A:$A,W$3,Data!$D:$D,$B148,Data!$C:$C,$S$2)</f>
        <v>216494</v>
      </c>
      <c r="X148" s="41">
        <f t="shared" si="183"/>
        <v>4.5379461385697583E-3</v>
      </c>
      <c r="Y148" s="3">
        <f>SUMIFS(Data!$B:$B,Data!$A:$A,"Confirmed",Data!$D:$D,$B148,Data!$C:$C,$S$2)-U148-W148</f>
        <v>10634</v>
      </c>
      <c r="Z148" s="45">
        <f t="shared" si="184"/>
        <v>-8.456262332049234E-4</v>
      </c>
    </row>
    <row r="149" spans="1:26" x14ac:dyDescent="0.3">
      <c r="A149" s="7">
        <f t="shared" si="171"/>
        <v>44046</v>
      </c>
      <c r="B149" s="29">
        <v>44046</v>
      </c>
      <c r="C149" s="35">
        <f>SUMIFS(Data!$B:$B,Data!$A:$A,C$3,Data!$D:$D,$B149,Data!$C:$C,$C$2)</f>
        <v>18282208</v>
      </c>
      <c r="D149" s="41">
        <f t="shared" si="172"/>
        <v>1.1211140829212464E-2</v>
      </c>
      <c r="E149" s="3">
        <f>SUMIFS(Data!$B:$B,Data!$A:$A,E$3,Data!$D:$D,$B149,Data!$C:$C,$C$2)</f>
        <v>693694</v>
      </c>
      <c r="F149" s="41">
        <f t="shared" si="173"/>
        <v>6.2869908320761286E-3</v>
      </c>
      <c r="G149" s="3">
        <f>SUMIFS(Data!$B:$B,Data!$A:$A,G$3,Data!$D:$D,$B149,Data!$C:$C,$C$2)</f>
        <v>10913000</v>
      </c>
      <c r="H149" s="41">
        <f t="shared" si="174"/>
        <v>2.0807619436034892E-2</v>
      </c>
      <c r="I149" s="3">
        <f t="shared" si="175"/>
        <v>6675514</v>
      </c>
      <c r="J149" s="45">
        <f t="shared" si="176"/>
        <v>-3.5952887343589568E-3</v>
      </c>
      <c r="K149" s="35">
        <f>SUMIFS(Data!$B:$B,Data!$A:$A,K$3,Data!$D:$D,$B149,Data!$C:$C,$K$2)</f>
        <v>248229</v>
      </c>
      <c r="L149" s="41">
        <f t="shared" si="177"/>
        <v>6.4094811948240413E-4</v>
      </c>
      <c r="M149" s="3">
        <f>SUMIFS(Data!$B:$B,Data!$A:$A,M$3,Data!$D:$D,$B149,Data!$C:$C,$K$2)</f>
        <v>35166</v>
      </c>
      <c r="N149" s="41">
        <f t="shared" si="178"/>
        <v>3.413551800648575E-4</v>
      </c>
      <c r="O149" s="3">
        <f>SUMIFS(Data!$B:$B,Data!$A:$A,O$3,Data!$D:$D,$B149,Data!$C:$C,$K$2)</f>
        <v>200589</v>
      </c>
      <c r="P149" s="41">
        <f t="shared" si="179"/>
        <v>6.4351990422029332E-4</v>
      </c>
      <c r="Q149" s="3">
        <f>SUMIFS(Data!$B:$B,Data!$A:$A,"Confirmed",Data!$D:$D,$B149,Data!$C:$C,$K$2)-M149-O149</f>
        <v>12474</v>
      </c>
      <c r="R149" s="45">
        <f t="shared" si="180"/>
        <v>1.4450867052023121E-3</v>
      </c>
      <c r="S149" s="32">
        <f>SUMIFS(Data!$B:$B,Data!$A:$A,S$3,Data!$D:$D,$B149,Data!$C:$C,$S$2)</f>
        <v>233851</v>
      </c>
      <c r="T149" s="41">
        <f t="shared" si="181"/>
        <v>4.2730271068815058E-3</v>
      </c>
      <c r="U149" s="3">
        <f>SUMIFS(Data!$B:$B,Data!$A:$A,U$3,Data!$D:$D,$B149,Data!$C:$C,$S$2)</f>
        <v>5747</v>
      </c>
      <c r="V149" s="41">
        <f t="shared" si="182"/>
        <v>3.3170391061452514E-3</v>
      </c>
      <c r="W149" s="3">
        <f>SUMIFS(Data!$B:$B,Data!$A:$A,W$3,Data!$D:$D,$B149,Data!$C:$C,$S$2)</f>
        <v>217497</v>
      </c>
      <c r="X149" s="41">
        <f t="shared" si="183"/>
        <v>4.6329228523654233E-3</v>
      </c>
      <c r="Y149" s="3">
        <f>SUMIFS(Data!$B:$B,Data!$A:$A,"Confirmed",Data!$D:$D,$B149,Data!$C:$C,$S$2)-U149-W149</f>
        <v>10607</v>
      </c>
      <c r="Z149" s="45">
        <f t="shared" si="184"/>
        <v>-2.5390257664096296E-3</v>
      </c>
    </row>
    <row r="150" spans="1:26" x14ac:dyDescent="0.3">
      <c r="A150" s="7">
        <f t="shared" si="171"/>
        <v>44047</v>
      </c>
      <c r="B150" s="29">
        <v>44047</v>
      </c>
      <c r="C150" s="35">
        <f>SUMIFS(Data!$B:$B,Data!$A:$A,C$3,Data!$D:$D,$B150,Data!$C:$C,$C$2)</f>
        <v>18540789</v>
      </c>
      <c r="D150" s="41">
        <f t="shared" si="172"/>
        <v>1.4143860522755238E-2</v>
      </c>
      <c r="E150" s="3">
        <f>SUMIFS(Data!$B:$B,Data!$A:$A,E$3,Data!$D:$D,$B150,Data!$C:$C,$C$2)</f>
        <v>700736</v>
      </c>
      <c r="F150" s="41">
        <f t="shared" si="173"/>
        <v>1.0151450062996076E-2</v>
      </c>
      <c r="G150" s="3">
        <f>SUMIFS(Data!$B:$B,Data!$A:$A,G$3,Data!$D:$D,$B150,Data!$C:$C,$C$2)</f>
        <v>11134735</v>
      </c>
      <c r="H150" s="41">
        <f t="shared" si="174"/>
        <v>2.0318427563456427E-2</v>
      </c>
      <c r="I150" s="3">
        <f t="shared" si="175"/>
        <v>6705318</v>
      </c>
      <c r="J150" s="45">
        <f t="shared" si="176"/>
        <v>4.464674929900529E-3</v>
      </c>
      <c r="K150" s="35">
        <f>SUMIFS(Data!$B:$B,Data!$A:$A,K$3,Data!$D:$D,$B150,Data!$C:$C,$K$2)</f>
        <v>248419</v>
      </c>
      <c r="L150" s="41">
        <f t="shared" si="177"/>
        <v>7.6542225122769704E-4</v>
      </c>
      <c r="M150" s="3">
        <f>SUMIFS(Data!$B:$B,Data!$A:$A,M$3,Data!$D:$D,$B150,Data!$C:$C,$K$2)</f>
        <v>35171</v>
      </c>
      <c r="N150" s="41">
        <f t="shared" si="178"/>
        <v>1.4218279019507479E-4</v>
      </c>
      <c r="O150" s="3">
        <f>SUMIFS(Data!$B:$B,Data!$A:$A,O$3,Data!$D:$D,$B150,Data!$C:$C,$K$2)</f>
        <v>200766</v>
      </c>
      <c r="P150" s="41">
        <f t="shared" si="179"/>
        <v>8.8240132808877858E-4</v>
      </c>
      <c r="Q150" s="3">
        <f>SUMIFS(Data!$B:$B,Data!$A:$A,"Confirmed",Data!$D:$D,$B150,Data!$C:$C,$K$2)-M150-O150</f>
        <v>12482</v>
      </c>
      <c r="R150" s="45">
        <f t="shared" si="180"/>
        <v>6.4133397466730802E-4</v>
      </c>
      <c r="S150" s="32">
        <f>SUMIFS(Data!$B:$B,Data!$A:$A,S$3,Data!$D:$D,$B150,Data!$C:$C,$S$2)</f>
        <v>234934</v>
      </c>
      <c r="T150" s="41">
        <f t="shared" si="181"/>
        <v>4.6311540254264467E-3</v>
      </c>
      <c r="U150" s="3">
        <f>SUMIFS(Data!$B:$B,Data!$A:$A,U$3,Data!$D:$D,$B150,Data!$C:$C,$S$2)</f>
        <v>5765</v>
      </c>
      <c r="V150" s="41">
        <f t="shared" si="182"/>
        <v>3.1320689055159214E-3</v>
      </c>
      <c r="W150" s="3">
        <f>SUMIFS(Data!$B:$B,Data!$A:$A,W$3,Data!$D:$D,$B150,Data!$C:$C,$S$2)</f>
        <v>218491</v>
      </c>
      <c r="X150" s="41">
        <f t="shared" si="183"/>
        <v>4.5701779794663838E-3</v>
      </c>
      <c r="Y150" s="3">
        <f>SUMIFS(Data!$B:$B,Data!$A:$A,"Confirmed",Data!$D:$D,$B150,Data!$C:$C,$S$2)-U150-W150</f>
        <v>10678</v>
      </c>
      <c r="Z150" s="45">
        <f t="shared" si="184"/>
        <v>6.6936928443480717E-3</v>
      </c>
    </row>
    <row r="151" spans="1:26" x14ac:dyDescent="0.3">
      <c r="A151" s="7">
        <f t="shared" si="171"/>
        <v>44048</v>
      </c>
      <c r="B151" s="29">
        <v>44048</v>
      </c>
      <c r="C151" s="35">
        <f>SUMIFS(Data!$B:$B,Data!$A:$A,C$3,Data!$D:$D,$B151,Data!$C:$C,$C$2)</f>
        <v>18811953</v>
      </c>
      <c r="D151" s="41">
        <f t="shared" si="172"/>
        <v>1.4625267565474156E-2</v>
      </c>
      <c r="E151" s="3">
        <f>SUMIFS(Data!$B:$B,Data!$A:$A,E$3,Data!$D:$D,$B151,Data!$C:$C,$C$2)</f>
        <v>707820</v>
      </c>
      <c r="F151" s="41">
        <f t="shared" si="173"/>
        <v>1.0109370718787104E-2</v>
      </c>
      <c r="G151" s="3">
        <f>SUMIFS(Data!$B:$B,Data!$A:$A,G$3,Data!$D:$D,$B151,Data!$C:$C,$C$2)</f>
        <v>11356275</v>
      </c>
      <c r="H151" s="41">
        <f t="shared" si="174"/>
        <v>1.9896297487097807E-2</v>
      </c>
      <c r="I151" s="3">
        <f t="shared" si="175"/>
        <v>6747858</v>
      </c>
      <c r="J151" s="45">
        <f t="shared" si="176"/>
        <v>6.3442181265675988E-3</v>
      </c>
      <c r="K151" s="35">
        <f>SUMIFS(Data!$B:$B,Data!$A:$A,K$3,Data!$D:$D,$B151,Data!$C:$C,$K$2)</f>
        <v>248803</v>
      </c>
      <c r="L151" s="41">
        <f t="shared" si="177"/>
        <v>1.5457754841618394E-3</v>
      </c>
      <c r="M151" s="3">
        <f>SUMIFS(Data!$B:$B,Data!$A:$A,M$3,Data!$D:$D,$B151,Data!$C:$C,$K$2)</f>
        <v>35181</v>
      </c>
      <c r="N151" s="41">
        <f t="shared" si="178"/>
        <v>2.8432515424639619E-4</v>
      </c>
      <c r="O151" s="3">
        <f>SUMIFS(Data!$B:$B,Data!$A:$A,O$3,Data!$D:$D,$B151,Data!$C:$C,$K$2)</f>
        <v>200976</v>
      </c>
      <c r="P151" s="41">
        <f t="shared" si="179"/>
        <v>1.045993843579092E-3</v>
      </c>
      <c r="Q151" s="3">
        <f>SUMIFS(Data!$B:$B,Data!$A:$A,"Confirmed",Data!$D:$D,$B151,Data!$C:$C,$K$2)-M151-O151</f>
        <v>12646</v>
      </c>
      <c r="R151" s="45">
        <f t="shared" si="180"/>
        <v>1.3138920044864605E-2</v>
      </c>
      <c r="S151" s="32">
        <f>SUMIFS(Data!$B:$B,Data!$A:$A,S$3,Data!$D:$D,$B151,Data!$C:$C,$S$2)</f>
        <v>236112</v>
      </c>
      <c r="T151" s="41">
        <f t="shared" si="181"/>
        <v>5.0141741936033102E-3</v>
      </c>
      <c r="U151" s="3">
        <f>SUMIFS(Data!$B:$B,Data!$A:$A,U$3,Data!$D:$D,$B151,Data!$C:$C,$S$2)</f>
        <v>5784</v>
      </c>
      <c r="V151" s="41">
        <f t="shared" si="182"/>
        <v>3.2957502168256721E-3</v>
      </c>
      <c r="W151" s="3">
        <f>SUMIFS(Data!$B:$B,Data!$A:$A,W$3,Data!$D:$D,$B151,Data!$C:$C,$S$2)</f>
        <v>219506</v>
      </c>
      <c r="X151" s="41">
        <f t="shared" si="183"/>
        <v>4.6455002723224297E-3</v>
      </c>
      <c r="Y151" s="3">
        <f>SUMIFS(Data!$B:$B,Data!$A:$A,"Confirmed",Data!$D:$D,$B151,Data!$C:$C,$S$2)-U151-W151</f>
        <v>10822</v>
      </c>
      <c r="Z151" s="45">
        <f t="shared" si="184"/>
        <v>1.3485671474058812E-2</v>
      </c>
    </row>
    <row r="152" spans="1:26" x14ac:dyDescent="0.3">
      <c r="A152" s="7">
        <f t="shared" si="171"/>
        <v>44049</v>
      </c>
      <c r="B152" s="29">
        <v>44049</v>
      </c>
      <c r="C152" s="35">
        <f>SUMIFS(Data!$B:$B,Data!$A:$A,C$3,Data!$D:$D,$B152,Data!$C:$C,$C$2)</f>
        <v>19097149</v>
      </c>
      <c r="D152" s="41">
        <f t="shared" si="172"/>
        <v>1.5160361074684802E-2</v>
      </c>
      <c r="E152" s="3">
        <f>SUMIFS(Data!$B:$B,Data!$A:$A,E$3,Data!$D:$D,$B152,Data!$C:$C,$C$2)</f>
        <v>714940</v>
      </c>
      <c r="F152" s="41">
        <f t="shared" si="173"/>
        <v>1.0059054561894267E-2</v>
      </c>
      <c r="G152" s="3">
        <f>SUMIFS(Data!$B:$B,Data!$A:$A,G$3,Data!$D:$D,$B152,Data!$C:$C,$C$2)</f>
        <v>11545401</v>
      </c>
      <c r="H152" s="41">
        <f t="shared" si="174"/>
        <v>1.6653876381119689E-2</v>
      </c>
      <c r="I152" s="3">
        <f t="shared" si="175"/>
        <v>6836808</v>
      </c>
      <c r="J152" s="45">
        <f t="shared" si="176"/>
        <v>1.3181960853355242E-2</v>
      </c>
      <c r="K152" s="35">
        <f>SUMIFS(Data!$B:$B,Data!$A:$A,K$3,Data!$D:$D,$B152,Data!$C:$C,$K$2)</f>
        <v>249204</v>
      </c>
      <c r="L152" s="41">
        <f t="shared" si="177"/>
        <v>1.6117169005196883E-3</v>
      </c>
      <c r="M152" s="3">
        <f>SUMIFS(Data!$B:$B,Data!$A:$A,M$3,Data!$D:$D,$B152,Data!$C:$C,$K$2)</f>
        <v>35187</v>
      </c>
      <c r="N152" s="41">
        <f t="shared" si="178"/>
        <v>1.7054660185895795E-4</v>
      </c>
      <c r="O152" s="3">
        <f>SUMIFS(Data!$B:$B,Data!$A:$A,O$3,Data!$D:$D,$B152,Data!$C:$C,$K$2)</f>
        <v>201323</v>
      </c>
      <c r="P152" s="41">
        <f t="shared" si="179"/>
        <v>1.7265743173314227E-3</v>
      </c>
      <c r="Q152" s="3">
        <f>SUMIFS(Data!$B:$B,Data!$A:$A,"Confirmed",Data!$D:$D,$B152,Data!$C:$C,$K$2)-M152-O152</f>
        <v>12694</v>
      </c>
      <c r="R152" s="45">
        <f t="shared" si="180"/>
        <v>3.7956666139490748E-3</v>
      </c>
      <c r="S152" s="32">
        <f>SUMIFS(Data!$B:$B,Data!$A:$A,S$3,Data!$D:$D,$B152,Data!$C:$C,$S$2)</f>
        <v>237265</v>
      </c>
      <c r="T152" s="41">
        <f t="shared" si="181"/>
        <v>4.8832757335501792E-3</v>
      </c>
      <c r="U152" s="3">
        <f>SUMIFS(Data!$B:$B,Data!$A:$A,U$3,Data!$D:$D,$B152,Data!$C:$C,$S$2)</f>
        <v>5798</v>
      </c>
      <c r="V152" s="41">
        <f t="shared" si="182"/>
        <v>2.4204702627939143E-3</v>
      </c>
      <c r="W152" s="3">
        <f>SUMIFS(Data!$B:$B,Data!$A:$A,W$3,Data!$D:$D,$B152,Data!$C:$C,$S$2)</f>
        <v>220546</v>
      </c>
      <c r="X152" s="41">
        <f t="shared" si="183"/>
        <v>4.7379114921687789E-3</v>
      </c>
      <c r="Y152" s="3">
        <f>SUMIFS(Data!$B:$B,Data!$A:$A,"Confirmed",Data!$D:$D,$B152,Data!$C:$C,$S$2)-U152-W152</f>
        <v>10921</v>
      </c>
      <c r="Z152" s="45">
        <f t="shared" si="184"/>
        <v>9.1480317871003511E-3</v>
      </c>
    </row>
    <row r="153" spans="1:26" x14ac:dyDescent="0.3">
      <c r="A153" s="7">
        <f t="shared" si="171"/>
        <v>44050</v>
      </c>
      <c r="B153" s="29">
        <v>44050</v>
      </c>
      <c r="C153" s="35">
        <f>SUMIFS(Data!$B:$B,Data!$A:$A,C$3,Data!$D:$D,$B153,Data!$C:$C,$C$2)</f>
        <v>19378036</v>
      </c>
      <c r="D153" s="41">
        <f t="shared" si="172"/>
        <v>1.4708321121650148E-2</v>
      </c>
      <c r="E153" s="3">
        <f>SUMIFS(Data!$B:$B,Data!$A:$A,E$3,Data!$D:$D,$B153,Data!$C:$C,$C$2)</f>
        <v>721324</v>
      </c>
      <c r="F153" s="41">
        <f t="shared" si="173"/>
        <v>8.9294206506839741E-3</v>
      </c>
      <c r="G153" s="3">
        <f>SUMIFS(Data!$B:$B,Data!$A:$A,G$3,Data!$D:$D,$B153,Data!$C:$C,$C$2)</f>
        <v>11737927</v>
      </c>
      <c r="H153" s="41">
        <f t="shared" si="174"/>
        <v>1.667555765278313E-2</v>
      </c>
      <c r="I153" s="3">
        <f t="shared" si="175"/>
        <v>6918785</v>
      </c>
      <c r="J153" s="45">
        <f t="shared" si="176"/>
        <v>1.1990537104449913E-2</v>
      </c>
      <c r="K153" s="35">
        <f>SUMIFS(Data!$B:$B,Data!$A:$A,K$3,Data!$D:$D,$B153,Data!$C:$C,$K$2)</f>
        <v>249756</v>
      </c>
      <c r="L153" s="41">
        <f t="shared" si="177"/>
        <v>2.2150527278855876E-3</v>
      </c>
      <c r="M153" s="3">
        <f>SUMIFS(Data!$B:$B,Data!$A:$A,M$3,Data!$D:$D,$B153,Data!$C:$C,$K$2)</f>
        <v>35190</v>
      </c>
      <c r="N153" s="41">
        <f t="shared" si="178"/>
        <v>8.5258760337624692E-5</v>
      </c>
      <c r="O153" s="3">
        <f>SUMIFS(Data!$B:$B,Data!$A:$A,O$3,Data!$D:$D,$B153,Data!$C:$C,$K$2)</f>
        <v>201642</v>
      </c>
      <c r="P153" s="41">
        <f t="shared" si="179"/>
        <v>1.5845184107131326E-3</v>
      </c>
      <c r="Q153" s="3">
        <f>SUMIFS(Data!$B:$B,Data!$A:$A,"Confirmed",Data!$D:$D,$B153,Data!$C:$C,$K$2)-M153-O153</f>
        <v>12924</v>
      </c>
      <c r="R153" s="45">
        <f t="shared" si="180"/>
        <v>1.8118796281707893E-2</v>
      </c>
      <c r="S153" s="32">
        <f>SUMIFS(Data!$B:$B,Data!$A:$A,S$3,Data!$D:$D,$B153,Data!$C:$C,$S$2)</f>
        <v>238450</v>
      </c>
      <c r="T153" s="41">
        <f t="shared" si="181"/>
        <v>4.9944155269424483E-3</v>
      </c>
      <c r="U153" s="3">
        <f>SUMIFS(Data!$B:$B,Data!$A:$A,U$3,Data!$D:$D,$B153,Data!$C:$C,$S$2)</f>
        <v>5813</v>
      </c>
      <c r="V153" s="41">
        <f t="shared" si="182"/>
        <v>2.5870989996550535E-3</v>
      </c>
      <c r="W153" s="3">
        <f>SUMIFS(Data!$B:$B,Data!$A:$A,W$3,Data!$D:$D,$B153,Data!$C:$C,$S$2)</f>
        <v>221574</v>
      </c>
      <c r="X153" s="41">
        <f t="shared" si="183"/>
        <v>4.6611591232668011E-3</v>
      </c>
      <c r="Y153" s="3">
        <f>SUMIFS(Data!$B:$B,Data!$A:$A,"Confirmed",Data!$D:$D,$B153,Data!$C:$C,$S$2)-U153-W153</f>
        <v>11063</v>
      </c>
      <c r="Z153" s="45">
        <f t="shared" si="184"/>
        <v>1.300247230107133E-2</v>
      </c>
    </row>
    <row r="154" spans="1:26" x14ac:dyDescent="0.3">
      <c r="A154" s="7">
        <f t="shared" si="171"/>
        <v>44051</v>
      </c>
      <c r="B154" s="29">
        <v>44051</v>
      </c>
      <c r="C154" s="35">
        <f>SUMIFS(Data!$B:$B,Data!$A:$A,C$3,Data!$D:$D,$B154,Data!$C:$C,$C$2)</f>
        <v>19637506</v>
      </c>
      <c r="D154" s="41">
        <f t="shared" si="172"/>
        <v>1.338990184557403E-2</v>
      </c>
      <c r="E154" s="3">
        <f>SUMIFS(Data!$B:$B,Data!$A:$A,E$3,Data!$D:$D,$B154,Data!$C:$C,$C$2)</f>
        <v>726781</v>
      </c>
      <c r="F154" s="41">
        <f t="shared" si="173"/>
        <v>7.5652550032994882E-3</v>
      </c>
      <c r="G154" s="3">
        <f>SUMIFS(Data!$B:$B,Data!$A:$A,G$3,Data!$D:$D,$B154,Data!$C:$C,$C$2)</f>
        <v>11939109</v>
      </c>
      <c r="H154" s="41">
        <f t="shared" si="174"/>
        <v>1.7139482976849318E-2</v>
      </c>
      <c r="I154" s="3">
        <f t="shared" si="175"/>
        <v>6971616</v>
      </c>
      <c r="J154" s="45">
        <f t="shared" si="176"/>
        <v>7.6358782647531322E-3</v>
      </c>
      <c r="K154" s="35">
        <f>SUMIFS(Data!$B:$B,Data!$A:$A,K$3,Data!$D:$D,$B154,Data!$C:$C,$K$2)</f>
        <v>250103</v>
      </c>
      <c r="L154" s="41">
        <f t="shared" si="177"/>
        <v>1.389356011467192E-3</v>
      </c>
      <c r="M154" s="3">
        <f>SUMIFS(Data!$B:$B,Data!$A:$A,M$3,Data!$D:$D,$B154,Data!$C:$C,$K$2)</f>
        <v>35203</v>
      </c>
      <c r="N154" s="41">
        <f t="shared" si="178"/>
        <v>3.6942313157146918E-4</v>
      </c>
      <c r="O154" s="3">
        <f>SUMIFS(Data!$B:$B,Data!$A:$A,O$3,Data!$D:$D,$B154,Data!$C:$C,$K$2)</f>
        <v>201947</v>
      </c>
      <c r="P154" s="41">
        <f t="shared" si="179"/>
        <v>1.5125817042084485E-3</v>
      </c>
      <c r="Q154" s="3">
        <f>SUMIFS(Data!$B:$B,Data!$A:$A,"Confirmed",Data!$D:$D,$B154,Data!$C:$C,$K$2)-M154-O154</f>
        <v>12953</v>
      </c>
      <c r="R154" s="45">
        <f t="shared" si="180"/>
        <v>2.2438873413803775E-3</v>
      </c>
      <c r="S154" s="32">
        <f>SUMIFS(Data!$B:$B,Data!$A:$A,S$3,Data!$D:$D,$B154,Data!$C:$C,$S$2)</f>
        <v>239622</v>
      </c>
      <c r="T154" s="41">
        <f t="shared" si="181"/>
        <v>4.9150765359614176E-3</v>
      </c>
      <c r="U154" s="3">
        <f>SUMIFS(Data!$B:$B,Data!$A:$A,U$3,Data!$D:$D,$B154,Data!$C:$C,$S$2)</f>
        <v>5829</v>
      </c>
      <c r="V154" s="41">
        <f t="shared" si="182"/>
        <v>2.7524514020299327E-3</v>
      </c>
      <c r="W154" s="3">
        <f>SUMIFS(Data!$B:$B,Data!$A:$A,W$3,Data!$D:$D,$B154,Data!$C:$C,$S$2)</f>
        <v>222656</v>
      </c>
      <c r="X154" s="41">
        <f t="shared" si="183"/>
        <v>4.8832444239847632E-3</v>
      </c>
      <c r="Y154" s="3">
        <f>SUMIFS(Data!$B:$B,Data!$A:$A,"Confirmed",Data!$D:$D,$B154,Data!$C:$C,$S$2)-U154-W154</f>
        <v>11137</v>
      </c>
      <c r="Z154" s="45">
        <f t="shared" si="184"/>
        <v>6.688963210702341E-3</v>
      </c>
    </row>
    <row r="155" spans="1:26" x14ac:dyDescent="0.3">
      <c r="A155" s="7">
        <f t="shared" si="171"/>
        <v>44052</v>
      </c>
      <c r="B155" s="29">
        <v>44052</v>
      </c>
      <c r="C155" s="35">
        <f>SUMIFS(Data!$B:$B,Data!$A:$A,C$3,Data!$D:$D,$B155,Data!$C:$C,$C$2)</f>
        <v>19861683</v>
      </c>
      <c r="D155" s="41">
        <f t="shared" si="172"/>
        <v>1.141575717405255E-2</v>
      </c>
      <c r="E155" s="3">
        <f>SUMIFS(Data!$B:$B,Data!$A:$A,E$3,Data!$D:$D,$B155,Data!$C:$C,$C$2)</f>
        <v>731326</v>
      </c>
      <c r="F155" s="41">
        <f t="shared" si="173"/>
        <v>6.2536032174754152E-3</v>
      </c>
      <c r="G155" s="3">
        <f>SUMIFS(Data!$B:$B,Data!$A:$A,G$3,Data!$D:$D,$B155,Data!$C:$C,$C$2)</f>
        <v>12115825</v>
      </c>
      <c r="H155" s="41">
        <f t="shared" si="174"/>
        <v>1.4801439537908566E-2</v>
      </c>
      <c r="I155" s="3">
        <f t="shared" si="175"/>
        <v>7014532</v>
      </c>
      <c r="J155" s="45">
        <f t="shared" si="176"/>
        <v>6.1558181058738752E-3</v>
      </c>
      <c r="K155" s="35">
        <f>SUMIFS(Data!$B:$B,Data!$A:$A,K$3,Data!$D:$D,$B155,Data!$C:$C,$K$2)</f>
        <v>250566</v>
      </c>
      <c r="L155" s="41">
        <f t="shared" si="177"/>
        <v>1.8512372902364225E-3</v>
      </c>
      <c r="M155" s="3">
        <f>SUMIFS(Data!$B:$B,Data!$A:$A,M$3,Data!$D:$D,$B155,Data!$C:$C,$K$2)</f>
        <v>35205</v>
      </c>
      <c r="N155" s="41">
        <f t="shared" si="178"/>
        <v>5.6813339772178505E-5</v>
      </c>
      <c r="O155" s="3">
        <f>SUMIFS(Data!$B:$B,Data!$A:$A,O$3,Data!$D:$D,$B155,Data!$C:$C,$K$2)</f>
        <v>202098</v>
      </c>
      <c r="P155" s="41">
        <f t="shared" si="179"/>
        <v>7.4772093668140649E-4</v>
      </c>
      <c r="Q155" s="3">
        <f>SUMIFS(Data!$B:$B,Data!$A:$A,"Confirmed",Data!$D:$D,$B155,Data!$C:$C,$K$2)-M155-O155</f>
        <v>13263</v>
      </c>
      <c r="R155" s="45">
        <f t="shared" si="180"/>
        <v>2.3932679688103142E-2</v>
      </c>
      <c r="S155" s="32">
        <f>SUMIFS(Data!$B:$B,Data!$A:$A,S$3,Data!$D:$D,$B155,Data!$C:$C,$S$2)</f>
        <v>240804</v>
      </c>
      <c r="T155" s="41">
        <f t="shared" si="181"/>
        <v>4.9327691113503769E-3</v>
      </c>
      <c r="U155" s="3">
        <f>SUMIFS(Data!$B:$B,Data!$A:$A,U$3,Data!$D:$D,$B155,Data!$C:$C,$S$2)</f>
        <v>5844</v>
      </c>
      <c r="V155" s="41">
        <f t="shared" si="182"/>
        <v>2.5733401955738548E-3</v>
      </c>
      <c r="W155" s="3">
        <f>SUMIFS(Data!$B:$B,Data!$A:$A,W$3,Data!$D:$D,$B155,Data!$C:$C,$S$2)</f>
        <v>223759</v>
      </c>
      <c r="X155" s="41">
        <f t="shared" si="183"/>
        <v>4.9538301235987356E-3</v>
      </c>
      <c r="Y155" s="3">
        <f>SUMIFS(Data!$B:$B,Data!$A:$A,"Confirmed",Data!$D:$D,$B155,Data!$C:$C,$S$2)-U155-W155</f>
        <v>11201</v>
      </c>
      <c r="Z155" s="45">
        <f t="shared" si="184"/>
        <v>5.7466103977731886E-3</v>
      </c>
    </row>
    <row r="156" spans="1:26" x14ac:dyDescent="0.3">
      <c r="A156" s="7">
        <f t="shared" si="171"/>
        <v>44053</v>
      </c>
      <c r="B156" s="29">
        <v>44053</v>
      </c>
      <c r="C156" s="35">
        <f>SUMIFS(Data!$B:$B,Data!$A:$A,C$3,Data!$D:$D,$B156,Data!$C:$C,$C$2)</f>
        <v>20089624</v>
      </c>
      <c r="D156" s="41">
        <f t="shared" si="172"/>
        <v>1.1476419193680617E-2</v>
      </c>
      <c r="E156" s="3">
        <f>SUMIFS(Data!$B:$B,Data!$A:$A,E$3,Data!$D:$D,$B156,Data!$C:$C,$C$2)</f>
        <v>736191</v>
      </c>
      <c r="F156" s="41">
        <f t="shared" si="173"/>
        <v>6.6523000686424388E-3</v>
      </c>
      <c r="G156" s="3">
        <f>SUMIFS(Data!$B:$B,Data!$A:$A,G$3,Data!$D:$D,$B156,Data!$C:$C,$C$2)</f>
        <v>12280520</v>
      </c>
      <c r="H156" s="41">
        <f t="shared" si="174"/>
        <v>1.359337890733813E-2</v>
      </c>
      <c r="I156" s="3">
        <f t="shared" si="175"/>
        <v>7072913</v>
      </c>
      <c r="J156" s="45">
        <f t="shared" si="176"/>
        <v>8.3228645902534912E-3</v>
      </c>
      <c r="K156" s="35">
        <f>SUMIFS(Data!$B:$B,Data!$A:$A,K$3,Data!$D:$D,$B156,Data!$C:$C,$K$2)</f>
        <v>250825</v>
      </c>
      <c r="L156" s="41">
        <f t="shared" si="177"/>
        <v>1.0336597942258727E-3</v>
      </c>
      <c r="M156" s="3">
        <f>SUMIFS(Data!$B:$B,Data!$A:$A,M$3,Data!$D:$D,$B156,Data!$C:$C,$K$2)</f>
        <v>35209</v>
      </c>
      <c r="N156" s="41">
        <f t="shared" si="178"/>
        <v>1.1362022439994319E-4</v>
      </c>
      <c r="O156" s="3">
        <f>SUMIFS(Data!$B:$B,Data!$A:$A,O$3,Data!$D:$D,$B156,Data!$C:$C,$K$2)</f>
        <v>202248</v>
      </c>
      <c r="P156" s="41">
        <f t="shared" si="179"/>
        <v>7.4221417332185377E-4</v>
      </c>
      <c r="Q156" s="3">
        <f>SUMIFS(Data!$B:$B,Data!$A:$A,"Confirmed",Data!$D:$D,$B156,Data!$C:$C,$K$2)-M156-O156</f>
        <v>13368</v>
      </c>
      <c r="R156" s="45">
        <f t="shared" si="180"/>
        <v>7.9167609138204031E-3</v>
      </c>
      <c r="S156" s="32">
        <f>SUMIFS(Data!$B:$B,Data!$A:$A,S$3,Data!$D:$D,$B156,Data!$C:$C,$S$2)</f>
        <v>241997</v>
      </c>
      <c r="T156" s="41">
        <f t="shared" si="181"/>
        <v>4.954236640587366E-3</v>
      </c>
      <c r="U156" s="3">
        <f>SUMIFS(Data!$B:$B,Data!$A:$A,U$3,Data!$D:$D,$B156,Data!$C:$C,$S$2)</f>
        <v>5858</v>
      </c>
      <c r="V156" s="41">
        <f t="shared" si="182"/>
        <v>2.3956194387405884E-3</v>
      </c>
      <c r="W156" s="3">
        <f>SUMIFS(Data!$B:$B,Data!$A:$A,W$3,Data!$D:$D,$B156,Data!$C:$C,$S$2)</f>
        <v>224970</v>
      </c>
      <c r="X156" s="41">
        <f t="shared" si="183"/>
        <v>5.4120728104791313E-3</v>
      </c>
      <c r="Y156" s="3">
        <f>SUMIFS(Data!$B:$B,Data!$A:$A,"Confirmed",Data!$D:$D,$B156,Data!$C:$C,$S$2)-U156-W156</f>
        <v>11169</v>
      </c>
      <c r="Z156" s="45">
        <f t="shared" si="184"/>
        <v>-2.8568877778769753E-3</v>
      </c>
    </row>
    <row r="157" spans="1:26" x14ac:dyDescent="0.3">
      <c r="A157" s="7">
        <f t="shared" si="171"/>
        <v>44054</v>
      </c>
      <c r="B157" s="29">
        <v>44054</v>
      </c>
      <c r="C157" s="35">
        <f>SUMIFS(Data!$B:$B,Data!$A:$A,C$3,Data!$D:$D,$B157,Data!$C:$C,$C$2)</f>
        <v>20343589</v>
      </c>
      <c r="D157" s="41">
        <f t="shared" si="172"/>
        <v>1.2641600460018564E-2</v>
      </c>
      <c r="E157" s="3">
        <f>SUMIFS(Data!$B:$B,Data!$A:$A,E$3,Data!$D:$D,$B157,Data!$C:$C,$C$2)</f>
        <v>742615</v>
      </c>
      <c r="F157" s="41">
        <f t="shared" si="173"/>
        <v>8.7259963786571696E-3</v>
      </c>
      <c r="G157" s="3">
        <f>SUMIFS(Data!$B:$B,Data!$A:$A,G$3,Data!$D:$D,$B157,Data!$C:$C,$C$2)</f>
        <v>12585473</v>
      </c>
      <c r="H157" s="41">
        <f t="shared" si="174"/>
        <v>2.4832254660226115E-2</v>
      </c>
      <c r="I157" s="3">
        <f t="shared" si="175"/>
        <v>7015501</v>
      </c>
      <c r="J157" s="45">
        <f t="shared" si="176"/>
        <v>-8.1171647382061677E-3</v>
      </c>
      <c r="K157" s="35">
        <f>SUMIFS(Data!$B:$B,Data!$A:$A,K$3,Data!$D:$D,$B157,Data!$C:$C,$K$2)</f>
        <v>251237</v>
      </c>
      <c r="L157" s="41">
        <f t="shared" si="177"/>
        <v>1.6425794876906209E-3</v>
      </c>
      <c r="M157" s="3">
        <f>SUMIFS(Data!$B:$B,Data!$A:$A,M$3,Data!$D:$D,$B157,Data!$C:$C,$K$2)</f>
        <v>35215</v>
      </c>
      <c r="N157" s="41">
        <f t="shared" si="178"/>
        <v>1.7041097446675565E-4</v>
      </c>
      <c r="O157" s="3">
        <f>SUMIFS(Data!$B:$B,Data!$A:$A,O$3,Data!$D:$D,$B157,Data!$C:$C,$K$2)</f>
        <v>202461</v>
      </c>
      <c r="P157" s="41">
        <f t="shared" si="179"/>
        <v>1.0531624540168507E-3</v>
      </c>
      <c r="Q157" s="3">
        <f>SUMIFS(Data!$B:$B,Data!$A:$A,"Confirmed",Data!$D:$D,$B157,Data!$C:$C,$K$2)-M157-O157</f>
        <v>13561</v>
      </c>
      <c r="R157" s="45">
        <f t="shared" si="180"/>
        <v>1.4437462597247158E-2</v>
      </c>
      <c r="S157" s="32">
        <f>SUMIFS(Data!$B:$B,Data!$A:$A,S$3,Data!$D:$D,$B157,Data!$C:$C,$S$2)</f>
        <v>243180</v>
      </c>
      <c r="T157" s="41">
        <f t="shared" si="181"/>
        <v>4.8884903531861961E-3</v>
      </c>
      <c r="U157" s="3">
        <f>SUMIFS(Data!$B:$B,Data!$A:$A,U$3,Data!$D:$D,$B157,Data!$C:$C,$S$2)</f>
        <v>5873</v>
      </c>
      <c r="V157" s="41">
        <f t="shared" si="182"/>
        <v>2.5606008876749744E-3</v>
      </c>
      <c r="W157" s="3">
        <f>SUMIFS(Data!$B:$B,Data!$A:$A,W$3,Data!$D:$D,$B157,Data!$C:$C,$S$2)</f>
        <v>226155</v>
      </c>
      <c r="X157" s="41">
        <f t="shared" si="183"/>
        <v>5.2673689825310042E-3</v>
      </c>
      <c r="Y157" s="3">
        <f>SUMIFS(Data!$B:$B,Data!$A:$A,"Confirmed",Data!$D:$D,$B157,Data!$C:$C,$S$2)-U157-W157</f>
        <v>11152</v>
      </c>
      <c r="Z157" s="45">
        <f t="shared" si="184"/>
        <v>-1.5220700152207001E-3</v>
      </c>
    </row>
    <row r="158" spans="1:26" x14ac:dyDescent="0.3">
      <c r="A158" s="7">
        <f t="shared" si="171"/>
        <v>44055</v>
      </c>
      <c r="B158" s="29">
        <v>44055</v>
      </c>
      <c r="C158" s="35">
        <f>SUMIFS(Data!$B:$B,Data!$A:$A,C$3,Data!$D:$D,$B158,Data!$C:$C,$C$2)</f>
        <v>20620847</v>
      </c>
      <c r="D158" s="41">
        <f t="shared" si="172"/>
        <v>1.362876530783236E-2</v>
      </c>
      <c r="E158" s="3">
        <f>SUMIFS(Data!$B:$B,Data!$A:$A,E$3,Data!$D:$D,$B158,Data!$C:$C,$C$2)</f>
        <v>749358</v>
      </c>
      <c r="F158" s="41">
        <f t="shared" si="173"/>
        <v>9.080075139877325E-3</v>
      </c>
      <c r="G158" s="3">
        <f>SUMIFS(Data!$B:$B,Data!$A:$A,G$3,Data!$D:$D,$B158,Data!$C:$C,$C$2)</f>
        <v>12826815</v>
      </c>
      <c r="H158" s="41">
        <f t="shared" si="174"/>
        <v>1.917623596665775E-2</v>
      </c>
      <c r="I158" s="3">
        <f t="shared" si="175"/>
        <v>7044674</v>
      </c>
      <c r="J158" s="45">
        <f t="shared" si="176"/>
        <v>4.1583630306659498E-3</v>
      </c>
      <c r="K158" s="35">
        <f>SUMIFS(Data!$B:$B,Data!$A:$A,K$3,Data!$D:$D,$B158,Data!$C:$C,$K$2)</f>
        <v>251713</v>
      </c>
      <c r="L158" s="41">
        <f t="shared" si="177"/>
        <v>1.8946253935527013E-3</v>
      </c>
      <c r="M158" s="3">
        <f>SUMIFS(Data!$B:$B,Data!$A:$A,M$3,Data!$D:$D,$B158,Data!$C:$C,$K$2)</f>
        <v>35225</v>
      </c>
      <c r="N158" s="41">
        <f t="shared" si="178"/>
        <v>2.839698991906858E-4</v>
      </c>
      <c r="O158" s="3">
        <f>SUMIFS(Data!$B:$B,Data!$A:$A,O$3,Data!$D:$D,$B158,Data!$C:$C,$K$2)</f>
        <v>202697</v>
      </c>
      <c r="P158" s="41">
        <f t="shared" si="179"/>
        <v>1.1656565955912497E-3</v>
      </c>
      <c r="Q158" s="3">
        <f>SUMIFS(Data!$B:$B,Data!$A:$A,"Confirmed",Data!$D:$D,$B158,Data!$C:$C,$K$2)-M158-O158</f>
        <v>13791</v>
      </c>
      <c r="R158" s="45">
        <f t="shared" si="180"/>
        <v>1.6960401150357643E-2</v>
      </c>
      <c r="S158" s="32">
        <f>SUMIFS(Data!$B:$B,Data!$A:$A,S$3,Data!$D:$D,$B158,Data!$C:$C,$S$2)</f>
        <v>244392</v>
      </c>
      <c r="T158" s="41">
        <f t="shared" si="181"/>
        <v>4.983962496915865E-3</v>
      </c>
      <c r="U158" s="3">
        <f>SUMIFS(Data!$B:$B,Data!$A:$A,U$3,Data!$D:$D,$B158,Data!$C:$C,$S$2)</f>
        <v>5891</v>
      </c>
      <c r="V158" s="41">
        <f t="shared" si="182"/>
        <v>3.0648731483058061E-3</v>
      </c>
      <c r="W158" s="3">
        <f>SUMIFS(Data!$B:$B,Data!$A:$A,W$3,Data!$D:$D,$B158,Data!$C:$C,$S$2)</f>
        <v>227089</v>
      </c>
      <c r="X158" s="41">
        <f t="shared" si="183"/>
        <v>4.1299109018151266E-3</v>
      </c>
      <c r="Y158" s="3">
        <f>SUMIFS(Data!$B:$B,Data!$A:$A,"Confirmed",Data!$D:$D,$B158,Data!$C:$C,$S$2)-U158-W158</f>
        <v>11412</v>
      </c>
      <c r="Z158" s="45">
        <f t="shared" si="184"/>
        <v>2.3314203730272598E-2</v>
      </c>
    </row>
    <row r="159" spans="1:26" x14ac:dyDescent="0.3">
      <c r="A159" s="7" t="str">
        <f t="shared" si="171"/>
        <v/>
      </c>
      <c r="B159" s="29">
        <v>44056</v>
      </c>
      <c r="C159" s="35">
        <f>SUMIFS(Data!$B:$B,Data!$A:$A,C$3,Data!$D:$D,$B159,Data!$C:$C,$C$2)</f>
        <v>0</v>
      </c>
      <c r="D159" s="41">
        <f t="shared" si="172"/>
        <v>0</v>
      </c>
      <c r="E159" s="3">
        <f>SUMIFS(Data!$B:$B,Data!$A:$A,E$3,Data!$D:$D,$B159,Data!$C:$C,$C$2)</f>
        <v>0</v>
      </c>
      <c r="F159" s="41">
        <f t="shared" si="173"/>
        <v>0</v>
      </c>
      <c r="G159" s="3">
        <f>SUMIFS(Data!$B:$B,Data!$A:$A,G$3,Data!$D:$D,$B159,Data!$C:$C,$C$2)</f>
        <v>0</v>
      </c>
      <c r="H159" s="41">
        <f t="shared" si="174"/>
        <v>0</v>
      </c>
      <c r="I159" s="3">
        <f t="shared" si="175"/>
        <v>0</v>
      </c>
      <c r="J159" s="45">
        <f t="shared" si="176"/>
        <v>0</v>
      </c>
      <c r="K159" s="35">
        <f>SUMIFS(Data!$B:$B,Data!$A:$A,K$3,Data!$D:$D,$B159,Data!$C:$C,$K$2)</f>
        <v>0</v>
      </c>
      <c r="L159" s="41">
        <f t="shared" si="177"/>
        <v>0</v>
      </c>
      <c r="M159" s="3">
        <f>SUMIFS(Data!$B:$B,Data!$A:$A,M$3,Data!$D:$D,$B159,Data!$C:$C,$K$2)</f>
        <v>0</v>
      </c>
      <c r="N159" s="41">
        <f t="shared" si="178"/>
        <v>0</v>
      </c>
      <c r="O159" s="3">
        <f>SUMIFS(Data!$B:$B,Data!$A:$A,O$3,Data!$D:$D,$B159,Data!$C:$C,$K$2)</f>
        <v>0</v>
      </c>
      <c r="P159" s="41">
        <f t="shared" si="179"/>
        <v>0</v>
      </c>
      <c r="Q159" s="3">
        <f>SUMIFS(Data!$B:$B,Data!$A:$A,"Confirmed",Data!$D:$D,$B159,Data!$C:$C,$K$2)-M159-O159</f>
        <v>0</v>
      </c>
      <c r="R159" s="45">
        <f t="shared" si="180"/>
        <v>0</v>
      </c>
      <c r="S159" s="32">
        <f>SUMIFS(Data!$B:$B,Data!$A:$A,S$3,Data!$D:$D,$B159,Data!$C:$C,$S$2)</f>
        <v>0</v>
      </c>
      <c r="T159" s="41">
        <f t="shared" si="181"/>
        <v>0</v>
      </c>
      <c r="U159" s="3">
        <f>SUMIFS(Data!$B:$B,Data!$A:$A,U$3,Data!$D:$D,$B159,Data!$C:$C,$S$2)</f>
        <v>0</v>
      </c>
      <c r="V159" s="41">
        <f t="shared" si="182"/>
        <v>0</v>
      </c>
      <c r="W159" s="3">
        <f>SUMIFS(Data!$B:$B,Data!$A:$A,W$3,Data!$D:$D,$B159,Data!$C:$C,$S$2)</f>
        <v>0</v>
      </c>
      <c r="X159" s="41">
        <f t="shared" si="183"/>
        <v>0</v>
      </c>
      <c r="Y159" s="3">
        <f>SUMIFS(Data!$B:$B,Data!$A:$A,"Confirmed",Data!$D:$D,$B159,Data!$C:$C,$S$2)-U159-W159</f>
        <v>0</v>
      </c>
      <c r="Z159" s="45">
        <f t="shared" si="184"/>
        <v>0</v>
      </c>
    </row>
    <row r="160" spans="1:26" x14ac:dyDescent="0.3">
      <c r="A160" s="7" t="str">
        <f t="shared" si="171"/>
        <v/>
      </c>
      <c r="B160" s="29">
        <v>44057</v>
      </c>
      <c r="C160" s="35">
        <f>SUMIFS(Data!$B:$B,Data!$A:$A,C$3,Data!$D:$D,$B160,Data!$C:$C,$C$2)</f>
        <v>0</v>
      </c>
      <c r="D160" s="41">
        <f t="shared" si="172"/>
        <v>0</v>
      </c>
      <c r="E160" s="3">
        <f>SUMIFS(Data!$B:$B,Data!$A:$A,E$3,Data!$D:$D,$B160,Data!$C:$C,$C$2)</f>
        <v>0</v>
      </c>
      <c r="F160" s="41">
        <f t="shared" si="173"/>
        <v>0</v>
      </c>
      <c r="G160" s="3">
        <f>SUMIFS(Data!$B:$B,Data!$A:$A,G$3,Data!$D:$D,$B160,Data!$C:$C,$C$2)</f>
        <v>0</v>
      </c>
      <c r="H160" s="41">
        <f t="shared" si="174"/>
        <v>0</v>
      </c>
      <c r="I160" s="3">
        <f t="shared" si="175"/>
        <v>0</v>
      </c>
      <c r="J160" s="45">
        <f t="shared" si="176"/>
        <v>0</v>
      </c>
      <c r="K160" s="35">
        <f>SUMIFS(Data!$B:$B,Data!$A:$A,K$3,Data!$D:$D,$B160,Data!$C:$C,$K$2)</f>
        <v>0</v>
      </c>
      <c r="L160" s="41">
        <f t="shared" si="177"/>
        <v>0</v>
      </c>
      <c r="M160" s="3">
        <f>SUMIFS(Data!$B:$B,Data!$A:$A,M$3,Data!$D:$D,$B160,Data!$C:$C,$K$2)</f>
        <v>0</v>
      </c>
      <c r="N160" s="41">
        <f t="shared" si="178"/>
        <v>0</v>
      </c>
      <c r="O160" s="3">
        <f>SUMIFS(Data!$B:$B,Data!$A:$A,O$3,Data!$D:$D,$B160,Data!$C:$C,$K$2)</f>
        <v>0</v>
      </c>
      <c r="P160" s="41">
        <f t="shared" si="179"/>
        <v>0</v>
      </c>
      <c r="Q160" s="3">
        <f>SUMIFS(Data!$B:$B,Data!$A:$A,"Confirmed",Data!$D:$D,$B160,Data!$C:$C,$K$2)-M160-O160</f>
        <v>0</v>
      </c>
      <c r="R160" s="45">
        <f t="shared" si="180"/>
        <v>0</v>
      </c>
      <c r="S160" s="32">
        <f>SUMIFS(Data!$B:$B,Data!$A:$A,S$3,Data!$D:$D,$B160,Data!$C:$C,$S$2)</f>
        <v>0</v>
      </c>
      <c r="T160" s="41">
        <f t="shared" si="181"/>
        <v>0</v>
      </c>
      <c r="U160" s="3">
        <f>SUMIFS(Data!$B:$B,Data!$A:$A,U$3,Data!$D:$D,$B160,Data!$C:$C,$S$2)</f>
        <v>0</v>
      </c>
      <c r="V160" s="41">
        <f t="shared" si="182"/>
        <v>0</v>
      </c>
      <c r="W160" s="3">
        <f>SUMIFS(Data!$B:$B,Data!$A:$A,W$3,Data!$D:$D,$B160,Data!$C:$C,$S$2)</f>
        <v>0</v>
      </c>
      <c r="X160" s="41">
        <f t="shared" si="183"/>
        <v>0</v>
      </c>
      <c r="Y160" s="3">
        <f>SUMIFS(Data!$B:$B,Data!$A:$A,"Confirmed",Data!$D:$D,$B160,Data!$C:$C,$S$2)-U160-W160</f>
        <v>0</v>
      </c>
      <c r="Z160" s="45">
        <f t="shared" si="184"/>
        <v>0</v>
      </c>
    </row>
    <row r="161" spans="1:26" x14ac:dyDescent="0.3">
      <c r="A161" s="7" t="str">
        <f t="shared" si="171"/>
        <v/>
      </c>
      <c r="B161" s="29">
        <v>44058</v>
      </c>
      <c r="C161" s="35">
        <f>SUMIFS(Data!$B:$B,Data!$A:$A,C$3,Data!$D:$D,$B161,Data!$C:$C,$C$2)</f>
        <v>0</v>
      </c>
      <c r="D161" s="41">
        <f t="shared" si="172"/>
        <v>0</v>
      </c>
      <c r="E161" s="3">
        <f>SUMIFS(Data!$B:$B,Data!$A:$A,E$3,Data!$D:$D,$B161,Data!$C:$C,$C$2)</f>
        <v>0</v>
      </c>
      <c r="F161" s="41">
        <f t="shared" si="173"/>
        <v>0</v>
      </c>
      <c r="G161" s="3">
        <f>SUMIFS(Data!$B:$B,Data!$A:$A,G$3,Data!$D:$D,$B161,Data!$C:$C,$C$2)</f>
        <v>0</v>
      </c>
      <c r="H161" s="41">
        <f t="shared" si="174"/>
        <v>0</v>
      </c>
      <c r="I161" s="3">
        <f t="shared" si="175"/>
        <v>0</v>
      </c>
      <c r="J161" s="45">
        <f t="shared" si="176"/>
        <v>0</v>
      </c>
      <c r="K161" s="35">
        <f>SUMIFS(Data!$B:$B,Data!$A:$A,K$3,Data!$D:$D,$B161,Data!$C:$C,$K$2)</f>
        <v>0</v>
      </c>
      <c r="L161" s="41">
        <f t="shared" si="177"/>
        <v>0</v>
      </c>
      <c r="M161" s="3">
        <f>SUMIFS(Data!$B:$B,Data!$A:$A,M$3,Data!$D:$D,$B161,Data!$C:$C,$K$2)</f>
        <v>0</v>
      </c>
      <c r="N161" s="41">
        <f t="shared" si="178"/>
        <v>0</v>
      </c>
      <c r="O161" s="3">
        <f>SUMIFS(Data!$B:$B,Data!$A:$A,O$3,Data!$D:$D,$B161,Data!$C:$C,$K$2)</f>
        <v>0</v>
      </c>
      <c r="P161" s="41">
        <f t="shared" si="179"/>
        <v>0</v>
      </c>
      <c r="Q161" s="3">
        <f>SUMIFS(Data!$B:$B,Data!$A:$A,"Confirmed",Data!$D:$D,$B161,Data!$C:$C,$K$2)-M161-O161</f>
        <v>0</v>
      </c>
      <c r="R161" s="45">
        <f t="shared" si="180"/>
        <v>0</v>
      </c>
      <c r="S161" s="32">
        <f>SUMIFS(Data!$B:$B,Data!$A:$A,S$3,Data!$D:$D,$B161,Data!$C:$C,$S$2)</f>
        <v>0</v>
      </c>
      <c r="T161" s="41">
        <f t="shared" si="181"/>
        <v>0</v>
      </c>
      <c r="U161" s="3">
        <f>SUMIFS(Data!$B:$B,Data!$A:$A,U$3,Data!$D:$D,$B161,Data!$C:$C,$S$2)</f>
        <v>0</v>
      </c>
      <c r="V161" s="41">
        <f t="shared" si="182"/>
        <v>0</v>
      </c>
      <c r="W161" s="3">
        <f>SUMIFS(Data!$B:$B,Data!$A:$A,W$3,Data!$D:$D,$B161,Data!$C:$C,$S$2)</f>
        <v>0</v>
      </c>
      <c r="X161" s="41">
        <f t="shared" si="183"/>
        <v>0</v>
      </c>
      <c r="Y161" s="3">
        <f>SUMIFS(Data!$B:$B,Data!$A:$A,"Confirmed",Data!$D:$D,$B161,Data!$C:$C,$S$2)-U161-W161</f>
        <v>0</v>
      </c>
      <c r="Z161" s="45">
        <f t="shared" si="184"/>
        <v>0</v>
      </c>
    </row>
    <row r="162" spans="1:26" x14ac:dyDescent="0.3">
      <c r="A162" s="7" t="str">
        <f t="shared" si="171"/>
        <v/>
      </c>
      <c r="B162" s="29">
        <v>44059</v>
      </c>
      <c r="C162" s="35">
        <f>SUMIFS(Data!$B:$B,Data!$A:$A,C$3,Data!$D:$D,$B162,Data!$C:$C,$C$2)</f>
        <v>0</v>
      </c>
      <c r="D162" s="41">
        <f t="shared" si="172"/>
        <v>0</v>
      </c>
      <c r="E162" s="3">
        <f>SUMIFS(Data!$B:$B,Data!$A:$A,E$3,Data!$D:$D,$B162,Data!$C:$C,$C$2)</f>
        <v>0</v>
      </c>
      <c r="F162" s="41">
        <f t="shared" si="173"/>
        <v>0</v>
      </c>
      <c r="G162" s="3">
        <f>SUMIFS(Data!$B:$B,Data!$A:$A,G$3,Data!$D:$D,$B162,Data!$C:$C,$C$2)</f>
        <v>0</v>
      </c>
      <c r="H162" s="41">
        <f t="shared" si="174"/>
        <v>0</v>
      </c>
      <c r="I162" s="3">
        <f t="shared" si="175"/>
        <v>0</v>
      </c>
      <c r="J162" s="45">
        <f t="shared" si="176"/>
        <v>0</v>
      </c>
      <c r="K162" s="35">
        <f>SUMIFS(Data!$B:$B,Data!$A:$A,K$3,Data!$D:$D,$B162,Data!$C:$C,$K$2)</f>
        <v>0</v>
      </c>
      <c r="L162" s="41">
        <f t="shared" si="177"/>
        <v>0</v>
      </c>
      <c r="M162" s="3">
        <f>SUMIFS(Data!$B:$B,Data!$A:$A,M$3,Data!$D:$D,$B162,Data!$C:$C,$K$2)</f>
        <v>0</v>
      </c>
      <c r="N162" s="41">
        <f t="shared" si="178"/>
        <v>0</v>
      </c>
      <c r="O162" s="3">
        <f>SUMIFS(Data!$B:$B,Data!$A:$A,O$3,Data!$D:$D,$B162,Data!$C:$C,$K$2)</f>
        <v>0</v>
      </c>
      <c r="P162" s="41">
        <f t="shared" si="179"/>
        <v>0</v>
      </c>
      <c r="Q162" s="3">
        <f>SUMIFS(Data!$B:$B,Data!$A:$A,"Confirmed",Data!$D:$D,$B162,Data!$C:$C,$K$2)-M162-O162</f>
        <v>0</v>
      </c>
      <c r="R162" s="45">
        <f t="shared" si="180"/>
        <v>0</v>
      </c>
      <c r="S162" s="32">
        <f>SUMIFS(Data!$B:$B,Data!$A:$A,S$3,Data!$D:$D,$B162,Data!$C:$C,$S$2)</f>
        <v>0</v>
      </c>
      <c r="T162" s="41">
        <f t="shared" si="181"/>
        <v>0</v>
      </c>
      <c r="U162" s="3">
        <f>SUMIFS(Data!$B:$B,Data!$A:$A,U$3,Data!$D:$D,$B162,Data!$C:$C,$S$2)</f>
        <v>0</v>
      </c>
      <c r="V162" s="41">
        <f t="shared" si="182"/>
        <v>0</v>
      </c>
      <c r="W162" s="3">
        <f>SUMIFS(Data!$B:$B,Data!$A:$A,W$3,Data!$D:$D,$B162,Data!$C:$C,$S$2)</f>
        <v>0</v>
      </c>
      <c r="X162" s="41">
        <f t="shared" si="183"/>
        <v>0</v>
      </c>
      <c r="Y162" s="3">
        <f>SUMIFS(Data!$B:$B,Data!$A:$A,"Confirmed",Data!$D:$D,$B162,Data!$C:$C,$S$2)-U162-W162</f>
        <v>0</v>
      </c>
      <c r="Z162" s="45">
        <f t="shared" si="184"/>
        <v>0</v>
      </c>
    </row>
    <row r="163" spans="1:26" x14ac:dyDescent="0.3">
      <c r="A163" s="7" t="str">
        <f t="shared" si="171"/>
        <v/>
      </c>
      <c r="B163" s="29">
        <v>44060</v>
      </c>
      <c r="C163" s="35">
        <f>SUMIFS(Data!$B:$B,Data!$A:$A,C$3,Data!$D:$D,$B163,Data!$C:$C,$C$2)</f>
        <v>0</v>
      </c>
      <c r="D163" s="41">
        <f t="shared" si="172"/>
        <v>0</v>
      </c>
      <c r="E163" s="3">
        <f>SUMIFS(Data!$B:$B,Data!$A:$A,E$3,Data!$D:$D,$B163,Data!$C:$C,$C$2)</f>
        <v>0</v>
      </c>
      <c r="F163" s="41">
        <f t="shared" si="173"/>
        <v>0</v>
      </c>
      <c r="G163" s="3">
        <f>SUMIFS(Data!$B:$B,Data!$A:$A,G$3,Data!$D:$D,$B163,Data!$C:$C,$C$2)</f>
        <v>0</v>
      </c>
      <c r="H163" s="41">
        <f t="shared" si="174"/>
        <v>0</v>
      </c>
      <c r="I163" s="3">
        <f t="shared" si="175"/>
        <v>0</v>
      </c>
      <c r="J163" s="45">
        <f t="shared" si="176"/>
        <v>0</v>
      </c>
      <c r="K163" s="35">
        <f>SUMIFS(Data!$B:$B,Data!$A:$A,K$3,Data!$D:$D,$B163,Data!$C:$C,$K$2)</f>
        <v>0</v>
      </c>
      <c r="L163" s="41">
        <f t="shared" si="177"/>
        <v>0</v>
      </c>
      <c r="M163" s="3">
        <f>SUMIFS(Data!$B:$B,Data!$A:$A,M$3,Data!$D:$D,$B163,Data!$C:$C,$K$2)</f>
        <v>0</v>
      </c>
      <c r="N163" s="41">
        <f t="shared" si="178"/>
        <v>0</v>
      </c>
      <c r="O163" s="3">
        <f>SUMIFS(Data!$B:$B,Data!$A:$A,O$3,Data!$D:$D,$B163,Data!$C:$C,$K$2)</f>
        <v>0</v>
      </c>
      <c r="P163" s="41">
        <f t="shared" si="179"/>
        <v>0</v>
      </c>
      <c r="Q163" s="3">
        <f>SUMIFS(Data!$B:$B,Data!$A:$A,"Confirmed",Data!$D:$D,$B163,Data!$C:$C,$K$2)-M163-O163</f>
        <v>0</v>
      </c>
      <c r="R163" s="45">
        <f t="shared" si="180"/>
        <v>0</v>
      </c>
      <c r="S163" s="32">
        <f>SUMIFS(Data!$B:$B,Data!$A:$A,S$3,Data!$D:$D,$B163,Data!$C:$C,$S$2)</f>
        <v>0</v>
      </c>
      <c r="T163" s="41">
        <f t="shared" si="181"/>
        <v>0</v>
      </c>
      <c r="U163" s="3">
        <f>SUMIFS(Data!$B:$B,Data!$A:$A,U$3,Data!$D:$D,$B163,Data!$C:$C,$S$2)</f>
        <v>0</v>
      </c>
      <c r="V163" s="41">
        <f t="shared" si="182"/>
        <v>0</v>
      </c>
      <c r="W163" s="3">
        <f>SUMIFS(Data!$B:$B,Data!$A:$A,W$3,Data!$D:$D,$B163,Data!$C:$C,$S$2)</f>
        <v>0</v>
      </c>
      <c r="X163" s="41">
        <f t="shared" si="183"/>
        <v>0</v>
      </c>
      <c r="Y163" s="3">
        <f>SUMIFS(Data!$B:$B,Data!$A:$A,"Confirmed",Data!$D:$D,$B163,Data!$C:$C,$S$2)-U163-W163</f>
        <v>0</v>
      </c>
      <c r="Z163" s="45">
        <f t="shared" si="184"/>
        <v>0</v>
      </c>
    </row>
    <row r="164" spans="1:26" x14ac:dyDescent="0.3">
      <c r="A164" s="7" t="str">
        <f t="shared" si="171"/>
        <v/>
      </c>
      <c r="B164" s="29">
        <v>44061</v>
      </c>
      <c r="C164" s="35">
        <f>SUMIFS(Data!$B:$B,Data!$A:$A,C$3,Data!$D:$D,$B164,Data!$C:$C,$C$2)</f>
        <v>0</v>
      </c>
      <c r="D164" s="41">
        <f t="shared" si="172"/>
        <v>0</v>
      </c>
      <c r="E164" s="3">
        <f>SUMIFS(Data!$B:$B,Data!$A:$A,E$3,Data!$D:$D,$B164,Data!$C:$C,$C$2)</f>
        <v>0</v>
      </c>
      <c r="F164" s="41">
        <f t="shared" si="173"/>
        <v>0</v>
      </c>
      <c r="G164" s="3">
        <f>SUMIFS(Data!$B:$B,Data!$A:$A,G$3,Data!$D:$D,$B164,Data!$C:$C,$C$2)</f>
        <v>0</v>
      </c>
      <c r="H164" s="41">
        <f t="shared" si="174"/>
        <v>0</v>
      </c>
      <c r="I164" s="3">
        <f t="shared" si="175"/>
        <v>0</v>
      </c>
      <c r="J164" s="45">
        <f t="shared" si="176"/>
        <v>0</v>
      </c>
      <c r="K164" s="35">
        <f>SUMIFS(Data!$B:$B,Data!$A:$A,K$3,Data!$D:$D,$B164,Data!$C:$C,$K$2)</f>
        <v>0</v>
      </c>
      <c r="L164" s="41">
        <f t="shared" si="177"/>
        <v>0</v>
      </c>
      <c r="M164" s="3">
        <f>SUMIFS(Data!$B:$B,Data!$A:$A,M$3,Data!$D:$D,$B164,Data!$C:$C,$K$2)</f>
        <v>0</v>
      </c>
      <c r="N164" s="41">
        <f t="shared" si="178"/>
        <v>0</v>
      </c>
      <c r="O164" s="3">
        <f>SUMIFS(Data!$B:$B,Data!$A:$A,O$3,Data!$D:$D,$B164,Data!$C:$C,$K$2)</f>
        <v>0</v>
      </c>
      <c r="P164" s="41">
        <f t="shared" si="179"/>
        <v>0</v>
      </c>
      <c r="Q164" s="3">
        <f>SUMIFS(Data!$B:$B,Data!$A:$A,"Confirmed",Data!$D:$D,$B164,Data!$C:$C,$K$2)-M164-O164</f>
        <v>0</v>
      </c>
      <c r="R164" s="45">
        <f t="shared" si="180"/>
        <v>0</v>
      </c>
      <c r="S164" s="32">
        <f>SUMIFS(Data!$B:$B,Data!$A:$A,S$3,Data!$D:$D,$B164,Data!$C:$C,$S$2)</f>
        <v>0</v>
      </c>
      <c r="T164" s="41">
        <f t="shared" si="181"/>
        <v>0</v>
      </c>
      <c r="U164" s="3">
        <f>SUMIFS(Data!$B:$B,Data!$A:$A,U$3,Data!$D:$D,$B164,Data!$C:$C,$S$2)</f>
        <v>0</v>
      </c>
      <c r="V164" s="41">
        <f t="shared" si="182"/>
        <v>0</v>
      </c>
      <c r="W164" s="3">
        <f>SUMIFS(Data!$B:$B,Data!$A:$A,W$3,Data!$D:$D,$B164,Data!$C:$C,$S$2)</f>
        <v>0</v>
      </c>
      <c r="X164" s="41">
        <f t="shared" si="183"/>
        <v>0</v>
      </c>
      <c r="Y164" s="3">
        <f>SUMIFS(Data!$B:$B,Data!$A:$A,"Confirmed",Data!$D:$D,$B164,Data!$C:$C,$S$2)-U164-W164</f>
        <v>0</v>
      </c>
      <c r="Z164" s="45">
        <f t="shared" si="184"/>
        <v>0</v>
      </c>
    </row>
    <row r="165" spans="1:26" x14ac:dyDescent="0.3">
      <c r="A165" s="7" t="str">
        <f t="shared" si="171"/>
        <v/>
      </c>
      <c r="B165" s="29">
        <v>44062</v>
      </c>
      <c r="C165" s="35">
        <f>SUMIFS(Data!$B:$B,Data!$A:$A,C$3,Data!$D:$D,$B165,Data!$C:$C,$C$2)</f>
        <v>0</v>
      </c>
      <c r="D165" s="41">
        <f t="shared" si="172"/>
        <v>0</v>
      </c>
      <c r="E165" s="3">
        <f>SUMIFS(Data!$B:$B,Data!$A:$A,E$3,Data!$D:$D,$B165,Data!$C:$C,$C$2)</f>
        <v>0</v>
      </c>
      <c r="F165" s="41">
        <f t="shared" si="173"/>
        <v>0</v>
      </c>
      <c r="G165" s="3">
        <f>SUMIFS(Data!$B:$B,Data!$A:$A,G$3,Data!$D:$D,$B165,Data!$C:$C,$C$2)</f>
        <v>0</v>
      </c>
      <c r="H165" s="41">
        <f t="shared" si="174"/>
        <v>0</v>
      </c>
      <c r="I165" s="3">
        <f t="shared" si="175"/>
        <v>0</v>
      </c>
      <c r="J165" s="45">
        <f t="shared" si="176"/>
        <v>0</v>
      </c>
      <c r="K165" s="35">
        <f>SUMIFS(Data!$B:$B,Data!$A:$A,K$3,Data!$D:$D,$B165,Data!$C:$C,$K$2)</f>
        <v>0</v>
      </c>
      <c r="L165" s="41">
        <f t="shared" si="177"/>
        <v>0</v>
      </c>
      <c r="M165" s="3">
        <f>SUMIFS(Data!$B:$B,Data!$A:$A,M$3,Data!$D:$D,$B165,Data!$C:$C,$K$2)</f>
        <v>0</v>
      </c>
      <c r="N165" s="41">
        <f t="shared" si="178"/>
        <v>0</v>
      </c>
      <c r="O165" s="3">
        <f>SUMIFS(Data!$B:$B,Data!$A:$A,O$3,Data!$D:$D,$B165,Data!$C:$C,$K$2)</f>
        <v>0</v>
      </c>
      <c r="P165" s="41">
        <f t="shared" si="179"/>
        <v>0</v>
      </c>
      <c r="Q165" s="3">
        <f>SUMIFS(Data!$B:$B,Data!$A:$A,"Confirmed",Data!$D:$D,$B165,Data!$C:$C,$K$2)-M165-O165</f>
        <v>0</v>
      </c>
      <c r="R165" s="45">
        <f t="shared" si="180"/>
        <v>0</v>
      </c>
      <c r="S165" s="32">
        <f>SUMIFS(Data!$B:$B,Data!$A:$A,S$3,Data!$D:$D,$B165,Data!$C:$C,$S$2)</f>
        <v>0</v>
      </c>
      <c r="T165" s="41">
        <f t="shared" si="181"/>
        <v>0</v>
      </c>
      <c r="U165" s="3">
        <f>SUMIFS(Data!$B:$B,Data!$A:$A,U$3,Data!$D:$D,$B165,Data!$C:$C,$S$2)</f>
        <v>0</v>
      </c>
      <c r="V165" s="41">
        <f t="shared" si="182"/>
        <v>0</v>
      </c>
      <c r="W165" s="3">
        <f>SUMIFS(Data!$B:$B,Data!$A:$A,W$3,Data!$D:$D,$B165,Data!$C:$C,$S$2)</f>
        <v>0</v>
      </c>
      <c r="X165" s="41">
        <f t="shared" si="183"/>
        <v>0</v>
      </c>
      <c r="Y165" s="3">
        <f>SUMIFS(Data!$B:$B,Data!$A:$A,"Confirmed",Data!$D:$D,$B165,Data!$C:$C,$S$2)-U165-W165</f>
        <v>0</v>
      </c>
      <c r="Z165" s="45">
        <f t="shared" si="184"/>
        <v>0</v>
      </c>
    </row>
    <row r="166" spans="1:26" x14ac:dyDescent="0.3">
      <c r="A166" s="7" t="str">
        <f t="shared" si="171"/>
        <v/>
      </c>
      <c r="B166" s="29">
        <v>44063</v>
      </c>
      <c r="C166" s="35">
        <f>SUMIFS(Data!$B:$B,Data!$A:$A,C$3,Data!$D:$D,$B166,Data!$C:$C,$C$2)</f>
        <v>0</v>
      </c>
      <c r="D166" s="41">
        <f t="shared" si="172"/>
        <v>0</v>
      </c>
      <c r="E166" s="3">
        <f>SUMIFS(Data!$B:$B,Data!$A:$A,E$3,Data!$D:$D,$B166,Data!$C:$C,$C$2)</f>
        <v>0</v>
      </c>
      <c r="F166" s="41">
        <f t="shared" si="173"/>
        <v>0</v>
      </c>
      <c r="G166" s="3">
        <f>SUMIFS(Data!$B:$B,Data!$A:$A,G$3,Data!$D:$D,$B166,Data!$C:$C,$C$2)</f>
        <v>0</v>
      </c>
      <c r="H166" s="41">
        <f t="shared" si="174"/>
        <v>0</v>
      </c>
      <c r="I166" s="3">
        <f t="shared" si="175"/>
        <v>0</v>
      </c>
      <c r="J166" s="45">
        <f t="shared" si="176"/>
        <v>0</v>
      </c>
      <c r="K166" s="35">
        <f>SUMIFS(Data!$B:$B,Data!$A:$A,K$3,Data!$D:$D,$B166,Data!$C:$C,$K$2)</f>
        <v>0</v>
      </c>
      <c r="L166" s="41">
        <f t="shared" si="177"/>
        <v>0</v>
      </c>
      <c r="M166" s="3">
        <f>SUMIFS(Data!$B:$B,Data!$A:$A,M$3,Data!$D:$D,$B166,Data!$C:$C,$K$2)</f>
        <v>0</v>
      </c>
      <c r="N166" s="41">
        <f t="shared" si="178"/>
        <v>0</v>
      </c>
      <c r="O166" s="3">
        <f>SUMIFS(Data!$B:$B,Data!$A:$A,O$3,Data!$D:$D,$B166,Data!$C:$C,$K$2)</f>
        <v>0</v>
      </c>
      <c r="P166" s="41">
        <f t="shared" si="179"/>
        <v>0</v>
      </c>
      <c r="Q166" s="3">
        <f>SUMIFS(Data!$B:$B,Data!$A:$A,"Confirmed",Data!$D:$D,$B166,Data!$C:$C,$K$2)-M166-O166</f>
        <v>0</v>
      </c>
      <c r="R166" s="45">
        <f t="shared" si="180"/>
        <v>0</v>
      </c>
      <c r="S166" s="32">
        <f>SUMIFS(Data!$B:$B,Data!$A:$A,S$3,Data!$D:$D,$B166,Data!$C:$C,$S$2)</f>
        <v>0</v>
      </c>
      <c r="T166" s="41">
        <f t="shared" si="181"/>
        <v>0</v>
      </c>
      <c r="U166" s="3">
        <f>SUMIFS(Data!$B:$B,Data!$A:$A,U$3,Data!$D:$D,$B166,Data!$C:$C,$S$2)</f>
        <v>0</v>
      </c>
      <c r="V166" s="41">
        <f t="shared" si="182"/>
        <v>0</v>
      </c>
      <c r="W166" s="3">
        <f>SUMIFS(Data!$B:$B,Data!$A:$A,W$3,Data!$D:$D,$B166,Data!$C:$C,$S$2)</f>
        <v>0</v>
      </c>
      <c r="X166" s="41">
        <f t="shared" si="183"/>
        <v>0</v>
      </c>
      <c r="Y166" s="3">
        <f>SUMIFS(Data!$B:$B,Data!$A:$A,"Confirmed",Data!$D:$D,$B166,Data!$C:$C,$S$2)-U166-W166</f>
        <v>0</v>
      </c>
      <c r="Z166" s="45">
        <f t="shared" si="184"/>
        <v>0</v>
      </c>
    </row>
    <row r="167" spans="1:26" x14ac:dyDescent="0.3">
      <c r="A167" s="7" t="str">
        <f t="shared" si="171"/>
        <v/>
      </c>
      <c r="B167" s="29">
        <v>44064</v>
      </c>
      <c r="C167" s="35">
        <f>SUMIFS(Data!$B:$B,Data!$A:$A,C$3,Data!$D:$D,$B167,Data!$C:$C,$C$2)</f>
        <v>0</v>
      </c>
      <c r="D167" s="41">
        <f t="shared" si="172"/>
        <v>0</v>
      </c>
      <c r="E167" s="3">
        <f>SUMIFS(Data!$B:$B,Data!$A:$A,E$3,Data!$D:$D,$B167,Data!$C:$C,$C$2)</f>
        <v>0</v>
      </c>
      <c r="F167" s="41">
        <f t="shared" si="173"/>
        <v>0</v>
      </c>
      <c r="G167" s="3">
        <f>SUMIFS(Data!$B:$B,Data!$A:$A,G$3,Data!$D:$D,$B167,Data!$C:$C,$C$2)</f>
        <v>0</v>
      </c>
      <c r="H167" s="41">
        <f t="shared" si="174"/>
        <v>0</v>
      </c>
      <c r="I167" s="3">
        <f t="shared" si="175"/>
        <v>0</v>
      </c>
      <c r="J167" s="45">
        <f t="shared" si="176"/>
        <v>0</v>
      </c>
      <c r="K167" s="35">
        <f>SUMIFS(Data!$B:$B,Data!$A:$A,K$3,Data!$D:$D,$B167,Data!$C:$C,$K$2)</f>
        <v>0</v>
      </c>
      <c r="L167" s="41">
        <f t="shared" si="177"/>
        <v>0</v>
      </c>
      <c r="M167" s="3">
        <f>SUMIFS(Data!$B:$B,Data!$A:$A,M$3,Data!$D:$D,$B167,Data!$C:$C,$K$2)</f>
        <v>0</v>
      </c>
      <c r="N167" s="41">
        <f t="shared" si="178"/>
        <v>0</v>
      </c>
      <c r="O167" s="3">
        <f>SUMIFS(Data!$B:$B,Data!$A:$A,O$3,Data!$D:$D,$B167,Data!$C:$C,$K$2)</f>
        <v>0</v>
      </c>
      <c r="P167" s="41">
        <f t="shared" si="179"/>
        <v>0</v>
      </c>
      <c r="Q167" s="3">
        <f>SUMIFS(Data!$B:$B,Data!$A:$A,"Confirmed",Data!$D:$D,$B167,Data!$C:$C,$K$2)-M167-O167</f>
        <v>0</v>
      </c>
      <c r="R167" s="45">
        <f t="shared" si="180"/>
        <v>0</v>
      </c>
      <c r="S167" s="32">
        <f>SUMIFS(Data!$B:$B,Data!$A:$A,S$3,Data!$D:$D,$B167,Data!$C:$C,$S$2)</f>
        <v>0</v>
      </c>
      <c r="T167" s="41">
        <f t="shared" si="181"/>
        <v>0</v>
      </c>
      <c r="U167" s="3">
        <f>SUMIFS(Data!$B:$B,Data!$A:$A,U$3,Data!$D:$D,$B167,Data!$C:$C,$S$2)</f>
        <v>0</v>
      </c>
      <c r="V167" s="41">
        <f t="shared" si="182"/>
        <v>0</v>
      </c>
      <c r="W167" s="3">
        <f>SUMIFS(Data!$B:$B,Data!$A:$A,W$3,Data!$D:$D,$B167,Data!$C:$C,$S$2)</f>
        <v>0</v>
      </c>
      <c r="X167" s="41">
        <f t="shared" si="183"/>
        <v>0</v>
      </c>
      <c r="Y167" s="3">
        <f>SUMIFS(Data!$B:$B,Data!$A:$A,"Confirmed",Data!$D:$D,$B167,Data!$C:$C,$S$2)-U167-W167</f>
        <v>0</v>
      </c>
      <c r="Z167" s="45">
        <f t="shared" si="184"/>
        <v>0</v>
      </c>
    </row>
    <row r="168" spans="1:26" x14ac:dyDescent="0.3">
      <c r="A168" s="7" t="str">
        <f t="shared" si="171"/>
        <v/>
      </c>
      <c r="B168" s="29">
        <v>44065</v>
      </c>
      <c r="C168" s="35">
        <f>SUMIFS(Data!$B:$B,Data!$A:$A,C$3,Data!$D:$D,$B168,Data!$C:$C,$C$2)</f>
        <v>0</v>
      </c>
      <c r="D168" s="41">
        <f t="shared" si="172"/>
        <v>0</v>
      </c>
      <c r="E168" s="3">
        <f>SUMIFS(Data!$B:$B,Data!$A:$A,E$3,Data!$D:$D,$B168,Data!$C:$C,$C$2)</f>
        <v>0</v>
      </c>
      <c r="F168" s="41">
        <f t="shared" si="173"/>
        <v>0</v>
      </c>
      <c r="G168" s="3">
        <f>SUMIFS(Data!$B:$B,Data!$A:$A,G$3,Data!$D:$D,$B168,Data!$C:$C,$C$2)</f>
        <v>0</v>
      </c>
      <c r="H168" s="41">
        <f t="shared" si="174"/>
        <v>0</v>
      </c>
      <c r="I168" s="3">
        <f t="shared" si="175"/>
        <v>0</v>
      </c>
      <c r="J168" s="45">
        <f t="shared" si="176"/>
        <v>0</v>
      </c>
      <c r="K168" s="35">
        <f>SUMIFS(Data!$B:$B,Data!$A:$A,K$3,Data!$D:$D,$B168,Data!$C:$C,$K$2)</f>
        <v>0</v>
      </c>
      <c r="L168" s="41">
        <f t="shared" si="177"/>
        <v>0</v>
      </c>
      <c r="M168" s="3">
        <f>SUMIFS(Data!$B:$B,Data!$A:$A,M$3,Data!$D:$D,$B168,Data!$C:$C,$K$2)</f>
        <v>0</v>
      </c>
      <c r="N168" s="41">
        <f t="shared" si="178"/>
        <v>0</v>
      </c>
      <c r="O168" s="3">
        <f>SUMIFS(Data!$B:$B,Data!$A:$A,O$3,Data!$D:$D,$B168,Data!$C:$C,$K$2)</f>
        <v>0</v>
      </c>
      <c r="P168" s="41">
        <f t="shared" si="179"/>
        <v>0</v>
      </c>
      <c r="Q168" s="3">
        <f>SUMIFS(Data!$B:$B,Data!$A:$A,"Confirmed",Data!$D:$D,$B168,Data!$C:$C,$K$2)-M168-O168</f>
        <v>0</v>
      </c>
      <c r="R168" s="45">
        <f t="shared" si="180"/>
        <v>0</v>
      </c>
      <c r="S168" s="32">
        <f>SUMIFS(Data!$B:$B,Data!$A:$A,S$3,Data!$D:$D,$B168,Data!$C:$C,$S$2)</f>
        <v>0</v>
      </c>
      <c r="T168" s="41">
        <f t="shared" si="181"/>
        <v>0</v>
      </c>
      <c r="U168" s="3">
        <f>SUMIFS(Data!$B:$B,Data!$A:$A,U$3,Data!$D:$D,$B168,Data!$C:$C,$S$2)</f>
        <v>0</v>
      </c>
      <c r="V168" s="41">
        <f t="shared" si="182"/>
        <v>0</v>
      </c>
      <c r="W168" s="3">
        <f>SUMIFS(Data!$B:$B,Data!$A:$A,W$3,Data!$D:$D,$B168,Data!$C:$C,$S$2)</f>
        <v>0</v>
      </c>
      <c r="X168" s="41">
        <f t="shared" si="183"/>
        <v>0</v>
      </c>
      <c r="Y168" s="3">
        <f>SUMIFS(Data!$B:$B,Data!$A:$A,"Confirmed",Data!$D:$D,$B168,Data!$C:$C,$S$2)-U168-W168</f>
        <v>0</v>
      </c>
      <c r="Z168" s="45">
        <f t="shared" si="184"/>
        <v>0</v>
      </c>
    </row>
    <row r="169" spans="1:26" x14ac:dyDescent="0.3">
      <c r="A169" s="7" t="str">
        <f t="shared" si="171"/>
        <v/>
      </c>
      <c r="B169" s="29">
        <v>44066</v>
      </c>
      <c r="C169" s="35">
        <f>SUMIFS(Data!$B:$B,Data!$A:$A,C$3,Data!$D:$D,$B169,Data!$C:$C,$C$2)</f>
        <v>0</v>
      </c>
      <c r="D169" s="41">
        <f t="shared" si="172"/>
        <v>0</v>
      </c>
      <c r="E169" s="3">
        <f>SUMIFS(Data!$B:$B,Data!$A:$A,E$3,Data!$D:$D,$B169,Data!$C:$C,$C$2)</f>
        <v>0</v>
      </c>
      <c r="F169" s="41">
        <f t="shared" si="173"/>
        <v>0</v>
      </c>
      <c r="G169" s="3">
        <f>SUMIFS(Data!$B:$B,Data!$A:$A,G$3,Data!$D:$D,$B169,Data!$C:$C,$C$2)</f>
        <v>0</v>
      </c>
      <c r="H169" s="41">
        <f t="shared" si="174"/>
        <v>0</v>
      </c>
      <c r="I169" s="3">
        <f t="shared" si="175"/>
        <v>0</v>
      </c>
      <c r="J169" s="45">
        <f t="shared" si="176"/>
        <v>0</v>
      </c>
      <c r="K169" s="35">
        <f>SUMIFS(Data!$B:$B,Data!$A:$A,K$3,Data!$D:$D,$B169,Data!$C:$C,$K$2)</f>
        <v>0</v>
      </c>
      <c r="L169" s="41">
        <f t="shared" si="177"/>
        <v>0</v>
      </c>
      <c r="M169" s="3">
        <f>SUMIFS(Data!$B:$B,Data!$A:$A,M$3,Data!$D:$D,$B169,Data!$C:$C,$K$2)</f>
        <v>0</v>
      </c>
      <c r="N169" s="41">
        <f t="shared" si="178"/>
        <v>0</v>
      </c>
      <c r="O169" s="3">
        <f>SUMIFS(Data!$B:$B,Data!$A:$A,O$3,Data!$D:$D,$B169,Data!$C:$C,$K$2)</f>
        <v>0</v>
      </c>
      <c r="P169" s="41">
        <f t="shared" si="179"/>
        <v>0</v>
      </c>
      <c r="Q169" s="3">
        <f>SUMIFS(Data!$B:$B,Data!$A:$A,"Confirmed",Data!$D:$D,$B169,Data!$C:$C,$K$2)-M169-O169</f>
        <v>0</v>
      </c>
      <c r="R169" s="45">
        <f t="shared" si="180"/>
        <v>0</v>
      </c>
      <c r="S169" s="32">
        <f>SUMIFS(Data!$B:$B,Data!$A:$A,S$3,Data!$D:$D,$B169,Data!$C:$C,$S$2)</f>
        <v>0</v>
      </c>
      <c r="T169" s="41">
        <f t="shared" si="181"/>
        <v>0</v>
      </c>
      <c r="U169" s="3">
        <f>SUMIFS(Data!$B:$B,Data!$A:$A,U$3,Data!$D:$D,$B169,Data!$C:$C,$S$2)</f>
        <v>0</v>
      </c>
      <c r="V169" s="41">
        <f t="shared" si="182"/>
        <v>0</v>
      </c>
      <c r="W169" s="3">
        <f>SUMIFS(Data!$B:$B,Data!$A:$A,W$3,Data!$D:$D,$B169,Data!$C:$C,$S$2)</f>
        <v>0</v>
      </c>
      <c r="X169" s="41">
        <f t="shared" si="183"/>
        <v>0</v>
      </c>
      <c r="Y169" s="3">
        <f>SUMIFS(Data!$B:$B,Data!$A:$A,"Confirmed",Data!$D:$D,$B169,Data!$C:$C,$S$2)-U169-W169</f>
        <v>0</v>
      </c>
      <c r="Z169" s="45">
        <f t="shared" si="184"/>
        <v>0</v>
      </c>
    </row>
    <row r="170" spans="1:26" x14ac:dyDescent="0.3">
      <c r="A170" s="7" t="str">
        <f t="shared" si="171"/>
        <v/>
      </c>
      <c r="B170" s="29">
        <v>44067</v>
      </c>
      <c r="C170" s="35">
        <f>SUMIFS(Data!$B:$B,Data!$A:$A,C$3,Data!$D:$D,$B170,Data!$C:$C,$C$2)</f>
        <v>0</v>
      </c>
      <c r="D170" s="41">
        <f t="shared" si="172"/>
        <v>0</v>
      </c>
      <c r="E170" s="3">
        <f>SUMIFS(Data!$B:$B,Data!$A:$A,E$3,Data!$D:$D,$B170,Data!$C:$C,$C$2)</f>
        <v>0</v>
      </c>
      <c r="F170" s="41">
        <f t="shared" si="173"/>
        <v>0</v>
      </c>
      <c r="G170" s="3">
        <f>SUMIFS(Data!$B:$B,Data!$A:$A,G$3,Data!$D:$D,$B170,Data!$C:$C,$C$2)</f>
        <v>0</v>
      </c>
      <c r="H170" s="41">
        <f t="shared" si="174"/>
        <v>0</v>
      </c>
      <c r="I170" s="3">
        <f t="shared" si="175"/>
        <v>0</v>
      </c>
      <c r="J170" s="45">
        <f t="shared" si="176"/>
        <v>0</v>
      </c>
      <c r="K170" s="35">
        <f>SUMIFS(Data!$B:$B,Data!$A:$A,K$3,Data!$D:$D,$B170,Data!$C:$C,$K$2)</f>
        <v>0</v>
      </c>
      <c r="L170" s="41">
        <f t="shared" si="177"/>
        <v>0</v>
      </c>
      <c r="M170" s="3">
        <f>SUMIFS(Data!$B:$B,Data!$A:$A,M$3,Data!$D:$D,$B170,Data!$C:$C,$K$2)</f>
        <v>0</v>
      </c>
      <c r="N170" s="41">
        <f t="shared" si="178"/>
        <v>0</v>
      </c>
      <c r="O170" s="3">
        <f>SUMIFS(Data!$B:$B,Data!$A:$A,O$3,Data!$D:$D,$B170,Data!$C:$C,$K$2)</f>
        <v>0</v>
      </c>
      <c r="P170" s="41">
        <f t="shared" si="179"/>
        <v>0</v>
      </c>
      <c r="Q170" s="3">
        <f>SUMIFS(Data!$B:$B,Data!$A:$A,"Confirmed",Data!$D:$D,$B170,Data!$C:$C,$K$2)-M170-O170</f>
        <v>0</v>
      </c>
      <c r="R170" s="45">
        <f t="shared" si="180"/>
        <v>0</v>
      </c>
      <c r="S170" s="32">
        <f>SUMIFS(Data!$B:$B,Data!$A:$A,S$3,Data!$D:$D,$B170,Data!$C:$C,$S$2)</f>
        <v>0</v>
      </c>
      <c r="T170" s="41">
        <f t="shared" si="181"/>
        <v>0</v>
      </c>
      <c r="U170" s="3">
        <f>SUMIFS(Data!$B:$B,Data!$A:$A,U$3,Data!$D:$D,$B170,Data!$C:$C,$S$2)</f>
        <v>0</v>
      </c>
      <c r="V170" s="41">
        <f t="shared" si="182"/>
        <v>0</v>
      </c>
      <c r="W170" s="3">
        <f>SUMIFS(Data!$B:$B,Data!$A:$A,W$3,Data!$D:$D,$B170,Data!$C:$C,$S$2)</f>
        <v>0</v>
      </c>
      <c r="X170" s="41">
        <f t="shared" si="183"/>
        <v>0</v>
      </c>
      <c r="Y170" s="3">
        <f>SUMIFS(Data!$B:$B,Data!$A:$A,"Confirmed",Data!$D:$D,$B170,Data!$C:$C,$S$2)-U170-W170</f>
        <v>0</v>
      </c>
      <c r="Z170" s="45">
        <f t="shared" si="184"/>
        <v>0</v>
      </c>
    </row>
    <row r="171" spans="1:26" x14ac:dyDescent="0.3">
      <c r="A171" s="7" t="str">
        <f t="shared" si="171"/>
        <v/>
      </c>
      <c r="B171" s="29">
        <v>44068</v>
      </c>
      <c r="C171" s="35">
        <f>SUMIFS(Data!$B:$B,Data!$A:$A,C$3,Data!$D:$D,$B171,Data!$C:$C,$C$2)</f>
        <v>0</v>
      </c>
      <c r="D171" s="41">
        <f t="shared" si="172"/>
        <v>0</v>
      </c>
      <c r="E171" s="3">
        <f>SUMIFS(Data!$B:$B,Data!$A:$A,E$3,Data!$D:$D,$B171,Data!$C:$C,$C$2)</f>
        <v>0</v>
      </c>
      <c r="F171" s="41">
        <f t="shared" si="173"/>
        <v>0</v>
      </c>
      <c r="G171" s="3">
        <f>SUMIFS(Data!$B:$B,Data!$A:$A,G$3,Data!$D:$D,$B171,Data!$C:$C,$C$2)</f>
        <v>0</v>
      </c>
      <c r="H171" s="41">
        <f t="shared" si="174"/>
        <v>0</v>
      </c>
      <c r="I171" s="3">
        <f t="shared" si="175"/>
        <v>0</v>
      </c>
      <c r="J171" s="45">
        <f t="shared" si="176"/>
        <v>0</v>
      </c>
      <c r="K171" s="35">
        <f>SUMIFS(Data!$B:$B,Data!$A:$A,K$3,Data!$D:$D,$B171,Data!$C:$C,$K$2)</f>
        <v>0</v>
      </c>
      <c r="L171" s="41">
        <f t="shared" si="177"/>
        <v>0</v>
      </c>
      <c r="M171" s="3">
        <f>SUMIFS(Data!$B:$B,Data!$A:$A,M$3,Data!$D:$D,$B171,Data!$C:$C,$K$2)</f>
        <v>0</v>
      </c>
      <c r="N171" s="41">
        <f t="shared" si="178"/>
        <v>0</v>
      </c>
      <c r="O171" s="3">
        <f>SUMIFS(Data!$B:$B,Data!$A:$A,O$3,Data!$D:$D,$B171,Data!$C:$C,$K$2)</f>
        <v>0</v>
      </c>
      <c r="P171" s="41">
        <f t="shared" si="179"/>
        <v>0</v>
      </c>
      <c r="Q171" s="3">
        <f>SUMIFS(Data!$B:$B,Data!$A:$A,"Confirmed",Data!$D:$D,$B171,Data!$C:$C,$K$2)-M171-O171</f>
        <v>0</v>
      </c>
      <c r="R171" s="45">
        <f t="shared" si="180"/>
        <v>0</v>
      </c>
      <c r="S171" s="32">
        <f>SUMIFS(Data!$B:$B,Data!$A:$A,S$3,Data!$D:$D,$B171,Data!$C:$C,$S$2)</f>
        <v>0</v>
      </c>
      <c r="T171" s="41">
        <f t="shared" si="181"/>
        <v>0</v>
      </c>
      <c r="U171" s="3">
        <f>SUMIFS(Data!$B:$B,Data!$A:$A,U$3,Data!$D:$D,$B171,Data!$C:$C,$S$2)</f>
        <v>0</v>
      </c>
      <c r="V171" s="41">
        <f t="shared" si="182"/>
        <v>0</v>
      </c>
      <c r="W171" s="3">
        <f>SUMIFS(Data!$B:$B,Data!$A:$A,W$3,Data!$D:$D,$B171,Data!$C:$C,$S$2)</f>
        <v>0</v>
      </c>
      <c r="X171" s="41">
        <f t="shared" si="183"/>
        <v>0</v>
      </c>
      <c r="Y171" s="3">
        <f>SUMIFS(Data!$B:$B,Data!$A:$A,"Confirmed",Data!$D:$D,$B171,Data!$C:$C,$S$2)-U171-W171</f>
        <v>0</v>
      </c>
      <c r="Z171" s="45">
        <f t="shared" si="184"/>
        <v>0</v>
      </c>
    </row>
    <row r="172" spans="1:26" x14ac:dyDescent="0.3">
      <c r="A172" s="7" t="str">
        <f t="shared" si="171"/>
        <v/>
      </c>
      <c r="B172" s="29">
        <v>44069</v>
      </c>
      <c r="C172" s="35">
        <f>SUMIFS(Data!$B:$B,Data!$A:$A,C$3,Data!$D:$D,$B172,Data!$C:$C,$C$2)</f>
        <v>0</v>
      </c>
      <c r="D172" s="41">
        <f t="shared" si="172"/>
        <v>0</v>
      </c>
      <c r="E172" s="3">
        <f>SUMIFS(Data!$B:$B,Data!$A:$A,E$3,Data!$D:$D,$B172,Data!$C:$C,$C$2)</f>
        <v>0</v>
      </c>
      <c r="F172" s="41">
        <f t="shared" si="173"/>
        <v>0</v>
      </c>
      <c r="G172" s="3">
        <f>SUMIFS(Data!$B:$B,Data!$A:$A,G$3,Data!$D:$D,$B172,Data!$C:$C,$C$2)</f>
        <v>0</v>
      </c>
      <c r="H172" s="41">
        <f t="shared" si="174"/>
        <v>0</v>
      </c>
      <c r="I172" s="3">
        <f t="shared" si="175"/>
        <v>0</v>
      </c>
      <c r="J172" s="45">
        <f t="shared" si="176"/>
        <v>0</v>
      </c>
      <c r="K172" s="35">
        <f>SUMIFS(Data!$B:$B,Data!$A:$A,K$3,Data!$D:$D,$B172,Data!$C:$C,$K$2)</f>
        <v>0</v>
      </c>
      <c r="L172" s="41">
        <f t="shared" si="177"/>
        <v>0</v>
      </c>
      <c r="M172" s="3">
        <f>SUMIFS(Data!$B:$B,Data!$A:$A,M$3,Data!$D:$D,$B172,Data!$C:$C,$K$2)</f>
        <v>0</v>
      </c>
      <c r="N172" s="41">
        <f t="shared" si="178"/>
        <v>0</v>
      </c>
      <c r="O172" s="3">
        <f>SUMIFS(Data!$B:$B,Data!$A:$A,O$3,Data!$D:$D,$B172,Data!$C:$C,$K$2)</f>
        <v>0</v>
      </c>
      <c r="P172" s="41">
        <f t="shared" si="179"/>
        <v>0</v>
      </c>
      <c r="Q172" s="3">
        <f>SUMIFS(Data!$B:$B,Data!$A:$A,"Confirmed",Data!$D:$D,$B172,Data!$C:$C,$K$2)-M172-O172</f>
        <v>0</v>
      </c>
      <c r="R172" s="45">
        <f t="shared" si="180"/>
        <v>0</v>
      </c>
      <c r="S172" s="32">
        <f>SUMIFS(Data!$B:$B,Data!$A:$A,S$3,Data!$D:$D,$B172,Data!$C:$C,$S$2)</f>
        <v>0</v>
      </c>
      <c r="T172" s="41">
        <f t="shared" si="181"/>
        <v>0</v>
      </c>
      <c r="U172" s="3">
        <f>SUMIFS(Data!$B:$B,Data!$A:$A,U$3,Data!$D:$D,$B172,Data!$C:$C,$S$2)</f>
        <v>0</v>
      </c>
      <c r="V172" s="41">
        <f t="shared" si="182"/>
        <v>0</v>
      </c>
      <c r="W172" s="3">
        <f>SUMIFS(Data!$B:$B,Data!$A:$A,W$3,Data!$D:$D,$B172,Data!$C:$C,$S$2)</f>
        <v>0</v>
      </c>
      <c r="X172" s="41">
        <f t="shared" si="183"/>
        <v>0</v>
      </c>
      <c r="Y172" s="3">
        <f>SUMIFS(Data!$B:$B,Data!$A:$A,"Confirmed",Data!$D:$D,$B172,Data!$C:$C,$S$2)-U172-W172</f>
        <v>0</v>
      </c>
      <c r="Z172" s="45">
        <f t="shared" si="184"/>
        <v>0</v>
      </c>
    </row>
    <row r="173" spans="1:26" x14ac:dyDescent="0.3">
      <c r="A173" s="7" t="str">
        <f t="shared" si="171"/>
        <v/>
      </c>
      <c r="B173" s="29">
        <v>44070</v>
      </c>
      <c r="C173" s="35">
        <f>SUMIFS(Data!$B:$B,Data!$A:$A,C$3,Data!$D:$D,$B173,Data!$C:$C,$C$2)</f>
        <v>0</v>
      </c>
      <c r="D173" s="41">
        <f t="shared" si="172"/>
        <v>0</v>
      </c>
      <c r="E173" s="3">
        <f>SUMIFS(Data!$B:$B,Data!$A:$A,E$3,Data!$D:$D,$B173,Data!$C:$C,$C$2)</f>
        <v>0</v>
      </c>
      <c r="F173" s="41">
        <f t="shared" si="173"/>
        <v>0</v>
      </c>
      <c r="G173" s="3">
        <f>SUMIFS(Data!$B:$B,Data!$A:$A,G$3,Data!$D:$D,$B173,Data!$C:$C,$C$2)</f>
        <v>0</v>
      </c>
      <c r="H173" s="41">
        <f t="shared" si="174"/>
        <v>0</v>
      </c>
      <c r="I173" s="3">
        <f t="shared" si="175"/>
        <v>0</v>
      </c>
      <c r="J173" s="45">
        <f t="shared" si="176"/>
        <v>0</v>
      </c>
      <c r="K173" s="35">
        <f>SUMIFS(Data!$B:$B,Data!$A:$A,K$3,Data!$D:$D,$B173,Data!$C:$C,$K$2)</f>
        <v>0</v>
      </c>
      <c r="L173" s="41">
        <f t="shared" si="177"/>
        <v>0</v>
      </c>
      <c r="M173" s="3">
        <f>SUMIFS(Data!$B:$B,Data!$A:$A,M$3,Data!$D:$D,$B173,Data!$C:$C,$K$2)</f>
        <v>0</v>
      </c>
      <c r="N173" s="41">
        <f t="shared" si="178"/>
        <v>0</v>
      </c>
      <c r="O173" s="3">
        <f>SUMIFS(Data!$B:$B,Data!$A:$A,O$3,Data!$D:$D,$B173,Data!$C:$C,$K$2)</f>
        <v>0</v>
      </c>
      <c r="P173" s="41">
        <f t="shared" si="179"/>
        <v>0</v>
      </c>
      <c r="Q173" s="3">
        <f>SUMIFS(Data!$B:$B,Data!$A:$A,"Confirmed",Data!$D:$D,$B173,Data!$C:$C,$K$2)-M173-O173</f>
        <v>0</v>
      </c>
      <c r="R173" s="45">
        <f t="shared" si="180"/>
        <v>0</v>
      </c>
      <c r="S173" s="32">
        <f>SUMIFS(Data!$B:$B,Data!$A:$A,S$3,Data!$D:$D,$B173,Data!$C:$C,$S$2)</f>
        <v>0</v>
      </c>
      <c r="T173" s="41">
        <f t="shared" si="181"/>
        <v>0</v>
      </c>
      <c r="U173" s="3">
        <f>SUMIFS(Data!$B:$B,Data!$A:$A,U$3,Data!$D:$D,$B173,Data!$C:$C,$S$2)</f>
        <v>0</v>
      </c>
      <c r="V173" s="41">
        <f t="shared" si="182"/>
        <v>0</v>
      </c>
      <c r="W173" s="3">
        <f>SUMIFS(Data!$B:$B,Data!$A:$A,W$3,Data!$D:$D,$B173,Data!$C:$C,$S$2)</f>
        <v>0</v>
      </c>
      <c r="X173" s="41">
        <f t="shared" si="183"/>
        <v>0</v>
      </c>
      <c r="Y173" s="3">
        <f>SUMIFS(Data!$B:$B,Data!$A:$A,"Confirmed",Data!$D:$D,$B173,Data!$C:$C,$S$2)-U173-W173</f>
        <v>0</v>
      </c>
      <c r="Z173" s="45">
        <f t="shared" si="184"/>
        <v>0</v>
      </c>
    </row>
    <row r="174" spans="1:26" x14ac:dyDescent="0.3">
      <c r="A174" s="7" t="str">
        <f t="shared" si="171"/>
        <v/>
      </c>
      <c r="B174" s="29">
        <v>44071</v>
      </c>
      <c r="C174" s="35">
        <f>SUMIFS(Data!$B:$B,Data!$A:$A,C$3,Data!$D:$D,$B174,Data!$C:$C,$C$2)</f>
        <v>0</v>
      </c>
      <c r="D174" s="41">
        <f t="shared" si="172"/>
        <v>0</v>
      </c>
      <c r="E174" s="3">
        <f>SUMIFS(Data!$B:$B,Data!$A:$A,E$3,Data!$D:$D,$B174,Data!$C:$C,$C$2)</f>
        <v>0</v>
      </c>
      <c r="F174" s="41">
        <f t="shared" si="173"/>
        <v>0</v>
      </c>
      <c r="G174" s="3">
        <f>SUMIFS(Data!$B:$B,Data!$A:$A,G$3,Data!$D:$D,$B174,Data!$C:$C,$C$2)</f>
        <v>0</v>
      </c>
      <c r="H174" s="41">
        <f t="shared" si="174"/>
        <v>0</v>
      </c>
      <c r="I174" s="3">
        <f t="shared" si="175"/>
        <v>0</v>
      </c>
      <c r="J174" s="45">
        <f t="shared" si="176"/>
        <v>0</v>
      </c>
      <c r="K174" s="35">
        <f>SUMIFS(Data!$B:$B,Data!$A:$A,K$3,Data!$D:$D,$B174,Data!$C:$C,$K$2)</f>
        <v>0</v>
      </c>
      <c r="L174" s="41">
        <f t="shared" si="177"/>
        <v>0</v>
      </c>
      <c r="M174" s="3">
        <f>SUMIFS(Data!$B:$B,Data!$A:$A,M$3,Data!$D:$D,$B174,Data!$C:$C,$K$2)</f>
        <v>0</v>
      </c>
      <c r="N174" s="41">
        <f t="shared" si="178"/>
        <v>0</v>
      </c>
      <c r="O174" s="3">
        <f>SUMIFS(Data!$B:$B,Data!$A:$A,O$3,Data!$D:$D,$B174,Data!$C:$C,$K$2)</f>
        <v>0</v>
      </c>
      <c r="P174" s="41">
        <f t="shared" si="179"/>
        <v>0</v>
      </c>
      <c r="Q174" s="3">
        <f>SUMIFS(Data!$B:$B,Data!$A:$A,"Confirmed",Data!$D:$D,$B174,Data!$C:$C,$K$2)-M174-O174</f>
        <v>0</v>
      </c>
      <c r="R174" s="45">
        <f t="shared" si="180"/>
        <v>0</v>
      </c>
      <c r="S174" s="32">
        <f>SUMIFS(Data!$B:$B,Data!$A:$A,S$3,Data!$D:$D,$B174,Data!$C:$C,$S$2)</f>
        <v>0</v>
      </c>
      <c r="T174" s="41">
        <f t="shared" si="181"/>
        <v>0</v>
      </c>
      <c r="U174" s="3">
        <f>SUMIFS(Data!$B:$B,Data!$A:$A,U$3,Data!$D:$D,$B174,Data!$C:$C,$S$2)</f>
        <v>0</v>
      </c>
      <c r="V174" s="41">
        <f t="shared" si="182"/>
        <v>0</v>
      </c>
      <c r="W174" s="3">
        <f>SUMIFS(Data!$B:$B,Data!$A:$A,W$3,Data!$D:$D,$B174,Data!$C:$C,$S$2)</f>
        <v>0</v>
      </c>
      <c r="X174" s="41">
        <f t="shared" si="183"/>
        <v>0</v>
      </c>
      <c r="Y174" s="3">
        <f>SUMIFS(Data!$B:$B,Data!$A:$A,"Confirmed",Data!$D:$D,$B174,Data!$C:$C,$S$2)-U174-W174</f>
        <v>0</v>
      </c>
      <c r="Z174" s="45">
        <f t="shared" si="184"/>
        <v>0</v>
      </c>
    </row>
    <row r="175" spans="1:26" x14ac:dyDescent="0.3">
      <c r="A175" s="7" t="str">
        <f t="shared" si="171"/>
        <v/>
      </c>
      <c r="B175" s="29">
        <v>44072</v>
      </c>
      <c r="C175" s="35">
        <f>SUMIFS(Data!$B:$B,Data!$A:$A,C$3,Data!$D:$D,$B175,Data!$C:$C,$C$2)</f>
        <v>0</v>
      </c>
      <c r="D175" s="41">
        <f t="shared" si="172"/>
        <v>0</v>
      </c>
      <c r="E175" s="3">
        <f>SUMIFS(Data!$B:$B,Data!$A:$A,E$3,Data!$D:$D,$B175,Data!$C:$C,$C$2)</f>
        <v>0</v>
      </c>
      <c r="F175" s="41">
        <f t="shared" si="173"/>
        <v>0</v>
      </c>
      <c r="G175" s="3">
        <f>SUMIFS(Data!$B:$B,Data!$A:$A,G$3,Data!$D:$D,$B175,Data!$C:$C,$C$2)</f>
        <v>0</v>
      </c>
      <c r="H175" s="41">
        <f t="shared" si="174"/>
        <v>0</v>
      </c>
      <c r="I175" s="3">
        <f t="shared" si="175"/>
        <v>0</v>
      </c>
      <c r="J175" s="45">
        <f t="shared" si="176"/>
        <v>0</v>
      </c>
      <c r="K175" s="35">
        <f>SUMIFS(Data!$B:$B,Data!$A:$A,K$3,Data!$D:$D,$B175,Data!$C:$C,$K$2)</f>
        <v>0</v>
      </c>
      <c r="L175" s="41">
        <f t="shared" si="177"/>
        <v>0</v>
      </c>
      <c r="M175" s="3">
        <f>SUMIFS(Data!$B:$B,Data!$A:$A,M$3,Data!$D:$D,$B175,Data!$C:$C,$K$2)</f>
        <v>0</v>
      </c>
      <c r="N175" s="41">
        <f t="shared" si="178"/>
        <v>0</v>
      </c>
      <c r="O175" s="3">
        <f>SUMIFS(Data!$B:$B,Data!$A:$A,O$3,Data!$D:$D,$B175,Data!$C:$C,$K$2)</f>
        <v>0</v>
      </c>
      <c r="P175" s="41">
        <f t="shared" si="179"/>
        <v>0</v>
      </c>
      <c r="Q175" s="3">
        <f>SUMIFS(Data!$B:$B,Data!$A:$A,"Confirmed",Data!$D:$D,$B175,Data!$C:$C,$K$2)-M175-O175</f>
        <v>0</v>
      </c>
      <c r="R175" s="45">
        <f t="shared" si="180"/>
        <v>0</v>
      </c>
      <c r="S175" s="32">
        <f>SUMIFS(Data!$B:$B,Data!$A:$A,S$3,Data!$D:$D,$B175,Data!$C:$C,$S$2)</f>
        <v>0</v>
      </c>
      <c r="T175" s="41">
        <f t="shared" si="181"/>
        <v>0</v>
      </c>
      <c r="U175" s="3">
        <f>SUMIFS(Data!$B:$B,Data!$A:$A,U$3,Data!$D:$D,$B175,Data!$C:$C,$S$2)</f>
        <v>0</v>
      </c>
      <c r="V175" s="41">
        <f t="shared" si="182"/>
        <v>0</v>
      </c>
      <c r="W175" s="3">
        <f>SUMIFS(Data!$B:$B,Data!$A:$A,W$3,Data!$D:$D,$B175,Data!$C:$C,$S$2)</f>
        <v>0</v>
      </c>
      <c r="X175" s="41">
        <f t="shared" si="183"/>
        <v>0</v>
      </c>
      <c r="Y175" s="3">
        <f>SUMIFS(Data!$B:$B,Data!$A:$A,"Confirmed",Data!$D:$D,$B175,Data!$C:$C,$S$2)-U175-W175</f>
        <v>0</v>
      </c>
      <c r="Z175" s="45">
        <f t="shared" si="184"/>
        <v>0</v>
      </c>
    </row>
    <row r="176" spans="1:26" x14ac:dyDescent="0.3">
      <c r="A176" s="7" t="str">
        <f t="shared" si="171"/>
        <v/>
      </c>
      <c r="B176" s="29">
        <v>44073</v>
      </c>
      <c r="C176" s="35">
        <f>SUMIFS(Data!$B:$B,Data!$A:$A,C$3,Data!$D:$D,$B176,Data!$C:$C,$C$2)</f>
        <v>0</v>
      </c>
      <c r="D176" s="41">
        <f t="shared" si="172"/>
        <v>0</v>
      </c>
      <c r="E176" s="3">
        <f>SUMIFS(Data!$B:$B,Data!$A:$A,E$3,Data!$D:$D,$B176,Data!$C:$C,$C$2)</f>
        <v>0</v>
      </c>
      <c r="F176" s="41">
        <f t="shared" si="173"/>
        <v>0</v>
      </c>
      <c r="G176" s="3">
        <f>SUMIFS(Data!$B:$B,Data!$A:$A,G$3,Data!$D:$D,$B176,Data!$C:$C,$C$2)</f>
        <v>0</v>
      </c>
      <c r="H176" s="41">
        <f t="shared" si="174"/>
        <v>0</v>
      </c>
      <c r="I176" s="3">
        <f t="shared" si="175"/>
        <v>0</v>
      </c>
      <c r="J176" s="45">
        <f t="shared" si="176"/>
        <v>0</v>
      </c>
      <c r="K176" s="35">
        <f>SUMIFS(Data!$B:$B,Data!$A:$A,K$3,Data!$D:$D,$B176,Data!$C:$C,$K$2)</f>
        <v>0</v>
      </c>
      <c r="L176" s="41">
        <f t="shared" si="177"/>
        <v>0</v>
      </c>
      <c r="M176" s="3">
        <f>SUMIFS(Data!$B:$B,Data!$A:$A,M$3,Data!$D:$D,$B176,Data!$C:$C,$K$2)</f>
        <v>0</v>
      </c>
      <c r="N176" s="41">
        <f t="shared" si="178"/>
        <v>0</v>
      </c>
      <c r="O176" s="3">
        <f>SUMIFS(Data!$B:$B,Data!$A:$A,O$3,Data!$D:$D,$B176,Data!$C:$C,$K$2)</f>
        <v>0</v>
      </c>
      <c r="P176" s="41">
        <f t="shared" si="179"/>
        <v>0</v>
      </c>
      <c r="Q176" s="3">
        <f>SUMIFS(Data!$B:$B,Data!$A:$A,"Confirmed",Data!$D:$D,$B176,Data!$C:$C,$K$2)-M176-O176</f>
        <v>0</v>
      </c>
      <c r="R176" s="45">
        <f t="shared" si="180"/>
        <v>0</v>
      </c>
      <c r="S176" s="32">
        <f>SUMIFS(Data!$B:$B,Data!$A:$A,S$3,Data!$D:$D,$B176,Data!$C:$C,$S$2)</f>
        <v>0</v>
      </c>
      <c r="T176" s="41">
        <f t="shared" si="181"/>
        <v>0</v>
      </c>
      <c r="U176" s="3">
        <f>SUMIFS(Data!$B:$B,Data!$A:$A,U$3,Data!$D:$D,$B176,Data!$C:$C,$S$2)</f>
        <v>0</v>
      </c>
      <c r="V176" s="41">
        <f t="shared" si="182"/>
        <v>0</v>
      </c>
      <c r="W176" s="3">
        <f>SUMIFS(Data!$B:$B,Data!$A:$A,W$3,Data!$D:$D,$B176,Data!$C:$C,$S$2)</f>
        <v>0</v>
      </c>
      <c r="X176" s="41">
        <f t="shared" si="183"/>
        <v>0</v>
      </c>
      <c r="Y176" s="3">
        <f>SUMIFS(Data!$B:$B,Data!$A:$A,"Confirmed",Data!$D:$D,$B176,Data!$C:$C,$S$2)-U176-W176</f>
        <v>0</v>
      </c>
      <c r="Z176" s="45">
        <f t="shared" si="184"/>
        <v>0</v>
      </c>
    </row>
    <row r="177" spans="1:26" ht="15" thickBot="1" x14ac:dyDescent="0.35">
      <c r="A177" s="7" t="str">
        <f t="shared" si="171"/>
        <v/>
      </c>
      <c r="B177" s="30">
        <v>44074</v>
      </c>
      <c r="C177" s="36">
        <f>SUMIFS(Data!$B:$B,Data!$A:$A,C$3,Data!$D:$D,$B177,Data!$C:$C,$C$2)</f>
        <v>0</v>
      </c>
      <c r="D177" s="42">
        <f t="shared" si="172"/>
        <v>0</v>
      </c>
      <c r="E177" s="17">
        <f>SUMIFS(Data!$B:$B,Data!$A:$A,E$3,Data!$D:$D,$B177,Data!$C:$C,$C$2)</f>
        <v>0</v>
      </c>
      <c r="F177" s="42">
        <f t="shared" si="173"/>
        <v>0</v>
      </c>
      <c r="G177" s="17">
        <f>SUMIFS(Data!$B:$B,Data!$A:$A,G$3,Data!$D:$D,$B177,Data!$C:$C,$C$2)</f>
        <v>0</v>
      </c>
      <c r="H177" s="42">
        <f t="shared" si="174"/>
        <v>0</v>
      </c>
      <c r="I177" s="17">
        <f t="shared" si="175"/>
        <v>0</v>
      </c>
      <c r="J177" s="46">
        <f t="shared" si="176"/>
        <v>0</v>
      </c>
      <c r="K177" s="36">
        <f>SUMIFS(Data!$B:$B,Data!$A:$A,K$3,Data!$D:$D,$B177,Data!$C:$C,$K$2)</f>
        <v>0</v>
      </c>
      <c r="L177" s="42">
        <f t="shared" si="177"/>
        <v>0</v>
      </c>
      <c r="M177" s="17">
        <f>SUMIFS(Data!$B:$B,Data!$A:$A,M$3,Data!$D:$D,$B177,Data!$C:$C,$K$2)</f>
        <v>0</v>
      </c>
      <c r="N177" s="42">
        <f t="shared" si="178"/>
        <v>0</v>
      </c>
      <c r="O177" s="17">
        <f>SUMIFS(Data!$B:$B,Data!$A:$A,O$3,Data!$D:$D,$B177,Data!$C:$C,$K$2)</f>
        <v>0</v>
      </c>
      <c r="P177" s="42">
        <f t="shared" si="179"/>
        <v>0</v>
      </c>
      <c r="Q177" s="17">
        <f>SUMIFS(Data!$B:$B,Data!$A:$A,"Confirmed",Data!$D:$D,$B177,Data!$C:$C,$K$2)-M177-O177</f>
        <v>0</v>
      </c>
      <c r="R177" s="46">
        <f t="shared" si="180"/>
        <v>0</v>
      </c>
      <c r="S177" s="33">
        <f>SUMIFS(Data!$B:$B,Data!$A:$A,S$3,Data!$D:$D,$B177,Data!$C:$C,$S$2)</f>
        <v>0</v>
      </c>
      <c r="T177" s="42">
        <f t="shared" si="181"/>
        <v>0</v>
      </c>
      <c r="U177" s="17">
        <f>SUMIFS(Data!$B:$B,Data!$A:$A,U$3,Data!$D:$D,$B177,Data!$C:$C,$S$2)</f>
        <v>0</v>
      </c>
      <c r="V177" s="42">
        <f t="shared" si="182"/>
        <v>0</v>
      </c>
      <c r="W177" s="17">
        <f>SUMIFS(Data!$B:$B,Data!$A:$A,W$3,Data!$D:$D,$B177,Data!$C:$C,$S$2)</f>
        <v>0</v>
      </c>
      <c r="X177" s="42">
        <f t="shared" si="183"/>
        <v>0</v>
      </c>
      <c r="Y177" s="17">
        <f>SUMIFS(Data!$B:$B,Data!$A:$A,"Confirmed",Data!$D:$D,$B177,Data!$C:$C,$S$2)-U177-W177</f>
        <v>0</v>
      </c>
      <c r="Z177" s="46">
        <f t="shared" si="184"/>
        <v>0</v>
      </c>
    </row>
  </sheetData>
  <mergeCells count="4">
    <mergeCell ref="B2:B3"/>
    <mergeCell ref="C2:J2"/>
    <mergeCell ref="K2:R2"/>
    <mergeCell ref="S2:Z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0"/>
  <sheetViews>
    <sheetView tabSelected="1" topLeftCell="F1" workbookViewId="0">
      <selection activeCell="N1" sqref="N1"/>
    </sheetView>
  </sheetViews>
  <sheetFormatPr defaultRowHeight="14.4" x14ac:dyDescent="0.3"/>
  <cols>
    <col min="1" max="2" width="10.109375" style="7" bestFit="1" customWidth="1"/>
    <col min="6" max="6" width="2.109375" customWidth="1"/>
    <col min="27" max="27" width="8.88671875" customWidth="1"/>
    <col min="29" max="29" width="6.6640625" customWidth="1"/>
    <col min="30" max="30" width="2.109375" customWidth="1"/>
  </cols>
  <sheetData>
    <row r="2" spans="1:5" x14ac:dyDescent="0.3">
      <c r="B2" s="37"/>
      <c r="C2" s="8" t="s">
        <v>4</v>
      </c>
      <c r="D2" s="8" t="s">
        <v>5</v>
      </c>
      <c r="E2" s="8" t="s">
        <v>10</v>
      </c>
    </row>
    <row r="3" spans="1:5" x14ac:dyDescent="0.3">
      <c r="B3" s="11" t="s">
        <v>9</v>
      </c>
      <c r="C3" s="8" t="s">
        <v>3</v>
      </c>
      <c r="D3" s="8" t="s">
        <v>3</v>
      </c>
      <c r="E3" s="8" t="s">
        <v>3</v>
      </c>
    </row>
    <row r="4" spans="1:5" x14ac:dyDescent="0.3">
      <c r="A4" s="7">
        <f t="shared" ref="A4:A8" si="0">IF(E4=0,"",B4)</f>
        <v>43901</v>
      </c>
      <c r="B4" s="7">
        <v>43901</v>
      </c>
      <c r="C4" s="10">
        <f>SUMIFS(Data!$B:$B,Data!$D:$D,$B4,Data!$C:$C,C$2,Data!$A:$A,"Confirmed")-
SUMIFS(Data!$B:$B,Data!$D:$D,$B4,Data!$C:$C,C$2,Data!$A:$A,"Deaths")-
SUMIFS(Data!$B:$B,Data!$D:$D,$B4,Data!$C:$C,C$2,Data!$A:$A,"Recovered")</f>
        <v>48031</v>
      </c>
      <c r="D4" s="10">
        <f>SUMIFS(Data!$B:$B,Data!$D:$D,$B4,Data!$C:$C,D$2,Data!$A:$A,"Confirmed")-
SUMIFS(Data!$B:$B,Data!$D:$D,$B4,Data!$C:$C,D$2,Data!$A:$A,"Deaths")-
SUMIFS(Data!$B:$B,Data!$D:$D,$B4,Data!$C:$C,D$2,Data!$A:$A,"Recovered")</f>
        <v>8514</v>
      </c>
      <c r="E4" s="10">
        <f>SUMIFS(Data!$B:$B,Data!$D:$D,$B4,Data!$C:$C,E$2,Data!$A:$A,"Confirmed")-
SUMIFS(Data!$B:$B,Data!$D:$D,$B4,Data!$C:$C,E$2,Data!$A:$A,"Deaths")-
SUMIFS(Data!$B:$B,Data!$D:$D,$B4,Data!$C:$C,E$2,Data!$A:$A,"Recovered")</f>
        <v>1</v>
      </c>
    </row>
    <row r="5" spans="1:5" x14ac:dyDescent="0.3">
      <c r="A5" s="7">
        <f t="shared" si="0"/>
        <v>43902</v>
      </c>
      <c r="B5" s="7">
        <f t="shared" ref="B5:B9" si="1">B4+1</f>
        <v>43902</v>
      </c>
      <c r="C5" s="10">
        <f>SUMIFS(Data!$B:$B,Data!$D:$D,$B5,Data!$C:$C,C$2,Data!$A:$A,"Confirmed")-
SUMIFS(Data!$B:$B,Data!$D:$D,$B5,Data!$C:$C,C$2,Data!$A:$A,"Deaths")-
SUMIFS(Data!$B:$B,Data!$D:$D,$B5,Data!$C:$C,C$2,Data!$A:$A,"Recovered")</f>
        <v>53279</v>
      </c>
      <c r="D5" s="10">
        <f>SUMIFS(Data!$B:$B,Data!$D:$D,$B5,Data!$C:$C,D$2,Data!$A:$A,"Confirmed")-
SUMIFS(Data!$B:$B,Data!$D:$D,$B5,Data!$C:$C,D$2,Data!$A:$A,"Deaths")-
SUMIFS(Data!$B:$B,Data!$D:$D,$B5,Data!$C:$C,D$2,Data!$A:$A,"Recovered")</f>
        <v>10590</v>
      </c>
      <c r="E5" s="10">
        <f>SUMIFS(Data!$B:$B,Data!$D:$D,$B5,Data!$C:$C,E$2,Data!$A:$A,"Confirmed")-
SUMIFS(Data!$B:$B,Data!$D:$D,$B5,Data!$C:$C,E$2,Data!$A:$A,"Deaths")-
SUMIFS(Data!$B:$B,Data!$D:$D,$B5,Data!$C:$C,E$2,Data!$A:$A,"Recovered")</f>
        <v>1</v>
      </c>
    </row>
    <row r="6" spans="1:5" x14ac:dyDescent="0.3">
      <c r="A6" s="7">
        <f t="shared" si="0"/>
        <v>43903</v>
      </c>
      <c r="B6" s="7">
        <f t="shared" si="1"/>
        <v>43903</v>
      </c>
      <c r="C6" s="10">
        <f>SUMIFS(Data!$B:$B,Data!$D:$D,$B6,Data!$C:$C,C$2,Data!$A:$A,"Confirmed")-
SUMIFS(Data!$B:$B,Data!$D:$D,$B6,Data!$C:$C,C$2,Data!$A:$A,"Deaths")-
SUMIFS(Data!$B:$B,Data!$D:$D,$B6,Data!$C:$C,C$2,Data!$A:$A,"Recovered")</f>
        <v>59168</v>
      </c>
      <c r="D6" s="10">
        <f>SUMIFS(Data!$B:$B,Data!$D:$D,$B6,Data!$C:$C,D$2,Data!$A:$A,"Confirmed")-
SUMIFS(Data!$B:$B,Data!$D:$D,$B6,Data!$C:$C,D$2,Data!$A:$A,"Deaths")-
SUMIFS(Data!$B:$B,Data!$D:$D,$B6,Data!$C:$C,D$2,Data!$A:$A,"Recovered")</f>
        <v>12839</v>
      </c>
      <c r="E6" s="10">
        <f>SUMIFS(Data!$B:$B,Data!$D:$D,$B6,Data!$C:$C,E$2,Data!$A:$A,"Confirmed")-
SUMIFS(Data!$B:$B,Data!$D:$D,$B6,Data!$C:$C,E$2,Data!$A:$A,"Deaths")-
SUMIFS(Data!$B:$B,Data!$D:$D,$B6,Data!$C:$C,E$2,Data!$A:$A,"Recovered")</f>
        <v>5</v>
      </c>
    </row>
    <row r="7" spans="1:5" x14ac:dyDescent="0.3">
      <c r="A7" s="7">
        <f t="shared" si="0"/>
        <v>43904</v>
      </c>
      <c r="B7" s="7">
        <f t="shared" si="1"/>
        <v>43904</v>
      </c>
      <c r="C7" s="10">
        <f>SUMIFS(Data!$B:$B,Data!$D:$D,$B7,Data!$C:$C,C$2,Data!$A:$A,"Confirmed")-
SUMIFS(Data!$B:$B,Data!$D:$D,$B7,Data!$C:$C,C$2,Data!$A:$A,"Deaths")-
SUMIFS(Data!$B:$B,Data!$D:$D,$B7,Data!$C:$C,C$2,Data!$A:$A,"Recovered")</f>
        <v>67413</v>
      </c>
      <c r="D7" s="10">
        <f>SUMIFS(Data!$B:$B,Data!$D:$D,$B7,Data!$C:$C,D$2,Data!$A:$A,"Confirmed")-
SUMIFS(Data!$B:$B,Data!$D:$D,$B7,Data!$C:$C,D$2,Data!$A:$A,"Deaths")-
SUMIFS(Data!$B:$B,Data!$D:$D,$B7,Data!$C:$C,D$2,Data!$A:$A,"Recovered")</f>
        <v>14955</v>
      </c>
      <c r="E7" s="10">
        <f>SUMIFS(Data!$B:$B,Data!$D:$D,$B7,Data!$C:$C,E$2,Data!$A:$A,"Confirmed")-
SUMIFS(Data!$B:$B,Data!$D:$D,$B7,Data!$C:$C,E$2,Data!$A:$A,"Deaths")-
SUMIFS(Data!$B:$B,Data!$D:$D,$B7,Data!$C:$C,E$2,Data!$A:$A,"Recovered")</f>
        <v>6</v>
      </c>
    </row>
    <row r="8" spans="1:5" x14ac:dyDescent="0.3">
      <c r="A8" s="7">
        <f t="shared" si="0"/>
        <v>43905</v>
      </c>
      <c r="B8" s="7">
        <f t="shared" si="1"/>
        <v>43905</v>
      </c>
      <c r="C8" s="10">
        <f>SUMIFS(Data!$B:$B,Data!$D:$D,$B8,Data!$C:$C,C$2,Data!$A:$A,"Confirmed")-
SUMIFS(Data!$B:$B,Data!$D:$D,$B8,Data!$C:$C,C$2,Data!$A:$A,"Deaths")-
SUMIFS(Data!$B:$B,Data!$D:$D,$B8,Data!$C:$C,C$2,Data!$A:$A,"Recovered")</f>
        <v>74717</v>
      </c>
      <c r="D8" s="10">
        <f>SUMIFS(Data!$B:$B,Data!$D:$D,$B8,Data!$C:$C,D$2,Data!$A:$A,"Confirmed")-
SUMIFS(Data!$B:$B,Data!$D:$D,$B8,Data!$C:$C,D$2,Data!$A:$A,"Deaths")-
SUMIFS(Data!$B:$B,Data!$D:$D,$B8,Data!$C:$C,D$2,Data!$A:$A,"Recovered")</f>
        <v>17750</v>
      </c>
      <c r="E8" s="10">
        <f>SUMIFS(Data!$B:$B,Data!$D:$D,$B8,Data!$C:$C,E$2,Data!$A:$A,"Confirmed")-
SUMIFS(Data!$B:$B,Data!$D:$D,$B8,Data!$C:$C,E$2,Data!$A:$A,"Deaths")-
SUMIFS(Data!$B:$B,Data!$D:$D,$B8,Data!$C:$C,E$2,Data!$A:$A,"Recovered")</f>
        <v>18</v>
      </c>
    </row>
    <row r="9" spans="1:5" x14ac:dyDescent="0.3">
      <c r="A9" s="7">
        <f>IF(E9=0,"",B9)</f>
        <v>43906</v>
      </c>
      <c r="B9" s="7">
        <f t="shared" si="1"/>
        <v>43906</v>
      </c>
      <c r="C9" s="10">
        <f>SUMIFS(Data!$B:$B,Data!$D:$D,$B9,Data!$C:$C,C$2,Data!$A:$A,"Confirmed")-
SUMIFS(Data!$B:$B,Data!$D:$D,$B9,Data!$C:$C,C$2,Data!$A:$A,"Deaths")-
SUMIFS(Data!$B:$B,Data!$D:$D,$B9,Data!$C:$C,C$2,Data!$A:$A,"Recovered")</f>
        <v>85617</v>
      </c>
      <c r="D9" s="10">
        <f>SUMIFS(Data!$B:$B,Data!$D:$D,$B9,Data!$C:$C,D$2,Data!$A:$A,"Confirmed")-
SUMIFS(Data!$B:$B,Data!$D:$D,$B9,Data!$C:$C,D$2,Data!$A:$A,"Deaths")-
SUMIFS(Data!$B:$B,Data!$D:$D,$B9,Data!$C:$C,D$2,Data!$A:$A,"Recovered")</f>
        <v>20603</v>
      </c>
      <c r="E9" s="10">
        <f>SUMIFS(Data!$B:$B,Data!$D:$D,$B9,Data!$C:$C,E$2,Data!$A:$A,"Confirmed")-
SUMIFS(Data!$B:$B,Data!$D:$D,$B9,Data!$C:$C,E$2,Data!$A:$A,"Deaths")-
SUMIFS(Data!$B:$B,Data!$D:$D,$B9,Data!$C:$C,E$2,Data!$A:$A,"Recovered")</f>
        <v>47</v>
      </c>
    </row>
    <row r="10" spans="1:5" x14ac:dyDescent="0.3">
      <c r="A10" s="7">
        <f t="shared" ref="A10:A54" si="2">IF(E10=0,"",B10)</f>
        <v>43907</v>
      </c>
      <c r="B10" s="7">
        <f>B9+1</f>
        <v>43907</v>
      </c>
      <c r="C10" s="10">
        <f>SUMIFS(Data!$B:$B,Data!$D:$D,$B10,Data!$C:$C,C$2,Data!$A:$A,"Confirmed")-
SUMIFS(Data!$B:$B,Data!$D:$D,$B10,Data!$C:$C,C$2,Data!$A:$A,"Deaths")-
SUMIFS(Data!$B:$B,Data!$D:$D,$B10,Data!$C:$C,C$2,Data!$A:$A,"Recovered")</f>
        <v>95819</v>
      </c>
      <c r="D10" s="10">
        <f>SUMIFS(Data!$B:$B,Data!$D:$D,$B10,Data!$C:$C,D$2,Data!$A:$A,"Confirmed")-
SUMIFS(Data!$B:$B,Data!$D:$D,$B10,Data!$C:$C,D$2,Data!$A:$A,"Deaths")-
SUMIFS(Data!$B:$B,Data!$D:$D,$B10,Data!$C:$C,D$2,Data!$A:$A,"Recovered")</f>
        <v>23073</v>
      </c>
      <c r="E10" s="10">
        <f>SUMIFS(Data!$B:$B,Data!$D:$D,$B10,Data!$C:$C,E$2,Data!$A:$A,"Confirmed")-
SUMIFS(Data!$B:$B,Data!$D:$D,$B10,Data!$C:$C,E$2,Data!$A:$A,"Deaths")-
SUMIFS(Data!$B:$B,Data!$D:$D,$B10,Data!$C:$C,E$2,Data!$A:$A,"Recovered")</f>
        <v>97</v>
      </c>
    </row>
    <row r="11" spans="1:5" x14ac:dyDescent="0.3">
      <c r="A11" s="7">
        <f t="shared" si="2"/>
        <v>43908</v>
      </c>
      <c r="B11" s="7">
        <f t="shared" ref="B11:B74" si="3">B10+1</f>
        <v>43908</v>
      </c>
      <c r="C11" s="10">
        <f>SUMIFS(Data!$B:$B,Data!$D:$D,$B11,Data!$C:$C,C$2,Data!$A:$A,"Confirmed")-
SUMIFS(Data!$B:$B,Data!$D:$D,$B11,Data!$C:$C,C$2,Data!$A:$A,"Deaths")-
SUMIFS(Data!$B:$B,Data!$D:$D,$B11,Data!$C:$C,C$2,Data!$A:$A,"Recovered")</f>
        <v>108108</v>
      </c>
      <c r="D11" s="10">
        <f>SUMIFS(Data!$B:$B,Data!$D:$D,$B11,Data!$C:$C,D$2,Data!$A:$A,"Confirmed")-
SUMIFS(Data!$B:$B,Data!$D:$D,$B11,Data!$C:$C,D$2,Data!$A:$A,"Deaths")-
SUMIFS(Data!$B:$B,Data!$D:$D,$B11,Data!$C:$C,D$2,Data!$A:$A,"Recovered")</f>
        <v>26062</v>
      </c>
      <c r="E11" s="10">
        <f>SUMIFS(Data!$B:$B,Data!$D:$D,$B11,Data!$C:$C,E$2,Data!$A:$A,"Confirmed")-
SUMIFS(Data!$B:$B,Data!$D:$D,$B11,Data!$C:$C,E$2,Data!$A:$A,"Deaths")-
SUMIFS(Data!$B:$B,Data!$D:$D,$B11,Data!$C:$C,E$2,Data!$A:$A,"Recovered")</f>
        <v>189</v>
      </c>
    </row>
    <row r="12" spans="1:5" x14ac:dyDescent="0.3">
      <c r="A12" s="7">
        <f t="shared" si="2"/>
        <v>43909</v>
      </c>
      <c r="B12" s="7">
        <f t="shared" si="3"/>
        <v>43909</v>
      </c>
      <c r="C12" s="10">
        <f>SUMIFS(Data!$B:$B,Data!$D:$D,$B12,Data!$C:$C,C$2,Data!$A:$A,"Confirmed")-
SUMIFS(Data!$B:$B,Data!$D:$D,$B12,Data!$C:$C,C$2,Data!$A:$A,"Deaths")-
SUMIFS(Data!$B:$B,Data!$D:$D,$B12,Data!$C:$C,C$2,Data!$A:$A,"Recovered")</f>
        <v>125892</v>
      </c>
      <c r="D12" s="10">
        <f>SUMIFS(Data!$B:$B,Data!$D:$D,$B12,Data!$C:$C,D$2,Data!$A:$A,"Confirmed")-
SUMIFS(Data!$B:$B,Data!$D:$D,$B12,Data!$C:$C,D$2,Data!$A:$A,"Deaths")-
SUMIFS(Data!$B:$B,Data!$D:$D,$B12,Data!$C:$C,D$2,Data!$A:$A,"Recovered")</f>
        <v>28710</v>
      </c>
      <c r="E12" s="10">
        <f>SUMIFS(Data!$B:$B,Data!$D:$D,$B12,Data!$C:$C,E$2,Data!$A:$A,"Confirmed")-
SUMIFS(Data!$B:$B,Data!$D:$D,$B12,Data!$C:$C,E$2,Data!$A:$A,"Deaths")-
SUMIFS(Data!$B:$B,Data!$D:$D,$B12,Data!$C:$C,E$2,Data!$A:$A,"Recovered")</f>
        <v>355</v>
      </c>
    </row>
    <row r="13" spans="1:5" x14ac:dyDescent="0.3">
      <c r="A13" s="7">
        <f t="shared" si="2"/>
        <v>43910</v>
      </c>
      <c r="B13" s="7">
        <f t="shared" si="3"/>
        <v>43910</v>
      </c>
      <c r="C13" s="10">
        <f>SUMIFS(Data!$B:$B,Data!$D:$D,$B13,Data!$C:$C,C$2,Data!$A:$A,"Confirmed")-
SUMIFS(Data!$B:$B,Data!$D:$D,$B13,Data!$C:$C,C$2,Data!$A:$A,"Deaths")-
SUMIFS(Data!$B:$B,Data!$D:$D,$B13,Data!$C:$C,C$2,Data!$A:$A,"Recovered")</f>
        <v>148462</v>
      </c>
      <c r="D13" s="10">
        <f>SUMIFS(Data!$B:$B,Data!$D:$D,$B13,Data!$C:$C,D$2,Data!$A:$A,"Confirmed")-
SUMIFS(Data!$B:$B,Data!$D:$D,$B13,Data!$C:$C,D$2,Data!$A:$A,"Deaths")-
SUMIFS(Data!$B:$B,Data!$D:$D,$B13,Data!$C:$C,D$2,Data!$A:$A,"Recovered")</f>
        <v>33190</v>
      </c>
      <c r="E13" s="10">
        <f>SUMIFS(Data!$B:$B,Data!$D:$D,$B13,Data!$C:$C,E$2,Data!$A:$A,"Confirmed")-
SUMIFS(Data!$B:$B,Data!$D:$D,$B13,Data!$C:$C,E$2,Data!$A:$A,"Deaths")-
SUMIFS(Data!$B:$B,Data!$D:$D,$B13,Data!$C:$C,E$2,Data!$A:$A,"Recovered")</f>
        <v>661</v>
      </c>
    </row>
    <row r="14" spans="1:5" x14ac:dyDescent="0.3">
      <c r="A14" s="7">
        <f t="shared" si="2"/>
        <v>43911</v>
      </c>
      <c r="B14" s="7">
        <f t="shared" si="3"/>
        <v>43911</v>
      </c>
      <c r="C14" s="10">
        <f>SUMIFS(Data!$B:$B,Data!$D:$D,$B14,Data!$C:$C,C$2,Data!$A:$A,"Confirmed")-
SUMIFS(Data!$B:$B,Data!$D:$D,$B14,Data!$C:$C,C$2,Data!$A:$A,"Deaths")-
SUMIFS(Data!$B:$B,Data!$D:$D,$B14,Data!$C:$C,C$2,Data!$A:$A,"Recovered")</f>
        <v>175780</v>
      </c>
      <c r="D14" s="10">
        <f>SUMIFS(Data!$B:$B,Data!$D:$D,$B14,Data!$C:$C,D$2,Data!$A:$A,"Confirmed")-
SUMIFS(Data!$B:$B,Data!$D:$D,$B14,Data!$C:$C,D$2,Data!$A:$A,"Deaths")-
SUMIFS(Data!$B:$B,Data!$D:$D,$B14,Data!$C:$C,D$2,Data!$A:$A,"Recovered")</f>
        <v>38549</v>
      </c>
      <c r="E14" s="10">
        <f>SUMIFS(Data!$B:$B,Data!$D:$D,$B14,Data!$C:$C,E$2,Data!$A:$A,"Confirmed")-
SUMIFS(Data!$B:$B,Data!$D:$D,$B14,Data!$C:$C,E$2,Data!$A:$A,"Deaths")-
SUMIFS(Data!$B:$B,Data!$D:$D,$B14,Data!$C:$C,E$2,Data!$A:$A,"Recovered")</f>
        <v>926</v>
      </c>
    </row>
    <row r="15" spans="1:5" x14ac:dyDescent="0.3">
      <c r="A15" s="7">
        <f t="shared" si="2"/>
        <v>43912</v>
      </c>
      <c r="B15" s="7">
        <f t="shared" si="3"/>
        <v>43912</v>
      </c>
      <c r="C15" s="10">
        <f>SUMIFS(Data!$B:$B,Data!$D:$D,$B15,Data!$C:$C,C$2,Data!$A:$A,"Confirmed")-
SUMIFS(Data!$B:$B,Data!$D:$D,$B15,Data!$C:$C,C$2,Data!$A:$A,"Deaths")-
SUMIFS(Data!$B:$B,Data!$D:$D,$B15,Data!$C:$C,C$2,Data!$A:$A,"Recovered")</f>
        <v>201857</v>
      </c>
      <c r="D15" s="10">
        <f>SUMIFS(Data!$B:$B,Data!$D:$D,$B15,Data!$C:$C,D$2,Data!$A:$A,"Confirmed")-
SUMIFS(Data!$B:$B,Data!$D:$D,$B15,Data!$C:$C,D$2,Data!$A:$A,"Deaths")-
SUMIFS(Data!$B:$B,Data!$D:$D,$B15,Data!$C:$C,D$2,Data!$A:$A,"Recovered")</f>
        <v>42681</v>
      </c>
      <c r="E15" s="10">
        <f>SUMIFS(Data!$B:$B,Data!$D:$D,$B15,Data!$C:$C,E$2,Data!$A:$A,"Confirmed")-
SUMIFS(Data!$B:$B,Data!$D:$D,$B15,Data!$C:$C,E$2,Data!$A:$A,"Deaths")-
SUMIFS(Data!$B:$B,Data!$D:$D,$B15,Data!$C:$C,E$2,Data!$A:$A,"Recovered")</f>
        <v>1206</v>
      </c>
    </row>
    <row r="16" spans="1:5" x14ac:dyDescent="0.3">
      <c r="A16" s="7">
        <f t="shared" si="2"/>
        <v>43913</v>
      </c>
      <c r="B16" s="7">
        <f t="shared" si="3"/>
        <v>43913</v>
      </c>
      <c r="C16" s="10">
        <f>SUMIFS(Data!$B:$B,Data!$D:$D,$B16,Data!$C:$C,C$2,Data!$A:$A,"Confirmed")-
SUMIFS(Data!$B:$B,Data!$D:$D,$B16,Data!$C:$C,C$2,Data!$A:$A,"Deaths")-
SUMIFS(Data!$B:$B,Data!$D:$D,$B16,Data!$C:$C,C$2,Data!$A:$A,"Recovered")</f>
        <v>225531</v>
      </c>
      <c r="D16" s="10">
        <f>SUMIFS(Data!$B:$B,Data!$D:$D,$B16,Data!$C:$C,D$2,Data!$A:$A,"Confirmed")-
SUMIFS(Data!$B:$B,Data!$D:$D,$B16,Data!$C:$C,D$2,Data!$A:$A,"Deaths")-
SUMIFS(Data!$B:$B,Data!$D:$D,$B16,Data!$C:$C,D$2,Data!$A:$A,"Recovered")</f>
        <v>46638</v>
      </c>
      <c r="E16" s="10">
        <f>SUMIFS(Data!$B:$B,Data!$D:$D,$B16,Data!$C:$C,E$2,Data!$A:$A,"Confirmed")-
SUMIFS(Data!$B:$B,Data!$D:$D,$B16,Data!$C:$C,E$2,Data!$A:$A,"Deaths")-
SUMIFS(Data!$B:$B,Data!$D:$D,$B16,Data!$C:$C,E$2,Data!$A:$A,"Recovered")</f>
        <v>1492</v>
      </c>
    </row>
    <row r="17" spans="1:5" x14ac:dyDescent="0.3">
      <c r="A17" s="7">
        <f t="shared" si="2"/>
        <v>43914</v>
      </c>
      <c r="B17" s="7">
        <f t="shared" si="3"/>
        <v>43914</v>
      </c>
      <c r="C17" s="10">
        <f>SUMIFS(Data!$B:$B,Data!$D:$D,$B17,Data!$C:$C,C$2,Data!$A:$A,"Confirmed")-
SUMIFS(Data!$B:$B,Data!$D:$D,$B17,Data!$C:$C,C$2,Data!$A:$A,"Deaths")-
SUMIFS(Data!$B:$B,Data!$D:$D,$B17,Data!$C:$C,C$2,Data!$A:$A,"Recovered")</f>
        <v>263148</v>
      </c>
      <c r="D17" s="10">
        <f>SUMIFS(Data!$B:$B,Data!$D:$D,$B17,Data!$C:$C,D$2,Data!$A:$A,"Confirmed")-
SUMIFS(Data!$B:$B,Data!$D:$D,$B17,Data!$C:$C,D$2,Data!$A:$A,"Deaths")-
SUMIFS(Data!$B:$B,Data!$D:$D,$B17,Data!$C:$C,D$2,Data!$A:$A,"Recovered")</f>
        <v>50418</v>
      </c>
      <c r="E17" s="10">
        <f>SUMIFS(Data!$B:$B,Data!$D:$D,$B17,Data!$C:$C,E$2,Data!$A:$A,"Confirmed")-
SUMIFS(Data!$B:$B,Data!$D:$D,$B17,Data!$C:$C,E$2,Data!$A:$A,"Deaths")-
SUMIFS(Data!$B:$B,Data!$D:$D,$B17,Data!$C:$C,E$2,Data!$A:$A,"Recovered")</f>
        <v>1828</v>
      </c>
    </row>
    <row r="18" spans="1:5" x14ac:dyDescent="0.3">
      <c r="A18" s="7">
        <f t="shared" si="2"/>
        <v>43915</v>
      </c>
      <c r="B18" s="7">
        <f t="shared" si="3"/>
        <v>43915</v>
      </c>
      <c r="C18" s="10">
        <f>SUMIFS(Data!$B:$B,Data!$D:$D,$B18,Data!$C:$C,C$2,Data!$A:$A,"Confirmed")-
SUMIFS(Data!$B:$B,Data!$D:$D,$B18,Data!$C:$C,C$2,Data!$A:$A,"Deaths")-
SUMIFS(Data!$B:$B,Data!$D:$D,$B18,Data!$C:$C,C$2,Data!$A:$A,"Recovered")</f>
        <v>295495</v>
      </c>
      <c r="D18" s="10">
        <f>SUMIFS(Data!$B:$B,Data!$D:$D,$B18,Data!$C:$C,D$2,Data!$A:$A,"Confirmed")-
SUMIFS(Data!$B:$B,Data!$D:$D,$B18,Data!$C:$C,D$2,Data!$A:$A,"Deaths")-
SUMIFS(Data!$B:$B,Data!$D:$D,$B18,Data!$C:$C,D$2,Data!$A:$A,"Recovered")</f>
        <v>54030</v>
      </c>
      <c r="E18" s="10">
        <f>SUMIFS(Data!$B:$B,Data!$D:$D,$B18,Data!$C:$C,E$2,Data!$A:$A,"Confirmed")-
SUMIFS(Data!$B:$B,Data!$D:$D,$B18,Data!$C:$C,E$2,Data!$A:$A,"Deaths")-
SUMIFS(Data!$B:$B,Data!$D:$D,$B18,Data!$C:$C,E$2,Data!$A:$A,"Recovered")</f>
        <v>2348</v>
      </c>
    </row>
    <row r="19" spans="1:5" x14ac:dyDescent="0.3">
      <c r="A19" s="7">
        <f t="shared" si="2"/>
        <v>43916</v>
      </c>
      <c r="B19" s="7">
        <f t="shared" si="3"/>
        <v>43916</v>
      </c>
      <c r="C19" s="10">
        <f>SUMIFS(Data!$B:$B,Data!$D:$D,$B19,Data!$C:$C,C$2,Data!$A:$A,"Confirmed")-
SUMIFS(Data!$B:$B,Data!$D:$D,$B19,Data!$C:$C,C$2,Data!$A:$A,"Deaths")-
SUMIFS(Data!$B:$B,Data!$D:$D,$B19,Data!$C:$C,C$2,Data!$A:$A,"Recovered")</f>
        <v>335619</v>
      </c>
      <c r="D19" s="10">
        <f>SUMIFS(Data!$B:$B,Data!$D:$D,$B19,Data!$C:$C,D$2,Data!$A:$A,"Confirmed")-
SUMIFS(Data!$B:$B,Data!$D:$D,$B19,Data!$C:$C,D$2,Data!$A:$A,"Deaths")-
SUMIFS(Data!$B:$B,Data!$D:$D,$B19,Data!$C:$C,D$2,Data!$A:$A,"Recovered")</f>
        <v>57521</v>
      </c>
      <c r="E19" s="10">
        <f>SUMIFS(Data!$B:$B,Data!$D:$D,$B19,Data!$C:$C,E$2,Data!$A:$A,"Confirmed")-
SUMIFS(Data!$B:$B,Data!$D:$D,$B19,Data!$C:$C,E$2,Data!$A:$A,"Deaths")-
SUMIFS(Data!$B:$B,Data!$D:$D,$B19,Data!$C:$C,E$2,Data!$A:$A,"Recovered")</f>
        <v>3528</v>
      </c>
    </row>
    <row r="20" spans="1:5" x14ac:dyDescent="0.3">
      <c r="A20" s="7">
        <f t="shared" si="2"/>
        <v>43917</v>
      </c>
      <c r="B20" s="7">
        <f t="shared" si="3"/>
        <v>43917</v>
      </c>
      <c r="C20" s="10">
        <f>SUMIFS(Data!$B:$B,Data!$D:$D,$B20,Data!$C:$C,C$2,Data!$A:$A,"Confirmed")-
SUMIFS(Data!$B:$B,Data!$D:$D,$B20,Data!$C:$C,C$2,Data!$A:$A,"Deaths")-
SUMIFS(Data!$B:$B,Data!$D:$D,$B20,Data!$C:$C,C$2,Data!$A:$A,"Recovered")</f>
        <v>385945</v>
      </c>
      <c r="D20" s="10">
        <f>SUMIFS(Data!$B:$B,Data!$D:$D,$B20,Data!$C:$C,D$2,Data!$A:$A,"Confirmed")-
SUMIFS(Data!$B:$B,Data!$D:$D,$B20,Data!$C:$C,D$2,Data!$A:$A,"Deaths")-
SUMIFS(Data!$B:$B,Data!$D:$D,$B20,Data!$C:$C,D$2,Data!$A:$A,"Recovered")</f>
        <v>62013</v>
      </c>
      <c r="E20" s="10">
        <f>SUMIFS(Data!$B:$B,Data!$D:$D,$B20,Data!$C:$C,E$2,Data!$A:$A,"Confirmed")-
SUMIFS(Data!$B:$B,Data!$D:$D,$B20,Data!$C:$C,E$2,Data!$A:$A,"Deaths")-
SUMIFS(Data!$B:$B,Data!$D:$D,$B20,Data!$C:$C,E$2,Data!$A:$A,"Recovered")</f>
        <v>5564</v>
      </c>
    </row>
    <row r="21" spans="1:5" x14ac:dyDescent="0.3">
      <c r="A21" s="7">
        <f t="shared" si="2"/>
        <v>43918</v>
      </c>
      <c r="B21" s="7">
        <f t="shared" si="3"/>
        <v>43918</v>
      </c>
      <c r="C21" s="10">
        <f>SUMIFS(Data!$B:$B,Data!$D:$D,$B21,Data!$C:$C,C$2,Data!$A:$A,"Confirmed")-
SUMIFS(Data!$B:$B,Data!$D:$D,$B21,Data!$C:$C,C$2,Data!$A:$A,"Deaths")-
SUMIFS(Data!$B:$B,Data!$D:$D,$B21,Data!$C:$C,C$2,Data!$A:$A,"Recovered")</f>
        <v>438706</v>
      </c>
      <c r="D21" s="10">
        <f>SUMIFS(Data!$B:$B,Data!$D:$D,$B21,Data!$C:$C,D$2,Data!$A:$A,"Confirmed")-
SUMIFS(Data!$B:$B,Data!$D:$D,$B21,Data!$C:$C,D$2,Data!$A:$A,"Deaths")-
SUMIFS(Data!$B:$B,Data!$D:$D,$B21,Data!$C:$C,D$2,Data!$A:$A,"Recovered")</f>
        <v>66414</v>
      </c>
      <c r="E21" s="10">
        <f>SUMIFS(Data!$B:$B,Data!$D:$D,$B21,Data!$C:$C,E$2,Data!$A:$A,"Confirmed")-
SUMIFS(Data!$B:$B,Data!$D:$D,$B21,Data!$C:$C,E$2,Data!$A:$A,"Deaths")-
SUMIFS(Data!$B:$B,Data!$D:$D,$B21,Data!$C:$C,E$2,Data!$A:$A,"Recovered")</f>
        <v>7224</v>
      </c>
    </row>
    <row r="22" spans="1:5" x14ac:dyDescent="0.3">
      <c r="A22" s="7">
        <f t="shared" si="2"/>
        <v>43919</v>
      </c>
      <c r="B22" s="7">
        <f t="shared" si="3"/>
        <v>43919</v>
      </c>
      <c r="C22" s="10">
        <f>SUMIFS(Data!$B:$B,Data!$D:$D,$B22,Data!$C:$C,C$2,Data!$A:$A,"Confirmed")-
SUMIFS(Data!$B:$B,Data!$D:$D,$B22,Data!$C:$C,C$2,Data!$A:$A,"Deaths")-
SUMIFS(Data!$B:$B,Data!$D:$D,$B22,Data!$C:$C,C$2,Data!$A:$A,"Recovered")</f>
        <v>493558</v>
      </c>
      <c r="D22" s="10">
        <f>SUMIFS(Data!$B:$B,Data!$D:$D,$B22,Data!$C:$C,D$2,Data!$A:$A,"Confirmed")-
SUMIFS(Data!$B:$B,Data!$D:$D,$B22,Data!$C:$C,D$2,Data!$A:$A,"Deaths")-
SUMIFS(Data!$B:$B,Data!$D:$D,$B22,Data!$C:$C,D$2,Data!$A:$A,"Recovered")</f>
        <v>70065</v>
      </c>
      <c r="E22" s="10">
        <f>SUMIFS(Data!$B:$B,Data!$D:$D,$B22,Data!$C:$C,E$2,Data!$A:$A,"Confirmed")-
SUMIFS(Data!$B:$B,Data!$D:$D,$B22,Data!$C:$C,E$2,Data!$A:$A,"Deaths")-
SUMIFS(Data!$B:$B,Data!$D:$D,$B22,Data!$C:$C,E$2,Data!$A:$A,"Recovered")</f>
        <v>8981</v>
      </c>
    </row>
    <row r="23" spans="1:5" x14ac:dyDescent="0.3">
      <c r="A23" s="7">
        <f t="shared" si="2"/>
        <v>43920</v>
      </c>
      <c r="B23" s="7">
        <f t="shared" si="3"/>
        <v>43920</v>
      </c>
      <c r="C23" s="10">
        <f>SUMIFS(Data!$B:$B,Data!$D:$D,$B23,Data!$C:$C,C$2,Data!$A:$A,"Confirmed")-
SUMIFS(Data!$B:$B,Data!$D:$D,$B23,Data!$C:$C,C$2,Data!$A:$A,"Deaths")-
SUMIFS(Data!$B:$B,Data!$D:$D,$B23,Data!$C:$C,C$2,Data!$A:$A,"Recovered")</f>
        <v>537332</v>
      </c>
      <c r="D23" s="10">
        <f>SUMIFS(Data!$B:$B,Data!$D:$D,$B23,Data!$C:$C,D$2,Data!$A:$A,"Confirmed")-
SUMIFS(Data!$B:$B,Data!$D:$D,$B23,Data!$C:$C,D$2,Data!$A:$A,"Deaths")-
SUMIFS(Data!$B:$B,Data!$D:$D,$B23,Data!$C:$C,D$2,Data!$A:$A,"Recovered")</f>
        <v>73880</v>
      </c>
      <c r="E23" s="10">
        <f>SUMIFS(Data!$B:$B,Data!$D:$D,$B23,Data!$C:$C,E$2,Data!$A:$A,"Confirmed")-
SUMIFS(Data!$B:$B,Data!$D:$D,$B23,Data!$C:$C,E$2,Data!$A:$A,"Deaths")-
SUMIFS(Data!$B:$B,Data!$D:$D,$B23,Data!$C:$C,E$2,Data!$A:$A,"Recovered")</f>
        <v>10497</v>
      </c>
    </row>
    <row r="24" spans="1:5" x14ac:dyDescent="0.3">
      <c r="A24" s="7">
        <f t="shared" si="2"/>
        <v>43921</v>
      </c>
      <c r="B24" s="7">
        <f t="shared" si="3"/>
        <v>43921</v>
      </c>
      <c r="C24" s="10">
        <f>SUMIFS(Data!$B:$B,Data!$D:$D,$B24,Data!$C:$C,C$2,Data!$A:$A,"Confirmed")-
SUMIFS(Data!$B:$B,Data!$D:$D,$B24,Data!$C:$C,C$2,Data!$A:$A,"Deaths")-
SUMIFS(Data!$B:$B,Data!$D:$D,$B24,Data!$C:$C,C$2,Data!$A:$A,"Recovered")</f>
        <v>582367</v>
      </c>
      <c r="D24" s="10">
        <f>SUMIFS(Data!$B:$B,Data!$D:$D,$B24,Data!$C:$C,D$2,Data!$A:$A,"Confirmed")-
SUMIFS(Data!$B:$B,Data!$D:$D,$B24,Data!$C:$C,D$2,Data!$A:$A,"Deaths")-
SUMIFS(Data!$B:$B,Data!$D:$D,$B24,Data!$C:$C,D$2,Data!$A:$A,"Recovered")</f>
        <v>75528</v>
      </c>
      <c r="E24" s="10">
        <f>SUMIFS(Data!$B:$B,Data!$D:$D,$B24,Data!$C:$C,E$2,Data!$A:$A,"Confirmed")-
SUMIFS(Data!$B:$B,Data!$D:$D,$B24,Data!$C:$C,E$2,Data!$A:$A,"Deaths")-
SUMIFS(Data!$B:$B,Data!$D:$D,$B24,Data!$C:$C,E$2,Data!$A:$A,"Recovered")</f>
        <v>13074</v>
      </c>
    </row>
    <row r="25" spans="1:5" x14ac:dyDescent="0.3">
      <c r="A25" s="7">
        <f t="shared" si="2"/>
        <v>43922</v>
      </c>
      <c r="B25" s="7">
        <f t="shared" si="3"/>
        <v>43922</v>
      </c>
      <c r="C25" s="10">
        <f>SUMIFS(Data!$B:$B,Data!$D:$D,$B25,Data!$C:$C,C$2,Data!$A:$A,"Confirmed")-
SUMIFS(Data!$B:$B,Data!$D:$D,$B25,Data!$C:$C,C$2,Data!$A:$A,"Deaths")-
SUMIFS(Data!$B:$B,Data!$D:$D,$B25,Data!$C:$C,C$2,Data!$A:$A,"Recovered")</f>
        <v>639154</v>
      </c>
      <c r="D25" s="10">
        <f>SUMIFS(Data!$B:$B,Data!$D:$D,$B25,Data!$C:$C,D$2,Data!$A:$A,"Confirmed")-
SUMIFS(Data!$B:$B,Data!$D:$D,$B25,Data!$C:$C,D$2,Data!$A:$A,"Deaths")-
SUMIFS(Data!$B:$B,Data!$D:$D,$B25,Data!$C:$C,D$2,Data!$A:$A,"Recovered")</f>
        <v>77635</v>
      </c>
      <c r="E25" s="10">
        <f>SUMIFS(Data!$B:$B,Data!$D:$D,$B25,Data!$C:$C,E$2,Data!$A:$A,"Confirmed")-
SUMIFS(Data!$B:$B,Data!$D:$D,$B25,Data!$C:$C,E$2,Data!$A:$A,"Deaths")-
SUMIFS(Data!$B:$B,Data!$D:$D,$B25,Data!$C:$C,E$2,Data!$A:$A,"Recovered")</f>
        <v>15069</v>
      </c>
    </row>
    <row r="26" spans="1:5" x14ac:dyDescent="0.3">
      <c r="A26" s="7">
        <f t="shared" si="2"/>
        <v>43923</v>
      </c>
      <c r="B26" s="7">
        <f t="shared" si="3"/>
        <v>43923</v>
      </c>
      <c r="C26" s="10">
        <f>SUMIFS(Data!$B:$B,Data!$D:$D,$B26,Data!$C:$C,C$2,Data!$A:$A,"Confirmed")-
SUMIFS(Data!$B:$B,Data!$D:$D,$B26,Data!$C:$C,C$2,Data!$A:$A,"Deaths")-
SUMIFS(Data!$B:$B,Data!$D:$D,$B26,Data!$C:$C,C$2,Data!$A:$A,"Recovered")</f>
        <v>696000</v>
      </c>
      <c r="D26" s="10">
        <f>SUMIFS(Data!$B:$B,Data!$D:$D,$B26,Data!$C:$C,D$2,Data!$A:$A,"Confirmed")-
SUMIFS(Data!$B:$B,Data!$D:$D,$B26,Data!$C:$C,D$2,Data!$A:$A,"Deaths")-
SUMIFS(Data!$B:$B,Data!$D:$D,$B26,Data!$C:$C,D$2,Data!$A:$A,"Recovered")</f>
        <v>80572</v>
      </c>
      <c r="E26" s="10">
        <f>SUMIFS(Data!$B:$B,Data!$D:$D,$B26,Data!$C:$C,E$2,Data!$A:$A,"Confirmed")-
SUMIFS(Data!$B:$B,Data!$D:$D,$B26,Data!$C:$C,E$2,Data!$A:$A,"Deaths")-
SUMIFS(Data!$B:$B,Data!$D:$D,$B26,Data!$C:$C,E$2,Data!$A:$A,"Recovered")</f>
        <v>17364</v>
      </c>
    </row>
    <row r="27" spans="1:5" x14ac:dyDescent="0.3">
      <c r="A27" s="7">
        <f t="shared" si="2"/>
        <v>43924</v>
      </c>
      <c r="B27" s="7">
        <f t="shared" si="3"/>
        <v>43924</v>
      </c>
      <c r="C27" s="10">
        <f>SUMIFS(Data!$B:$B,Data!$D:$D,$B27,Data!$C:$C,C$2,Data!$A:$A,"Confirmed")-
SUMIFS(Data!$B:$B,Data!$D:$D,$B27,Data!$C:$C,C$2,Data!$A:$A,"Deaths")-
SUMIFS(Data!$B:$B,Data!$D:$D,$B27,Data!$C:$C,C$2,Data!$A:$A,"Recovered")</f>
        <v>751466</v>
      </c>
      <c r="D27" s="10">
        <f>SUMIFS(Data!$B:$B,Data!$D:$D,$B27,Data!$C:$C,D$2,Data!$A:$A,"Confirmed")-
SUMIFS(Data!$B:$B,Data!$D:$D,$B27,Data!$C:$C,D$2,Data!$A:$A,"Deaths")-
SUMIFS(Data!$B:$B,Data!$D:$D,$B27,Data!$C:$C,D$2,Data!$A:$A,"Recovered")</f>
        <v>83049</v>
      </c>
      <c r="E27" s="10">
        <f>SUMIFS(Data!$B:$B,Data!$D:$D,$B27,Data!$C:$C,E$2,Data!$A:$A,"Confirmed")-
SUMIFS(Data!$B:$B,Data!$D:$D,$B27,Data!$C:$C,E$2,Data!$A:$A,"Deaths")-
SUMIFS(Data!$B:$B,Data!$D:$D,$B27,Data!$C:$C,E$2,Data!$A:$A,"Recovered")</f>
        <v>20012</v>
      </c>
    </row>
    <row r="28" spans="1:5" x14ac:dyDescent="0.3">
      <c r="A28" s="7">
        <f t="shared" si="2"/>
        <v>43925</v>
      </c>
      <c r="B28" s="7">
        <f t="shared" si="3"/>
        <v>43925</v>
      </c>
      <c r="C28" s="10">
        <f>SUMIFS(Data!$B:$B,Data!$D:$D,$B28,Data!$C:$C,C$2,Data!$A:$A,"Confirmed")-
SUMIFS(Data!$B:$B,Data!$D:$D,$B28,Data!$C:$C,C$2,Data!$A:$A,"Deaths")-
SUMIFS(Data!$B:$B,Data!$D:$D,$B28,Data!$C:$C,C$2,Data!$A:$A,"Recovered")</f>
        <v>833215</v>
      </c>
      <c r="D28" s="10">
        <f>SUMIFS(Data!$B:$B,Data!$D:$D,$B28,Data!$C:$C,D$2,Data!$A:$A,"Confirmed")-
SUMIFS(Data!$B:$B,Data!$D:$D,$B28,Data!$C:$C,D$2,Data!$A:$A,"Deaths")-
SUMIFS(Data!$B:$B,Data!$D:$D,$B28,Data!$C:$C,D$2,Data!$A:$A,"Recovered")</f>
        <v>85388</v>
      </c>
      <c r="E28" s="10">
        <f>SUMIFS(Data!$B:$B,Data!$D:$D,$B28,Data!$C:$C,E$2,Data!$A:$A,"Confirmed")-
SUMIFS(Data!$B:$B,Data!$D:$D,$B28,Data!$C:$C,E$2,Data!$A:$A,"Deaths")-
SUMIFS(Data!$B:$B,Data!$D:$D,$B28,Data!$C:$C,E$2,Data!$A:$A,"Recovered")</f>
        <v>22647</v>
      </c>
    </row>
    <row r="29" spans="1:5" x14ac:dyDescent="0.3">
      <c r="A29" s="7">
        <f t="shared" si="2"/>
        <v>43926</v>
      </c>
      <c r="B29" s="7">
        <f t="shared" si="3"/>
        <v>43926</v>
      </c>
      <c r="C29" s="10">
        <f>SUMIFS(Data!$B:$B,Data!$D:$D,$B29,Data!$C:$C,C$2,Data!$A:$A,"Confirmed")-
SUMIFS(Data!$B:$B,Data!$D:$D,$B29,Data!$C:$C,C$2,Data!$A:$A,"Deaths")-
SUMIFS(Data!$B:$B,Data!$D:$D,$B29,Data!$C:$C,C$2,Data!$A:$A,"Recovered")</f>
        <v>890326</v>
      </c>
      <c r="D29" s="10">
        <f>SUMIFS(Data!$B:$B,Data!$D:$D,$B29,Data!$C:$C,D$2,Data!$A:$A,"Confirmed")-
SUMIFS(Data!$B:$B,Data!$D:$D,$B29,Data!$C:$C,D$2,Data!$A:$A,"Deaths")-
SUMIFS(Data!$B:$B,Data!$D:$D,$B29,Data!$C:$C,D$2,Data!$A:$A,"Recovered")</f>
        <v>88274</v>
      </c>
      <c r="E29" s="10">
        <f>SUMIFS(Data!$B:$B,Data!$D:$D,$B29,Data!$C:$C,E$2,Data!$A:$A,"Confirmed")-
SUMIFS(Data!$B:$B,Data!$D:$D,$B29,Data!$C:$C,E$2,Data!$A:$A,"Deaths")-
SUMIFS(Data!$B:$B,Data!$D:$D,$B29,Data!$C:$C,E$2,Data!$A:$A,"Recovered")</f>
        <v>25453</v>
      </c>
    </row>
    <row r="30" spans="1:5" x14ac:dyDescent="0.3">
      <c r="A30" s="7">
        <f t="shared" si="2"/>
        <v>43927</v>
      </c>
      <c r="B30" s="7">
        <f t="shared" si="3"/>
        <v>43927</v>
      </c>
      <c r="C30" s="10">
        <f>SUMIFS(Data!$B:$B,Data!$D:$D,$B30,Data!$C:$C,C$2,Data!$A:$A,"Confirmed")-
SUMIFS(Data!$B:$B,Data!$D:$D,$B30,Data!$C:$C,C$2,Data!$A:$A,"Deaths")-
SUMIFS(Data!$B:$B,Data!$D:$D,$B30,Data!$C:$C,C$2,Data!$A:$A,"Recovered")</f>
        <v>943059</v>
      </c>
      <c r="D30" s="10">
        <f>SUMIFS(Data!$B:$B,Data!$D:$D,$B30,Data!$C:$C,D$2,Data!$A:$A,"Confirmed")-
SUMIFS(Data!$B:$B,Data!$D:$D,$B30,Data!$C:$C,D$2,Data!$A:$A,"Deaths")-
SUMIFS(Data!$B:$B,Data!$D:$D,$B30,Data!$C:$C,D$2,Data!$A:$A,"Recovered")</f>
        <v>91246</v>
      </c>
      <c r="E30" s="10">
        <f>SUMIFS(Data!$B:$B,Data!$D:$D,$B30,Data!$C:$C,E$2,Data!$A:$A,"Confirmed")-
SUMIFS(Data!$B:$B,Data!$D:$D,$B30,Data!$C:$C,E$2,Data!$A:$A,"Deaths")-
SUMIFS(Data!$B:$B,Data!$D:$D,$B30,Data!$C:$C,E$2,Data!$A:$A,"Recovered")</f>
        <v>28242</v>
      </c>
    </row>
    <row r="31" spans="1:5" x14ac:dyDescent="0.3">
      <c r="A31" s="7">
        <f t="shared" si="2"/>
        <v>43928</v>
      </c>
      <c r="B31" s="7">
        <f t="shared" si="3"/>
        <v>43928</v>
      </c>
      <c r="C31" s="10">
        <f>SUMIFS(Data!$B:$B,Data!$D:$D,$B31,Data!$C:$C,C$2,Data!$A:$A,"Confirmed")-
SUMIFS(Data!$B:$B,Data!$D:$D,$B31,Data!$C:$C,C$2,Data!$A:$A,"Deaths")-
SUMIFS(Data!$B:$B,Data!$D:$D,$B31,Data!$C:$C,C$2,Data!$A:$A,"Recovered")</f>
        <v>988282</v>
      </c>
      <c r="D31" s="10">
        <f>SUMIFS(Data!$B:$B,Data!$D:$D,$B31,Data!$C:$C,D$2,Data!$A:$A,"Confirmed")-
SUMIFS(Data!$B:$B,Data!$D:$D,$B31,Data!$C:$C,D$2,Data!$A:$A,"Deaths")-
SUMIFS(Data!$B:$B,Data!$D:$D,$B31,Data!$C:$C,D$2,Data!$A:$A,"Recovered")</f>
        <v>93187</v>
      </c>
      <c r="E31" s="10">
        <f>SUMIFS(Data!$B:$B,Data!$D:$D,$B31,Data!$C:$C,E$2,Data!$A:$A,"Confirmed")-
SUMIFS(Data!$B:$B,Data!$D:$D,$B31,Data!$C:$C,E$2,Data!$A:$A,"Deaths")-
SUMIFS(Data!$B:$B,Data!$D:$D,$B31,Data!$C:$C,E$2,Data!$A:$A,"Recovered")</f>
        <v>31802</v>
      </c>
    </row>
    <row r="32" spans="1:5" x14ac:dyDescent="0.3">
      <c r="A32" s="7">
        <f t="shared" si="2"/>
        <v>43929</v>
      </c>
      <c r="B32" s="7">
        <f t="shared" si="3"/>
        <v>43929</v>
      </c>
      <c r="C32" s="10">
        <f>SUMIFS(Data!$B:$B,Data!$D:$D,$B32,Data!$C:$C,C$2,Data!$A:$A,"Confirmed")-
SUMIFS(Data!$B:$B,Data!$D:$D,$B32,Data!$C:$C,C$2,Data!$A:$A,"Deaths")-
SUMIFS(Data!$B:$B,Data!$D:$D,$B32,Data!$C:$C,C$2,Data!$A:$A,"Recovered")</f>
        <v>1047813</v>
      </c>
      <c r="D32" s="10">
        <f>SUMIFS(Data!$B:$B,Data!$D:$D,$B32,Data!$C:$C,D$2,Data!$A:$A,"Confirmed")-
SUMIFS(Data!$B:$B,Data!$D:$D,$B32,Data!$C:$C,D$2,Data!$A:$A,"Deaths")-
SUMIFS(Data!$B:$B,Data!$D:$D,$B32,Data!$C:$C,D$2,Data!$A:$A,"Recovered")</f>
        <v>94067</v>
      </c>
      <c r="E32" s="10">
        <f>SUMIFS(Data!$B:$B,Data!$D:$D,$B32,Data!$C:$C,E$2,Data!$A:$A,"Confirmed")-
SUMIFS(Data!$B:$B,Data!$D:$D,$B32,Data!$C:$C,E$2,Data!$A:$A,"Deaths")-
SUMIFS(Data!$B:$B,Data!$D:$D,$B32,Data!$C:$C,E$2,Data!$A:$A,"Recovered")</f>
        <v>35568</v>
      </c>
    </row>
    <row r="33" spans="1:5" x14ac:dyDescent="0.3">
      <c r="A33" s="7">
        <f t="shared" si="2"/>
        <v>43930</v>
      </c>
      <c r="B33" s="7">
        <f t="shared" si="3"/>
        <v>43930</v>
      </c>
      <c r="C33" s="10">
        <f>SUMIFS(Data!$B:$B,Data!$D:$D,$B33,Data!$C:$C,C$2,Data!$A:$A,"Confirmed")-
SUMIFS(Data!$B:$B,Data!$D:$D,$B33,Data!$C:$C,C$2,Data!$A:$A,"Deaths")-
SUMIFS(Data!$B:$B,Data!$D:$D,$B33,Data!$C:$C,C$2,Data!$A:$A,"Recovered")</f>
        <v>1066397</v>
      </c>
      <c r="D33" s="10">
        <f>SUMIFS(Data!$B:$B,Data!$D:$D,$B33,Data!$C:$C,D$2,Data!$A:$A,"Confirmed")-
SUMIFS(Data!$B:$B,Data!$D:$D,$B33,Data!$C:$C,D$2,Data!$A:$A,"Deaths")-
SUMIFS(Data!$B:$B,Data!$D:$D,$B33,Data!$C:$C,D$2,Data!$A:$A,"Recovered")</f>
        <v>95262</v>
      </c>
      <c r="E33" s="10">
        <f>SUMIFS(Data!$B:$B,Data!$D:$D,$B33,Data!$C:$C,E$2,Data!$A:$A,"Confirmed")-
SUMIFS(Data!$B:$B,Data!$D:$D,$B33,Data!$C:$C,E$2,Data!$A:$A,"Deaths")-
SUMIFS(Data!$B:$B,Data!$D:$D,$B33,Data!$C:$C,E$2,Data!$A:$A,"Recovered")</f>
        <v>39232</v>
      </c>
    </row>
    <row r="34" spans="1:5" x14ac:dyDescent="0.3">
      <c r="A34" s="7">
        <f t="shared" si="2"/>
        <v>43931</v>
      </c>
      <c r="B34" s="7">
        <f t="shared" si="3"/>
        <v>43931</v>
      </c>
      <c r="C34" s="10">
        <f>SUMIFS(Data!$B:$B,Data!$D:$D,$B34,Data!$C:$C,C$2,Data!$A:$A,"Confirmed")-
SUMIFS(Data!$B:$B,Data!$D:$D,$B34,Data!$C:$C,C$2,Data!$A:$A,"Deaths")-
SUMIFS(Data!$B:$B,Data!$D:$D,$B34,Data!$C:$C,C$2,Data!$A:$A,"Recovered")</f>
        <v>1151402</v>
      </c>
      <c r="D34" s="10">
        <f>SUMIFS(Data!$B:$B,Data!$D:$D,$B34,Data!$C:$C,D$2,Data!$A:$A,"Confirmed")-
SUMIFS(Data!$B:$B,Data!$D:$D,$B34,Data!$C:$C,D$2,Data!$A:$A,"Deaths")-
SUMIFS(Data!$B:$B,Data!$D:$D,$B34,Data!$C:$C,D$2,Data!$A:$A,"Recovered")</f>
        <v>96877</v>
      </c>
      <c r="E34" s="10">
        <f>SUMIFS(Data!$B:$B,Data!$D:$D,$B34,Data!$C:$C,E$2,Data!$A:$A,"Confirmed")-
SUMIFS(Data!$B:$B,Data!$D:$D,$B34,Data!$C:$C,E$2,Data!$A:$A,"Deaths")-
SUMIFS(Data!$B:$B,Data!$D:$D,$B34,Data!$C:$C,E$2,Data!$A:$A,"Recovered")</f>
        <v>43600</v>
      </c>
    </row>
    <row r="35" spans="1:5" x14ac:dyDescent="0.3">
      <c r="A35" s="7">
        <f t="shared" si="2"/>
        <v>43932</v>
      </c>
      <c r="B35" s="7">
        <f t="shared" si="3"/>
        <v>43932</v>
      </c>
      <c r="C35" s="10">
        <f>SUMIFS(Data!$B:$B,Data!$D:$D,$B35,Data!$C:$C,C$2,Data!$A:$A,"Confirmed")-
SUMIFS(Data!$B:$B,Data!$D:$D,$B35,Data!$C:$C,C$2,Data!$A:$A,"Deaths")-
SUMIFS(Data!$B:$B,Data!$D:$D,$B35,Data!$C:$C,C$2,Data!$A:$A,"Recovered")</f>
        <v>1219118</v>
      </c>
      <c r="D35" s="10">
        <f>SUMIFS(Data!$B:$B,Data!$D:$D,$B35,Data!$C:$C,D$2,Data!$A:$A,"Confirmed")-
SUMIFS(Data!$B:$B,Data!$D:$D,$B35,Data!$C:$C,D$2,Data!$A:$A,"Deaths")-
SUMIFS(Data!$B:$B,Data!$D:$D,$B35,Data!$C:$C,D$2,Data!$A:$A,"Recovered")</f>
        <v>98273</v>
      </c>
      <c r="E35" s="10">
        <f>SUMIFS(Data!$B:$B,Data!$D:$D,$B35,Data!$C:$C,E$2,Data!$A:$A,"Confirmed")-
SUMIFS(Data!$B:$B,Data!$D:$D,$B35,Data!$C:$C,E$2,Data!$A:$A,"Deaths")-
SUMIFS(Data!$B:$B,Data!$D:$D,$B35,Data!$C:$C,E$2,Data!$A:$A,"Recovered")</f>
        <v>48101</v>
      </c>
    </row>
    <row r="36" spans="1:5" x14ac:dyDescent="0.3">
      <c r="A36" s="7">
        <f t="shared" si="2"/>
        <v>43933</v>
      </c>
      <c r="B36" s="7">
        <f t="shared" si="3"/>
        <v>43933</v>
      </c>
      <c r="C36" s="10">
        <f>SUMIFS(Data!$B:$B,Data!$D:$D,$B36,Data!$C:$C,C$2,Data!$A:$A,"Confirmed")-
SUMIFS(Data!$B:$B,Data!$D:$D,$B36,Data!$C:$C,C$2,Data!$A:$A,"Deaths")-
SUMIFS(Data!$B:$B,Data!$D:$D,$B36,Data!$C:$C,C$2,Data!$A:$A,"Recovered")</f>
        <v>1264427</v>
      </c>
      <c r="D36" s="10">
        <f>SUMIFS(Data!$B:$B,Data!$D:$D,$B36,Data!$C:$C,D$2,Data!$A:$A,"Confirmed")-
SUMIFS(Data!$B:$B,Data!$D:$D,$B36,Data!$C:$C,D$2,Data!$A:$A,"Deaths")-
SUMIFS(Data!$B:$B,Data!$D:$D,$B36,Data!$C:$C,D$2,Data!$A:$A,"Recovered")</f>
        <v>100269</v>
      </c>
      <c r="E36" s="10">
        <f>SUMIFS(Data!$B:$B,Data!$D:$D,$B36,Data!$C:$C,E$2,Data!$A:$A,"Confirmed")-
SUMIFS(Data!$B:$B,Data!$D:$D,$B36,Data!$C:$C,E$2,Data!$A:$A,"Deaths")-
SUMIFS(Data!$B:$B,Data!$D:$D,$B36,Data!$C:$C,E$2,Data!$A:$A,"Recovered")</f>
        <v>52312</v>
      </c>
    </row>
    <row r="37" spans="1:5" x14ac:dyDescent="0.3">
      <c r="A37" s="7">
        <f t="shared" si="2"/>
        <v>43934</v>
      </c>
      <c r="B37" s="7">
        <f t="shared" si="3"/>
        <v>43934</v>
      </c>
      <c r="C37" s="10">
        <f>SUMIFS(Data!$B:$B,Data!$D:$D,$B37,Data!$C:$C,C$2,Data!$A:$A,"Confirmed")-
SUMIFS(Data!$B:$B,Data!$D:$D,$B37,Data!$C:$C,C$2,Data!$A:$A,"Deaths")-
SUMIFS(Data!$B:$B,Data!$D:$D,$B37,Data!$C:$C,C$2,Data!$A:$A,"Recovered")</f>
        <v>1306029</v>
      </c>
      <c r="D37" s="10">
        <f>SUMIFS(Data!$B:$B,Data!$D:$D,$B37,Data!$C:$C,D$2,Data!$A:$A,"Confirmed")-
SUMIFS(Data!$B:$B,Data!$D:$D,$B37,Data!$C:$C,D$2,Data!$A:$A,"Deaths")-
SUMIFS(Data!$B:$B,Data!$D:$D,$B37,Data!$C:$C,D$2,Data!$A:$A,"Recovered")</f>
        <v>102253</v>
      </c>
      <c r="E37" s="10">
        <f>SUMIFS(Data!$B:$B,Data!$D:$D,$B37,Data!$C:$C,E$2,Data!$A:$A,"Confirmed")-
SUMIFS(Data!$B:$B,Data!$D:$D,$B37,Data!$C:$C,E$2,Data!$A:$A,"Deaths")-
SUMIFS(Data!$B:$B,Data!$D:$D,$B37,Data!$C:$C,E$2,Data!$A:$A,"Recovered")</f>
        <v>55796</v>
      </c>
    </row>
    <row r="38" spans="1:5" x14ac:dyDescent="0.3">
      <c r="A38" s="7">
        <f t="shared" si="2"/>
        <v>43935</v>
      </c>
      <c r="B38" s="7">
        <f t="shared" si="3"/>
        <v>43935</v>
      </c>
      <c r="C38" s="10">
        <f>SUMIFS(Data!$B:$B,Data!$D:$D,$B38,Data!$C:$C,C$2,Data!$A:$A,"Confirmed")-
SUMIFS(Data!$B:$B,Data!$D:$D,$B38,Data!$C:$C,C$2,Data!$A:$A,"Deaths")-
SUMIFS(Data!$B:$B,Data!$D:$D,$B38,Data!$C:$C,C$2,Data!$A:$A,"Recovered")</f>
        <v>1348154</v>
      </c>
      <c r="D38" s="10">
        <f>SUMIFS(Data!$B:$B,Data!$D:$D,$B38,Data!$C:$C,D$2,Data!$A:$A,"Confirmed")-
SUMIFS(Data!$B:$B,Data!$D:$D,$B38,Data!$C:$C,D$2,Data!$A:$A,"Deaths")-
SUMIFS(Data!$B:$B,Data!$D:$D,$B38,Data!$C:$C,D$2,Data!$A:$A,"Recovered")</f>
        <v>103616</v>
      </c>
      <c r="E38" s="10">
        <f>SUMIFS(Data!$B:$B,Data!$D:$D,$B38,Data!$C:$C,E$2,Data!$A:$A,"Confirmed")-
SUMIFS(Data!$B:$B,Data!$D:$D,$B38,Data!$C:$C,E$2,Data!$A:$A,"Deaths")-
SUMIFS(Data!$B:$B,Data!$D:$D,$B38,Data!$C:$C,E$2,Data!$A:$A,"Recovered")</f>
        <v>58909</v>
      </c>
    </row>
    <row r="39" spans="1:5" x14ac:dyDescent="0.3">
      <c r="A39" s="7">
        <f t="shared" si="2"/>
        <v>43936</v>
      </c>
      <c r="B39" s="7">
        <f t="shared" si="3"/>
        <v>43936</v>
      </c>
      <c r="C39" s="10">
        <f>SUMIFS(Data!$B:$B,Data!$D:$D,$B39,Data!$C:$C,C$2,Data!$A:$A,"Confirmed")-
SUMIFS(Data!$B:$B,Data!$D:$D,$B39,Data!$C:$C,C$2,Data!$A:$A,"Deaths")-
SUMIFS(Data!$B:$B,Data!$D:$D,$B39,Data!$C:$C,C$2,Data!$A:$A,"Recovered")</f>
        <v>1368088</v>
      </c>
      <c r="D39" s="10">
        <f>SUMIFS(Data!$B:$B,Data!$D:$D,$B39,Data!$C:$C,D$2,Data!$A:$A,"Confirmed")-
SUMIFS(Data!$B:$B,Data!$D:$D,$B39,Data!$C:$C,D$2,Data!$A:$A,"Deaths")-
SUMIFS(Data!$B:$B,Data!$D:$D,$B39,Data!$C:$C,D$2,Data!$A:$A,"Recovered")</f>
        <v>104291</v>
      </c>
      <c r="E39" s="10">
        <f>SUMIFS(Data!$B:$B,Data!$D:$D,$B39,Data!$C:$C,E$2,Data!$A:$A,"Confirmed")-
SUMIFS(Data!$B:$B,Data!$D:$D,$B39,Data!$C:$C,E$2,Data!$A:$A,"Deaths")-
SUMIFS(Data!$B:$B,Data!$D:$D,$B39,Data!$C:$C,E$2,Data!$A:$A,"Recovered")</f>
        <v>62200</v>
      </c>
    </row>
    <row r="40" spans="1:5" x14ac:dyDescent="0.3">
      <c r="A40" s="7">
        <f t="shared" si="2"/>
        <v>43937</v>
      </c>
      <c r="B40" s="7">
        <f t="shared" si="3"/>
        <v>43937</v>
      </c>
      <c r="C40" s="10">
        <f>SUMIFS(Data!$B:$B,Data!$D:$D,$B40,Data!$C:$C,C$2,Data!$A:$A,"Confirmed")-
SUMIFS(Data!$B:$B,Data!$D:$D,$B40,Data!$C:$C,C$2,Data!$A:$A,"Deaths")-
SUMIFS(Data!$B:$B,Data!$D:$D,$B40,Data!$C:$C,C$2,Data!$A:$A,"Recovered")</f>
        <v>1415485</v>
      </c>
      <c r="D40" s="10">
        <f>SUMIFS(Data!$B:$B,Data!$D:$D,$B40,Data!$C:$C,D$2,Data!$A:$A,"Confirmed")-
SUMIFS(Data!$B:$B,Data!$D:$D,$B40,Data!$C:$C,D$2,Data!$A:$A,"Deaths")-
SUMIFS(Data!$B:$B,Data!$D:$D,$B40,Data!$C:$C,D$2,Data!$A:$A,"Recovered")</f>
        <v>105418</v>
      </c>
      <c r="E40" s="10">
        <f>SUMIFS(Data!$B:$B,Data!$D:$D,$B40,Data!$C:$C,E$2,Data!$A:$A,"Confirmed")-
SUMIFS(Data!$B:$B,Data!$D:$D,$B40,Data!$C:$C,E$2,Data!$A:$A,"Deaths")-
SUMIFS(Data!$B:$B,Data!$D:$D,$B40,Data!$C:$C,E$2,Data!$A:$A,"Recovered")</f>
        <v>65461</v>
      </c>
    </row>
    <row r="41" spans="1:5" x14ac:dyDescent="0.3">
      <c r="A41" s="7">
        <f t="shared" si="2"/>
        <v>43938</v>
      </c>
      <c r="B41" s="7">
        <f t="shared" si="3"/>
        <v>43938</v>
      </c>
      <c r="C41" s="10">
        <f>SUMIFS(Data!$B:$B,Data!$D:$D,$B41,Data!$C:$C,C$2,Data!$A:$A,"Confirmed")-
SUMIFS(Data!$B:$B,Data!$D:$D,$B41,Data!$C:$C,C$2,Data!$A:$A,"Deaths")-
SUMIFS(Data!$B:$B,Data!$D:$D,$B41,Data!$C:$C,C$2,Data!$A:$A,"Recovered")</f>
        <v>1464909</v>
      </c>
      <c r="D41" s="10">
        <f>SUMIFS(Data!$B:$B,Data!$D:$D,$B41,Data!$C:$C,D$2,Data!$A:$A,"Confirmed")-
SUMIFS(Data!$B:$B,Data!$D:$D,$B41,Data!$C:$C,D$2,Data!$A:$A,"Deaths")-
SUMIFS(Data!$B:$B,Data!$D:$D,$B41,Data!$C:$C,D$2,Data!$A:$A,"Recovered")</f>
        <v>106607</v>
      </c>
      <c r="E41" s="10">
        <f>SUMIFS(Data!$B:$B,Data!$D:$D,$B41,Data!$C:$C,E$2,Data!$A:$A,"Confirmed")-
SUMIFS(Data!$B:$B,Data!$D:$D,$B41,Data!$C:$C,E$2,Data!$A:$A,"Deaths")-
SUMIFS(Data!$B:$B,Data!$D:$D,$B41,Data!$C:$C,E$2,Data!$A:$A,"Recovered")</f>
        <v>68146</v>
      </c>
    </row>
    <row r="42" spans="1:5" x14ac:dyDescent="0.3">
      <c r="A42" s="7">
        <f t="shared" si="2"/>
        <v>43939</v>
      </c>
      <c r="B42" s="7">
        <f t="shared" si="3"/>
        <v>43939</v>
      </c>
      <c r="C42" s="10">
        <f>SUMIFS(Data!$B:$B,Data!$D:$D,$B42,Data!$C:$C,C$2,Data!$A:$A,"Confirmed")-
SUMIFS(Data!$B:$B,Data!$D:$D,$B42,Data!$C:$C,C$2,Data!$A:$A,"Deaths")-
SUMIFS(Data!$B:$B,Data!$D:$D,$B42,Data!$C:$C,C$2,Data!$A:$A,"Recovered")</f>
        <v>1525150</v>
      </c>
      <c r="D42" s="10">
        <f>SUMIFS(Data!$B:$B,Data!$D:$D,$B42,Data!$C:$C,D$2,Data!$A:$A,"Confirmed")-
SUMIFS(Data!$B:$B,Data!$D:$D,$B42,Data!$C:$C,D$2,Data!$A:$A,"Deaths")-
SUMIFS(Data!$B:$B,Data!$D:$D,$B42,Data!$C:$C,D$2,Data!$A:$A,"Recovered")</f>
        <v>106962</v>
      </c>
      <c r="E42" s="10">
        <f>SUMIFS(Data!$B:$B,Data!$D:$D,$B42,Data!$C:$C,E$2,Data!$A:$A,"Confirmed")-
SUMIFS(Data!$B:$B,Data!$D:$D,$B42,Data!$C:$C,E$2,Data!$A:$A,"Deaths")-
SUMIFS(Data!$B:$B,Data!$D:$D,$B42,Data!$C:$C,E$2,Data!$A:$A,"Recovered")</f>
        <v>69986</v>
      </c>
    </row>
    <row r="43" spans="1:5" x14ac:dyDescent="0.3">
      <c r="A43" s="7">
        <f t="shared" si="2"/>
        <v>43940</v>
      </c>
      <c r="B43" s="7">
        <f t="shared" si="3"/>
        <v>43940</v>
      </c>
      <c r="C43" s="10">
        <f>SUMIFS(Data!$B:$B,Data!$D:$D,$B43,Data!$C:$C,C$2,Data!$A:$A,"Confirmed")-
SUMIFS(Data!$B:$B,Data!$D:$D,$B43,Data!$C:$C,C$2,Data!$A:$A,"Deaths")-
SUMIFS(Data!$B:$B,Data!$D:$D,$B43,Data!$C:$C,C$2,Data!$A:$A,"Recovered")</f>
        <v>1579763</v>
      </c>
      <c r="D43" s="10">
        <f>SUMIFS(Data!$B:$B,Data!$D:$D,$B43,Data!$C:$C,D$2,Data!$A:$A,"Confirmed")-
SUMIFS(Data!$B:$B,Data!$D:$D,$B43,Data!$C:$C,D$2,Data!$A:$A,"Deaths")-
SUMIFS(Data!$B:$B,Data!$D:$D,$B43,Data!$C:$C,D$2,Data!$A:$A,"Recovered")</f>
        <v>107771</v>
      </c>
      <c r="E43" s="10">
        <f>SUMIFS(Data!$B:$B,Data!$D:$D,$B43,Data!$C:$C,E$2,Data!$A:$A,"Confirmed")-
SUMIFS(Data!$B:$B,Data!$D:$D,$B43,Data!$C:$C,E$2,Data!$A:$A,"Deaths")-
SUMIFS(Data!$B:$B,Data!$D:$D,$B43,Data!$C:$C,E$2,Data!$A:$A,"Recovered")</f>
        <v>72313</v>
      </c>
    </row>
    <row r="44" spans="1:5" x14ac:dyDescent="0.3">
      <c r="A44" s="7">
        <f t="shared" si="2"/>
        <v>43941</v>
      </c>
      <c r="B44" s="7">
        <f t="shared" si="3"/>
        <v>43941</v>
      </c>
      <c r="C44" s="10">
        <f>SUMIFS(Data!$B:$B,Data!$D:$D,$B44,Data!$C:$C,C$2,Data!$A:$A,"Confirmed")-
SUMIFS(Data!$B:$B,Data!$D:$D,$B44,Data!$C:$C,C$2,Data!$A:$A,"Deaths")-
SUMIFS(Data!$B:$B,Data!$D:$D,$B44,Data!$C:$C,C$2,Data!$A:$A,"Recovered")</f>
        <v>1614290</v>
      </c>
      <c r="D44" s="10">
        <f>SUMIFS(Data!$B:$B,Data!$D:$D,$B44,Data!$C:$C,D$2,Data!$A:$A,"Confirmed")-
SUMIFS(Data!$B:$B,Data!$D:$D,$B44,Data!$C:$C,D$2,Data!$A:$A,"Deaths")-
SUMIFS(Data!$B:$B,Data!$D:$D,$B44,Data!$C:$C,D$2,Data!$A:$A,"Recovered")</f>
        <v>108257</v>
      </c>
      <c r="E44" s="10">
        <f>SUMIFS(Data!$B:$B,Data!$D:$D,$B44,Data!$C:$C,E$2,Data!$A:$A,"Confirmed")-
SUMIFS(Data!$B:$B,Data!$D:$D,$B44,Data!$C:$C,E$2,Data!$A:$A,"Deaths")-
SUMIFS(Data!$B:$B,Data!$D:$D,$B44,Data!$C:$C,E$2,Data!$A:$A,"Recovered")</f>
        <v>75410</v>
      </c>
    </row>
    <row r="45" spans="1:5" x14ac:dyDescent="0.3">
      <c r="A45" s="7">
        <f t="shared" si="2"/>
        <v>43942</v>
      </c>
      <c r="B45" s="7">
        <f t="shared" si="3"/>
        <v>43942</v>
      </c>
      <c r="C45" s="10">
        <f>SUMIFS(Data!$B:$B,Data!$D:$D,$B45,Data!$C:$C,C$2,Data!$A:$A,"Confirmed")-
SUMIFS(Data!$B:$B,Data!$D:$D,$B45,Data!$C:$C,C$2,Data!$A:$A,"Deaths")-
SUMIFS(Data!$B:$B,Data!$D:$D,$B45,Data!$C:$C,C$2,Data!$A:$A,"Recovered")</f>
        <v>1656742</v>
      </c>
      <c r="D45" s="10">
        <f>SUMIFS(Data!$B:$B,Data!$D:$D,$B45,Data!$C:$C,D$2,Data!$A:$A,"Confirmed")-
SUMIFS(Data!$B:$B,Data!$D:$D,$B45,Data!$C:$C,D$2,Data!$A:$A,"Deaths")-
SUMIFS(Data!$B:$B,Data!$D:$D,$B45,Data!$C:$C,D$2,Data!$A:$A,"Recovered")</f>
        <v>108237</v>
      </c>
      <c r="E45" s="10">
        <f>SUMIFS(Data!$B:$B,Data!$D:$D,$B45,Data!$C:$C,E$2,Data!$A:$A,"Confirmed")-
SUMIFS(Data!$B:$B,Data!$D:$D,$B45,Data!$C:$C,E$2,Data!$A:$A,"Deaths")-
SUMIFS(Data!$B:$B,Data!$D:$D,$B45,Data!$C:$C,E$2,Data!$A:$A,"Recovered")</f>
        <v>78414</v>
      </c>
    </row>
    <row r="46" spans="1:5" x14ac:dyDescent="0.3">
      <c r="A46" s="7">
        <f t="shared" si="2"/>
        <v>43943</v>
      </c>
      <c r="B46" s="7">
        <f t="shared" si="3"/>
        <v>43943</v>
      </c>
      <c r="C46" s="10">
        <f>SUMIFS(Data!$B:$B,Data!$D:$D,$B46,Data!$C:$C,C$2,Data!$A:$A,"Confirmed")-
SUMIFS(Data!$B:$B,Data!$D:$D,$B46,Data!$C:$C,C$2,Data!$A:$A,"Deaths")-
SUMIFS(Data!$B:$B,Data!$D:$D,$B46,Data!$C:$C,C$2,Data!$A:$A,"Recovered")</f>
        <v>1688075</v>
      </c>
      <c r="D46" s="10">
        <f>SUMIFS(Data!$B:$B,Data!$D:$D,$B46,Data!$C:$C,D$2,Data!$A:$A,"Confirmed")-
SUMIFS(Data!$B:$B,Data!$D:$D,$B46,Data!$C:$C,D$2,Data!$A:$A,"Deaths")-
SUMIFS(Data!$B:$B,Data!$D:$D,$B46,Data!$C:$C,D$2,Data!$A:$A,"Recovered")</f>
        <v>108318.5</v>
      </c>
      <c r="E46" s="10">
        <f>SUMIFS(Data!$B:$B,Data!$D:$D,$B46,Data!$C:$C,E$2,Data!$A:$A,"Confirmed")-
SUMIFS(Data!$B:$B,Data!$D:$D,$B46,Data!$C:$C,E$2,Data!$A:$A,"Deaths")-
SUMIFS(Data!$B:$B,Data!$D:$D,$B46,Data!$C:$C,E$2,Data!$A:$A,"Recovered")</f>
        <v>79821</v>
      </c>
    </row>
    <row r="47" spans="1:5" x14ac:dyDescent="0.3">
      <c r="A47" s="7">
        <f t="shared" si="2"/>
        <v>43944</v>
      </c>
      <c r="B47" s="7">
        <f t="shared" si="3"/>
        <v>43944</v>
      </c>
      <c r="C47" s="10">
        <f>SUMIFS(Data!$B:$B,Data!$D:$D,$B47,Data!$C:$C,C$2,Data!$A:$A,"Confirmed")-
SUMIFS(Data!$B:$B,Data!$D:$D,$B47,Data!$C:$C,C$2,Data!$A:$A,"Deaths")-
SUMIFS(Data!$B:$B,Data!$D:$D,$B47,Data!$C:$C,C$2,Data!$A:$A,"Recovered")</f>
        <v>1732823</v>
      </c>
      <c r="D47" s="10">
        <f>SUMIFS(Data!$B:$B,Data!$D:$D,$B47,Data!$C:$C,D$2,Data!$A:$A,"Confirmed")-
SUMIFS(Data!$B:$B,Data!$D:$D,$B47,Data!$C:$C,D$2,Data!$A:$A,"Deaths")-
SUMIFS(Data!$B:$B,Data!$D:$D,$B47,Data!$C:$C,D$2,Data!$A:$A,"Recovered")</f>
        <v>107699</v>
      </c>
      <c r="E47" s="10">
        <f>SUMIFS(Data!$B:$B,Data!$D:$D,$B47,Data!$C:$C,E$2,Data!$A:$A,"Confirmed")-
SUMIFS(Data!$B:$B,Data!$D:$D,$B47,Data!$C:$C,E$2,Data!$A:$A,"Deaths")-
SUMIFS(Data!$B:$B,Data!$D:$D,$B47,Data!$C:$C,E$2,Data!$A:$A,"Recovered")</f>
        <v>80808</v>
      </c>
    </row>
    <row r="48" spans="1:5" x14ac:dyDescent="0.3">
      <c r="A48" s="7">
        <f t="shared" si="2"/>
        <v>43945</v>
      </c>
      <c r="B48" s="7">
        <f t="shared" si="3"/>
        <v>43945</v>
      </c>
      <c r="C48" s="10">
        <f>SUMIFS(Data!$B:$B,Data!$D:$D,$B48,Data!$C:$C,C$2,Data!$A:$A,"Confirmed")-
SUMIFS(Data!$B:$B,Data!$D:$D,$B48,Data!$C:$C,C$2,Data!$A:$A,"Deaths")-
SUMIFS(Data!$B:$B,Data!$D:$D,$B48,Data!$C:$C,C$2,Data!$A:$A,"Recovered")</f>
        <v>1774788</v>
      </c>
      <c r="D48" s="10">
        <f>SUMIFS(Data!$B:$B,Data!$D:$D,$B48,Data!$C:$C,D$2,Data!$A:$A,"Confirmed")-
SUMIFS(Data!$B:$B,Data!$D:$D,$B48,Data!$C:$C,D$2,Data!$A:$A,"Deaths")-
SUMIFS(Data!$B:$B,Data!$D:$D,$B48,Data!$C:$C,D$2,Data!$A:$A,"Recovered")</f>
        <v>106848</v>
      </c>
      <c r="E48" s="10">
        <f>SUMIFS(Data!$B:$B,Data!$D:$D,$B48,Data!$C:$C,E$2,Data!$A:$A,"Confirmed")-
SUMIFS(Data!$B:$B,Data!$D:$D,$B48,Data!$C:$C,E$2,Data!$A:$A,"Deaths")-
SUMIFS(Data!$B:$B,Data!$D:$D,$B48,Data!$C:$C,E$2,Data!$A:$A,"Recovered")</f>
        <v>80575</v>
      </c>
    </row>
    <row r="49" spans="1:5" x14ac:dyDescent="0.3">
      <c r="A49" s="7">
        <f t="shared" si="2"/>
        <v>43946</v>
      </c>
      <c r="B49" s="7">
        <f t="shared" si="3"/>
        <v>43946</v>
      </c>
      <c r="C49" s="10">
        <f>SUMIFS(Data!$B:$B,Data!$D:$D,$B49,Data!$C:$C,C$2,Data!$A:$A,"Confirmed")-
SUMIFS(Data!$B:$B,Data!$D:$D,$B49,Data!$C:$C,C$2,Data!$A:$A,"Deaths")-
SUMIFS(Data!$B:$B,Data!$D:$D,$B49,Data!$C:$C,C$2,Data!$A:$A,"Recovered")</f>
        <v>1838419</v>
      </c>
      <c r="D49" s="10">
        <f>SUMIFS(Data!$B:$B,Data!$D:$D,$B49,Data!$C:$C,D$2,Data!$A:$A,"Confirmed")-
SUMIFS(Data!$B:$B,Data!$D:$D,$B49,Data!$C:$C,D$2,Data!$A:$A,"Deaths")-
SUMIFS(Data!$B:$B,Data!$D:$D,$B49,Data!$C:$C,D$2,Data!$A:$A,"Recovered")</f>
        <v>105847</v>
      </c>
      <c r="E49" s="10">
        <f>SUMIFS(Data!$B:$B,Data!$D:$D,$B49,Data!$C:$C,E$2,Data!$A:$A,"Confirmed")-
SUMIFS(Data!$B:$B,Data!$D:$D,$B49,Data!$C:$C,E$2,Data!$A:$A,"Deaths")-
SUMIFS(Data!$B:$B,Data!$D:$D,$B49,Data!$C:$C,E$2,Data!$A:$A,"Recovered")</f>
        <v>79485</v>
      </c>
    </row>
    <row r="50" spans="1:5" x14ac:dyDescent="0.3">
      <c r="A50" s="7">
        <f t="shared" si="2"/>
        <v>43947</v>
      </c>
      <c r="B50" s="7">
        <f t="shared" si="3"/>
        <v>43947</v>
      </c>
      <c r="C50" s="10">
        <f>SUMIFS(Data!$B:$B,Data!$D:$D,$B50,Data!$C:$C,C$2,Data!$A:$A,"Confirmed")-
SUMIFS(Data!$B:$B,Data!$D:$D,$B50,Data!$C:$C,C$2,Data!$A:$A,"Deaths")-
SUMIFS(Data!$B:$B,Data!$D:$D,$B50,Data!$C:$C,C$2,Data!$A:$A,"Recovered")</f>
        <v>1888831</v>
      </c>
      <c r="D50" s="10">
        <f>SUMIFS(Data!$B:$B,Data!$D:$D,$B50,Data!$C:$C,D$2,Data!$A:$A,"Confirmed")-
SUMIFS(Data!$B:$B,Data!$D:$D,$B50,Data!$C:$C,D$2,Data!$A:$A,"Deaths")-
SUMIFS(Data!$B:$B,Data!$D:$D,$B50,Data!$C:$C,D$2,Data!$A:$A,"Recovered")</f>
        <v>106103</v>
      </c>
      <c r="E50" s="10">
        <f>SUMIFS(Data!$B:$B,Data!$D:$D,$B50,Data!$C:$C,E$2,Data!$A:$A,"Confirmed")-
SUMIFS(Data!$B:$B,Data!$D:$D,$B50,Data!$C:$C,E$2,Data!$A:$A,"Deaths")-
SUMIFS(Data!$B:$B,Data!$D:$D,$B50,Data!$C:$C,E$2,Data!$A:$A,"Recovered")</f>
        <v>78185</v>
      </c>
    </row>
    <row r="51" spans="1:5" x14ac:dyDescent="0.3">
      <c r="A51" s="7">
        <f t="shared" si="2"/>
        <v>43948</v>
      </c>
      <c r="B51" s="7">
        <f t="shared" si="3"/>
        <v>43948</v>
      </c>
      <c r="C51" s="10">
        <f>SUMIFS(Data!$B:$B,Data!$D:$D,$B51,Data!$C:$C,C$2,Data!$A:$A,"Confirmed")-
SUMIFS(Data!$B:$B,Data!$D:$D,$B51,Data!$C:$C,C$2,Data!$A:$A,"Deaths")-
SUMIFS(Data!$B:$B,Data!$D:$D,$B51,Data!$C:$C,C$2,Data!$A:$A,"Recovered")</f>
        <v>1911342</v>
      </c>
      <c r="D51" s="10">
        <f>SUMIFS(Data!$B:$B,Data!$D:$D,$B51,Data!$C:$C,D$2,Data!$A:$A,"Confirmed")-
SUMIFS(Data!$B:$B,Data!$D:$D,$B51,Data!$C:$C,D$2,Data!$A:$A,"Deaths")-
SUMIFS(Data!$B:$B,Data!$D:$D,$B51,Data!$C:$C,D$2,Data!$A:$A,"Recovered")</f>
        <v>106103</v>
      </c>
      <c r="E51" s="10">
        <f>SUMIFS(Data!$B:$B,Data!$D:$D,$B51,Data!$C:$C,E$2,Data!$A:$A,"Confirmed")-
SUMIFS(Data!$B:$B,Data!$D:$D,$B51,Data!$C:$C,E$2,Data!$A:$A,"Deaths")-
SUMIFS(Data!$B:$B,Data!$D:$D,$B51,Data!$C:$C,E$2,Data!$A:$A,"Recovered")</f>
        <v>75570</v>
      </c>
    </row>
    <row r="52" spans="1:5" x14ac:dyDescent="0.3">
      <c r="A52" s="7">
        <f t="shared" si="2"/>
        <v>43949</v>
      </c>
      <c r="B52" s="7">
        <f t="shared" si="3"/>
        <v>43949</v>
      </c>
      <c r="C52" s="10">
        <f>SUMIFS(Data!$B:$B,Data!$D:$D,$B52,Data!$C:$C,C$2,Data!$A:$A,"Confirmed")-
SUMIFS(Data!$B:$B,Data!$D:$D,$B52,Data!$C:$C,C$2,Data!$A:$A,"Deaths")-
SUMIFS(Data!$B:$B,Data!$D:$D,$B52,Data!$C:$C,C$2,Data!$A:$A,"Recovered")</f>
        <v>1956972</v>
      </c>
      <c r="D52" s="10">
        <f>SUMIFS(Data!$B:$B,Data!$D:$D,$B52,Data!$C:$C,D$2,Data!$A:$A,"Confirmed")-
SUMIFS(Data!$B:$B,Data!$D:$D,$B52,Data!$C:$C,D$2,Data!$A:$A,"Deaths")-
SUMIFS(Data!$B:$B,Data!$D:$D,$B52,Data!$C:$C,D$2,Data!$A:$A,"Recovered")</f>
        <v>105205</v>
      </c>
      <c r="E52" s="10">
        <f>SUMIFS(Data!$B:$B,Data!$D:$D,$B52,Data!$C:$C,E$2,Data!$A:$A,"Confirmed")-
SUMIFS(Data!$B:$B,Data!$D:$D,$B52,Data!$C:$C,E$2,Data!$A:$A,"Deaths")-
SUMIFS(Data!$B:$B,Data!$D:$D,$B52,Data!$C:$C,E$2,Data!$A:$A,"Recovered")</f>
        <v>72852</v>
      </c>
    </row>
    <row r="53" spans="1:5" x14ac:dyDescent="0.3">
      <c r="A53" s="7">
        <f t="shared" si="2"/>
        <v>43950</v>
      </c>
      <c r="B53" s="7">
        <f t="shared" si="3"/>
        <v>43950</v>
      </c>
      <c r="C53" s="10">
        <f>SUMIFS(Data!$B:$B,Data!$D:$D,$B53,Data!$C:$C,C$2,Data!$A:$A,"Confirmed")-
SUMIFS(Data!$B:$B,Data!$D:$D,$B53,Data!$C:$C,C$2,Data!$A:$A,"Deaths")-
SUMIFS(Data!$B:$B,Data!$D:$D,$B53,Data!$C:$C,C$2,Data!$A:$A,"Recovered")</f>
        <v>1975600</v>
      </c>
      <c r="D53" s="10">
        <f>SUMIFS(Data!$B:$B,Data!$D:$D,$B53,Data!$C:$C,D$2,Data!$A:$A,"Confirmed")-
SUMIFS(Data!$B:$B,Data!$D:$D,$B53,Data!$C:$C,D$2,Data!$A:$A,"Deaths")-
SUMIFS(Data!$B:$B,Data!$D:$D,$B53,Data!$C:$C,D$2,Data!$A:$A,"Recovered")</f>
        <v>105205</v>
      </c>
      <c r="E53" s="10">
        <f>SUMIFS(Data!$B:$B,Data!$D:$D,$B53,Data!$C:$C,E$2,Data!$A:$A,"Confirmed")-
SUMIFS(Data!$B:$B,Data!$D:$D,$B53,Data!$C:$C,E$2,Data!$A:$A,"Deaths")-
SUMIFS(Data!$B:$B,Data!$D:$D,$B53,Data!$C:$C,E$2,Data!$A:$A,"Recovered")</f>
        <v>70468</v>
      </c>
    </row>
    <row r="54" spans="1:5" x14ac:dyDescent="0.3">
      <c r="A54" s="7">
        <f t="shared" si="2"/>
        <v>43951</v>
      </c>
      <c r="B54" s="7">
        <f t="shared" si="3"/>
        <v>43951</v>
      </c>
      <c r="C54" s="10">
        <f>SUMIFS(Data!$B:$B,Data!$D:$D,$B54,Data!$C:$C,C$2,Data!$A:$A,"Confirmed")-
SUMIFS(Data!$B:$B,Data!$D:$D,$B54,Data!$C:$C,C$2,Data!$A:$A,"Deaths")-
SUMIFS(Data!$B:$B,Data!$D:$D,$B54,Data!$C:$C,C$2,Data!$A:$A,"Recovered")</f>
        <v>2002142</v>
      </c>
      <c r="D54" s="10">
        <f>SUMIFS(Data!$B:$B,Data!$D:$D,$B54,Data!$C:$C,D$2,Data!$A:$A,"Confirmed")-
SUMIFS(Data!$B:$B,Data!$D:$D,$B54,Data!$C:$C,D$2,Data!$A:$A,"Deaths")-
SUMIFS(Data!$B:$B,Data!$D:$D,$B54,Data!$C:$C,D$2,Data!$A:$A,"Recovered")</f>
        <v>104657</v>
      </c>
      <c r="E54" s="10">
        <f>SUMIFS(Data!$B:$B,Data!$D:$D,$B54,Data!$C:$C,E$2,Data!$A:$A,"Confirmed")-
SUMIFS(Data!$B:$B,Data!$D:$D,$B54,Data!$C:$C,E$2,Data!$A:$A,"Deaths")-
SUMIFS(Data!$B:$B,Data!$D:$D,$B54,Data!$C:$C,E$2,Data!$A:$A,"Recovered")</f>
        <v>68144</v>
      </c>
    </row>
    <row r="55" spans="1:5" x14ac:dyDescent="0.3">
      <c r="A55" s="7">
        <f t="shared" ref="A55:A85" si="4">IF(E55=0,"",B55)</f>
        <v>43952</v>
      </c>
      <c r="B55" s="7">
        <f t="shared" si="3"/>
        <v>43952</v>
      </c>
      <c r="C55" s="10">
        <f>SUMIFS(Data!$B:$B,Data!$D:$D,$B55,Data!$C:$C,C$2,Data!$A:$A,"Confirmed")-
SUMIFS(Data!$B:$B,Data!$D:$D,$B55,Data!$C:$C,C$2,Data!$A:$A,"Deaths")-
SUMIFS(Data!$B:$B,Data!$D:$D,$B55,Data!$C:$C,C$2,Data!$A:$A,"Recovered")</f>
        <v>2051072</v>
      </c>
      <c r="D55" s="10">
        <f>SUMIFS(Data!$B:$B,Data!$D:$D,$B55,Data!$C:$C,D$2,Data!$A:$A,"Confirmed")-
SUMIFS(Data!$B:$B,Data!$D:$D,$B55,Data!$C:$C,D$2,Data!$A:$A,"Deaths")-
SUMIFS(Data!$B:$B,Data!$D:$D,$B55,Data!$C:$C,D$2,Data!$A:$A,"Recovered")</f>
        <v>100943</v>
      </c>
      <c r="E55" s="10">
        <f>SUMIFS(Data!$B:$B,Data!$D:$D,$B55,Data!$C:$C,E$2,Data!$A:$A,"Confirmed")-
SUMIFS(Data!$B:$B,Data!$D:$D,$B55,Data!$C:$C,E$2,Data!$A:$A,"Deaths")-
SUMIFS(Data!$B:$B,Data!$D:$D,$B55,Data!$C:$C,E$2,Data!$A:$A,"Recovered")</f>
        <v>65326</v>
      </c>
    </row>
    <row r="56" spans="1:5" x14ac:dyDescent="0.3">
      <c r="A56" s="7">
        <f t="shared" si="4"/>
        <v>43953</v>
      </c>
      <c r="B56" s="7">
        <f t="shared" si="3"/>
        <v>43953</v>
      </c>
      <c r="C56" s="10">
        <f>SUMIFS(Data!$B:$B,Data!$D:$D,$B56,Data!$C:$C,C$2,Data!$A:$A,"Confirmed")-
SUMIFS(Data!$B:$B,Data!$D:$D,$B56,Data!$C:$C,C$2,Data!$A:$A,"Deaths")-
SUMIFS(Data!$B:$B,Data!$D:$D,$B56,Data!$C:$C,C$2,Data!$A:$A,"Recovered")</f>
        <v>2082344</v>
      </c>
      <c r="D56" s="10">
        <f>SUMIFS(Data!$B:$B,Data!$D:$D,$B56,Data!$C:$C,D$2,Data!$A:$A,"Confirmed")-
SUMIFS(Data!$B:$B,Data!$D:$D,$B56,Data!$C:$C,D$2,Data!$A:$A,"Deaths")-
SUMIFS(Data!$B:$B,Data!$D:$D,$B56,Data!$C:$C,D$2,Data!$A:$A,"Recovered")</f>
        <v>100704</v>
      </c>
      <c r="E56" s="10">
        <f>SUMIFS(Data!$B:$B,Data!$D:$D,$B56,Data!$C:$C,E$2,Data!$A:$A,"Confirmed")-
SUMIFS(Data!$B:$B,Data!$D:$D,$B56,Data!$C:$C,E$2,Data!$A:$A,"Deaths")-
SUMIFS(Data!$B:$B,Data!$D:$D,$B56,Data!$C:$C,E$2,Data!$A:$A,"Recovered")</f>
        <v>62780</v>
      </c>
    </row>
    <row r="57" spans="1:5" x14ac:dyDescent="0.3">
      <c r="A57" s="7">
        <f t="shared" si="4"/>
        <v>43954</v>
      </c>
      <c r="B57" s="7">
        <f t="shared" si="3"/>
        <v>43954</v>
      </c>
      <c r="C57" s="10">
        <f>SUMIFS(Data!$B:$B,Data!$D:$D,$B57,Data!$C:$C,C$2,Data!$A:$A,"Confirmed")-
SUMIFS(Data!$B:$B,Data!$D:$D,$B57,Data!$C:$C,C$2,Data!$A:$A,"Deaths")-
SUMIFS(Data!$B:$B,Data!$D:$D,$B57,Data!$C:$C,C$2,Data!$A:$A,"Recovered")</f>
        <v>2126046</v>
      </c>
      <c r="D57" s="10">
        <f>SUMIFS(Data!$B:$B,Data!$D:$D,$B57,Data!$C:$C,D$2,Data!$A:$A,"Confirmed")-
SUMIFS(Data!$B:$B,Data!$D:$D,$B57,Data!$C:$C,D$2,Data!$A:$A,"Deaths")-
SUMIFS(Data!$B:$B,Data!$D:$D,$B57,Data!$C:$C,D$2,Data!$A:$A,"Recovered")</f>
        <v>100179</v>
      </c>
      <c r="E57" s="10">
        <f>SUMIFS(Data!$B:$B,Data!$D:$D,$B57,Data!$C:$C,E$2,Data!$A:$A,"Confirmed")-
SUMIFS(Data!$B:$B,Data!$D:$D,$B57,Data!$C:$C,E$2,Data!$A:$A,"Deaths")-
SUMIFS(Data!$B:$B,Data!$D:$D,$B57,Data!$C:$C,E$2,Data!$A:$A,"Recovered")</f>
        <v>59497</v>
      </c>
    </row>
    <row r="58" spans="1:5" x14ac:dyDescent="0.3">
      <c r="A58" s="7">
        <f t="shared" si="4"/>
        <v>43955</v>
      </c>
      <c r="B58" s="7">
        <f t="shared" si="3"/>
        <v>43955</v>
      </c>
      <c r="C58" s="10">
        <f>SUMIFS(Data!$B:$B,Data!$D:$D,$B58,Data!$C:$C,C$2,Data!$A:$A,"Confirmed")-
SUMIFS(Data!$B:$B,Data!$D:$D,$B58,Data!$C:$C,C$2,Data!$A:$A,"Deaths")-
SUMIFS(Data!$B:$B,Data!$D:$D,$B58,Data!$C:$C,C$2,Data!$A:$A,"Recovered")</f>
        <v>2164712</v>
      </c>
      <c r="D58" s="10">
        <f>SUMIFS(Data!$B:$B,Data!$D:$D,$B58,Data!$C:$C,D$2,Data!$A:$A,"Confirmed")-
SUMIFS(Data!$B:$B,Data!$D:$D,$B58,Data!$C:$C,D$2,Data!$A:$A,"Deaths")-
SUMIFS(Data!$B:$B,Data!$D:$D,$B58,Data!$C:$C,D$2,Data!$A:$A,"Recovered")</f>
        <v>99980</v>
      </c>
      <c r="E58" s="10">
        <f>SUMIFS(Data!$B:$B,Data!$D:$D,$B58,Data!$C:$C,E$2,Data!$A:$A,"Confirmed")-
SUMIFS(Data!$B:$B,Data!$D:$D,$B58,Data!$C:$C,E$2,Data!$A:$A,"Deaths")-
SUMIFS(Data!$B:$B,Data!$D:$D,$B58,Data!$C:$C,E$2,Data!$A:$A,"Recovered")</f>
        <v>56032</v>
      </c>
    </row>
    <row r="59" spans="1:5" x14ac:dyDescent="0.3">
      <c r="A59" s="7">
        <f t="shared" si="4"/>
        <v>43956</v>
      </c>
      <c r="B59" s="7">
        <f t="shared" si="3"/>
        <v>43956</v>
      </c>
      <c r="C59" s="10">
        <f>SUMIFS(Data!$B:$B,Data!$D:$D,$B59,Data!$C:$C,C$2,Data!$A:$A,"Confirmed")-
SUMIFS(Data!$B:$B,Data!$D:$D,$B59,Data!$C:$C,C$2,Data!$A:$A,"Deaths")-
SUMIFS(Data!$B:$B,Data!$D:$D,$B59,Data!$C:$C,C$2,Data!$A:$A,"Recovered")</f>
        <v>2207321</v>
      </c>
      <c r="D59" s="10">
        <f>SUMIFS(Data!$B:$B,Data!$D:$D,$B59,Data!$C:$C,D$2,Data!$A:$A,"Confirmed")-
SUMIFS(Data!$B:$B,Data!$D:$D,$B59,Data!$C:$C,D$2,Data!$A:$A,"Deaths")-
SUMIFS(Data!$B:$B,Data!$D:$D,$B59,Data!$C:$C,D$2,Data!$A:$A,"Recovered")</f>
        <v>98467</v>
      </c>
      <c r="E59" s="10">
        <f>SUMIFS(Data!$B:$B,Data!$D:$D,$B59,Data!$C:$C,E$2,Data!$A:$A,"Confirmed")-
SUMIFS(Data!$B:$B,Data!$D:$D,$B59,Data!$C:$C,E$2,Data!$A:$A,"Deaths")-
SUMIFS(Data!$B:$B,Data!$D:$D,$B59,Data!$C:$C,E$2,Data!$A:$A,"Recovered")</f>
        <v>52686</v>
      </c>
    </row>
    <row r="60" spans="1:5" x14ac:dyDescent="0.3">
      <c r="A60" s="7">
        <f t="shared" si="4"/>
        <v>43957</v>
      </c>
      <c r="B60" s="7">
        <f t="shared" si="3"/>
        <v>43957</v>
      </c>
      <c r="C60" s="10">
        <f>SUMIFS(Data!$B:$B,Data!$D:$D,$B60,Data!$C:$C,C$2,Data!$A:$A,"Confirmed")-
SUMIFS(Data!$B:$B,Data!$D:$D,$B60,Data!$C:$C,C$2,Data!$A:$A,"Deaths")-
SUMIFS(Data!$B:$B,Data!$D:$D,$B60,Data!$C:$C,C$2,Data!$A:$A,"Recovered")</f>
        <v>2243711</v>
      </c>
      <c r="D60" s="10">
        <f>SUMIFS(Data!$B:$B,Data!$D:$D,$B60,Data!$C:$C,D$2,Data!$A:$A,"Confirmed")-
SUMIFS(Data!$B:$B,Data!$D:$D,$B60,Data!$C:$C,D$2,Data!$A:$A,"Deaths")-
SUMIFS(Data!$B:$B,Data!$D:$D,$B60,Data!$C:$C,D$2,Data!$A:$A,"Recovered")</f>
        <v>91528</v>
      </c>
      <c r="E60" s="10">
        <f>SUMIFS(Data!$B:$B,Data!$D:$D,$B60,Data!$C:$C,E$2,Data!$A:$A,"Confirmed")-
SUMIFS(Data!$B:$B,Data!$D:$D,$B60,Data!$C:$C,E$2,Data!$A:$A,"Deaths")-
SUMIFS(Data!$B:$B,Data!$D:$D,$B60,Data!$C:$C,E$2,Data!$A:$A,"Recovered")</f>
        <v>49958</v>
      </c>
    </row>
    <row r="61" spans="1:5" x14ac:dyDescent="0.3">
      <c r="A61" s="7">
        <f t="shared" si="4"/>
        <v>43958</v>
      </c>
      <c r="B61" s="7">
        <f t="shared" si="3"/>
        <v>43958</v>
      </c>
      <c r="C61" s="10">
        <f>SUMIFS(Data!$B:$B,Data!$D:$D,$B61,Data!$C:$C,C$2,Data!$A:$A,"Confirmed")-
SUMIFS(Data!$B:$B,Data!$D:$D,$B61,Data!$C:$C,C$2,Data!$A:$A,"Deaths")-
SUMIFS(Data!$B:$B,Data!$D:$D,$B61,Data!$C:$C,C$2,Data!$A:$A,"Recovered")</f>
        <v>2263721</v>
      </c>
      <c r="D61" s="10">
        <f>SUMIFS(Data!$B:$B,Data!$D:$D,$B61,Data!$C:$C,D$2,Data!$A:$A,"Confirmed")-
SUMIFS(Data!$B:$B,Data!$D:$D,$B61,Data!$C:$C,D$2,Data!$A:$A,"Deaths")-
SUMIFS(Data!$B:$B,Data!$D:$D,$B61,Data!$C:$C,D$2,Data!$A:$A,"Recovered")</f>
        <v>91528</v>
      </c>
      <c r="E61" s="10">
        <f>SUMIFS(Data!$B:$B,Data!$D:$D,$B61,Data!$C:$C,E$2,Data!$A:$A,"Confirmed")-
SUMIFS(Data!$B:$B,Data!$D:$D,$B61,Data!$C:$C,E$2,Data!$A:$A,"Deaths")-
SUMIFS(Data!$B:$B,Data!$D:$D,$B61,Data!$C:$C,E$2,Data!$A:$A,"Recovered")</f>
        <v>47096</v>
      </c>
    </row>
    <row r="62" spans="1:5" x14ac:dyDescent="0.3">
      <c r="A62" s="7">
        <f t="shared" si="4"/>
        <v>43959</v>
      </c>
      <c r="B62" s="7">
        <f t="shared" si="3"/>
        <v>43959</v>
      </c>
      <c r="C62" s="10">
        <f>SUMIFS(Data!$B:$B,Data!$D:$D,$B62,Data!$C:$C,C$2,Data!$A:$A,"Confirmed")-
SUMIFS(Data!$B:$B,Data!$D:$D,$B62,Data!$C:$C,C$2,Data!$A:$A,"Deaths")-
SUMIFS(Data!$B:$B,Data!$D:$D,$B62,Data!$C:$C,C$2,Data!$A:$A,"Recovered")</f>
        <v>2325141</v>
      </c>
      <c r="D62" s="10">
        <f>SUMIFS(Data!$B:$B,Data!$D:$D,$B62,Data!$C:$C,D$2,Data!$A:$A,"Confirmed")-
SUMIFS(Data!$B:$B,Data!$D:$D,$B62,Data!$C:$C,D$2,Data!$A:$A,"Deaths")-
SUMIFS(Data!$B:$B,Data!$D:$D,$B62,Data!$C:$C,D$2,Data!$A:$A,"Recovered")</f>
        <v>87961</v>
      </c>
      <c r="E62" s="10">
        <f>SUMIFS(Data!$B:$B,Data!$D:$D,$B62,Data!$C:$C,E$2,Data!$A:$A,"Confirmed")-
SUMIFS(Data!$B:$B,Data!$D:$D,$B62,Data!$C:$C,E$2,Data!$A:$A,"Deaths")-
SUMIFS(Data!$B:$B,Data!$D:$D,$B62,Data!$C:$C,E$2,Data!$A:$A,"Recovered")</f>
        <v>45484</v>
      </c>
    </row>
    <row r="63" spans="1:5" x14ac:dyDescent="0.3">
      <c r="A63" s="7">
        <f t="shared" si="4"/>
        <v>43960</v>
      </c>
      <c r="B63" s="7">
        <f t="shared" si="3"/>
        <v>43960</v>
      </c>
      <c r="C63" s="10">
        <f>SUMIFS(Data!$B:$B,Data!$D:$D,$B63,Data!$C:$C,C$2,Data!$A:$A,"Confirmed")-
SUMIFS(Data!$B:$B,Data!$D:$D,$B63,Data!$C:$C,C$2,Data!$A:$A,"Deaths")-
SUMIFS(Data!$B:$B,Data!$D:$D,$B63,Data!$C:$C,C$2,Data!$A:$A,"Recovered")</f>
        <v>2370030</v>
      </c>
      <c r="D63" s="10">
        <f>SUMIFS(Data!$B:$B,Data!$D:$D,$B63,Data!$C:$C,D$2,Data!$A:$A,"Confirmed")-
SUMIFS(Data!$B:$B,Data!$D:$D,$B63,Data!$C:$C,D$2,Data!$A:$A,"Deaths")-
SUMIFS(Data!$B:$B,Data!$D:$D,$B63,Data!$C:$C,D$2,Data!$A:$A,"Recovered")</f>
        <v>84842</v>
      </c>
      <c r="E63" s="10">
        <f>SUMIFS(Data!$B:$B,Data!$D:$D,$B63,Data!$C:$C,E$2,Data!$A:$A,"Confirmed")-
SUMIFS(Data!$B:$B,Data!$D:$D,$B63,Data!$C:$C,E$2,Data!$A:$A,"Deaths")-
SUMIFS(Data!$B:$B,Data!$D:$D,$B63,Data!$C:$C,E$2,Data!$A:$A,"Recovered")</f>
        <v>43896</v>
      </c>
    </row>
    <row r="64" spans="1:5" x14ac:dyDescent="0.3">
      <c r="A64" s="7">
        <f t="shared" si="4"/>
        <v>43961</v>
      </c>
      <c r="B64" s="7">
        <f t="shared" si="3"/>
        <v>43961</v>
      </c>
      <c r="C64" s="10">
        <f>SUMIFS(Data!$B:$B,Data!$D:$D,$B64,Data!$C:$C,C$2,Data!$A:$A,"Confirmed")-
SUMIFS(Data!$B:$B,Data!$D:$D,$B64,Data!$C:$C,C$2,Data!$A:$A,"Deaths")-
SUMIFS(Data!$B:$B,Data!$D:$D,$B64,Data!$C:$C,C$2,Data!$A:$A,"Recovered")</f>
        <v>2389340</v>
      </c>
      <c r="D64" s="10">
        <f>SUMIFS(Data!$B:$B,Data!$D:$D,$B64,Data!$C:$C,D$2,Data!$A:$A,"Confirmed")-
SUMIFS(Data!$B:$B,Data!$D:$D,$B64,Data!$C:$C,D$2,Data!$A:$A,"Deaths")-
SUMIFS(Data!$B:$B,Data!$D:$D,$B64,Data!$C:$C,D$2,Data!$A:$A,"Recovered")</f>
        <v>84842</v>
      </c>
      <c r="E64" s="10">
        <f>SUMIFS(Data!$B:$B,Data!$D:$D,$B64,Data!$C:$C,E$2,Data!$A:$A,"Confirmed")-
SUMIFS(Data!$B:$B,Data!$D:$D,$B64,Data!$C:$C,E$2,Data!$A:$A,"Deaths")-
SUMIFS(Data!$B:$B,Data!$D:$D,$B64,Data!$C:$C,E$2,Data!$A:$A,"Recovered")</f>
        <v>42180</v>
      </c>
    </row>
    <row r="65" spans="1:5" x14ac:dyDescent="0.3">
      <c r="A65" s="7">
        <f t="shared" si="4"/>
        <v>43962</v>
      </c>
      <c r="B65" s="7">
        <f t="shared" si="3"/>
        <v>43962</v>
      </c>
      <c r="C65" s="10">
        <f>SUMIFS(Data!$B:$B,Data!$D:$D,$B65,Data!$C:$C,C$2,Data!$A:$A,"Confirmed")-
SUMIFS(Data!$B:$B,Data!$D:$D,$B65,Data!$C:$C,C$2,Data!$A:$A,"Deaths")-
SUMIFS(Data!$B:$B,Data!$D:$D,$B65,Data!$C:$C,C$2,Data!$A:$A,"Recovered")</f>
        <v>2434965</v>
      </c>
      <c r="D65" s="10">
        <f>SUMIFS(Data!$B:$B,Data!$D:$D,$B65,Data!$C:$C,D$2,Data!$A:$A,"Confirmed")-
SUMIFS(Data!$B:$B,Data!$D:$D,$B65,Data!$C:$C,D$2,Data!$A:$A,"Deaths")-
SUMIFS(Data!$B:$B,Data!$D:$D,$B65,Data!$C:$C,D$2,Data!$A:$A,"Recovered")</f>
        <v>82488</v>
      </c>
      <c r="E65" s="10">
        <f>SUMIFS(Data!$B:$B,Data!$D:$D,$B65,Data!$C:$C,E$2,Data!$A:$A,"Confirmed")-
SUMIFS(Data!$B:$B,Data!$D:$D,$B65,Data!$C:$C,E$2,Data!$A:$A,"Deaths")-
SUMIFS(Data!$B:$B,Data!$D:$D,$B65,Data!$C:$C,E$2,Data!$A:$A,"Recovered")</f>
        <v>40150</v>
      </c>
    </row>
    <row r="66" spans="1:5" x14ac:dyDescent="0.3">
      <c r="A66" s="7">
        <f t="shared" si="4"/>
        <v>43963</v>
      </c>
      <c r="B66" s="7">
        <f t="shared" si="3"/>
        <v>43963</v>
      </c>
      <c r="C66" s="10">
        <f>SUMIFS(Data!$B:$B,Data!$D:$D,$B66,Data!$C:$C,C$2,Data!$A:$A,"Confirmed")-
SUMIFS(Data!$B:$B,Data!$D:$D,$B66,Data!$C:$C,C$2,Data!$A:$A,"Deaths")-
SUMIFS(Data!$B:$B,Data!$D:$D,$B66,Data!$C:$C,C$2,Data!$A:$A,"Recovered")</f>
        <v>2476577</v>
      </c>
      <c r="D66" s="10">
        <f>SUMIFS(Data!$B:$B,Data!$D:$D,$B66,Data!$C:$C,D$2,Data!$A:$A,"Confirmed")-
SUMIFS(Data!$B:$B,Data!$D:$D,$B66,Data!$C:$C,D$2,Data!$A:$A,"Deaths")-
SUMIFS(Data!$B:$B,Data!$D:$D,$B66,Data!$C:$C,D$2,Data!$A:$A,"Recovered")</f>
        <v>81266</v>
      </c>
      <c r="E66" s="10">
        <f>SUMIFS(Data!$B:$B,Data!$D:$D,$B66,Data!$C:$C,E$2,Data!$A:$A,"Confirmed")-
SUMIFS(Data!$B:$B,Data!$D:$D,$B66,Data!$C:$C,E$2,Data!$A:$A,"Deaths")-
SUMIFS(Data!$B:$B,Data!$D:$D,$B66,Data!$C:$C,E$2,Data!$A:$A,"Recovered")</f>
        <v>38702</v>
      </c>
    </row>
    <row r="67" spans="1:5" x14ac:dyDescent="0.3">
      <c r="A67" s="7">
        <f t="shared" si="4"/>
        <v>43964</v>
      </c>
      <c r="B67" s="7">
        <f t="shared" si="3"/>
        <v>43964</v>
      </c>
      <c r="C67" s="10">
        <f>SUMIFS(Data!$B:$B,Data!$D:$D,$B67,Data!$C:$C,C$2,Data!$A:$A,"Confirmed")-
SUMIFS(Data!$B:$B,Data!$D:$D,$B67,Data!$C:$C,C$2,Data!$A:$A,"Deaths")-
SUMIFS(Data!$B:$B,Data!$D:$D,$B67,Data!$C:$C,C$2,Data!$A:$A,"Recovered")</f>
        <v>2501274</v>
      </c>
      <c r="D67" s="10">
        <f>SUMIFS(Data!$B:$B,Data!$D:$D,$B67,Data!$C:$C,D$2,Data!$A:$A,"Confirmed")-
SUMIFS(Data!$B:$B,Data!$D:$D,$B67,Data!$C:$C,D$2,Data!$A:$A,"Deaths")-
SUMIFS(Data!$B:$B,Data!$D:$D,$B67,Data!$C:$C,D$2,Data!$A:$A,"Recovered")</f>
        <v>78457</v>
      </c>
      <c r="E67" s="10">
        <f>SUMIFS(Data!$B:$B,Data!$D:$D,$B67,Data!$C:$C,E$2,Data!$A:$A,"Confirmed")-
SUMIFS(Data!$B:$B,Data!$D:$D,$B67,Data!$C:$C,E$2,Data!$A:$A,"Deaths")-
SUMIFS(Data!$B:$B,Data!$D:$D,$B67,Data!$C:$C,E$2,Data!$A:$A,"Recovered")</f>
        <v>37447</v>
      </c>
    </row>
    <row r="68" spans="1:5" x14ac:dyDescent="0.3">
      <c r="A68" s="7">
        <f t="shared" si="4"/>
        <v>43965</v>
      </c>
      <c r="B68" s="7">
        <f t="shared" si="3"/>
        <v>43965</v>
      </c>
      <c r="C68" s="10">
        <f>SUMIFS(Data!$B:$B,Data!$D:$D,$B68,Data!$C:$C,C$2,Data!$A:$A,"Confirmed")-
SUMIFS(Data!$B:$B,Data!$D:$D,$B68,Data!$C:$C,C$2,Data!$A:$A,"Deaths")-
SUMIFS(Data!$B:$B,Data!$D:$D,$B68,Data!$C:$C,C$2,Data!$A:$A,"Recovered")</f>
        <v>2551852</v>
      </c>
      <c r="D68" s="10">
        <f>SUMIFS(Data!$B:$B,Data!$D:$D,$B68,Data!$C:$C,D$2,Data!$A:$A,"Confirmed")-
SUMIFS(Data!$B:$B,Data!$D:$D,$B68,Data!$C:$C,D$2,Data!$A:$A,"Deaths")-
SUMIFS(Data!$B:$B,Data!$D:$D,$B68,Data!$C:$C,D$2,Data!$A:$A,"Recovered")</f>
        <v>76440</v>
      </c>
      <c r="E68" s="10">
        <f>SUMIFS(Data!$B:$B,Data!$D:$D,$B68,Data!$C:$C,E$2,Data!$A:$A,"Confirmed")-
SUMIFS(Data!$B:$B,Data!$D:$D,$B68,Data!$C:$C,E$2,Data!$A:$A,"Deaths")-
SUMIFS(Data!$B:$B,Data!$D:$D,$B68,Data!$C:$C,E$2,Data!$A:$A,"Recovered")</f>
        <v>36712</v>
      </c>
    </row>
    <row r="69" spans="1:5" x14ac:dyDescent="0.3">
      <c r="A69" s="7">
        <f t="shared" si="4"/>
        <v>43966</v>
      </c>
      <c r="B69" s="7">
        <f t="shared" si="3"/>
        <v>43966</v>
      </c>
      <c r="C69" s="10">
        <f>SUMIFS(Data!$B:$B,Data!$D:$D,$B69,Data!$C:$C,C$2,Data!$A:$A,"Confirmed")-
SUMIFS(Data!$B:$B,Data!$D:$D,$B69,Data!$C:$C,C$2,Data!$A:$A,"Deaths")-
SUMIFS(Data!$B:$B,Data!$D:$D,$B69,Data!$C:$C,C$2,Data!$A:$A,"Recovered")</f>
        <v>2597614</v>
      </c>
      <c r="D69" s="10">
        <f>SUMIFS(Data!$B:$B,Data!$D:$D,$B69,Data!$C:$C,D$2,Data!$A:$A,"Confirmed")-
SUMIFS(Data!$B:$B,Data!$D:$D,$B69,Data!$C:$C,D$2,Data!$A:$A,"Deaths")-
SUMIFS(Data!$B:$B,Data!$D:$D,$B69,Data!$C:$C,D$2,Data!$A:$A,"Recovered")</f>
        <v>72070</v>
      </c>
      <c r="E69" s="10">
        <f>SUMIFS(Data!$B:$B,Data!$D:$D,$B69,Data!$C:$C,E$2,Data!$A:$A,"Confirmed")-
SUMIFS(Data!$B:$B,Data!$D:$D,$B69,Data!$C:$C,E$2,Data!$A:$A,"Deaths")-
SUMIFS(Data!$B:$B,Data!$D:$D,$B69,Data!$C:$C,E$2,Data!$A:$A,"Recovered")</f>
        <v>36269</v>
      </c>
    </row>
    <row r="70" spans="1:5" x14ac:dyDescent="0.3">
      <c r="A70" s="7">
        <f t="shared" si="4"/>
        <v>43967</v>
      </c>
      <c r="B70" s="7">
        <f t="shared" si="3"/>
        <v>43967</v>
      </c>
      <c r="C70" s="10">
        <f>SUMIFS(Data!$B:$B,Data!$D:$D,$B70,Data!$C:$C,C$2,Data!$A:$A,"Confirmed")-
SUMIFS(Data!$B:$B,Data!$D:$D,$B70,Data!$C:$C,C$2,Data!$A:$A,"Deaths")-
SUMIFS(Data!$B:$B,Data!$D:$D,$B70,Data!$C:$C,C$2,Data!$A:$A,"Recovered")</f>
        <v>2629090</v>
      </c>
      <c r="D70" s="10">
        <f>SUMIFS(Data!$B:$B,Data!$D:$D,$B70,Data!$C:$C,D$2,Data!$A:$A,"Confirmed")-
SUMIFS(Data!$B:$B,Data!$D:$D,$B70,Data!$C:$C,D$2,Data!$A:$A,"Deaths")-
SUMIFS(Data!$B:$B,Data!$D:$D,$B70,Data!$C:$C,D$2,Data!$A:$A,"Recovered")</f>
        <v>70187</v>
      </c>
      <c r="E70" s="10">
        <f>SUMIFS(Data!$B:$B,Data!$D:$D,$B70,Data!$C:$C,E$2,Data!$A:$A,"Confirmed")-
SUMIFS(Data!$B:$B,Data!$D:$D,$B70,Data!$C:$C,E$2,Data!$A:$A,"Deaths")-
SUMIFS(Data!$B:$B,Data!$D:$D,$B70,Data!$C:$C,E$2,Data!$A:$A,"Recovered")</f>
        <v>35834</v>
      </c>
    </row>
    <row r="71" spans="1:5" x14ac:dyDescent="0.3">
      <c r="A71" s="7">
        <f t="shared" si="4"/>
        <v>43968</v>
      </c>
      <c r="B71" s="7">
        <f t="shared" si="3"/>
        <v>43968</v>
      </c>
      <c r="C71" s="10">
        <f>SUMIFS(Data!$B:$B,Data!$D:$D,$B71,Data!$C:$C,C$2,Data!$A:$A,"Confirmed")-
SUMIFS(Data!$B:$B,Data!$D:$D,$B71,Data!$C:$C,C$2,Data!$A:$A,"Deaths")-
SUMIFS(Data!$B:$B,Data!$D:$D,$B71,Data!$C:$C,C$2,Data!$A:$A,"Recovered")</f>
        <v>2664472</v>
      </c>
      <c r="D71" s="10">
        <f>SUMIFS(Data!$B:$B,Data!$D:$D,$B71,Data!$C:$C,D$2,Data!$A:$A,"Confirmed")-
SUMIFS(Data!$B:$B,Data!$D:$D,$B71,Data!$C:$C,D$2,Data!$A:$A,"Deaths")-
SUMIFS(Data!$B:$B,Data!$D:$D,$B71,Data!$C:$C,D$2,Data!$A:$A,"Recovered")</f>
        <v>68351</v>
      </c>
      <c r="E71" s="10">
        <f>SUMIFS(Data!$B:$B,Data!$D:$D,$B71,Data!$C:$C,E$2,Data!$A:$A,"Confirmed")-
SUMIFS(Data!$B:$B,Data!$D:$D,$B71,Data!$C:$C,E$2,Data!$A:$A,"Deaths")-
SUMIFS(Data!$B:$B,Data!$D:$D,$B71,Data!$C:$C,E$2,Data!$A:$A,"Recovered")</f>
        <v>35333</v>
      </c>
    </row>
    <row r="72" spans="1:5" x14ac:dyDescent="0.3">
      <c r="A72" s="7">
        <f t="shared" si="4"/>
        <v>43969</v>
      </c>
      <c r="B72" s="7">
        <f t="shared" si="3"/>
        <v>43969</v>
      </c>
      <c r="C72" s="10">
        <f>SUMIFS(Data!$B:$B,Data!$D:$D,$B72,Data!$C:$C,C$2,Data!$A:$A,"Confirmed")-
SUMIFS(Data!$B:$B,Data!$D:$D,$B72,Data!$C:$C,C$2,Data!$A:$A,"Deaths")-
SUMIFS(Data!$B:$B,Data!$D:$D,$B72,Data!$C:$C,C$2,Data!$A:$A,"Recovered")</f>
        <v>2696587</v>
      </c>
      <c r="D72" s="10">
        <f>SUMIFS(Data!$B:$B,Data!$D:$D,$B72,Data!$C:$C,D$2,Data!$A:$A,"Confirmed")-
SUMIFS(Data!$B:$B,Data!$D:$D,$B72,Data!$C:$C,D$2,Data!$A:$A,"Deaths")-
SUMIFS(Data!$B:$B,Data!$D:$D,$B72,Data!$C:$C,D$2,Data!$A:$A,"Recovered")</f>
        <v>66553</v>
      </c>
      <c r="E72" s="10">
        <f>SUMIFS(Data!$B:$B,Data!$D:$D,$B72,Data!$C:$C,E$2,Data!$A:$A,"Confirmed")-
SUMIFS(Data!$B:$B,Data!$D:$D,$B72,Data!$C:$C,E$2,Data!$A:$A,"Deaths")-
SUMIFS(Data!$B:$B,Data!$D:$D,$B72,Data!$C:$C,E$2,Data!$A:$A,"Recovered")</f>
        <v>34845</v>
      </c>
    </row>
    <row r="73" spans="1:5" x14ac:dyDescent="0.3">
      <c r="A73" s="7">
        <f t="shared" si="4"/>
        <v>43970</v>
      </c>
      <c r="B73" s="7">
        <f t="shared" si="3"/>
        <v>43970</v>
      </c>
      <c r="C73" s="10">
        <f>SUMIFS(Data!$B:$B,Data!$D:$D,$B73,Data!$C:$C,C$2,Data!$A:$A,"Confirmed")-
SUMIFS(Data!$B:$B,Data!$D:$D,$B73,Data!$C:$C,C$2,Data!$A:$A,"Deaths")-
SUMIFS(Data!$B:$B,Data!$D:$D,$B73,Data!$C:$C,C$2,Data!$A:$A,"Recovered")</f>
        <v>2735212</v>
      </c>
      <c r="D73" s="10">
        <f>SUMIFS(Data!$B:$B,Data!$D:$D,$B73,Data!$C:$C,D$2,Data!$A:$A,"Confirmed")-
SUMIFS(Data!$B:$B,Data!$D:$D,$B73,Data!$C:$C,D$2,Data!$A:$A,"Deaths")-
SUMIFS(Data!$B:$B,Data!$D:$D,$B73,Data!$C:$C,D$2,Data!$A:$A,"Recovered")</f>
        <v>65129</v>
      </c>
      <c r="E73" s="10">
        <f>SUMIFS(Data!$B:$B,Data!$D:$D,$B73,Data!$C:$C,E$2,Data!$A:$A,"Confirmed")-
SUMIFS(Data!$B:$B,Data!$D:$D,$B73,Data!$C:$C,E$2,Data!$A:$A,"Deaths")-
SUMIFS(Data!$B:$B,Data!$D:$D,$B73,Data!$C:$C,E$2,Data!$A:$A,"Recovered")</f>
        <v>34521</v>
      </c>
    </row>
    <row r="74" spans="1:5" x14ac:dyDescent="0.3">
      <c r="A74" s="7">
        <f t="shared" si="4"/>
        <v>43971</v>
      </c>
      <c r="B74" s="7">
        <f t="shared" si="3"/>
        <v>43971</v>
      </c>
      <c r="C74" s="10">
        <f>SUMIFS(Data!$B:$B,Data!$D:$D,$B74,Data!$C:$C,C$2,Data!$A:$A,"Confirmed")-
SUMIFS(Data!$B:$B,Data!$D:$D,$B74,Data!$C:$C,C$2,Data!$A:$A,"Deaths")-
SUMIFS(Data!$B:$B,Data!$D:$D,$B74,Data!$C:$C,C$2,Data!$A:$A,"Recovered")</f>
        <v>2770891</v>
      </c>
      <c r="D74" s="10">
        <f>SUMIFS(Data!$B:$B,Data!$D:$D,$B74,Data!$C:$C,D$2,Data!$A:$A,"Confirmed")-
SUMIFS(Data!$B:$B,Data!$D:$D,$B74,Data!$C:$C,D$2,Data!$A:$A,"Deaths")-
SUMIFS(Data!$B:$B,Data!$D:$D,$B74,Data!$C:$C,D$2,Data!$A:$A,"Recovered")</f>
        <v>62752</v>
      </c>
      <c r="E74" s="10">
        <f>SUMIFS(Data!$B:$B,Data!$D:$D,$B74,Data!$C:$C,E$2,Data!$A:$A,"Confirmed")-
SUMIFS(Data!$B:$B,Data!$D:$D,$B74,Data!$C:$C,E$2,Data!$A:$A,"Deaths")-
SUMIFS(Data!$B:$B,Data!$D:$D,$B74,Data!$C:$C,E$2,Data!$A:$A,"Recovered")</f>
        <v>34378</v>
      </c>
    </row>
    <row r="75" spans="1:5" x14ac:dyDescent="0.3">
      <c r="A75" s="7">
        <f t="shared" si="4"/>
        <v>43972</v>
      </c>
      <c r="B75" s="7">
        <f t="shared" ref="B75:B138" si="5">B74+1</f>
        <v>43972</v>
      </c>
      <c r="C75" s="10">
        <f>SUMIFS(Data!$B:$B,Data!$D:$D,$B75,Data!$C:$C,C$2,Data!$A:$A,"Confirmed")-
SUMIFS(Data!$B:$B,Data!$D:$D,$B75,Data!$C:$C,C$2,Data!$A:$A,"Deaths")-
SUMIFS(Data!$B:$B,Data!$D:$D,$B75,Data!$C:$C,C$2,Data!$A:$A,"Recovered")</f>
        <v>2820761</v>
      </c>
      <c r="D75" s="10">
        <f>SUMIFS(Data!$B:$B,Data!$D:$D,$B75,Data!$C:$C,D$2,Data!$A:$A,"Confirmed")-
SUMIFS(Data!$B:$B,Data!$D:$D,$B75,Data!$C:$C,D$2,Data!$A:$A,"Deaths")-
SUMIFS(Data!$B:$B,Data!$D:$D,$B75,Data!$C:$C,D$2,Data!$A:$A,"Recovered")</f>
        <v>60960</v>
      </c>
      <c r="E75" s="10">
        <f>SUMIFS(Data!$B:$B,Data!$D:$D,$B75,Data!$C:$C,E$2,Data!$A:$A,"Confirmed")-
SUMIFS(Data!$B:$B,Data!$D:$D,$B75,Data!$C:$C,E$2,Data!$A:$A,"Deaths")-
SUMIFS(Data!$B:$B,Data!$D:$D,$B75,Data!$C:$C,E$2,Data!$A:$A,"Recovered")</f>
        <v>34309</v>
      </c>
    </row>
    <row r="76" spans="1:5" x14ac:dyDescent="0.3">
      <c r="A76" s="7">
        <f t="shared" si="4"/>
        <v>43973</v>
      </c>
      <c r="B76" s="7">
        <f t="shared" si="5"/>
        <v>43973</v>
      </c>
      <c r="C76" s="10">
        <f>SUMIFS(Data!$B:$B,Data!$D:$D,$B76,Data!$C:$C,C$2,Data!$A:$A,"Confirmed")-
SUMIFS(Data!$B:$B,Data!$D:$D,$B76,Data!$C:$C,C$2,Data!$A:$A,"Deaths")-
SUMIFS(Data!$B:$B,Data!$D:$D,$B76,Data!$C:$C,C$2,Data!$A:$A,"Recovered")</f>
        <v>2816014</v>
      </c>
      <c r="D76" s="10">
        <f>SUMIFS(Data!$B:$B,Data!$D:$D,$B76,Data!$C:$C,D$2,Data!$A:$A,"Confirmed")-
SUMIFS(Data!$B:$B,Data!$D:$D,$B76,Data!$C:$C,D$2,Data!$A:$A,"Deaths")-
SUMIFS(Data!$B:$B,Data!$D:$D,$B76,Data!$C:$C,D$2,Data!$A:$A,"Recovered")</f>
        <v>59322</v>
      </c>
      <c r="E76" s="10">
        <f>SUMIFS(Data!$B:$B,Data!$D:$D,$B76,Data!$C:$C,E$2,Data!$A:$A,"Confirmed")-
SUMIFS(Data!$B:$B,Data!$D:$D,$B76,Data!$C:$C,E$2,Data!$A:$A,"Deaths")-
SUMIFS(Data!$B:$B,Data!$D:$D,$B76,Data!$C:$C,E$2,Data!$A:$A,"Recovered")</f>
        <v>34113</v>
      </c>
    </row>
    <row r="77" spans="1:5" x14ac:dyDescent="0.3">
      <c r="A77" s="7">
        <f t="shared" si="4"/>
        <v>43974</v>
      </c>
      <c r="B77" s="7">
        <f t="shared" si="5"/>
        <v>43974</v>
      </c>
      <c r="C77" s="10">
        <f>SUMIFS(Data!$B:$B,Data!$D:$D,$B77,Data!$C:$C,C$2,Data!$A:$A,"Confirmed")-
SUMIFS(Data!$B:$B,Data!$D:$D,$B77,Data!$C:$C,C$2,Data!$A:$A,"Deaths")-
SUMIFS(Data!$B:$B,Data!$D:$D,$B77,Data!$C:$C,C$2,Data!$A:$A,"Recovered")</f>
        <v>2856080</v>
      </c>
      <c r="D77" s="10">
        <f>SUMIFS(Data!$B:$B,Data!$D:$D,$B77,Data!$C:$C,D$2,Data!$A:$A,"Confirmed")-
SUMIFS(Data!$B:$B,Data!$D:$D,$B77,Data!$C:$C,D$2,Data!$A:$A,"Deaths")-
SUMIFS(Data!$B:$B,Data!$D:$D,$B77,Data!$C:$C,D$2,Data!$A:$A,"Recovered")</f>
        <v>57752</v>
      </c>
      <c r="E77" s="10">
        <f>SUMIFS(Data!$B:$B,Data!$D:$D,$B77,Data!$C:$C,E$2,Data!$A:$A,"Confirmed")-
SUMIFS(Data!$B:$B,Data!$D:$D,$B77,Data!$C:$C,E$2,Data!$A:$A,"Deaths")-
SUMIFS(Data!$B:$B,Data!$D:$D,$B77,Data!$C:$C,E$2,Data!$A:$A,"Recovered")</f>
        <v>33776</v>
      </c>
    </row>
    <row r="78" spans="1:5" x14ac:dyDescent="0.3">
      <c r="A78" s="7">
        <f t="shared" si="4"/>
        <v>43975</v>
      </c>
      <c r="B78" s="7">
        <f t="shared" si="5"/>
        <v>43975</v>
      </c>
      <c r="C78" s="10">
        <f>SUMIFS(Data!$B:$B,Data!$D:$D,$B78,Data!$C:$C,C$2,Data!$A:$A,"Confirmed")-
SUMIFS(Data!$B:$B,Data!$D:$D,$B78,Data!$C:$C,C$2,Data!$A:$A,"Deaths")-
SUMIFS(Data!$B:$B,Data!$D:$D,$B78,Data!$C:$C,C$2,Data!$A:$A,"Recovered")</f>
        <v>2893991</v>
      </c>
      <c r="D78" s="10">
        <f>SUMIFS(Data!$B:$B,Data!$D:$D,$B78,Data!$C:$C,D$2,Data!$A:$A,"Confirmed")-
SUMIFS(Data!$B:$B,Data!$D:$D,$B78,Data!$C:$C,D$2,Data!$A:$A,"Deaths")-
SUMIFS(Data!$B:$B,Data!$D:$D,$B78,Data!$C:$C,D$2,Data!$A:$A,"Recovered")</f>
        <v>56594</v>
      </c>
      <c r="E78" s="10">
        <f>SUMIFS(Data!$B:$B,Data!$D:$D,$B78,Data!$C:$C,E$2,Data!$A:$A,"Confirmed")-
SUMIFS(Data!$B:$B,Data!$D:$D,$B78,Data!$C:$C,E$2,Data!$A:$A,"Deaths")-
SUMIFS(Data!$B:$B,Data!$D:$D,$B78,Data!$C:$C,E$2,Data!$A:$A,"Recovered")</f>
        <v>33793</v>
      </c>
    </row>
    <row r="79" spans="1:5" x14ac:dyDescent="0.3">
      <c r="A79" s="7">
        <f t="shared" si="4"/>
        <v>43976</v>
      </c>
      <c r="B79" s="7">
        <f t="shared" si="5"/>
        <v>43976</v>
      </c>
      <c r="C79" s="10">
        <f>SUMIFS(Data!$B:$B,Data!$D:$D,$B79,Data!$C:$C,C$2,Data!$A:$A,"Confirmed")-
SUMIFS(Data!$B:$B,Data!$D:$D,$B79,Data!$C:$C,C$2,Data!$A:$A,"Deaths")-
SUMIFS(Data!$B:$B,Data!$D:$D,$B79,Data!$C:$C,C$2,Data!$A:$A,"Recovered")</f>
        <v>2917091</v>
      </c>
      <c r="D79" s="10">
        <f>SUMIFS(Data!$B:$B,Data!$D:$D,$B79,Data!$C:$C,D$2,Data!$A:$A,"Confirmed")-
SUMIFS(Data!$B:$B,Data!$D:$D,$B79,Data!$C:$C,D$2,Data!$A:$A,"Deaths")-
SUMIFS(Data!$B:$B,Data!$D:$D,$B79,Data!$C:$C,D$2,Data!$A:$A,"Recovered")</f>
        <v>55300</v>
      </c>
      <c r="E79" s="10">
        <f>SUMIFS(Data!$B:$B,Data!$D:$D,$B79,Data!$C:$C,E$2,Data!$A:$A,"Confirmed")-
SUMIFS(Data!$B:$B,Data!$D:$D,$B79,Data!$C:$C,E$2,Data!$A:$A,"Deaths")-
SUMIFS(Data!$B:$B,Data!$D:$D,$B79,Data!$C:$C,E$2,Data!$A:$A,"Recovered")</f>
        <v>33430</v>
      </c>
    </row>
    <row r="80" spans="1:5" x14ac:dyDescent="0.3">
      <c r="A80" s="7">
        <f t="shared" si="4"/>
        <v>43977</v>
      </c>
      <c r="B80" s="7">
        <f t="shared" si="5"/>
        <v>43977</v>
      </c>
      <c r="C80" s="10">
        <f>SUMIFS(Data!$B:$B,Data!$D:$D,$B80,Data!$C:$C,C$2,Data!$A:$A,"Confirmed")-
SUMIFS(Data!$B:$B,Data!$D:$D,$B80,Data!$C:$C,C$2,Data!$A:$A,"Deaths")-
SUMIFS(Data!$B:$B,Data!$D:$D,$B80,Data!$C:$C,C$2,Data!$A:$A,"Recovered")</f>
        <v>2952217</v>
      </c>
      <c r="D80" s="10">
        <f>SUMIFS(Data!$B:$B,Data!$D:$D,$B80,Data!$C:$C,D$2,Data!$A:$A,"Confirmed")-
SUMIFS(Data!$B:$B,Data!$D:$D,$B80,Data!$C:$C,D$2,Data!$A:$A,"Deaths")-
SUMIFS(Data!$B:$B,Data!$D:$D,$B80,Data!$C:$C,D$2,Data!$A:$A,"Recovered")</f>
        <v>52942</v>
      </c>
      <c r="E80" s="10">
        <f>SUMIFS(Data!$B:$B,Data!$D:$D,$B80,Data!$C:$C,E$2,Data!$A:$A,"Confirmed")-
SUMIFS(Data!$B:$B,Data!$D:$D,$B80,Data!$C:$C,E$2,Data!$A:$A,"Deaths")-
SUMIFS(Data!$B:$B,Data!$D:$D,$B80,Data!$C:$C,E$2,Data!$A:$A,"Recovered")</f>
        <v>32858</v>
      </c>
    </row>
    <row r="81" spans="1:5" x14ac:dyDescent="0.3">
      <c r="A81" s="7">
        <f t="shared" si="4"/>
        <v>43978</v>
      </c>
      <c r="B81" s="7">
        <f t="shared" si="5"/>
        <v>43978</v>
      </c>
      <c r="C81" s="10">
        <f>SUMIFS(Data!$B:$B,Data!$D:$D,$B81,Data!$C:$C,C$2,Data!$A:$A,"Confirmed")-
SUMIFS(Data!$B:$B,Data!$D:$D,$B81,Data!$C:$C,C$2,Data!$A:$A,"Deaths")-
SUMIFS(Data!$B:$B,Data!$D:$D,$B81,Data!$C:$C,C$2,Data!$A:$A,"Recovered")</f>
        <v>2986073</v>
      </c>
      <c r="D81" s="10">
        <f>SUMIFS(Data!$B:$B,Data!$D:$D,$B81,Data!$C:$C,D$2,Data!$A:$A,"Confirmed")-
SUMIFS(Data!$B:$B,Data!$D:$D,$B81,Data!$C:$C,D$2,Data!$A:$A,"Deaths")-
SUMIFS(Data!$B:$B,Data!$D:$D,$B81,Data!$C:$C,D$2,Data!$A:$A,"Recovered")</f>
        <v>50966</v>
      </c>
      <c r="E81" s="10">
        <f>SUMIFS(Data!$B:$B,Data!$D:$D,$B81,Data!$C:$C,E$2,Data!$A:$A,"Confirmed")-
SUMIFS(Data!$B:$B,Data!$D:$D,$B81,Data!$C:$C,E$2,Data!$A:$A,"Deaths")-
SUMIFS(Data!$B:$B,Data!$D:$D,$B81,Data!$C:$C,E$2,Data!$A:$A,"Recovered")</f>
        <v>32573</v>
      </c>
    </row>
    <row r="82" spans="1:5" x14ac:dyDescent="0.3">
      <c r="A82" s="7">
        <f t="shared" si="4"/>
        <v>43979</v>
      </c>
      <c r="B82" s="7">
        <f t="shared" si="5"/>
        <v>43979</v>
      </c>
      <c r="C82" s="10">
        <f>SUMIFS(Data!$B:$B,Data!$D:$D,$B82,Data!$C:$C,C$2,Data!$A:$A,"Confirmed")-
SUMIFS(Data!$B:$B,Data!$D:$D,$B82,Data!$C:$C,C$2,Data!$A:$A,"Deaths")-
SUMIFS(Data!$B:$B,Data!$D:$D,$B82,Data!$C:$C,C$2,Data!$A:$A,"Recovered")</f>
        <v>3032678</v>
      </c>
      <c r="D82" s="10">
        <f>SUMIFS(Data!$B:$B,Data!$D:$D,$B82,Data!$C:$C,D$2,Data!$A:$A,"Confirmed")-
SUMIFS(Data!$B:$B,Data!$D:$D,$B82,Data!$C:$C,D$2,Data!$A:$A,"Deaths")-
SUMIFS(Data!$B:$B,Data!$D:$D,$B82,Data!$C:$C,D$2,Data!$A:$A,"Recovered")</f>
        <v>47986</v>
      </c>
      <c r="E82" s="10">
        <f>SUMIFS(Data!$B:$B,Data!$D:$D,$B82,Data!$C:$C,E$2,Data!$A:$A,"Confirmed")-
SUMIFS(Data!$B:$B,Data!$D:$D,$B82,Data!$C:$C,E$2,Data!$A:$A,"Deaths")-
SUMIFS(Data!$B:$B,Data!$D:$D,$B82,Data!$C:$C,E$2,Data!$A:$A,"Recovered")</f>
        <v>32149</v>
      </c>
    </row>
    <row r="83" spans="1:5" x14ac:dyDescent="0.3">
      <c r="A83" s="7">
        <f t="shared" si="4"/>
        <v>43980</v>
      </c>
      <c r="B83" s="7">
        <f t="shared" si="5"/>
        <v>43980</v>
      </c>
      <c r="C83" s="10">
        <f>SUMIFS(Data!$B:$B,Data!$D:$D,$B83,Data!$C:$C,C$2,Data!$A:$A,"Confirmed")-
SUMIFS(Data!$B:$B,Data!$D:$D,$B83,Data!$C:$C,C$2,Data!$A:$A,"Deaths")-
SUMIFS(Data!$B:$B,Data!$D:$D,$B83,Data!$C:$C,C$2,Data!$A:$A,"Recovered")</f>
        <v>3065873</v>
      </c>
      <c r="D83" s="10">
        <f>SUMIFS(Data!$B:$B,Data!$D:$D,$B83,Data!$C:$C,D$2,Data!$A:$A,"Confirmed")-
SUMIFS(Data!$B:$B,Data!$D:$D,$B83,Data!$C:$C,D$2,Data!$A:$A,"Deaths")-
SUMIFS(Data!$B:$B,Data!$D:$D,$B83,Data!$C:$C,D$2,Data!$A:$A,"Recovered")</f>
        <v>46175</v>
      </c>
      <c r="E83" s="10">
        <f>SUMIFS(Data!$B:$B,Data!$D:$D,$B83,Data!$C:$C,E$2,Data!$A:$A,"Confirmed")-
SUMIFS(Data!$B:$B,Data!$D:$D,$B83,Data!$C:$C,E$2,Data!$A:$A,"Deaths")-
SUMIFS(Data!$B:$B,Data!$D:$D,$B83,Data!$C:$C,E$2,Data!$A:$A,"Recovered")</f>
        <v>31668</v>
      </c>
    </row>
    <row r="84" spans="1:5" x14ac:dyDescent="0.3">
      <c r="A84" s="7">
        <f t="shared" si="4"/>
        <v>43981</v>
      </c>
      <c r="B84" s="7">
        <f t="shared" si="5"/>
        <v>43981</v>
      </c>
      <c r="C84" s="10">
        <f>SUMIFS(Data!$B:$B,Data!$D:$D,$B84,Data!$C:$C,C$2,Data!$A:$A,"Confirmed")-
SUMIFS(Data!$B:$B,Data!$D:$D,$B84,Data!$C:$C,C$2,Data!$A:$A,"Deaths")-
SUMIFS(Data!$B:$B,Data!$D:$D,$B84,Data!$C:$C,C$2,Data!$A:$A,"Recovered")</f>
        <v>3125198</v>
      </c>
      <c r="D84" s="10">
        <f>SUMIFS(Data!$B:$B,Data!$D:$D,$B84,Data!$C:$C,D$2,Data!$A:$A,"Confirmed")-
SUMIFS(Data!$B:$B,Data!$D:$D,$B84,Data!$C:$C,D$2,Data!$A:$A,"Deaths")-
SUMIFS(Data!$B:$B,Data!$D:$D,$B84,Data!$C:$C,D$2,Data!$A:$A,"Recovered")</f>
        <v>43691</v>
      </c>
      <c r="E84" s="10">
        <f>SUMIFS(Data!$B:$B,Data!$D:$D,$B84,Data!$C:$C,E$2,Data!$A:$A,"Confirmed")-
SUMIFS(Data!$B:$B,Data!$D:$D,$B84,Data!$C:$C,E$2,Data!$A:$A,"Deaths")-
SUMIFS(Data!$B:$B,Data!$D:$D,$B84,Data!$C:$C,E$2,Data!$A:$A,"Recovered")</f>
        <v>31604</v>
      </c>
    </row>
    <row r="85" spans="1:5" x14ac:dyDescent="0.3">
      <c r="A85" s="7">
        <f t="shared" si="4"/>
        <v>43982</v>
      </c>
      <c r="B85" s="7">
        <f t="shared" si="5"/>
        <v>43982</v>
      </c>
      <c r="C85" s="10">
        <f>SUMIFS(Data!$B:$B,Data!$D:$D,$B85,Data!$C:$C,C$2,Data!$A:$A,"Confirmed")-
SUMIFS(Data!$B:$B,Data!$D:$D,$B85,Data!$C:$C,C$2,Data!$A:$A,"Deaths")-
SUMIFS(Data!$B:$B,Data!$D:$D,$B85,Data!$C:$C,C$2,Data!$A:$A,"Recovered")</f>
        <v>3153582</v>
      </c>
      <c r="D85" s="10">
        <f>SUMIFS(Data!$B:$B,Data!$D:$D,$B85,Data!$C:$C,D$2,Data!$A:$A,"Confirmed")-
SUMIFS(Data!$B:$B,Data!$D:$D,$B85,Data!$C:$C,D$2,Data!$A:$A,"Deaths")-
SUMIFS(Data!$B:$B,Data!$D:$D,$B85,Data!$C:$C,D$2,Data!$A:$A,"Recovered")</f>
        <v>42075</v>
      </c>
      <c r="E85" s="10">
        <f>SUMIFS(Data!$B:$B,Data!$D:$D,$B85,Data!$C:$C,E$2,Data!$A:$A,"Confirmed")-
SUMIFS(Data!$B:$B,Data!$D:$D,$B85,Data!$C:$C,E$2,Data!$A:$A,"Deaths")-
SUMIFS(Data!$B:$B,Data!$D:$D,$B85,Data!$C:$C,E$2,Data!$A:$A,"Recovered")</f>
        <v>31429</v>
      </c>
    </row>
    <row r="86" spans="1:5" x14ac:dyDescent="0.3">
      <c r="A86" s="7">
        <f t="shared" ref="A86:A146" si="6">IF(E86=0,"",B86)</f>
        <v>43983</v>
      </c>
      <c r="B86" s="7">
        <f t="shared" si="5"/>
        <v>43983</v>
      </c>
      <c r="C86" s="10">
        <f>SUMIFS(Data!$B:$B,Data!$D:$D,$B86,Data!$C:$C,C$2,Data!$A:$A,"Confirmed")-
SUMIFS(Data!$B:$B,Data!$D:$D,$B86,Data!$C:$C,C$2,Data!$A:$A,"Deaths")-
SUMIFS(Data!$B:$B,Data!$D:$D,$B86,Data!$C:$C,C$2,Data!$A:$A,"Recovered")</f>
        <v>3194300</v>
      </c>
      <c r="D86" s="10">
        <f>SUMIFS(Data!$B:$B,Data!$D:$D,$B86,Data!$C:$C,D$2,Data!$A:$A,"Confirmed")-
SUMIFS(Data!$B:$B,Data!$D:$D,$B86,Data!$C:$C,D$2,Data!$A:$A,"Deaths")-
SUMIFS(Data!$B:$B,Data!$D:$D,$B86,Data!$C:$C,D$2,Data!$A:$A,"Recovered")</f>
        <v>41367</v>
      </c>
      <c r="E86" s="10">
        <f>SUMIFS(Data!$B:$B,Data!$D:$D,$B86,Data!$C:$C,E$2,Data!$A:$A,"Confirmed")-
SUMIFS(Data!$B:$B,Data!$D:$D,$B86,Data!$C:$C,E$2,Data!$A:$A,"Deaths")-
SUMIFS(Data!$B:$B,Data!$D:$D,$B86,Data!$C:$C,E$2,Data!$A:$A,"Recovered")</f>
        <v>31259</v>
      </c>
    </row>
    <row r="87" spans="1:5" x14ac:dyDescent="0.3">
      <c r="A87" s="7">
        <f t="shared" si="6"/>
        <v>43984</v>
      </c>
      <c r="B87" s="7">
        <f t="shared" si="5"/>
        <v>43984</v>
      </c>
      <c r="C87" s="10">
        <f>SUMIFS(Data!$B:$B,Data!$D:$D,$B87,Data!$C:$C,C$2,Data!$A:$A,"Confirmed")-
SUMIFS(Data!$B:$B,Data!$D:$D,$B87,Data!$C:$C,C$2,Data!$A:$A,"Deaths")-
SUMIFS(Data!$B:$B,Data!$D:$D,$B87,Data!$C:$C,C$2,Data!$A:$A,"Recovered")</f>
        <v>3268461</v>
      </c>
      <c r="D87" s="10">
        <f>SUMIFS(Data!$B:$B,Data!$D:$D,$B87,Data!$C:$C,D$2,Data!$A:$A,"Confirmed")-
SUMIFS(Data!$B:$B,Data!$D:$D,$B87,Data!$C:$C,D$2,Data!$A:$A,"Deaths")-
SUMIFS(Data!$B:$B,Data!$D:$D,$B87,Data!$C:$C,D$2,Data!$A:$A,"Recovered")</f>
        <v>39893</v>
      </c>
      <c r="E87" s="10">
        <f>SUMIFS(Data!$B:$B,Data!$D:$D,$B87,Data!$C:$C,E$2,Data!$A:$A,"Confirmed")-
SUMIFS(Data!$B:$B,Data!$D:$D,$B87,Data!$C:$C,E$2,Data!$A:$A,"Deaths")-
SUMIFS(Data!$B:$B,Data!$D:$D,$B87,Data!$C:$C,E$2,Data!$A:$A,"Recovered")</f>
        <v>31049</v>
      </c>
    </row>
    <row r="88" spans="1:5" x14ac:dyDescent="0.3">
      <c r="A88" s="7">
        <f t="shared" si="6"/>
        <v>43985</v>
      </c>
      <c r="B88" s="7">
        <f t="shared" si="5"/>
        <v>43985</v>
      </c>
      <c r="C88" s="10">
        <f>SUMIFS(Data!$B:$B,Data!$D:$D,$B88,Data!$C:$C,C$2,Data!$A:$A,"Confirmed")-
SUMIFS(Data!$B:$B,Data!$D:$D,$B88,Data!$C:$C,C$2,Data!$A:$A,"Deaths")-
SUMIFS(Data!$B:$B,Data!$D:$D,$B88,Data!$C:$C,C$2,Data!$A:$A,"Recovered")</f>
        <v>3317706</v>
      </c>
      <c r="D88" s="10">
        <f>SUMIFS(Data!$B:$B,Data!$D:$D,$B88,Data!$C:$C,D$2,Data!$A:$A,"Confirmed")-
SUMIFS(Data!$B:$B,Data!$D:$D,$B88,Data!$C:$C,D$2,Data!$A:$A,"Deaths")-
SUMIFS(Data!$B:$B,Data!$D:$D,$B88,Data!$C:$C,D$2,Data!$A:$A,"Recovered")</f>
        <v>39297</v>
      </c>
      <c r="E88" s="10">
        <f>SUMIFS(Data!$B:$B,Data!$D:$D,$B88,Data!$C:$C,E$2,Data!$A:$A,"Confirmed")-
SUMIFS(Data!$B:$B,Data!$D:$D,$B88,Data!$C:$C,E$2,Data!$A:$A,"Deaths")-
SUMIFS(Data!$B:$B,Data!$D:$D,$B88,Data!$C:$C,E$2,Data!$A:$A,"Recovered")</f>
        <v>30961</v>
      </c>
    </row>
    <row r="89" spans="1:5" x14ac:dyDescent="0.3">
      <c r="A89" s="7">
        <f t="shared" si="6"/>
        <v>43986</v>
      </c>
      <c r="B89" s="7">
        <f t="shared" si="5"/>
        <v>43986</v>
      </c>
      <c r="C89" s="10">
        <f>SUMIFS(Data!$B:$B,Data!$D:$D,$B89,Data!$C:$C,C$2,Data!$A:$A,"Confirmed")-
SUMIFS(Data!$B:$B,Data!$D:$D,$B89,Data!$C:$C,C$2,Data!$A:$A,"Deaths")-
SUMIFS(Data!$B:$B,Data!$D:$D,$B89,Data!$C:$C,C$2,Data!$A:$A,"Recovered")</f>
        <v>3371886</v>
      </c>
      <c r="D89" s="10">
        <f>SUMIFS(Data!$B:$B,Data!$D:$D,$B89,Data!$C:$C,D$2,Data!$A:$A,"Confirmed")-
SUMIFS(Data!$B:$B,Data!$D:$D,$B89,Data!$C:$C,D$2,Data!$A:$A,"Deaths")-
SUMIFS(Data!$B:$B,Data!$D:$D,$B89,Data!$C:$C,D$2,Data!$A:$A,"Recovered")</f>
        <v>38429</v>
      </c>
      <c r="E89" s="10">
        <f>SUMIFS(Data!$B:$B,Data!$D:$D,$B89,Data!$C:$C,E$2,Data!$A:$A,"Confirmed")-
SUMIFS(Data!$B:$B,Data!$D:$D,$B89,Data!$C:$C,E$2,Data!$A:$A,"Deaths")-
SUMIFS(Data!$B:$B,Data!$D:$D,$B89,Data!$C:$C,E$2,Data!$A:$A,"Recovered")</f>
        <v>31002</v>
      </c>
    </row>
    <row r="90" spans="1:5" x14ac:dyDescent="0.3">
      <c r="A90" s="7">
        <f t="shared" si="6"/>
        <v>43987</v>
      </c>
      <c r="B90" s="7">
        <f t="shared" si="5"/>
        <v>43987</v>
      </c>
      <c r="C90" s="10">
        <f>SUMIFS(Data!$B:$B,Data!$D:$D,$B90,Data!$C:$C,C$2,Data!$A:$A,"Confirmed")-
SUMIFS(Data!$B:$B,Data!$D:$D,$B90,Data!$C:$C,C$2,Data!$A:$A,"Deaths")-
SUMIFS(Data!$B:$B,Data!$D:$D,$B90,Data!$C:$C,C$2,Data!$A:$A,"Recovered")</f>
        <v>3622846</v>
      </c>
      <c r="D90" s="10">
        <f>SUMIFS(Data!$B:$B,Data!$D:$D,$B90,Data!$C:$C,D$2,Data!$A:$A,"Confirmed")-
SUMIFS(Data!$B:$B,Data!$D:$D,$B90,Data!$C:$C,D$2,Data!$A:$A,"Deaths")-
SUMIFS(Data!$B:$B,Data!$D:$D,$B90,Data!$C:$C,D$2,Data!$A:$A,"Recovered")</f>
        <v>36976</v>
      </c>
      <c r="E90" s="10">
        <f>SUMIFS(Data!$B:$B,Data!$D:$D,$B90,Data!$C:$C,E$2,Data!$A:$A,"Confirmed")-
SUMIFS(Data!$B:$B,Data!$D:$D,$B90,Data!$C:$C,E$2,Data!$A:$A,"Deaths")-
SUMIFS(Data!$B:$B,Data!$D:$D,$B90,Data!$C:$C,E$2,Data!$A:$A,"Recovered")</f>
        <v>30292</v>
      </c>
    </row>
    <row r="91" spans="1:5" x14ac:dyDescent="0.3">
      <c r="A91" s="7">
        <f t="shared" si="6"/>
        <v>43988</v>
      </c>
      <c r="B91" s="7">
        <f t="shared" si="5"/>
        <v>43988</v>
      </c>
      <c r="C91" s="10">
        <f>SUMIFS(Data!$B:$B,Data!$D:$D,$B91,Data!$C:$C,C$2,Data!$A:$A,"Confirmed")-
SUMIFS(Data!$B:$B,Data!$D:$D,$B91,Data!$C:$C,C$2,Data!$A:$A,"Deaths")-
SUMIFS(Data!$B:$B,Data!$D:$D,$B91,Data!$C:$C,C$2,Data!$A:$A,"Recovered")</f>
        <v>3405662</v>
      </c>
      <c r="D91" s="10">
        <f>SUMIFS(Data!$B:$B,Data!$D:$D,$B91,Data!$C:$C,D$2,Data!$A:$A,"Confirmed")-
SUMIFS(Data!$B:$B,Data!$D:$D,$B91,Data!$C:$C,D$2,Data!$A:$A,"Deaths")-
SUMIFS(Data!$B:$B,Data!$D:$D,$B91,Data!$C:$C,D$2,Data!$A:$A,"Recovered")</f>
        <v>35877</v>
      </c>
      <c r="E91" s="10">
        <f>SUMIFS(Data!$B:$B,Data!$D:$D,$B91,Data!$C:$C,E$2,Data!$A:$A,"Confirmed")-
SUMIFS(Data!$B:$B,Data!$D:$D,$B91,Data!$C:$C,E$2,Data!$A:$A,"Deaths")-
SUMIFS(Data!$B:$B,Data!$D:$D,$B91,Data!$C:$C,E$2,Data!$A:$A,"Recovered")</f>
        <v>29227</v>
      </c>
    </row>
    <row r="92" spans="1:5" x14ac:dyDescent="0.3">
      <c r="A92" s="7">
        <f t="shared" si="6"/>
        <v>43989</v>
      </c>
      <c r="B92" s="7">
        <f t="shared" si="5"/>
        <v>43989</v>
      </c>
      <c r="C92" s="10">
        <f>SUMIFS(Data!$B:$B,Data!$D:$D,$B92,Data!$C:$C,C$2,Data!$A:$A,"Confirmed")-
SUMIFS(Data!$B:$B,Data!$D:$D,$B92,Data!$C:$C,C$2,Data!$A:$A,"Deaths")-
SUMIFS(Data!$B:$B,Data!$D:$D,$B92,Data!$C:$C,C$2,Data!$A:$A,"Recovered")</f>
        <v>3465415</v>
      </c>
      <c r="D92" s="10">
        <f>SUMIFS(Data!$B:$B,Data!$D:$D,$B92,Data!$C:$C,D$2,Data!$A:$A,"Confirmed")-
SUMIFS(Data!$B:$B,Data!$D:$D,$B92,Data!$C:$C,D$2,Data!$A:$A,"Deaths")-
SUMIFS(Data!$B:$B,Data!$D:$D,$B92,Data!$C:$C,D$2,Data!$A:$A,"Recovered")</f>
        <v>35262</v>
      </c>
      <c r="E92" s="10">
        <f>SUMIFS(Data!$B:$B,Data!$D:$D,$B92,Data!$C:$C,E$2,Data!$A:$A,"Confirmed")-
SUMIFS(Data!$B:$B,Data!$D:$D,$B92,Data!$C:$C,E$2,Data!$A:$A,"Deaths")-
SUMIFS(Data!$B:$B,Data!$D:$D,$B92,Data!$C:$C,E$2,Data!$A:$A,"Recovered")</f>
        <v>27471</v>
      </c>
    </row>
    <row r="93" spans="1:5" x14ac:dyDescent="0.3">
      <c r="A93" s="7">
        <f t="shared" si="6"/>
        <v>43990</v>
      </c>
      <c r="B93" s="7">
        <f t="shared" si="5"/>
        <v>43990</v>
      </c>
      <c r="C93" s="10">
        <f>SUMIFS(Data!$B:$B,Data!$D:$D,$B93,Data!$C:$C,C$2,Data!$A:$A,"Confirmed")-
SUMIFS(Data!$B:$B,Data!$D:$D,$B93,Data!$C:$C,C$2,Data!$A:$A,"Deaths")-
SUMIFS(Data!$B:$B,Data!$D:$D,$B93,Data!$C:$C,C$2,Data!$A:$A,"Recovered")</f>
        <v>3511942</v>
      </c>
      <c r="D93" s="10">
        <f>SUMIFS(Data!$B:$B,Data!$D:$D,$B93,Data!$C:$C,D$2,Data!$A:$A,"Confirmed")-
SUMIFS(Data!$B:$B,Data!$D:$D,$B93,Data!$C:$C,D$2,Data!$A:$A,"Deaths")-
SUMIFS(Data!$B:$B,Data!$D:$D,$B93,Data!$C:$C,D$2,Data!$A:$A,"Recovered")</f>
        <v>34814</v>
      </c>
      <c r="E93" s="10">
        <f>SUMIFS(Data!$B:$B,Data!$D:$D,$B93,Data!$C:$C,E$2,Data!$A:$A,"Confirmed")-
SUMIFS(Data!$B:$B,Data!$D:$D,$B93,Data!$C:$C,E$2,Data!$A:$A,"Deaths")-
SUMIFS(Data!$B:$B,Data!$D:$D,$B93,Data!$C:$C,E$2,Data!$A:$A,"Recovered")</f>
        <v>25030</v>
      </c>
    </row>
    <row r="94" spans="1:5" x14ac:dyDescent="0.3">
      <c r="A94" s="7">
        <f t="shared" si="6"/>
        <v>43991</v>
      </c>
      <c r="B94" s="7">
        <f t="shared" si="5"/>
        <v>43991</v>
      </c>
      <c r="C94" s="10">
        <f>SUMIFS(Data!$B:$B,Data!$D:$D,$B94,Data!$C:$C,C$2,Data!$A:$A,"Confirmed")-
SUMIFS(Data!$B:$B,Data!$D:$D,$B94,Data!$C:$C,C$2,Data!$A:$A,"Deaths")-
SUMIFS(Data!$B:$B,Data!$D:$D,$B94,Data!$C:$C,C$2,Data!$A:$A,"Recovered")</f>
        <v>3257133</v>
      </c>
      <c r="D94" s="10">
        <f>SUMIFS(Data!$B:$B,Data!$D:$D,$B94,Data!$C:$C,D$2,Data!$A:$A,"Confirmed")-
SUMIFS(Data!$B:$B,Data!$D:$D,$B94,Data!$C:$C,D$2,Data!$A:$A,"Deaths")-
SUMIFS(Data!$B:$B,Data!$D:$D,$B94,Data!$C:$C,D$2,Data!$A:$A,"Recovered")</f>
        <v>32872</v>
      </c>
      <c r="E94" s="10">
        <f>SUMIFS(Data!$B:$B,Data!$D:$D,$B94,Data!$C:$C,E$2,Data!$A:$A,"Confirmed")-
SUMIFS(Data!$B:$B,Data!$D:$D,$B94,Data!$C:$C,E$2,Data!$A:$A,"Deaths")-
SUMIFS(Data!$B:$B,Data!$D:$D,$B94,Data!$C:$C,E$2,Data!$A:$A,"Recovered")</f>
        <v>22787</v>
      </c>
    </row>
    <row r="95" spans="1:5" x14ac:dyDescent="0.3">
      <c r="A95" s="7">
        <f t="shared" si="6"/>
        <v>43992</v>
      </c>
      <c r="B95" s="7">
        <f t="shared" si="5"/>
        <v>43992</v>
      </c>
      <c r="C95" s="10">
        <f>SUMIFS(Data!$B:$B,Data!$D:$D,$B95,Data!$C:$C,C$2,Data!$A:$A,"Confirmed")-
SUMIFS(Data!$B:$B,Data!$D:$D,$B95,Data!$C:$C,C$2,Data!$A:$A,"Deaths")-
SUMIFS(Data!$B:$B,Data!$D:$D,$B95,Data!$C:$C,C$2,Data!$A:$A,"Recovered")</f>
        <v>3489231</v>
      </c>
      <c r="D95" s="10">
        <f>SUMIFS(Data!$B:$B,Data!$D:$D,$B95,Data!$C:$C,D$2,Data!$A:$A,"Confirmed")-
SUMIFS(Data!$B:$B,Data!$D:$D,$B95,Data!$C:$C,D$2,Data!$A:$A,"Deaths")-
SUMIFS(Data!$B:$B,Data!$D:$D,$B95,Data!$C:$C,D$2,Data!$A:$A,"Recovered")</f>
        <v>31710</v>
      </c>
      <c r="E95" s="10">
        <f>SUMIFS(Data!$B:$B,Data!$D:$D,$B95,Data!$C:$C,E$2,Data!$A:$A,"Confirmed")-
SUMIFS(Data!$B:$B,Data!$D:$D,$B95,Data!$C:$C,E$2,Data!$A:$A,"Deaths")-
SUMIFS(Data!$B:$B,Data!$D:$D,$B95,Data!$C:$C,E$2,Data!$A:$A,"Recovered")</f>
        <v>21451</v>
      </c>
    </row>
    <row r="96" spans="1:5" x14ac:dyDescent="0.3">
      <c r="A96" s="7">
        <f t="shared" si="6"/>
        <v>43993</v>
      </c>
      <c r="B96" s="7">
        <f t="shared" si="5"/>
        <v>43993</v>
      </c>
      <c r="C96" s="10">
        <f>SUMIFS(Data!$B:$B,Data!$D:$D,$B96,Data!$C:$C,C$2,Data!$A:$A,"Confirmed")-
SUMIFS(Data!$B:$B,Data!$D:$D,$B96,Data!$C:$C,C$2,Data!$A:$A,"Deaths")-
SUMIFS(Data!$B:$B,Data!$D:$D,$B96,Data!$C:$C,C$2,Data!$A:$A,"Recovered")</f>
        <v>3552327</v>
      </c>
      <c r="D96" s="10">
        <f>SUMIFS(Data!$B:$B,Data!$D:$D,$B96,Data!$C:$C,D$2,Data!$A:$A,"Confirmed")-
SUMIFS(Data!$B:$B,Data!$D:$D,$B96,Data!$C:$C,D$2,Data!$A:$A,"Deaths")-
SUMIFS(Data!$B:$B,Data!$D:$D,$B96,Data!$C:$C,D$2,Data!$A:$A,"Recovered")</f>
        <v>30637</v>
      </c>
      <c r="E96" s="10">
        <f>SUMIFS(Data!$B:$B,Data!$D:$D,$B96,Data!$C:$C,E$2,Data!$A:$A,"Confirmed")-
SUMIFS(Data!$B:$B,Data!$D:$D,$B96,Data!$C:$C,E$2,Data!$A:$A,"Deaths")-
SUMIFS(Data!$B:$B,Data!$D:$D,$B96,Data!$C:$C,E$2,Data!$A:$A,"Recovered")</f>
        <v>21400</v>
      </c>
    </row>
    <row r="97" spans="1:5" x14ac:dyDescent="0.3">
      <c r="A97" s="7">
        <f t="shared" si="6"/>
        <v>43994</v>
      </c>
      <c r="B97" s="7">
        <f t="shared" si="5"/>
        <v>43994</v>
      </c>
      <c r="C97" s="10">
        <f>SUMIFS(Data!$B:$B,Data!$D:$D,$B97,Data!$C:$C,C$2,Data!$A:$A,"Confirmed")-
SUMIFS(Data!$B:$B,Data!$D:$D,$B97,Data!$C:$C,C$2,Data!$A:$A,"Deaths")-
SUMIFS(Data!$B:$B,Data!$D:$D,$B97,Data!$C:$C,C$2,Data!$A:$A,"Recovered")</f>
        <v>3594131</v>
      </c>
      <c r="D97" s="10">
        <f>SUMIFS(Data!$B:$B,Data!$D:$D,$B97,Data!$C:$C,D$2,Data!$A:$A,"Confirmed")-
SUMIFS(Data!$B:$B,Data!$D:$D,$B97,Data!$C:$C,D$2,Data!$A:$A,"Deaths")-
SUMIFS(Data!$B:$B,Data!$D:$D,$B97,Data!$C:$C,D$2,Data!$A:$A,"Recovered")</f>
        <v>28997</v>
      </c>
      <c r="E97" s="10">
        <f>SUMIFS(Data!$B:$B,Data!$D:$D,$B97,Data!$C:$C,E$2,Data!$A:$A,"Confirmed")-
SUMIFS(Data!$B:$B,Data!$D:$D,$B97,Data!$C:$C,E$2,Data!$A:$A,"Deaths")-
SUMIFS(Data!$B:$B,Data!$D:$D,$B97,Data!$C:$C,E$2,Data!$A:$A,"Recovered")</f>
        <v>21338</v>
      </c>
    </row>
    <row r="98" spans="1:5" x14ac:dyDescent="0.3">
      <c r="A98" s="7">
        <f t="shared" si="6"/>
        <v>43995</v>
      </c>
      <c r="B98" s="7">
        <f t="shared" si="5"/>
        <v>43995</v>
      </c>
      <c r="C98" s="10">
        <f>SUMIFS(Data!$B:$B,Data!$D:$D,$B98,Data!$C:$C,C$2,Data!$A:$A,"Confirmed")-
SUMIFS(Data!$B:$B,Data!$D:$D,$B98,Data!$C:$C,C$2,Data!$A:$A,"Deaths")-
SUMIFS(Data!$B:$B,Data!$D:$D,$B98,Data!$C:$C,C$2,Data!$A:$A,"Recovered")</f>
        <v>3638912</v>
      </c>
      <c r="D98" s="10">
        <f>SUMIFS(Data!$B:$B,Data!$D:$D,$B98,Data!$C:$C,D$2,Data!$A:$A,"Confirmed")-
SUMIFS(Data!$B:$B,Data!$D:$D,$B98,Data!$C:$C,D$2,Data!$A:$A,"Deaths")-
SUMIFS(Data!$B:$B,Data!$D:$D,$B98,Data!$C:$C,D$2,Data!$A:$A,"Recovered")</f>
        <v>27485</v>
      </c>
      <c r="E98" s="10">
        <f>SUMIFS(Data!$B:$B,Data!$D:$D,$B98,Data!$C:$C,E$2,Data!$A:$A,"Confirmed")-
SUMIFS(Data!$B:$B,Data!$D:$D,$B98,Data!$C:$C,E$2,Data!$A:$A,"Deaths")-
SUMIFS(Data!$B:$B,Data!$D:$D,$B98,Data!$C:$C,E$2,Data!$A:$A,"Recovered")</f>
        <v>21798</v>
      </c>
    </row>
    <row r="99" spans="1:5" x14ac:dyDescent="0.3">
      <c r="A99" s="7">
        <f t="shared" si="6"/>
        <v>43996</v>
      </c>
      <c r="B99" s="7">
        <f t="shared" si="5"/>
        <v>43996</v>
      </c>
      <c r="C99" s="10">
        <f>SUMIFS(Data!$B:$B,Data!$D:$D,$B99,Data!$C:$C,C$2,Data!$A:$A,"Confirmed")-
SUMIFS(Data!$B:$B,Data!$D:$D,$B99,Data!$C:$C,C$2,Data!$A:$A,"Deaths")-
SUMIFS(Data!$B:$B,Data!$D:$D,$B99,Data!$C:$C,C$2,Data!$A:$A,"Recovered")</f>
        <v>3698146</v>
      </c>
      <c r="D99" s="10">
        <f>SUMIFS(Data!$B:$B,Data!$D:$D,$B99,Data!$C:$C,D$2,Data!$A:$A,"Confirmed")-
SUMIFS(Data!$B:$B,Data!$D:$D,$B99,Data!$C:$C,D$2,Data!$A:$A,"Deaths")-
SUMIFS(Data!$B:$B,Data!$D:$D,$B99,Data!$C:$C,D$2,Data!$A:$A,"Recovered")</f>
        <v>26274</v>
      </c>
      <c r="E99" s="10">
        <f>SUMIFS(Data!$B:$B,Data!$D:$D,$B99,Data!$C:$C,E$2,Data!$A:$A,"Confirmed")-
SUMIFS(Data!$B:$B,Data!$D:$D,$B99,Data!$C:$C,E$2,Data!$A:$A,"Deaths")-
SUMIFS(Data!$B:$B,Data!$D:$D,$B99,Data!$C:$C,E$2,Data!$A:$A,"Recovered")</f>
        <v>22015</v>
      </c>
    </row>
    <row r="100" spans="1:5" x14ac:dyDescent="0.3">
      <c r="A100" s="7">
        <f t="shared" si="6"/>
        <v>43997</v>
      </c>
      <c r="B100" s="7">
        <f t="shared" si="5"/>
        <v>43997</v>
      </c>
      <c r="C100" s="10">
        <f>SUMIFS(Data!$B:$B,Data!$D:$D,$B100,Data!$C:$C,C$2,Data!$A:$A,"Confirmed")-
SUMIFS(Data!$B:$B,Data!$D:$D,$B100,Data!$C:$C,C$2,Data!$A:$A,"Deaths")-
SUMIFS(Data!$B:$B,Data!$D:$D,$B100,Data!$C:$C,C$2,Data!$A:$A,"Recovered")</f>
        <v>3740266</v>
      </c>
      <c r="D100" s="10">
        <f>SUMIFS(Data!$B:$B,Data!$D:$D,$B100,Data!$C:$C,D$2,Data!$A:$A,"Confirmed")-
SUMIFS(Data!$B:$B,Data!$D:$D,$B100,Data!$C:$C,D$2,Data!$A:$A,"Deaths")-
SUMIFS(Data!$B:$B,Data!$D:$D,$B100,Data!$C:$C,D$2,Data!$A:$A,"Recovered")</f>
        <v>25909</v>
      </c>
      <c r="E100" s="10">
        <f>SUMIFS(Data!$B:$B,Data!$D:$D,$B100,Data!$C:$C,E$2,Data!$A:$A,"Confirmed")-
SUMIFS(Data!$B:$B,Data!$D:$D,$B100,Data!$C:$C,E$2,Data!$A:$A,"Deaths")-
SUMIFS(Data!$B:$B,Data!$D:$D,$B100,Data!$C:$C,E$2,Data!$A:$A,"Recovered")</f>
        <v>22642</v>
      </c>
    </row>
    <row r="101" spans="1:5" x14ac:dyDescent="0.3">
      <c r="A101" s="7">
        <f t="shared" si="6"/>
        <v>43998</v>
      </c>
      <c r="B101" s="7">
        <f t="shared" si="5"/>
        <v>43998</v>
      </c>
      <c r="C101" s="10">
        <f>SUMIFS(Data!$B:$B,Data!$D:$D,$B101,Data!$C:$C,C$2,Data!$A:$A,"Confirmed")-
SUMIFS(Data!$B:$B,Data!$D:$D,$B101,Data!$C:$C,C$2,Data!$A:$A,"Deaths")-
SUMIFS(Data!$B:$B,Data!$D:$D,$B101,Data!$C:$C,C$2,Data!$A:$A,"Recovered")</f>
        <v>3775086</v>
      </c>
      <c r="D101" s="10">
        <f>SUMIFS(Data!$B:$B,Data!$D:$D,$B101,Data!$C:$C,D$2,Data!$A:$A,"Confirmed")-
SUMIFS(Data!$B:$B,Data!$D:$D,$B101,Data!$C:$C,D$2,Data!$A:$A,"Deaths")-
SUMIFS(Data!$B:$B,Data!$D:$D,$B101,Data!$C:$C,D$2,Data!$A:$A,"Recovered")</f>
        <v>24569</v>
      </c>
      <c r="E101" s="10">
        <f>SUMIFS(Data!$B:$B,Data!$D:$D,$B101,Data!$C:$C,E$2,Data!$A:$A,"Confirmed")-
SUMIFS(Data!$B:$B,Data!$D:$D,$B101,Data!$C:$C,E$2,Data!$A:$A,"Deaths")-
SUMIFS(Data!$B:$B,Data!$D:$D,$B101,Data!$C:$C,E$2,Data!$A:$A,"Recovered")</f>
        <v>23077</v>
      </c>
    </row>
    <row r="102" spans="1:5" x14ac:dyDescent="0.3">
      <c r="A102" s="7">
        <f t="shared" si="6"/>
        <v>43999</v>
      </c>
      <c r="B102" s="7">
        <f t="shared" si="5"/>
        <v>43999</v>
      </c>
      <c r="C102" s="10">
        <f>SUMIFS(Data!$B:$B,Data!$D:$D,$B102,Data!$C:$C,C$2,Data!$A:$A,"Confirmed")-
SUMIFS(Data!$B:$B,Data!$D:$D,$B102,Data!$C:$C,C$2,Data!$A:$A,"Deaths")-
SUMIFS(Data!$B:$B,Data!$D:$D,$B102,Data!$C:$C,C$2,Data!$A:$A,"Recovered")</f>
        <v>3827036</v>
      </c>
      <c r="D102" s="10">
        <f>SUMIFS(Data!$B:$B,Data!$D:$D,$B102,Data!$C:$C,D$2,Data!$A:$A,"Confirmed")-
SUMIFS(Data!$B:$B,Data!$D:$D,$B102,Data!$C:$C,D$2,Data!$A:$A,"Deaths")-
SUMIFS(Data!$B:$B,Data!$D:$D,$B102,Data!$C:$C,D$2,Data!$A:$A,"Recovered")</f>
        <v>23925</v>
      </c>
      <c r="E102" s="10">
        <f>SUMIFS(Data!$B:$B,Data!$D:$D,$B102,Data!$C:$C,E$2,Data!$A:$A,"Confirmed")-
SUMIFS(Data!$B:$B,Data!$D:$D,$B102,Data!$C:$C,E$2,Data!$A:$A,"Deaths")-
SUMIFS(Data!$B:$B,Data!$D:$D,$B102,Data!$C:$C,E$2,Data!$A:$A,"Recovered")</f>
        <v>23226</v>
      </c>
    </row>
    <row r="103" spans="1:5" x14ac:dyDescent="0.3">
      <c r="A103" s="7">
        <f t="shared" si="6"/>
        <v>44000</v>
      </c>
      <c r="B103" s="7">
        <f t="shared" si="5"/>
        <v>44000</v>
      </c>
      <c r="C103" s="10">
        <f>SUMIFS(Data!$B:$B,Data!$D:$D,$B103,Data!$C:$C,C$2,Data!$A:$A,"Confirmed")-
SUMIFS(Data!$B:$B,Data!$D:$D,$B103,Data!$C:$C,C$2,Data!$A:$A,"Deaths")-
SUMIFS(Data!$B:$B,Data!$D:$D,$B103,Data!$C:$C,C$2,Data!$A:$A,"Recovered")</f>
        <v>3879893</v>
      </c>
      <c r="D103" s="10">
        <f>SUMIFS(Data!$B:$B,Data!$D:$D,$B103,Data!$C:$C,D$2,Data!$A:$A,"Confirmed")-
SUMIFS(Data!$B:$B,Data!$D:$D,$B103,Data!$C:$C,D$2,Data!$A:$A,"Deaths")-
SUMIFS(Data!$B:$B,Data!$D:$D,$B103,Data!$C:$C,D$2,Data!$A:$A,"Recovered")</f>
        <v>23101</v>
      </c>
      <c r="E103" s="10">
        <f>SUMIFS(Data!$B:$B,Data!$D:$D,$B103,Data!$C:$C,E$2,Data!$A:$A,"Confirmed")-
SUMIFS(Data!$B:$B,Data!$D:$D,$B103,Data!$C:$C,E$2,Data!$A:$A,"Deaths")-
SUMIFS(Data!$B:$B,Data!$D:$D,$B103,Data!$C:$C,E$2,Data!$A:$A,"Recovered")</f>
        <v>23127</v>
      </c>
    </row>
    <row r="104" spans="1:5" x14ac:dyDescent="0.3">
      <c r="A104" s="7">
        <f t="shared" si="6"/>
        <v>44001</v>
      </c>
      <c r="B104" s="7">
        <f t="shared" si="5"/>
        <v>44001</v>
      </c>
      <c r="C104" s="10">
        <f>SUMIFS(Data!$B:$B,Data!$D:$D,$B104,Data!$C:$C,C$2,Data!$A:$A,"Confirmed")-
SUMIFS(Data!$B:$B,Data!$D:$D,$B104,Data!$C:$C,C$2,Data!$A:$A,"Deaths")-
SUMIFS(Data!$B:$B,Data!$D:$D,$B104,Data!$C:$C,C$2,Data!$A:$A,"Recovered")</f>
        <v>3959191</v>
      </c>
      <c r="D104" s="10">
        <f>SUMIFS(Data!$B:$B,Data!$D:$D,$B104,Data!$C:$C,D$2,Data!$A:$A,"Confirmed")-
SUMIFS(Data!$B:$B,Data!$D:$D,$B104,Data!$C:$C,D$2,Data!$A:$A,"Deaths")-
SUMIFS(Data!$B:$B,Data!$D:$D,$B104,Data!$C:$C,D$2,Data!$A:$A,"Recovered")</f>
        <v>21543</v>
      </c>
      <c r="E104" s="10">
        <f>SUMIFS(Data!$B:$B,Data!$D:$D,$B104,Data!$C:$C,E$2,Data!$A:$A,"Confirmed")-
SUMIFS(Data!$B:$B,Data!$D:$D,$B104,Data!$C:$C,E$2,Data!$A:$A,"Deaths")-
SUMIFS(Data!$B:$B,Data!$D:$D,$B104,Data!$C:$C,E$2,Data!$A:$A,"Recovered")</f>
        <v>22824</v>
      </c>
    </row>
    <row r="105" spans="1:5" x14ac:dyDescent="0.3">
      <c r="A105" s="7">
        <f t="shared" si="6"/>
        <v>44002</v>
      </c>
      <c r="B105" s="7">
        <f t="shared" si="5"/>
        <v>44002</v>
      </c>
      <c r="C105" s="10">
        <f>SUMIFS(Data!$B:$B,Data!$D:$D,$B105,Data!$C:$C,C$2,Data!$A:$A,"Confirmed")-
SUMIFS(Data!$B:$B,Data!$D:$D,$B105,Data!$C:$C,C$2,Data!$A:$A,"Deaths")-
SUMIFS(Data!$B:$B,Data!$D:$D,$B105,Data!$C:$C,C$2,Data!$A:$A,"Recovered")</f>
        <v>3949084</v>
      </c>
      <c r="D105" s="10">
        <f>SUMIFS(Data!$B:$B,Data!$D:$D,$B105,Data!$C:$C,D$2,Data!$A:$A,"Confirmed")-
SUMIFS(Data!$B:$B,Data!$D:$D,$B105,Data!$C:$C,D$2,Data!$A:$A,"Deaths")-
SUMIFS(Data!$B:$B,Data!$D:$D,$B105,Data!$C:$C,D$2,Data!$A:$A,"Recovered")</f>
        <v>21212</v>
      </c>
      <c r="E105" s="10">
        <f>SUMIFS(Data!$B:$B,Data!$D:$D,$B105,Data!$C:$C,E$2,Data!$A:$A,"Confirmed")-
SUMIFS(Data!$B:$B,Data!$D:$D,$B105,Data!$C:$C,E$2,Data!$A:$A,"Deaths")-
SUMIFS(Data!$B:$B,Data!$D:$D,$B105,Data!$C:$C,E$2,Data!$A:$A,"Recovered")</f>
        <v>22738</v>
      </c>
    </row>
    <row r="106" spans="1:5" x14ac:dyDescent="0.3">
      <c r="A106" s="7">
        <f t="shared" si="6"/>
        <v>44003</v>
      </c>
      <c r="B106" s="7">
        <f t="shared" si="5"/>
        <v>44003</v>
      </c>
      <c r="C106" s="10">
        <f>SUMIFS(Data!$B:$B,Data!$D:$D,$B106,Data!$C:$C,C$2,Data!$A:$A,"Confirmed")-
SUMIFS(Data!$B:$B,Data!$D:$D,$B106,Data!$C:$C,C$2,Data!$A:$A,"Deaths")-
SUMIFS(Data!$B:$B,Data!$D:$D,$B106,Data!$C:$C,C$2,Data!$A:$A,"Recovered")</f>
        <v>4040085</v>
      </c>
      <c r="D106" s="10">
        <f>SUMIFS(Data!$B:$B,Data!$D:$D,$B106,Data!$C:$C,D$2,Data!$A:$A,"Confirmed")-
SUMIFS(Data!$B:$B,Data!$D:$D,$B106,Data!$C:$C,D$2,Data!$A:$A,"Deaths")-
SUMIFS(Data!$B:$B,Data!$D:$D,$B106,Data!$C:$C,D$2,Data!$A:$A,"Recovered")</f>
        <v>20972</v>
      </c>
      <c r="E106" s="10">
        <f>SUMIFS(Data!$B:$B,Data!$D:$D,$B106,Data!$C:$C,E$2,Data!$A:$A,"Confirmed")-
SUMIFS(Data!$B:$B,Data!$D:$D,$B106,Data!$C:$C,E$2,Data!$A:$A,"Deaths")-
SUMIFS(Data!$B:$B,Data!$D:$D,$B106,Data!$C:$C,E$2,Data!$A:$A,"Recovered")</f>
        <v>22495</v>
      </c>
    </row>
    <row r="107" spans="1:5" x14ac:dyDescent="0.3">
      <c r="A107" s="7">
        <f t="shared" si="6"/>
        <v>44004</v>
      </c>
      <c r="B107" s="7">
        <f t="shared" si="5"/>
        <v>44004</v>
      </c>
      <c r="C107" s="10">
        <f>SUMIFS(Data!$B:$B,Data!$D:$D,$B107,Data!$C:$C,C$2,Data!$A:$A,"Confirmed")-
SUMIFS(Data!$B:$B,Data!$D:$D,$B107,Data!$C:$C,C$2,Data!$A:$A,"Deaths")-
SUMIFS(Data!$B:$B,Data!$D:$D,$B107,Data!$C:$C,C$2,Data!$A:$A,"Recovered")</f>
        <v>4100137</v>
      </c>
      <c r="D107" s="10">
        <f>SUMIFS(Data!$B:$B,Data!$D:$D,$B107,Data!$C:$C,D$2,Data!$A:$A,"Confirmed")-
SUMIFS(Data!$B:$B,Data!$D:$D,$B107,Data!$C:$C,D$2,Data!$A:$A,"Deaths")-
SUMIFS(Data!$B:$B,Data!$D:$D,$B107,Data!$C:$C,D$2,Data!$A:$A,"Recovered")</f>
        <v>20637</v>
      </c>
      <c r="E107" s="10">
        <f>SUMIFS(Data!$B:$B,Data!$D:$D,$B107,Data!$C:$C,E$2,Data!$A:$A,"Confirmed")-
SUMIFS(Data!$B:$B,Data!$D:$D,$B107,Data!$C:$C,E$2,Data!$A:$A,"Deaths")-
SUMIFS(Data!$B:$B,Data!$D:$D,$B107,Data!$C:$C,E$2,Data!$A:$A,"Recovered")</f>
        <v>22390</v>
      </c>
    </row>
    <row r="108" spans="1:5" x14ac:dyDescent="0.3">
      <c r="A108" s="7">
        <f t="shared" si="6"/>
        <v>44005</v>
      </c>
      <c r="B108" s="7">
        <f t="shared" si="5"/>
        <v>44005</v>
      </c>
      <c r="C108" s="10">
        <f>SUMIFS(Data!$B:$B,Data!$D:$D,$B108,Data!$C:$C,C$2,Data!$A:$A,"Confirmed")-
SUMIFS(Data!$B:$B,Data!$D:$D,$B108,Data!$C:$C,C$2,Data!$A:$A,"Deaths")-
SUMIFS(Data!$B:$B,Data!$D:$D,$B108,Data!$C:$C,C$2,Data!$A:$A,"Recovered")</f>
        <v>4155491</v>
      </c>
      <c r="D108" s="10">
        <f>SUMIFS(Data!$B:$B,Data!$D:$D,$B108,Data!$C:$C,D$2,Data!$A:$A,"Confirmed")-
SUMIFS(Data!$B:$B,Data!$D:$D,$B108,Data!$C:$C,D$2,Data!$A:$A,"Deaths")-
SUMIFS(Data!$B:$B,Data!$D:$D,$B108,Data!$C:$C,D$2,Data!$A:$A,"Recovered")</f>
        <v>19573</v>
      </c>
      <c r="E108" s="10">
        <f>SUMIFS(Data!$B:$B,Data!$D:$D,$B108,Data!$C:$C,E$2,Data!$A:$A,"Confirmed")-
SUMIFS(Data!$B:$B,Data!$D:$D,$B108,Data!$C:$C,E$2,Data!$A:$A,"Deaths")-
SUMIFS(Data!$B:$B,Data!$D:$D,$B108,Data!$C:$C,E$2,Data!$A:$A,"Recovered")</f>
        <v>22316</v>
      </c>
    </row>
    <row r="109" spans="1:5" x14ac:dyDescent="0.3">
      <c r="A109" s="7">
        <f t="shared" si="6"/>
        <v>44006</v>
      </c>
      <c r="B109" s="7">
        <f t="shared" si="5"/>
        <v>44006</v>
      </c>
      <c r="C109" s="10">
        <f>SUMIFS(Data!$B:$B,Data!$D:$D,$B109,Data!$C:$C,C$2,Data!$A:$A,"Confirmed")-
SUMIFS(Data!$B:$B,Data!$D:$D,$B109,Data!$C:$C,C$2,Data!$A:$A,"Deaths")-
SUMIFS(Data!$B:$B,Data!$D:$D,$B109,Data!$C:$C,C$2,Data!$A:$A,"Recovered")</f>
        <v>4201645</v>
      </c>
      <c r="D109" s="10">
        <f>SUMIFS(Data!$B:$B,Data!$D:$D,$B109,Data!$C:$C,D$2,Data!$A:$A,"Confirmed")-
SUMIFS(Data!$B:$B,Data!$D:$D,$B109,Data!$C:$C,D$2,Data!$A:$A,"Deaths")-
SUMIFS(Data!$B:$B,Data!$D:$D,$B109,Data!$C:$C,D$2,Data!$A:$A,"Recovered")</f>
        <v>18655</v>
      </c>
      <c r="E109" s="10">
        <f>SUMIFS(Data!$B:$B,Data!$D:$D,$B109,Data!$C:$C,E$2,Data!$A:$A,"Confirmed")-
SUMIFS(Data!$B:$B,Data!$D:$D,$B109,Data!$C:$C,E$2,Data!$A:$A,"Deaths")-
SUMIFS(Data!$B:$B,Data!$D:$D,$B109,Data!$C:$C,E$2,Data!$A:$A,"Recovered")</f>
        <v>22398</v>
      </c>
    </row>
    <row r="110" spans="1:5" x14ac:dyDescent="0.3">
      <c r="A110" s="7">
        <f t="shared" si="6"/>
        <v>44007</v>
      </c>
      <c r="B110" s="7">
        <f t="shared" si="5"/>
        <v>44007</v>
      </c>
      <c r="C110" s="10">
        <f>SUMIFS(Data!$B:$B,Data!$D:$D,$B110,Data!$C:$C,C$2,Data!$A:$A,"Confirmed")-
SUMIFS(Data!$B:$B,Data!$D:$D,$B110,Data!$C:$C,C$2,Data!$A:$A,"Deaths")-
SUMIFS(Data!$B:$B,Data!$D:$D,$B110,Data!$C:$C,C$2,Data!$A:$A,"Recovered")</f>
        <v>4281596</v>
      </c>
      <c r="D110" s="10">
        <f>SUMIFS(Data!$B:$B,Data!$D:$D,$B110,Data!$C:$C,D$2,Data!$A:$A,"Confirmed")-
SUMIFS(Data!$B:$B,Data!$D:$D,$B110,Data!$C:$C,D$2,Data!$A:$A,"Deaths")-
SUMIFS(Data!$B:$B,Data!$D:$D,$B110,Data!$C:$C,D$2,Data!$A:$A,"Recovered")</f>
        <v>18303</v>
      </c>
      <c r="E110" s="10">
        <f>SUMIFS(Data!$B:$B,Data!$D:$D,$B110,Data!$C:$C,E$2,Data!$A:$A,"Confirmed")-
SUMIFS(Data!$B:$B,Data!$D:$D,$B110,Data!$C:$C,E$2,Data!$A:$A,"Deaths")-
SUMIFS(Data!$B:$B,Data!$D:$D,$B110,Data!$C:$C,E$2,Data!$A:$A,"Recovered")</f>
        <v>22363</v>
      </c>
    </row>
    <row r="111" spans="1:5" x14ac:dyDescent="0.3">
      <c r="A111" s="7">
        <f t="shared" si="6"/>
        <v>44008</v>
      </c>
      <c r="B111" s="7">
        <f t="shared" si="5"/>
        <v>44008</v>
      </c>
      <c r="C111" s="10">
        <f>SUMIFS(Data!$B:$B,Data!$D:$D,$B111,Data!$C:$C,C$2,Data!$A:$A,"Confirmed")-
SUMIFS(Data!$B:$B,Data!$D:$D,$B111,Data!$C:$C,C$2,Data!$A:$A,"Deaths")-
SUMIFS(Data!$B:$B,Data!$D:$D,$B111,Data!$C:$C,C$2,Data!$A:$A,"Recovered")</f>
        <v>4361834</v>
      </c>
      <c r="D111" s="10">
        <f>SUMIFS(Data!$B:$B,Data!$D:$D,$B111,Data!$C:$C,D$2,Data!$A:$A,"Confirmed")-
SUMIFS(Data!$B:$B,Data!$D:$D,$B111,Data!$C:$C,D$2,Data!$A:$A,"Deaths")-
SUMIFS(Data!$B:$B,Data!$D:$D,$B111,Data!$C:$C,D$2,Data!$A:$A,"Recovered")</f>
        <v>17638</v>
      </c>
      <c r="E111" s="10">
        <f>SUMIFS(Data!$B:$B,Data!$D:$D,$B111,Data!$C:$C,E$2,Data!$A:$A,"Confirmed")-
SUMIFS(Data!$B:$B,Data!$D:$D,$B111,Data!$C:$C,E$2,Data!$A:$A,"Deaths")-
SUMIFS(Data!$B:$B,Data!$D:$D,$B111,Data!$C:$C,E$2,Data!$A:$A,"Recovered")</f>
        <v>22248</v>
      </c>
    </row>
    <row r="112" spans="1:5" x14ac:dyDescent="0.3">
      <c r="A112" s="7">
        <f t="shared" si="6"/>
        <v>44009</v>
      </c>
      <c r="B112" s="7">
        <f t="shared" si="5"/>
        <v>44009</v>
      </c>
      <c r="C112" s="10">
        <f>SUMIFS(Data!$B:$B,Data!$D:$D,$B112,Data!$C:$C,C$2,Data!$A:$A,"Confirmed")-
SUMIFS(Data!$B:$B,Data!$D:$D,$B112,Data!$C:$C,C$2,Data!$A:$A,"Deaths")-
SUMIFS(Data!$B:$B,Data!$D:$D,$B112,Data!$C:$C,C$2,Data!$A:$A,"Recovered")</f>
        <v>4428961</v>
      </c>
      <c r="D112" s="10">
        <f>SUMIFS(Data!$B:$B,Data!$D:$D,$B112,Data!$C:$C,D$2,Data!$A:$A,"Confirmed")-
SUMIFS(Data!$B:$B,Data!$D:$D,$B112,Data!$C:$C,D$2,Data!$A:$A,"Deaths")-
SUMIFS(Data!$B:$B,Data!$D:$D,$B112,Data!$C:$C,D$2,Data!$A:$A,"Recovered")</f>
        <v>16836</v>
      </c>
      <c r="E112" s="10">
        <f>SUMIFS(Data!$B:$B,Data!$D:$D,$B112,Data!$C:$C,E$2,Data!$A:$A,"Confirmed")-
SUMIFS(Data!$B:$B,Data!$D:$D,$B112,Data!$C:$C,E$2,Data!$A:$A,"Deaths")-
SUMIFS(Data!$B:$B,Data!$D:$D,$B112,Data!$C:$C,E$2,Data!$A:$A,"Recovered")</f>
        <v>21619</v>
      </c>
    </row>
    <row r="113" spans="1:5" x14ac:dyDescent="0.3">
      <c r="A113" s="7">
        <f t="shared" si="6"/>
        <v>44010</v>
      </c>
      <c r="B113" s="7">
        <f t="shared" si="5"/>
        <v>44010</v>
      </c>
      <c r="C113" s="10">
        <f>SUMIFS(Data!$B:$B,Data!$D:$D,$B113,Data!$C:$C,C$2,Data!$A:$A,"Confirmed")-
SUMIFS(Data!$B:$B,Data!$D:$D,$B113,Data!$C:$C,C$2,Data!$A:$A,"Deaths")-
SUMIFS(Data!$B:$B,Data!$D:$D,$B113,Data!$C:$C,C$2,Data!$A:$A,"Recovered")</f>
        <v>4502999</v>
      </c>
      <c r="D113" s="10">
        <f>SUMIFS(Data!$B:$B,Data!$D:$D,$B113,Data!$C:$C,D$2,Data!$A:$A,"Confirmed")-
SUMIFS(Data!$B:$B,Data!$D:$D,$B113,Data!$C:$C,D$2,Data!$A:$A,"Deaths")-
SUMIFS(Data!$B:$B,Data!$D:$D,$B113,Data!$C:$C,D$2,Data!$A:$A,"Recovered")</f>
        <v>16681</v>
      </c>
      <c r="E113" s="10">
        <f>SUMIFS(Data!$B:$B,Data!$D:$D,$B113,Data!$C:$C,E$2,Data!$A:$A,"Confirmed")-
SUMIFS(Data!$B:$B,Data!$D:$D,$B113,Data!$C:$C,E$2,Data!$A:$A,"Deaths")-
SUMIFS(Data!$B:$B,Data!$D:$D,$B113,Data!$C:$C,E$2,Data!$A:$A,"Recovered")</f>
        <v>21547</v>
      </c>
    </row>
    <row r="114" spans="1:5" x14ac:dyDescent="0.3">
      <c r="A114" s="7">
        <f t="shared" si="6"/>
        <v>44011</v>
      </c>
      <c r="B114" s="7">
        <f t="shared" si="5"/>
        <v>44011</v>
      </c>
      <c r="C114" s="10">
        <f>SUMIFS(Data!$B:$B,Data!$D:$D,$B114,Data!$C:$C,C$2,Data!$A:$A,"Confirmed")-
SUMIFS(Data!$B:$B,Data!$D:$D,$B114,Data!$C:$C,C$2,Data!$A:$A,"Deaths")-
SUMIFS(Data!$B:$B,Data!$D:$D,$B114,Data!$C:$C,C$2,Data!$A:$A,"Recovered")</f>
        <v>4560833</v>
      </c>
      <c r="D114" s="10">
        <f>SUMIFS(Data!$B:$B,Data!$D:$D,$B114,Data!$C:$C,D$2,Data!$A:$A,"Confirmed")-
SUMIFS(Data!$B:$B,Data!$D:$D,$B114,Data!$C:$C,D$2,Data!$A:$A,"Deaths")-
SUMIFS(Data!$B:$B,Data!$D:$D,$B114,Data!$C:$C,D$2,Data!$A:$A,"Recovered")</f>
        <v>16496</v>
      </c>
      <c r="E114" s="10">
        <f>SUMIFS(Data!$B:$B,Data!$D:$D,$B114,Data!$C:$C,E$2,Data!$A:$A,"Confirmed")-
SUMIFS(Data!$B:$B,Data!$D:$D,$B114,Data!$C:$C,E$2,Data!$A:$A,"Deaths")-
SUMIFS(Data!$B:$B,Data!$D:$D,$B114,Data!$C:$C,E$2,Data!$A:$A,"Recovered")</f>
        <v>21689</v>
      </c>
    </row>
    <row r="115" spans="1:5" x14ac:dyDescent="0.3">
      <c r="A115" s="7">
        <f t="shared" si="6"/>
        <v>44012</v>
      </c>
      <c r="B115" s="7">
        <f t="shared" si="5"/>
        <v>44012</v>
      </c>
      <c r="C115" s="10">
        <f>SUMIFS(Data!$B:$B,Data!$D:$D,$B115,Data!$C:$C,C$2,Data!$A:$A,"Confirmed")-
SUMIFS(Data!$B:$B,Data!$D:$D,$B115,Data!$C:$C,C$2,Data!$A:$A,"Deaths")-
SUMIFS(Data!$B:$B,Data!$D:$D,$B115,Data!$C:$C,C$2,Data!$A:$A,"Recovered")</f>
        <v>4611313</v>
      </c>
      <c r="D115" s="10">
        <f>SUMIFS(Data!$B:$B,Data!$D:$D,$B115,Data!$C:$C,D$2,Data!$A:$A,"Confirmed")-
SUMIFS(Data!$B:$B,Data!$D:$D,$B115,Data!$C:$C,D$2,Data!$A:$A,"Deaths")-
SUMIFS(Data!$B:$B,Data!$D:$D,$B115,Data!$C:$C,D$2,Data!$A:$A,"Recovered")</f>
        <v>15563</v>
      </c>
      <c r="E115" s="10">
        <f>SUMIFS(Data!$B:$B,Data!$D:$D,$B115,Data!$C:$C,E$2,Data!$A:$A,"Confirmed")-
SUMIFS(Data!$B:$B,Data!$D:$D,$B115,Data!$C:$C,E$2,Data!$A:$A,"Deaths")-
SUMIFS(Data!$B:$B,Data!$D:$D,$B115,Data!$C:$C,E$2,Data!$A:$A,"Recovered")</f>
        <v>21664</v>
      </c>
    </row>
    <row r="116" spans="1:5" x14ac:dyDescent="0.3">
      <c r="A116" s="7">
        <f t="shared" si="6"/>
        <v>44013</v>
      </c>
      <c r="B116" s="7">
        <f t="shared" si="5"/>
        <v>44013</v>
      </c>
      <c r="C116" s="10">
        <f>SUMIFS(Data!$B:$B,Data!$D:$D,$B116,Data!$C:$C,C$2,Data!$A:$A,"Confirmed")-
SUMIFS(Data!$B:$B,Data!$D:$D,$B116,Data!$C:$C,C$2,Data!$A:$A,"Deaths")-
SUMIFS(Data!$B:$B,Data!$D:$D,$B116,Data!$C:$C,C$2,Data!$A:$A,"Recovered")</f>
        <v>4598657</v>
      </c>
      <c r="D116" s="10">
        <f>SUMIFS(Data!$B:$B,Data!$D:$D,$B116,Data!$C:$C,D$2,Data!$A:$A,"Confirmed")-
SUMIFS(Data!$B:$B,Data!$D:$D,$B116,Data!$C:$C,D$2,Data!$A:$A,"Deaths")-
SUMIFS(Data!$B:$B,Data!$D:$D,$B116,Data!$C:$C,D$2,Data!$A:$A,"Recovered")</f>
        <v>15255</v>
      </c>
      <c r="E116" s="10">
        <f>SUMIFS(Data!$B:$B,Data!$D:$D,$B116,Data!$C:$C,E$2,Data!$A:$A,"Confirmed")-
SUMIFS(Data!$B:$B,Data!$D:$D,$B116,Data!$C:$C,E$2,Data!$A:$A,"Deaths")-
SUMIFS(Data!$B:$B,Data!$D:$D,$B116,Data!$C:$C,E$2,Data!$A:$A,"Recovered")</f>
        <v>20526</v>
      </c>
    </row>
    <row r="117" spans="1:5" x14ac:dyDescent="0.3">
      <c r="A117" s="7">
        <f t="shared" si="6"/>
        <v>44014</v>
      </c>
      <c r="B117" s="7">
        <f t="shared" si="5"/>
        <v>44014</v>
      </c>
      <c r="C117" s="10">
        <f>SUMIFS(Data!$B:$B,Data!$D:$D,$B117,Data!$C:$C,C$2,Data!$A:$A,"Confirmed")-
SUMIFS(Data!$B:$B,Data!$D:$D,$B117,Data!$C:$C,C$2,Data!$A:$A,"Deaths")-
SUMIFS(Data!$B:$B,Data!$D:$D,$B117,Data!$C:$C,C$2,Data!$A:$A,"Recovered")</f>
        <v>4594435</v>
      </c>
      <c r="D117" s="10">
        <f>SUMIFS(Data!$B:$B,Data!$D:$D,$B117,Data!$C:$C,D$2,Data!$A:$A,"Confirmed")-
SUMIFS(Data!$B:$B,Data!$D:$D,$B117,Data!$C:$C,D$2,Data!$A:$A,"Deaths")-
SUMIFS(Data!$B:$B,Data!$D:$D,$B117,Data!$C:$C,D$2,Data!$A:$A,"Recovered")</f>
        <v>15060</v>
      </c>
      <c r="E117" s="10">
        <f>SUMIFS(Data!$B:$B,Data!$D:$D,$B117,Data!$C:$C,E$2,Data!$A:$A,"Confirmed")-
SUMIFS(Data!$B:$B,Data!$D:$D,$B117,Data!$C:$C,E$2,Data!$A:$A,"Deaths")-
SUMIFS(Data!$B:$B,Data!$D:$D,$B117,Data!$C:$C,E$2,Data!$A:$A,"Recovered")</f>
        <v>20152</v>
      </c>
    </row>
    <row r="118" spans="1:5" x14ac:dyDescent="0.3">
      <c r="A118" s="7">
        <f t="shared" si="6"/>
        <v>44015</v>
      </c>
      <c r="B118" s="7">
        <f t="shared" si="5"/>
        <v>44015</v>
      </c>
      <c r="C118" s="10">
        <f>SUMIFS(Data!$B:$B,Data!$D:$D,$B118,Data!$C:$C,C$2,Data!$A:$A,"Confirmed")-
SUMIFS(Data!$B:$B,Data!$D:$D,$B118,Data!$C:$C,C$2,Data!$A:$A,"Deaths")-
SUMIFS(Data!$B:$B,Data!$D:$D,$B118,Data!$C:$C,C$2,Data!$A:$A,"Recovered")</f>
        <v>4685910</v>
      </c>
      <c r="D118" s="10">
        <f>SUMIFS(Data!$B:$B,Data!$D:$D,$B118,Data!$C:$C,D$2,Data!$A:$A,"Confirmed")-
SUMIFS(Data!$B:$B,Data!$D:$D,$B118,Data!$C:$C,D$2,Data!$A:$A,"Deaths")-
SUMIFS(Data!$B:$B,Data!$D:$D,$B118,Data!$C:$C,D$2,Data!$A:$A,"Recovered")</f>
        <v>14884</v>
      </c>
      <c r="E118" s="10">
        <f>SUMIFS(Data!$B:$B,Data!$D:$D,$B118,Data!$C:$C,E$2,Data!$A:$A,"Confirmed")-
SUMIFS(Data!$B:$B,Data!$D:$D,$B118,Data!$C:$C,E$2,Data!$A:$A,"Deaths")-
SUMIFS(Data!$B:$B,Data!$D:$D,$B118,Data!$C:$C,E$2,Data!$A:$A,"Recovered")</f>
        <v>19992</v>
      </c>
    </row>
    <row r="119" spans="1:5" x14ac:dyDescent="0.3">
      <c r="A119" s="7">
        <f t="shared" si="6"/>
        <v>44016</v>
      </c>
      <c r="B119" s="7">
        <f t="shared" si="5"/>
        <v>44016</v>
      </c>
      <c r="C119" s="10">
        <f>SUMIFS(Data!$B:$B,Data!$D:$D,$B119,Data!$C:$C,C$2,Data!$A:$A,"Confirmed")-
SUMIFS(Data!$B:$B,Data!$D:$D,$B119,Data!$C:$C,C$2,Data!$A:$A,"Deaths")-
SUMIFS(Data!$B:$B,Data!$D:$D,$B119,Data!$C:$C,C$2,Data!$A:$A,"Recovered")</f>
        <v>4676990</v>
      </c>
      <c r="D119" s="10">
        <f>SUMIFS(Data!$B:$B,Data!$D:$D,$B119,Data!$C:$C,D$2,Data!$A:$A,"Confirmed")-
SUMIFS(Data!$B:$B,Data!$D:$D,$B119,Data!$C:$C,D$2,Data!$A:$A,"Deaths")-
SUMIFS(Data!$B:$B,Data!$D:$D,$B119,Data!$C:$C,D$2,Data!$A:$A,"Recovered")</f>
        <v>14621</v>
      </c>
      <c r="E119" s="10">
        <f>SUMIFS(Data!$B:$B,Data!$D:$D,$B119,Data!$C:$C,E$2,Data!$A:$A,"Confirmed")-
SUMIFS(Data!$B:$B,Data!$D:$D,$B119,Data!$C:$C,E$2,Data!$A:$A,"Deaths")-
SUMIFS(Data!$B:$B,Data!$D:$D,$B119,Data!$C:$C,E$2,Data!$A:$A,"Recovered")</f>
        <v>19912</v>
      </c>
    </row>
    <row r="120" spans="1:5" x14ac:dyDescent="0.3">
      <c r="A120" s="7">
        <f t="shared" si="6"/>
        <v>44017</v>
      </c>
      <c r="B120" s="7">
        <f t="shared" si="5"/>
        <v>44017</v>
      </c>
      <c r="C120" s="10">
        <f>SUMIFS(Data!$B:$B,Data!$D:$D,$B120,Data!$C:$C,C$2,Data!$A:$A,"Confirmed")-
SUMIFS(Data!$B:$B,Data!$D:$D,$B120,Data!$C:$C,C$2,Data!$A:$A,"Deaths")-
SUMIFS(Data!$B:$B,Data!$D:$D,$B120,Data!$C:$C,C$2,Data!$A:$A,"Recovered")</f>
        <v>4736434</v>
      </c>
      <c r="D120" s="10">
        <f>SUMIFS(Data!$B:$B,Data!$D:$D,$B120,Data!$C:$C,D$2,Data!$A:$A,"Confirmed")-
SUMIFS(Data!$B:$B,Data!$D:$D,$B120,Data!$C:$C,D$2,Data!$A:$A,"Deaths")-
SUMIFS(Data!$B:$B,Data!$D:$D,$B120,Data!$C:$C,D$2,Data!$A:$A,"Recovered")</f>
        <v>14642</v>
      </c>
      <c r="E120" s="10">
        <f>SUMIFS(Data!$B:$B,Data!$D:$D,$B120,Data!$C:$C,E$2,Data!$A:$A,"Confirmed")-
SUMIFS(Data!$B:$B,Data!$D:$D,$B120,Data!$C:$C,E$2,Data!$A:$A,"Deaths")-
SUMIFS(Data!$B:$B,Data!$D:$D,$B120,Data!$C:$C,E$2,Data!$A:$A,"Recovered")</f>
        <v>19853</v>
      </c>
    </row>
    <row r="121" spans="1:5" x14ac:dyDescent="0.3">
      <c r="A121" s="7">
        <f t="shared" si="6"/>
        <v>44018</v>
      </c>
      <c r="B121" s="7">
        <f t="shared" si="5"/>
        <v>44018</v>
      </c>
      <c r="C121" s="10">
        <f>SUMIFS(Data!$B:$B,Data!$D:$D,$B121,Data!$C:$C,C$2,Data!$A:$A,"Confirmed")-
SUMIFS(Data!$B:$B,Data!$D:$D,$B121,Data!$C:$C,C$2,Data!$A:$A,"Deaths")-
SUMIFS(Data!$B:$B,Data!$D:$D,$B121,Data!$C:$C,C$2,Data!$A:$A,"Recovered")</f>
        <v>4779412</v>
      </c>
      <c r="D121" s="10">
        <f>SUMIFS(Data!$B:$B,Data!$D:$D,$B121,Data!$C:$C,D$2,Data!$A:$A,"Confirmed")-
SUMIFS(Data!$B:$B,Data!$D:$D,$B121,Data!$C:$C,D$2,Data!$A:$A,"Deaths")-
SUMIFS(Data!$B:$B,Data!$D:$D,$B121,Data!$C:$C,D$2,Data!$A:$A,"Recovered")</f>
        <v>14709</v>
      </c>
      <c r="E121" s="10">
        <f>SUMIFS(Data!$B:$B,Data!$D:$D,$B121,Data!$C:$C,E$2,Data!$A:$A,"Confirmed")-
SUMIFS(Data!$B:$B,Data!$D:$D,$B121,Data!$C:$C,E$2,Data!$A:$A,"Deaths")-
SUMIFS(Data!$B:$B,Data!$D:$D,$B121,Data!$C:$C,E$2,Data!$A:$A,"Recovered")</f>
        <v>18608</v>
      </c>
    </row>
    <row r="122" spans="1:5" x14ac:dyDescent="0.3">
      <c r="A122" s="7">
        <f t="shared" si="6"/>
        <v>44019</v>
      </c>
      <c r="B122" s="7">
        <f t="shared" si="5"/>
        <v>44019</v>
      </c>
      <c r="C122" s="10">
        <f>SUMIFS(Data!$B:$B,Data!$D:$D,$B122,Data!$C:$C,C$2,Data!$A:$A,"Confirmed")-
SUMIFS(Data!$B:$B,Data!$D:$D,$B122,Data!$C:$C,C$2,Data!$A:$A,"Deaths")-
SUMIFS(Data!$B:$B,Data!$D:$D,$B122,Data!$C:$C,C$2,Data!$A:$A,"Recovered")</f>
        <v>4837783</v>
      </c>
      <c r="D122" s="10">
        <f>SUMIFS(Data!$B:$B,Data!$D:$D,$B122,Data!$C:$C,D$2,Data!$A:$A,"Confirmed")-
SUMIFS(Data!$B:$B,Data!$D:$D,$B122,Data!$C:$C,D$2,Data!$A:$A,"Deaths")-
SUMIFS(Data!$B:$B,Data!$D:$D,$B122,Data!$C:$C,D$2,Data!$A:$A,"Recovered")</f>
        <v>14242</v>
      </c>
      <c r="E122" s="10">
        <f>SUMIFS(Data!$B:$B,Data!$D:$D,$B122,Data!$C:$C,E$2,Data!$A:$A,"Confirmed")-
SUMIFS(Data!$B:$B,Data!$D:$D,$B122,Data!$C:$C,E$2,Data!$A:$A,"Deaths")-
SUMIFS(Data!$B:$B,Data!$D:$D,$B122,Data!$C:$C,E$2,Data!$A:$A,"Recovered")</f>
        <v>17345</v>
      </c>
    </row>
    <row r="123" spans="1:5" x14ac:dyDescent="0.3">
      <c r="A123" s="7">
        <f t="shared" si="6"/>
        <v>44020</v>
      </c>
      <c r="B123" s="7">
        <f t="shared" si="5"/>
        <v>44020</v>
      </c>
      <c r="C123" s="10">
        <f>SUMIFS(Data!$B:$B,Data!$D:$D,$B123,Data!$C:$C,C$2,Data!$A:$A,"Confirmed")-
SUMIFS(Data!$B:$B,Data!$D:$D,$B123,Data!$C:$C,C$2,Data!$A:$A,"Deaths")-
SUMIFS(Data!$B:$B,Data!$D:$D,$B123,Data!$C:$C,C$2,Data!$A:$A,"Recovered")</f>
        <v>4905286</v>
      </c>
      <c r="D123" s="10">
        <f>SUMIFS(Data!$B:$B,Data!$D:$D,$B123,Data!$C:$C,D$2,Data!$A:$A,"Confirmed")-
SUMIFS(Data!$B:$B,Data!$D:$D,$B123,Data!$C:$C,D$2,Data!$A:$A,"Deaths")-
SUMIFS(Data!$B:$B,Data!$D:$D,$B123,Data!$C:$C,D$2,Data!$A:$A,"Recovered")</f>
        <v>13595</v>
      </c>
      <c r="E123" s="10">
        <f>SUMIFS(Data!$B:$B,Data!$D:$D,$B123,Data!$C:$C,E$2,Data!$A:$A,"Confirmed")-
SUMIFS(Data!$B:$B,Data!$D:$D,$B123,Data!$C:$C,E$2,Data!$A:$A,"Deaths")-
SUMIFS(Data!$B:$B,Data!$D:$D,$B123,Data!$C:$C,E$2,Data!$A:$A,"Recovered")</f>
        <v>16145</v>
      </c>
    </row>
    <row r="124" spans="1:5" x14ac:dyDescent="0.3">
      <c r="A124" s="7">
        <f t="shared" si="6"/>
        <v>44021</v>
      </c>
      <c r="B124" s="7">
        <f t="shared" si="5"/>
        <v>44021</v>
      </c>
      <c r="C124" s="10">
        <f>SUMIFS(Data!$B:$B,Data!$D:$D,$B124,Data!$C:$C,C$2,Data!$A:$A,"Confirmed")-
SUMIFS(Data!$B:$B,Data!$D:$D,$B124,Data!$C:$C,C$2,Data!$A:$A,"Deaths")-
SUMIFS(Data!$B:$B,Data!$D:$D,$B124,Data!$C:$C,C$2,Data!$A:$A,"Recovered")</f>
        <v>4973470</v>
      </c>
      <c r="D124" s="10">
        <f>SUMIFS(Data!$B:$B,Data!$D:$D,$B124,Data!$C:$C,D$2,Data!$A:$A,"Confirmed")-
SUMIFS(Data!$B:$B,Data!$D:$D,$B124,Data!$C:$C,D$2,Data!$A:$A,"Deaths")-
SUMIFS(Data!$B:$B,Data!$D:$D,$B124,Data!$C:$C,D$2,Data!$A:$A,"Recovered")</f>
        <v>13459</v>
      </c>
      <c r="E124" s="10">
        <f>SUMIFS(Data!$B:$B,Data!$D:$D,$B124,Data!$C:$C,E$2,Data!$A:$A,"Confirmed")-
SUMIFS(Data!$B:$B,Data!$D:$D,$B124,Data!$C:$C,E$2,Data!$A:$A,"Deaths")-
SUMIFS(Data!$B:$B,Data!$D:$D,$B124,Data!$C:$C,E$2,Data!$A:$A,"Recovered")</f>
        <v>14272</v>
      </c>
    </row>
    <row r="125" spans="1:5" x14ac:dyDescent="0.3">
      <c r="A125" s="7">
        <f t="shared" si="6"/>
        <v>44022</v>
      </c>
      <c r="B125" s="7">
        <f t="shared" si="5"/>
        <v>44022</v>
      </c>
      <c r="C125" s="10">
        <f>SUMIFS(Data!$B:$B,Data!$D:$D,$B125,Data!$C:$C,C$2,Data!$A:$A,"Confirmed")-
SUMIFS(Data!$B:$B,Data!$D:$D,$B125,Data!$C:$C,C$2,Data!$A:$A,"Deaths")-
SUMIFS(Data!$B:$B,Data!$D:$D,$B125,Data!$C:$C,C$2,Data!$A:$A,"Recovered")</f>
        <v>5058737</v>
      </c>
      <c r="D125" s="10">
        <f>SUMIFS(Data!$B:$B,Data!$D:$D,$B125,Data!$C:$C,D$2,Data!$A:$A,"Confirmed")-
SUMIFS(Data!$B:$B,Data!$D:$D,$B125,Data!$C:$C,D$2,Data!$A:$A,"Deaths")-
SUMIFS(Data!$B:$B,Data!$D:$D,$B125,Data!$C:$C,D$2,Data!$A:$A,"Recovered")</f>
        <v>13428</v>
      </c>
      <c r="E125" s="10">
        <f>SUMIFS(Data!$B:$B,Data!$D:$D,$B125,Data!$C:$C,E$2,Data!$A:$A,"Confirmed")-
SUMIFS(Data!$B:$B,Data!$D:$D,$B125,Data!$C:$C,E$2,Data!$A:$A,"Deaths")-
SUMIFS(Data!$B:$B,Data!$D:$D,$B125,Data!$C:$C,E$2,Data!$A:$A,"Recovered")</f>
        <v>13759</v>
      </c>
    </row>
    <row r="126" spans="1:5" x14ac:dyDescent="0.3">
      <c r="A126" s="7">
        <f t="shared" si="6"/>
        <v>44023</v>
      </c>
      <c r="B126" s="7">
        <f t="shared" si="5"/>
        <v>44023</v>
      </c>
      <c r="C126" s="10">
        <f>SUMIFS(Data!$B:$B,Data!$D:$D,$B126,Data!$C:$C,C$2,Data!$A:$A,"Confirmed")-
SUMIFS(Data!$B:$B,Data!$D:$D,$B126,Data!$C:$C,C$2,Data!$A:$A,"Deaths")-
SUMIFS(Data!$B:$B,Data!$D:$D,$B126,Data!$C:$C,C$2,Data!$A:$A,"Recovered")</f>
        <v>5147471</v>
      </c>
      <c r="D126" s="10">
        <f>SUMIFS(Data!$B:$B,Data!$D:$D,$B126,Data!$C:$C,D$2,Data!$A:$A,"Confirmed")-
SUMIFS(Data!$B:$B,Data!$D:$D,$B126,Data!$C:$C,D$2,Data!$A:$A,"Deaths")-
SUMIFS(Data!$B:$B,Data!$D:$D,$B126,Data!$C:$C,D$2,Data!$A:$A,"Recovered")</f>
        <v>13303</v>
      </c>
      <c r="E126" s="10">
        <f>SUMIFS(Data!$B:$B,Data!$D:$D,$B126,Data!$C:$C,E$2,Data!$A:$A,"Confirmed")-
SUMIFS(Data!$B:$B,Data!$D:$D,$B126,Data!$C:$C,E$2,Data!$A:$A,"Deaths")-
SUMIFS(Data!$B:$B,Data!$D:$D,$B126,Data!$C:$C,E$2,Data!$A:$A,"Recovered")</f>
        <v>13420</v>
      </c>
    </row>
    <row r="127" spans="1:5" x14ac:dyDescent="0.3">
      <c r="A127" s="7">
        <f t="shared" si="6"/>
        <v>44024</v>
      </c>
      <c r="B127" s="7">
        <f t="shared" si="5"/>
        <v>44024</v>
      </c>
      <c r="C127" s="10">
        <f>SUMIFS(Data!$B:$B,Data!$D:$D,$B127,Data!$C:$C,C$2,Data!$A:$A,"Confirmed")-
SUMIFS(Data!$B:$B,Data!$D:$D,$B127,Data!$C:$C,C$2,Data!$A:$A,"Deaths")-
SUMIFS(Data!$B:$B,Data!$D:$D,$B127,Data!$C:$C,C$2,Data!$A:$A,"Recovered")</f>
        <v>5224272</v>
      </c>
      <c r="D127" s="10">
        <f>SUMIFS(Data!$B:$B,Data!$D:$D,$B127,Data!$C:$C,D$2,Data!$A:$A,"Confirmed")-
SUMIFS(Data!$B:$B,Data!$D:$D,$B127,Data!$C:$C,D$2,Data!$A:$A,"Deaths")-
SUMIFS(Data!$B:$B,Data!$D:$D,$B127,Data!$C:$C,D$2,Data!$A:$A,"Recovered")</f>
        <v>13179</v>
      </c>
      <c r="E127" s="10">
        <f>SUMIFS(Data!$B:$B,Data!$D:$D,$B127,Data!$C:$C,E$2,Data!$A:$A,"Confirmed")-
SUMIFS(Data!$B:$B,Data!$D:$D,$B127,Data!$C:$C,E$2,Data!$A:$A,"Deaths")-
SUMIFS(Data!$B:$B,Data!$D:$D,$B127,Data!$C:$C,E$2,Data!$A:$A,"Recovered")</f>
        <v>13115</v>
      </c>
    </row>
    <row r="128" spans="1:5" x14ac:dyDescent="0.3">
      <c r="A128" s="7">
        <f t="shared" si="6"/>
        <v>44025</v>
      </c>
      <c r="B128" s="7">
        <f t="shared" si="5"/>
        <v>44025</v>
      </c>
      <c r="C128" s="10">
        <f>SUMIFS(Data!$B:$B,Data!$D:$D,$B128,Data!$C:$C,C$2,Data!$A:$A,"Confirmed")-
SUMIFS(Data!$B:$B,Data!$D:$D,$B128,Data!$C:$C,C$2,Data!$A:$A,"Deaths")-
SUMIFS(Data!$B:$B,Data!$D:$D,$B128,Data!$C:$C,C$2,Data!$A:$A,"Recovered")</f>
        <v>5274019</v>
      </c>
      <c r="D128" s="10">
        <f>SUMIFS(Data!$B:$B,Data!$D:$D,$B128,Data!$C:$C,D$2,Data!$A:$A,"Confirmed")-
SUMIFS(Data!$B:$B,Data!$D:$D,$B128,Data!$C:$C,D$2,Data!$A:$A,"Deaths")-
SUMIFS(Data!$B:$B,Data!$D:$D,$B128,Data!$C:$C,D$2,Data!$A:$A,"Recovered")</f>
        <v>13157</v>
      </c>
      <c r="E128" s="10">
        <f>SUMIFS(Data!$B:$B,Data!$D:$D,$B128,Data!$C:$C,E$2,Data!$A:$A,"Confirmed")-
SUMIFS(Data!$B:$B,Data!$D:$D,$B128,Data!$C:$C,E$2,Data!$A:$A,"Deaths")-
SUMIFS(Data!$B:$B,Data!$D:$D,$B128,Data!$C:$C,E$2,Data!$A:$A,"Recovered")</f>
        <v>12948</v>
      </c>
    </row>
    <row r="129" spans="1:5" x14ac:dyDescent="0.3">
      <c r="A129" s="7">
        <f t="shared" si="6"/>
        <v>44026</v>
      </c>
      <c r="B129" s="7">
        <f t="shared" si="5"/>
        <v>44026</v>
      </c>
      <c r="C129" s="10">
        <f>SUMIFS(Data!$B:$B,Data!$D:$D,$B129,Data!$C:$C,C$2,Data!$A:$A,"Confirmed")-
SUMIFS(Data!$B:$B,Data!$D:$D,$B129,Data!$C:$C,C$2,Data!$A:$A,"Deaths")-
SUMIFS(Data!$B:$B,Data!$D:$D,$B129,Data!$C:$C,C$2,Data!$A:$A,"Recovered")</f>
        <v>5345592</v>
      </c>
      <c r="D129" s="10">
        <f>SUMIFS(Data!$B:$B,Data!$D:$D,$B129,Data!$C:$C,D$2,Data!$A:$A,"Confirmed")-
SUMIFS(Data!$B:$B,Data!$D:$D,$B129,Data!$C:$C,D$2,Data!$A:$A,"Deaths")-
SUMIFS(Data!$B:$B,Data!$D:$D,$B129,Data!$C:$C,D$2,Data!$A:$A,"Recovered")</f>
        <v>12919</v>
      </c>
      <c r="E129" s="10">
        <f>SUMIFS(Data!$B:$B,Data!$D:$D,$B129,Data!$C:$C,E$2,Data!$A:$A,"Confirmed")-
SUMIFS(Data!$B:$B,Data!$D:$D,$B129,Data!$C:$C,E$2,Data!$A:$A,"Deaths")-
SUMIFS(Data!$B:$B,Data!$D:$D,$B129,Data!$C:$C,E$2,Data!$A:$A,"Recovered")</f>
        <v>12871</v>
      </c>
    </row>
    <row r="130" spans="1:5" x14ac:dyDescent="0.3">
      <c r="A130" s="7">
        <f t="shared" si="6"/>
        <v>44027</v>
      </c>
      <c r="B130" s="7">
        <f t="shared" si="5"/>
        <v>44027</v>
      </c>
      <c r="C130" s="10">
        <f>SUMIFS(Data!$B:$B,Data!$D:$D,$B130,Data!$C:$C,C$2,Data!$A:$A,"Confirmed")-
SUMIFS(Data!$B:$B,Data!$D:$D,$B130,Data!$C:$C,C$2,Data!$A:$A,"Deaths")-
SUMIFS(Data!$B:$B,Data!$D:$D,$B130,Data!$C:$C,C$2,Data!$A:$A,"Recovered")</f>
        <v>5411101</v>
      </c>
      <c r="D130" s="10">
        <f>SUMIFS(Data!$B:$B,Data!$D:$D,$B130,Data!$C:$C,D$2,Data!$A:$A,"Confirmed")-
SUMIFS(Data!$B:$B,Data!$D:$D,$B130,Data!$C:$C,D$2,Data!$A:$A,"Deaths")-
SUMIFS(Data!$B:$B,Data!$D:$D,$B130,Data!$C:$C,D$2,Data!$A:$A,"Recovered")</f>
        <v>12493</v>
      </c>
      <c r="E130" s="10">
        <f>SUMIFS(Data!$B:$B,Data!$D:$D,$B130,Data!$C:$C,E$2,Data!$A:$A,"Confirmed")-
SUMIFS(Data!$B:$B,Data!$D:$D,$B130,Data!$C:$C,E$2,Data!$A:$A,"Deaths")-
SUMIFS(Data!$B:$B,Data!$D:$D,$B130,Data!$C:$C,E$2,Data!$A:$A,"Recovered")</f>
        <v>12788</v>
      </c>
    </row>
    <row r="131" spans="1:5" x14ac:dyDescent="0.3">
      <c r="A131" s="7">
        <f t="shared" si="6"/>
        <v>44028</v>
      </c>
      <c r="B131" s="7">
        <f t="shared" si="5"/>
        <v>44028</v>
      </c>
      <c r="C131" s="10">
        <f>SUMIFS(Data!$B:$B,Data!$D:$D,$B131,Data!$C:$C,C$2,Data!$A:$A,"Confirmed")-
SUMIFS(Data!$B:$B,Data!$D:$D,$B131,Data!$C:$C,C$2,Data!$A:$A,"Deaths")-
SUMIFS(Data!$B:$B,Data!$D:$D,$B131,Data!$C:$C,C$2,Data!$A:$A,"Recovered")</f>
        <v>5503860</v>
      </c>
      <c r="D131" s="10">
        <f>SUMIFS(Data!$B:$B,Data!$D:$D,$B131,Data!$C:$C,D$2,Data!$A:$A,"Confirmed")-
SUMIFS(Data!$B:$B,Data!$D:$D,$B131,Data!$C:$C,D$2,Data!$A:$A,"Deaths")-
SUMIFS(Data!$B:$B,Data!$D:$D,$B131,Data!$C:$C,D$2,Data!$A:$A,"Recovered")</f>
        <v>12473</v>
      </c>
      <c r="E131" s="10">
        <f>SUMIFS(Data!$B:$B,Data!$D:$D,$B131,Data!$C:$C,E$2,Data!$A:$A,"Confirmed")-
SUMIFS(Data!$B:$B,Data!$D:$D,$B131,Data!$C:$C,E$2,Data!$A:$A,"Deaths")-
SUMIFS(Data!$B:$B,Data!$D:$D,$B131,Data!$C:$C,E$2,Data!$A:$A,"Recovered")</f>
        <v>12613</v>
      </c>
    </row>
    <row r="132" spans="1:5" x14ac:dyDescent="0.3">
      <c r="A132" s="7">
        <f t="shared" si="6"/>
        <v>44029</v>
      </c>
      <c r="B132" s="7">
        <f t="shared" si="5"/>
        <v>44029</v>
      </c>
      <c r="C132" s="10">
        <f>SUMIFS(Data!$B:$B,Data!$D:$D,$B132,Data!$C:$C,C$2,Data!$A:$A,"Confirmed")-
SUMIFS(Data!$B:$B,Data!$D:$D,$B132,Data!$C:$C,C$2,Data!$A:$A,"Deaths")-
SUMIFS(Data!$B:$B,Data!$D:$D,$B132,Data!$C:$C,C$2,Data!$A:$A,"Recovered")</f>
        <v>5563891</v>
      </c>
      <c r="D132" s="10">
        <f>SUMIFS(Data!$B:$B,Data!$D:$D,$B132,Data!$C:$C,D$2,Data!$A:$A,"Confirmed")-
SUMIFS(Data!$B:$B,Data!$D:$D,$B132,Data!$C:$C,D$2,Data!$A:$A,"Deaths")-
SUMIFS(Data!$B:$B,Data!$D:$D,$B132,Data!$C:$C,D$2,Data!$A:$A,"Recovered")</f>
        <v>12456</v>
      </c>
      <c r="E132" s="10">
        <f>SUMIFS(Data!$B:$B,Data!$D:$D,$B132,Data!$C:$C,E$2,Data!$A:$A,"Confirmed")-
SUMIFS(Data!$B:$B,Data!$D:$D,$B132,Data!$C:$C,E$2,Data!$A:$A,"Deaths")-
SUMIFS(Data!$B:$B,Data!$D:$D,$B132,Data!$C:$C,E$2,Data!$A:$A,"Recovered")</f>
        <v>12507</v>
      </c>
    </row>
    <row r="133" spans="1:5" x14ac:dyDescent="0.3">
      <c r="A133" s="7">
        <f t="shared" si="6"/>
        <v>44030</v>
      </c>
      <c r="B133" s="7">
        <f t="shared" si="5"/>
        <v>44030</v>
      </c>
      <c r="C133" s="10">
        <f>SUMIFS(Data!$B:$B,Data!$D:$D,$B133,Data!$C:$C,C$2,Data!$A:$A,"Confirmed")-
SUMIFS(Data!$B:$B,Data!$D:$D,$B133,Data!$C:$C,C$2,Data!$A:$A,"Deaths")-
SUMIFS(Data!$B:$B,Data!$D:$D,$B133,Data!$C:$C,C$2,Data!$A:$A,"Recovered")</f>
        <v>5644951</v>
      </c>
      <c r="D133" s="10">
        <f>SUMIFS(Data!$B:$B,Data!$D:$D,$B133,Data!$C:$C,D$2,Data!$A:$A,"Confirmed")-
SUMIFS(Data!$B:$B,Data!$D:$D,$B133,Data!$C:$C,D$2,Data!$A:$A,"Deaths")-
SUMIFS(Data!$B:$B,Data!$D:$D,$B133,Data!$C:$C,D$2,Data!$A:$A,"Recovered")</f>
        <v>12368</v>
      </c>
      <c r="E133" s="10">
        <f>SUMIFS(Data!$B:$B,Data!$D:$D,$B133,Data!$C:$C,E$2,Data!$A:$A,"Confirmed")-
SUMIFS(Data!$B:$B,Data!$D:$D,$B133,Data!$C:$C,E$2,Data!$A:$A,"Deaths")-
SUMIFS(Data!$B:$B,Data!$D:$D,$B133,Data!$C:$C,E$2,Data!$A:$A,"Recovered")</f>
        <v>12229</v>
      </c>
    </row>
    <row r="134" spans="1:5" x14ac:dyDescent="0.3">
      <c r="A134" s="7">
        <f t="shared" si="6"/>
        <v>44031</v>
      </c>
      <c r="B134" s="7">
        <f t="shared" si="5"/>
        <v>44031</v>
      </c>
      <c r="C134" s="10">
        <f>SUMIFS(Data!$B:$B,Data!$D:$D,$B134,Data!$C:$C,C$2,Data!$A:$A,"Confirmed")-
SUMIFS(Data!$B:$B,Data!$D:$D,$B134,Data!$C:$C,C$2,Data!$A:$A,"Deaths")-
SUMIFS(Data!$B:$B,Data!$D:$D,$B134,Data!$C:$C,C$2,Data!$A:$A,"Recovered")</f>
        <v>5767655</v>
      </c>
      <c r="D134" s="10">
        <f>SUMIFS(Data!$B:$B,Data!$D:$D,$B134,Data!$C:$C,D$2,Data!$A:$A,"Confirmed")-
SUMIFS(Data!$B:$B,Data!$D:$D,$B134,Data!$C:$C,D$2,Data!$A:$A,"Deaths")-
SUMIFS(Data!$B:$B,Data!$D:$D,$B134,Data!$C:$C,D$2,Data!$A:$A,"Recovered")</f>
        <v>12440</v>
      </c>
      <c r="E134" s="10">
        <f>SUMIFS(Data!$B:$B,Data!$D:$D,$B134,Data!$C:$C,E$2,Data!$A:$A,"Confirmed")-
SUMIFS(Data!$B:$B,Data!$D:$D,$B134,Data!$C:$C,E$2,Data!$A:$A,"Deaths")-
SUMIFS(Data!$B:$B,Data!$D:$D,$B134,Data!$C:$C,E$2,Data!$A:$A,"Recovered")</f>
        <v>12140</v>
      </c>
    </row>
    <row r="135" spans="1:5" x14ac:dyDescent="0.3">
      <c r="A135" s="7">
        <f t="shared" si="6"/>
        <v>44032</v>
      </c>
      <c r="B135" s="7">
        <f t="shared" si="5"/>
        <v>44032</v>
      </c>
      <c r="C135" s="10">
        <f>SUMIFS(Data!$B:$B,Data!$D:$D,$B135,Data!$C:$C,C$2,Data!$A:$A,"Confirmed")-
SUMIFS(Data!$B:$B,Data!$D:$D,$B135,Data!$C:$C,C$2,Data!$A:$A,"Deaths")-
SUMIFS(Data!$B:$B,Data!$D:$D,$B135,Data!$C:$C,C$2,Data!$A:$A,"Recovered")</f>
        <v>5802975</v>
      </c>
      <c r="D135" s="10">
        <f>SUMIFS(Data!$B:$B,Data!$D:$D,$B135,Data!$C:$C,D$2,Data!$A:$A,"Confirmed")-
SUMIFS(Data!$B:$B,Data!$D:$D,$B135,Data!$C:$C,D$2,Data!$A:$A,"Deaths")-
SUMIFS(Data!$B:$B,Data!$D:$D,$B135,Data!$C:$C,D$2,Data!$A:$A,"Recovered")</f>
        <v>12404</v>
      </c>
      <c r="E135" s="10">
        <f>SUMIFS(Data!$B:$B,Data!$D:$D,$B135,Data!$C:$C,E$2,Data!$A:$A,"Confirmed")-
SUMIFS(Data!$B:$B,Data!$D:$D,$B135,Data!$C:$C,E$2,Data!$A:$A,"Deaths")-
SUMIFS(Data!$B:$B,Data!$D:$D,$B135,Data!$C:$C,E$2,Data!$A:$A,"Recovered")</f>
        <v>12062</v>
      </c>
    </row>
    <row r="136" spans="1:5" x14ac:dyDescent="0.3">
      <c r="A136" s="7">
        <f t="shared" si="6"/>
        <v>44033</v>
      </c>
      <c r="B136" s="7">
        <f t="shared" si="5"/>
        <v>44033</v>
      </c>
      <c r="C136" s="10">
        <f>SUMIFS(Data!$B:$B,Data!$D:$D,$B136,Data!$C:$C,C$2,Data!$A:$A,"Confirmed")-
SUMIFS(Data!$B:$B,Data!$D:$D,$B136,Data!$C:$C,C$2,Data!$A:$A,"Deaths")-
SUMIFS(Data!$B:$B,Data!$D:$D,$B136,Data!$C:$C,C$2,Data!$A:$A,"Recovered")</f>
        <v>5863995</v>
      </c>
      <c r="D136" s="10">
        <f>SUMIFS(Data!$B:$B,Data!$D:$D,$B136,Data!$C:$C,D$2,Data!$A:$A,"Confirmed")-
SUMIFS(Data!$B:$B,Data!$D:$D,$B136,Data!$C:$C,D$2,Data!$A:$A,"Deaths")-
SUMIFS(Data!$B:$B,Data!$D:$D,$B136,Data!$C:$C,D$2,Data!$A:$A,"Recovered")</f>
        <v>12248</v>
      </c>
      <c r="E136" s="10">
        <f>SUMIFS(Data!$B:$B,Data!$D:$D,$B136,Data!$C:$C,E$2,Data!$A:$A,"Confirmed")-
SUMIFS(Data!$B:$B,Data!$D:$D,$B136,Data!$C:$C,E$2,Data!$A:$A,"Deaths")-
SUMIFS(Data!$B:$B,Data!$D:$D,$B136,Data!$C:$C,E$2,Data!$A:$A,"Recovered")</f>
        <v>11963</v>
      </c>
    </row>
    <row r="137" spans="1:5" x14ac:dyDescent="0.3">
      <c r="A137" s="7">
        <f t="shared" si="6"/>
        <v>44034</v>
      </c>
      <c r="B137" s="7">
        <f t="shared" si="5"/>
        <v>44034</v>
      </c>
      <c r="C137" s="10">
        <f>SUMIFS(Data!$B:$B,Data!$D:$D,$B137,Data!$C:$C,C$2,Data!$A:$A,"Confirmed")-
SUMIFS(Data!$B:$B,Data!$D:$D,$B137,Data!$C:$C,C$2,Data!$A:$A,"Deaths")-
SUMIFS(Data!$B:$B,Data!$D:$D,$B137,Data!$C:$C,C$2,Data!$A:$A,"Recovered")</f>
        <v>5962310</v>
      </c>
      <c r="D137" s="10">
        <f>SUMIFS(Data!$B:$B,Data!$D:$D,$B137,Data!$C:$C,D$2,Data!$A:$A,"Confirmed")-
SUMIFS(Data!$B:$B,Data!$D:$D,$B137,Data!$C:$C,D$2,Data!$A:$A,"Deaths")-
SUMIFS(Data!$B:$B,Data!$D:$D,$B137,Data!$C:$C,D$2,Data!$A:$A,"Recovered")</f>
        <v>12322</v>
      </c>
      <c r="E137" s="10">
        <f>SUMIFS(Data!$B:$B,Data!$D:$D,$B137,Data!$C:$C,E$2,Data!$A:$A,"Confirmed")-
SUMIFS(Data!$B:$B,Data!$D:$D,$B137,Data!$C:$C,E$2,Data!$A:$A,"Deaths")-
SUMIFS(Data!$B:$B,Data!$D:$D,$B137,Data!$C:$C,E$2,Data!$A:$A,"Recovered")</f>
        <v>11643</v>
      </c>
    </row>
    <row r="138" spans="1:5" x14ac:dyDescent="0.3">
      <c r="A138" s="7">
        <f t="shared" si="6"/>
        <v>44035</v>
      </c>
      <c r="B138" s="7">
        <f t="shared" si="5"/>
        <v>44035</v>
      </c>
      <c r="C138" s="10">
        <f>SUMIFS(Data!$B:$B,Data!$D:$D,$B138,Data!$C:$C,C$2,Data!$A:$A,"Confirmed")-
SUMIFS(Data!$B:$B,Data!$D:$D,$B138,Data!$C:$C,C$2,Data!$A:$A,"Deaths")-
SUMIFS(Data!$B:$B,Data!$D:$D,$B138,Data!$C:$C,C$2,Data!$A:$A,"Recovered")</f>
        <v>6063875</v>
      </c>
      <c r="D138" s="10">
        <f>SUMIFS(Data!$B:$B,Data!$D:$D,$B138,Data!$C:$C,D$2,Data!$A:$A,"Confirmed")-
SUMIFS(Data!$B:$B,Data!$D:$D,$B138,Data!$C:$C,D$2,Data!$A:$A,"Deaths")-
SUMIFS(Data!$B:$B,Data!$D:$D,$B138,Data!$C:$C,D$2,Data!$A:$A,"Recovered")</f>
        <v>12404</v>
      </c>
      <c r="E138" s="10">
        <f>SUMIFS(Data!$B:$B,Data!$D:$D,$B138,Data!$C:$C,E$2,Data!$A:$A,"Confirmed")-
SUMIFS(Data!$B:$B,Data!$D:$D,$B138,Data!$C:$C,E$2,Data!$A:$A,"Deaths")-
SUMIFS(Data!$B:$B,Data!$D:$D,$B138,Data!$C:$C,E$2,Data!$A:$A,"Recovered")</f>
        <v>11387</v>
      </c>
    </row>
    <row r="139" spans="1:5" x14ac:dyDescent="0.3">
      <c r="A139" s="7">
        <f t="shared" si="6"/>
        <v>44036</v>
      </c>
      <c r="B139" s="7">
        <f t="shared" ref="B139:B180" si="7">B138+1</f>
        <v>44036</v>
      </c>
      <c r="C139" s="10">
        <f>SUMIFS(Data!$B:$B,Data!$D:$D,$B139,Data!$C:$C,C$2,Data!$A:$A,"Confirmed")-
SUMIFS(Data!$B:$B,Data!$D:$D,$B139,Data!$C:$C,C$2,Data!$A:$A,"Deaths")-
SUMIFS(Data!$B:$B,Data!$D:$D,$B139,Data!$C:$C,C$2,Data!$A:$A,"Recovered")</f>
        <v>6109535</v>
      </c>
      <c r="D139" s="10">
        <f>SUMIFS(Data!$B:$B,Data!$D:$D,$B139,Data!$C:$C,D$2,Data!$A:$A,"Confirmed")-
SUMIFS(Data!$B:$B,Data!$D:$D,$B139,Data!$C:$C,D$2,Data!$A:$A,"Deaths")-
SUMIFS(Data!$B:$B,Data!$D:$D,$B139,Data!$C:$C,D$2,Data!$A:$A,"Recovered")</f>
        <v>12301</v>
      </c>
      <c r="E139" s="10">
        <f>SUMIFS(Data!$B:$B,Data!$D:$D,$B139,Data!$C:$C,E$2,Data!$A:$A,"Confirmed")-
SUMIFS(Data!$B:$B,Data!$D:$D,$B139,Data!$C:$C,E$2,Data!$A:$A,"Deaths")-
SUMIFS(Data!$B:$B,Data!$D:$D,$B139,Data!$C:$C,E$2,Data!$A:$A,"Recovered")</f>
        <v>11298</v>
      </c>
    </row>
    <row r="140" spans="1:5" x14ac:dyDescent="0.3">
      <c r="A140" s="7">
        <f t="shared" si="6"/>
        <v>44037</v>
      </c>
      <c r="B140" s="7">
        <f t="shared" si="7"/>
        <v>44037</v>
      </c>
      <c r="C140" s="10">
        <f>SUMIFS(Data!$B:$B,Data!$D:$D,$B140,Data!$C:$C,C$2,Data!$A:$A,"Confirmed")-
SUMIFS(Data!$B:$B,Data!$D:$D,$B140,Data!$C:$C,C$2,Data!$A:$A,"Deaths")-
SUMIFS(Data!$B:$B,Data!$D:$D,$B140,Data!$C:$C,C$2,Data!$A:$A,"Recovered")</f>
        <v>6139209</v>
      </c>
      <c r="D140" s="10">
        <f>SUMIFS(Data!$B:$B,Data!$D:$D,$B140,Data!$C:$C,D$2,Data!$A:$A,"Confirmed")-
SUMIFS(Data!$B:$B,Data!$D:$D,$B140,Data!$C:$C,D$2,Data!$A:$A,"Deaths")-
SUMIFS(Data!$B:$B,Data!$D:$D,$B140,Data!$C:$C,D$2,Data!$A:$A,"Recovered")</f>
        <v>12442</v>
      </c>
      <c r="E140" s="10">
        <f>SUMIFS(Data!$B:$B,Data!$D:$D,$B140,Data!$C:$C,E$2,Data!$A:$A,"Confirmed")-
SUMIFS(Data!$B:$B,Data!$D:$D,$B140,Data!$C:$C,E$2,Data!$A:$A,"Deaths")-
SUMIFS(Data!$B:$B,Data!$D:$D,$B140,Data!$C:$C,E$2,Data!$A:$A,"Recovered")</f>
        <v>11100</v>
      </c>
    </row>
    <row r="141" spans="1:5" x14ac:dyDescent="0.3">
      <c r="A141" s="7">
        <f t="shared" si="6"/>
        <v>44038</v>
      </c>
      <c r="B141" s="7">
        <f t="shared" si="7"/>
        <v>44038</v>
      </c>
      <c r="C141" s="10">
        <f>SUMIFS(Data!$B:$B,Data!$D:$D,$B141,Data!$C:$C,C$2,Data!$A:$A,"Confirmed")-
SUMIFS(Data!$B:$B,Data!$D:$D,$B141,Data!$C:$C,C$2,Data!$A:$A,"Deaths")-
SUMIFS(Data!$B:$B,Data!$D:$D,$B141,Data!$C:$C,C$2,Data!$A:$A,"Recovered")</f>
        <v>6206399</v>
      </c>
      <c r="D141" s="10">
        <f>SUMIFS(Data!$B:$B,Data!$D:$D,$B141,Data!$C:$C,D$2,Data!$A:$A,"Confirmed")-
SUMIFS(Data!$B:$B,Data!$D:$D,$B141,Data!$C:$C,D$2,Data!$A:$A,"Deaths")-
SUMIFS(Data!$B:$B,Data!$D:$D,$B141,Data!$C:$C,D$2,Data!$A:$A,"Recovered")</f>
        <v>12565</v>
      </c>
      <c r="E141" s="10">
        <f>SUMIFS(Data!$B:$B,Data!$D:$D,$B141,Data!$C:$C,E$2,Data!$A:$A,"Confirmed")-
SUMIFS(Data!$B:$B,Data!$D:$D,$B141,Data!$C:$C,E$2,Data!$A:$A,"Deaths")-
SUMIFS(Data!$B:$B,Data!$D:$D,$B141,Data!$C:$C,E$2,Data!$A:$A,"Recovered")</f>
        <v>11000</v>
      </c>
    </row>
    <row r="142" spans="1:5" x14ac:dyDescent="0.3">
      <c r="A142" s="7">
        <f t="shared" si="6"/>
        <v>44039</v>
      </c>
      <c r="B142" s="7">
        <f t="shared" si="7"/>
        <v>44039</v>
      </c>
      <c r="C142" s="10">
        <f>SUMIFS(Data!$B:$B,Data!$D:$D,$B142,Data!$C:$C,C$2,Data!$A:$A,"Confirmed")-
SUMIFS(Data!$B:$B,Data!$D:$D,$B142,Data!$C:$C,C$2,Data!$A:$A,"Deaths")-
SUMIFS(Data!$B:$B,Data!$D:$D,$B142,Data!$C:$C,C$2,Data!$A:$A,"Recovered")</f>
        <v>6260995</v>
      </c>
      <c r="D142" s="10">
        <f>SUMIFS(Data!$B:$B,Data!$D:$D,$B142,Data!$C:$C,D$2,Data!$A:$A,"Confirmed")-
SUMIFS(Data!$B:$B,Data!$D:$D,$B142,Data!$C:$C,D$2,Data!$A:$A,"Deaths")-
SUMIFS(Data!$B:$B,Data!$D:$D,$B142,Data!$C:$C,D$2,Data!$A:$A,"Recovered")</f>
        <v>12581</v>
      </c>
      <c r="E142" s="10">
        <f>SUMIFS(Data!$B:$B,Data!$D:$D,$B142,Data!$C:$C,E$2,Data!$A:$A,"Confirmed")-
SUMIFS(Data!$B:$B,Data!$D:$D,$B142,Data!$C:$C,E$2,Data!$A:$A,"Deaths")-
SUMIFS(Data!$B:$B,Data!$D:$D,$B142,Data!$C:$C,E$2,Data!$A:$A,"Recovered")</f>
        <v>10920</v>
      </c>
    </row>
    <row r="143" spans="1:5" x14ac:dyDescent="0.3">
      <c r="A143" s="7">
        <f t="shared" si="6"/>
        <v>44040</v>
      </c>
      <c r="B143" s="7">
        <f t="shared" si="7"/>
        <v>44040</v>
      </c>
      <c r="C143" s="10">
        <f>SUMIFS(Data!$B:$B,Data!$D:$D,$B143,Data!$C:$C,C$2,Data!$A:$A,"Confirmed")-
SUMIFS(Data!$B:$B,Data!$D:$D,$B143,Data!$C:$C,C$2,Data!$A:$A,"Deaths")-
SUMIFS(Data!$B:$B,Data!$D:$D,$B143,Data!$C:$C,C$2,Data!$A:$A,"Recovered")</f>
        <v>6320718</v>
      </c>
      <c r="D143" s="10">
        <f>SUMIFS(Data!$B:$B,Data!$D:$D,$B143,Data!$C:$C,D$2,Data!$A:$A,"Confirmed")-
SUMIFS(Data!$B:$B,Data!$D:$D,$B143,Data!$C:$C,D$2,Data!$A:$A,"Deaths")-
SUMIFS(Data!$B:$B,Data!$D:$D,$B143,Data!$C:$C,D$2,Data!$A:$A,"Recovered")</f>
        <v>12609</v>
      </c>
      <c r="E143" s="10">
        <f>SUMIFS(Data!$B:$B,Data!$D:$D,$B143,Data!$C:$C,E$2,Data!$A:$A,"Confirmed")-
SUMIFS(Data!$B:$B,Data!$D:$D,$B143,Data!$C:$C,E$2,Data!$A:$A,"Deaths")-
SUMIFS(Data!$B:$B,Data!$D:$D,$B143,Data!$C:$C,E$2,Data!$A:$A,"Recovered")</f>
        <v>10776</v>
      </c>
    </row>
    <row r="144" spans="1:5" x14ac:dyDescent="0.3">
      <c r="A144" s="7">
        <f t="shared" si="6"/>
        <v>44041</v>
      </c>
      <c r="B144" s="7">
        <f t="shared" si="7"/>
        <v>44041</v>
      </c>
      <c r="C144" s="10">
        <f>SUMIFS(Data!$B:$B,Data!$D:$D,$B144,Data!$C:$C,C$2,Data!$A:$A,"Confirmed")-
SUMIFS(Data!$B:$B,Data!$D:$D,$B144,Data!$C:$C,C$2,Data!$A:$A,"Deaths")-
SUMIFS(Data!$B:$B,Data!$D:$D,$B144,Data!$C:$C,C$2,Data!$A:$A,"Recovered")</f>
        <v>6413981</v>
      </c>
      <c r="D144" s="10">
        <f>SUMIFS(Data!$B:$B,Data!$D:$D,$B144,Data!$C:$C,D$2,Data!$A:$A,"Confirmed")-
SUMIFS(Data!$B:$B,Data!$D:$D,$B144,Data!$C:$C,D$2,Data!$A:$A,"Deaths")-
SUMIFS(Data!$B:$B,Data!$D:$D,$B144,Data!$C:$C,D$2,Data!$A:$A,"Recovered")</f>
        <v>12616</v>
      </c>
      <c r="E144" s="10">
        <f>SUMIFS(Data!$B:$B,Data!$D:$D,$B144,Data!$C:$C,E$2,Data!$A:$A,"Confirmed")-
SUMIFS(Data!$B:$B,Data!$D:$D,$B144,Data!$C:$C,E$2,Data!$A:$A,"Deaths")-
SUMIFS(Data!$B:$B,Data!$D:$D,$B144,Data!$C:$C,E$2,Data!$A:$A,"Recovered")</f>
        <v>10708</v>
      </c>
    </row>
    <row r="145" spans="1:5" x14ac:dyDescent="0.3">
      <c r="A145" s="7">
        <f t="shared" si="6"/>
        <v>44042</v>
      </c>
      <c r="B145" s="7">
        <f t="shared" si="7"/>
        <v>44042</v>
      </c>
      <c r="C145" s="10">
        <f>SUMIFS(Data!$B:$B,Data!$D:$D,$B145,Data!$C:$C,C$2,Data!$A:$A,"Confirmed")-
SUMIFS(Data!$B:$B,Data!$D:$D,$B145,Data!$C:$C,C$2,Data!$A:$A,"Deaths")-
SUMIFS(Data!$B:$B,Data!$D:$D,$B145,Data!$C:$C,C$2,Data!$A:$A,"Recovered")</f>
        <v>6465961</v>
      </c>
      <c r="D145" s="10">
        <f>SUMIFS(Data!$B:$B,Data!$D:$D,$B145,Data!$C:$C,D$2,Data!$A:$A,"Confirmed")-
SUMIFS(Data!$B:$B,Data!$D:$D,$B145,Data!$C:$C,D$2,Data!$A:$A,"Deaths")-
SUMIFS(Data!$B:$B,Data!$D:$D,$B145,Data!$C:$C,D$2,Data!$A:$A,"Recovered")</f>
        <v>12230</v>
      </c>
      <c r="E145" s="10">
        <f>SUMIFS(Data!$B:$B,Data!$D:$D,$B145,Data!$C:$C,E$2,Data!$A:$A,"Confirmed")-
SUMIFS(Data!$B:$B,Data!$D:$D,$B145,Data!$C:$C,E$2,Data!$A:$A,"Deaths")-
SUMIFS(Data!$B:$B,Data!$D:$D,$B145,Data!$C:$C,E$2,Data!$A:$A,"Recovered")</f>
        <v>10678</v>
      </c>
    </row>
    <row r="146" spans="1:5" x14ac:dyDescent="0.3">
      <c r="A146" s="7">
        <f t="shared" si="6"/>
        <v>44043</v>
      </c>
      <c r="B146" s="7">
        <f t="shared" si="7"/>
        <v>44043</v>
      </c>
      <c r="C146" s="10">
        <f>SUMIFS(Data!$B:$B,Data!$D:$D,$B146,Data!$C:$C,C$2,Data!$A:$A,"Confirmed")-
SUMIFS(Data!$B:$B,Data!$D:$D,$B146,Data!$C:$C,C$2,Data!$A:$A,"Deaths")-
SUMIFS(Data!$B:$B,Data!$D:$D,$B146,Data!$C:$C,C$2,Data!$A:$A,"Recovered")</f>
        <v>6551196</v>
      </c>
      <c r="D146" s="10">
        <f>SUMIFS(Data!$B:$B,Data!$D:$D,$B146,Data!$C:$C,D$2,Data!$A:$A,"Confirmed")-
SUMIFS(Data!$B:$B,Data!$D:$D,$B146,Data!$C:$C,D$2,Data!$A:$A,"Deaths")-
SUMIFS(Data!$B:$B,Data!$D:$D,$B146,Data!$C:$C,D$2,Data!$A:$A,"Recovered")</f>
        <v>12422</v>
      </c>
      <c r="E146" s="10">
        <f>SUMIFS(Data!$B:$B,Data!$D:$D,$B146,Data!$C:$C,E$2,Data!$A:$A,"Confirmed")-
SUMIFS(Data!$B:$B,Data!$D:$D,$B146,Data!$C:$C,E$2,Data!$A:$A,"Deaths")-
SUMIFS(Data!$B:$B,Data!$D:$D,$B146,Data!$C:$C,E$2,Data!$A:$A,"Recovered")</f>
        <v>10647</v>
      </c>
    </row>
    <row r="147" spans="1:5" x14ac:dyDescent="0.3">
      <c r="A147" s="7">
        <f t="shared" ref="A147:A180" si="8">IF(E147=0,"",B147)</f>
        <v>44044</v>
      </c>
      <c r="B147" s="7">
        <f t="shared" si="7"/>
        <v>44044</v>
      </c>
      <c r="C147" s="10">
        <f>SUMIFS(Data!$B:$B,Data!$D:$D,$B147,Data!$C:$C,C$2,Data!$A:$A,"Confirmed")-
SUMIFS(Data!$B:$B,Data!$D:$D,$B147,Data!$C:$C,C$2,Data!$A:$A,"Deaths")-
SUMIFS(Data!$B:$B,Data!$D:$D,$B147,Data!$C:$C,C$2,Data!$A:$A,"Recovered")</f>
        <v>6611833</v>
      </c>
      <c r="D147" s="10">
        <f>SUMIFS(Data!$B:$B,Data!$D:$D,$B147,Data!$C:$C,D$2,Data!$A:$A,"Confirmed")-
SUMIFS(Data!$B:$B,Data!$D:$D,$B147,Data!$C:$C,D$2,Data!$A:$A,"Deaths")-
SUMIFS(Data!$B:$B,Data!$D:$D,$B147,Data!$C:$C,D$2,Data!$A:$A,"Recovered")</f>
        <v>12457</v>
      </c>
      <c r="E147" s="10">
        <f>SUMIFS(Data!$B:$B,Data!$D:$D,$B147,Data!$C:$C,E$2,Data!$A:$A,"Confirmed")-
SUMIFS(Data!$B:$B,Data!$D:$D,$B147,Data!$C:$C,E$2,Data!$A:$A,"Deaths")-
SUMIFS(Data!$B:$B,Data!$D:$D,$B147,Data!$C:$C,E$2,Data!$A:$A,"Recovered")</f>
        <v>10643</v>
      </c>
    </row>
    <row r="148" spans="1:5" x14ac:dyDescent="0.3">
      <c r="A148" s="7">
        <f t="shared" si="8"/>
        <v>44045</v>
      </c>
      <c r="B148" s="7">
        <f t="shared" si="7"/>
        <v>44045</v>
      </c>
      <c r="C148" s="10">
        <f>SUMIFS(Data!$B:$B,Data!$D:$D,$B148,Data!$C:$C,C$2,Data!$A:$A,"Confirmed")-
SUMIFS(Data!$B:$B,Data!$D:$D,$B148,Data!$C:$C,C$2,Data!$A:$A,"Deaths")-
SUMIFS(Data!$B:$B,Data!$D:$D,$B148,Data!$C:$C,C$2,Data!$A:$A,"Recovered")</f>
        <v>6699601</v>
      </c>
      <c r="D148" s="10">
        <f>SUMIFS(Data!$B:$B,Data!$D:$D,$B148,Data!$C:$C,D$2,Data!$A:$A,"Confirmed")-
SUMIFS(Data!$B:$B,Data!$D:$D,$B148,Data!$C:$C,D$2,Data!$A:$A,"Deaths")-
SUMIFS(Data!$B:$B,Data!$D:$D,$B148,Data!$C:$C,D$2,Data!$A:$A,"Recovered")</f>
        <v>12456</v>
      </c>
      <c r="E148" s="10">
        <f>SUMIFS(Data!$B:$B,Data!$D:$D,$B148,Data!$C:$C,E$2,Data!$A:$A,"Confirmed")-
SUMIFS(Data!$B:$B,Data!$D:$D,$B148,Data!$C:$C,E$2,Data!$A:$A,"Deaths")-
SUMIFS(Data!$B:$B,Data!$D:$D,$B148,Data!$C:$C,E$2,Data!$A:$A,"Recovered")</f>
        <v>10634</v>
      </c>
    </row>
    <row r="149" spans="1:5" x14ac:dyDescent="0.3">
      <c r="A149" s="7">
        <f t="shared" si="8"/>
        <v>44046</v>
      </c>
      <c r="B149" s="7">
        <f t="shared" si="7"/>
        <v>44046</v>
      </c>
      <c r="C149" s="10">
        <f>SUMIFS(Data!$B:$B,Data!$D:$D,$B149,Data!$C:$C,C$2,Data!$A:$A,"Confirmed")-
SUMIFS(Data!$B:$B,Data!$D:$D,$B149,Data!$C:$C,C$2,Data!$A:$A,"Deaths")-
SUMIFS(Data!$B:$B,Data!$D:$D,$B149,Data!$C:$C,C$2,Data!$A:$A,"Recovered")</f>
        <v>6675514</v>
      </c>
      <c r="D149" s="10">
        <f>SUMIFS(Data!$B:$B,Data!$D:$D,$B149,Data!$C:$C,D$2,Data!$A:$A,"Confirmed")-
SUMIFS(Data!$B:$B,Data!$D:$D,$B149,Data!$C:$C,D$2,Data!$A:$A,"Deaths")-
SUMIFS(Data!$B:$B,Data!$D:$D,$B149,Data!$C:$C,D$2,Data!$A:$A,"Recovered")</f>
        <v>12474</v>
      </c>
      <c r="E149" s="10">
        <f>SUMIFS(Data!$B:$B,Data!$D:$D,$B149,Data!$C:$C,E$2,Data!$A:$A,"Confirmed")-
SUMIFS(Data!$B:$B,Data!$D:$D,$B149,Data!$C:$C,E$2,Data!$A:$A,"Deaths")-
SUMIFS(Data!$B:$B,Data!$D:$D,$B149,Data!$C:$C,E$2,Data!$A:$A,"Recovered")</f>
        <v>10607</v>
      </c>
    </row>
    <row r="150" spans="1:5" x14ac:dyDescent="0.3">
      <c r="A150" s="7">
        <f t="shared" si="8"/>
        <v>44047</v>
      </c>
      <c r="B150" s="7">
        <f t="shared" si="7"/>
        <v>44047</v>
      </c>
      <c r="C150" s="10">
        <f>SUMIFS(Data!$B:$B,Data!$D:$D,$B150,Data!$C:$C,C$2,Data!$A:$A,"Confirmed")-
SUMIFS(Data!$B:$B,Data!$D:$D,$B150,Data!$C:$C,C$2,Data!$A:$A,"Deaths")-
SUMIFS(Data!$B:$B,Data!$D:$D,$B150,Data!$C:$C,C$2,Data!$A:$A,"Recovered")</f>
        <v>6705318</v>
      </c>
      <c r="D150" s="10">
        <f>SUMIFS(Data!$B:$B,Data!$D:$D,$B150,Data!$C:$C,D$2,Data!$A:$A,"Confirmed")-
SUMIFS(Data!$B:$B,Data!$D:$D,$B150,Data!$C:$C,D$2,Data!$A:$A,"Deaths")-
SUMIFS(Data!$B:$B,Data!$D:$D,$B150,Data!$C:$C,D$2,Data!$A:$A,"Recovered")</f>
        <v>12482</v>
      </c>
      <c r="E150" s="10">
        <f>SUMIFS(Data!$B:$B,Data!$D:$D,$B150,Data!$C:$C,E$2,Data!$A:$A,"Confirmed")-
SUMIFS(Data!$B:$B,Data!$D:$D,$B150,Data!$C:$C,E$2,Data!$A:$A,"Deaths")-
SUMIFS(Data!$B:$B,Data!$D:$D,$B150,Data!$C:$C,E$2,Data!$A:$A,"Recovered")</f>
        <v>10678</v>
      </c>
    </row>
    <row r="151" spans="1:5" x14ac:dyDescent="0.3">
      <c r="A151" s="7">
        <f t="shared" si="8"/>
        <v>44048</v>
      </c>
      <c r="B151" s="7">
        <f t="shared" si="7"/>
        <v>44048</v>
      </c>
      <c r="C151" s="10">
        <f>SUMIFS(Data!$B:$B,Data!$D:$D,$B151,Data!$C:$C,C$2,Data!$A:$A,"Confirmed")-
SUMIFS(Data!$B:$B,Data!$D:$D,$B151,Data!$C:$C,C$2,Data!$A:$A,"Deaths")-
SUMIFS(Data!$B:$B,Data!$D:$D,$B151,Data!$C:$C,C$2,Data!$A:$A,"Recovered")</f>
        <v>6747858</v>
      </c>
      <c r="D151" s="10">
        <f>SUMIFS(Data!$B:$B,Data!$D:$D,$B151,Data!$C:$C,D$2,Data!$A:$A,"Confirmed")-
SUMIFS(Data!$B:$B,Data!$D:$D,$B151,Data!$C:$C,D$2,Data!$A:$A,"Deaths")-
SUMIFS(Data!$B:$B,Data!$D:$D,$B151,Data!$C:$C,D$2,Data!$A:$A,"Recovered")</f>
        <v>12646</v>
      </c>
      <c r="E151" s="10">
        <f>SUMIFS(Data!$B:$B,Data!$D:$D,$B151,Data!$C:$C,E$2,Data!$A:$A,"Confirmed")-
SUMIFS(Data!$B:$B,Data!$D:$D,$B151,Data!$C:$C,E$2,Data!$A:$A,"Deaths")-
SUMIFS(Data!$B:$B,Data!$D:$D,$B151,Data!$C:$C,E$2,Data!$A:$A,"Recovered")</f>
        <v>10822</v>
      </c>
    </row>
    <row r="152" spans="1:5" x14ac:dyDescent="0.3">
      <c r="A152" s="7">
        <f t="shared" si="8"/>
        <v>44049</v>
      </c>
      <c r="B152" s="7">
        <f t="shared" si="7"/>
        <v>44049</v>
      </c>
      <c r="C152" s="10">
        <f>SUMIFS(Data!$B:$B,Data!$D:$D,$B152,Data!$C:$C,C$2,Data!$A:$A,"Confirmed")-
SUMIFS(Data!$B:$B,Data!$D:$D,$B152,Data!$C:$C,C$2,Data!$A:$A,"Deaths")-
SUMIFS(Data!$B:$B,Data!$D:$D,$B152,Data!$C:$C,C$2,Data!$A:$A,"Recovered")</f>
        <v>6836808</v>
      </c>
      <c r="D152" s="10">
        <f>SUMIFS(Data!$B:$B,Data!$D:$D,$B152,Data!$C:$C,D$2,Data!$A:$A,"Confirmed")-
SUMIFS(Data!$B:$B,Data!$D:$D,$B152,Data!$C:$C,D$2,Data!$A:$A,"Deaths")-
SUMIFS(Data!$B:$B,Data!$D:$D,$B152,Data!$C:$C,D$2,Data!$A:$A,"Recovered")</f>
        <v>12694</v>
      </c>
      <c r="E152" s="10">
        <f>SUMIFS(Data!$B:$B,Data!$D:$D,$B152,Data!$C:$C,E$2,Data!$A:$A,"Confirmed")-
SUMIFS(Data!$B:$B,Data!$D:$D,$B152,Data!$C:$C,E$2,Data!$A:$A,"Deaths")-
SUMIFS(Data!$B:$B,Data!$D:$D,$B152,Data!$C:$C,E$2,Data!$A:$A,"Recovered")</f>
        <v>10921</v>
      </c>
    </row>
    <row r="153" spans="1:5" x14ac:dyDescent="0.3">
      <c r="A153" s="7">
        <f t="shared" si="8"/>
        <v>44050</v>
      </c>
      <c r="B153" s="7">
        <f t="shared" si="7"/>
        <v>44050</v>
      </c>
      <c r="C153" s="10">
        <f>SUMIFS(Data!$B:$B,Data!$D:$D,$B153,Data!$C:$C,C$2,Data!$A:$A,"Confirmed")-
SUMIFS(Data!$B:$B,Data!$D:$D,$B153,Data!$C:$C,C$2,Data!$A:$A,"Deaths")-
SUMIFS(Data!$B:$B,Data!$D:$D,$B153,Data!$C:$C,C$2,Data!$A:$A,"Recovered")</f>
        <v>6918785</v>
      </c>
      <c r="D153" s="10">
        <f>SUMIFS(Data!$B:$B,Data!$D:$D,$B153,Data!$C:$C,D$2,Data!$A:$A,"Confirmed")-
SUMIFS(Data!$B:$B,Data!$D:$D,$B153,Data!$C:$C,D$2,Data!$A:$A,"Deaths")-
SUMIFS(Data!$B:$B,Data!$D:$D,$B153,Data!$C:$C,D$2,Data!$A:$A,"Recovered")</f>
        <v>12924</v>
      </c>
      <c r="E153" s="10">
        <f>SUMIFS(Data!$B:$B,Data!$D:$D,$B153,Data!$C:$C,E$2,Data!$A:$A,"Confirmed")-
SUMIFS(Data!$B:$B,Data!$D:$D,$B153,Data!$C:$C,E$2,Data!$A:$A,"Deaths")-
SUMIFS(Data!$B:$B,Data!$D:$D,$B153,Data!$C:$C,E$2,Data!$A:$A,"Recovered")</f>
        <v>11063</v>
      </c>
    </row>
    <row r="154" spans="1:5" x14ac:dyDescent="0.3">
      <c r="A154" s="7">
        <f t="shared" si="8"/>
        <v>44051</v>
      </c>
      <c r="B154" s="7">
        <f t="shared" si="7"/>
        <v>44051</v>
      </c>
      <c r="C154" s="10">
        <f>SUMIFS(Data!$B:$B,Data!$D:$D,$B154,Data!$C:$C,C$2,Data!$A:$A,"Confirmed")-
SUMIFS(Data!$B:$B,Data!$D:$D,$B154,Data!$C:$C,C$2,Data!$A:$A,"Deaths")-
SUMIFS(Data!$B:$B,Data!$D:$D,$B154,Data!$C:$C,C$2,Data!$A:$A,"Recovered")</f>
        <v>6971616</v>
      </c>
      <c r="D154" s="10">
        <f>SUMIFS(Data!$B:$B,Data!$D:$D,$B154,Data!$C:$C,D$2,Data!$A:$A,"Confirmed")-
SUMIFS(Data!$B:$B,Data!$D:$D,$B154,Data!$C:$C,D$2,Data!$A:$A,"Deaths")-
SUMIFS(Data!$B:$B,Data!$D:$D,$B154,Data!$C:$C,D$2,Data!$A:$A,"Recovered")</f>
        <v>12953</v>
      </c>
      <c r="E154" s="10">
        <f>SUMIFS(Data!$B:$B,Data!$D:$D,$B154,Data!$C:$C,E$2,Data!$A:$A,"Confirmed")-
SUMIFS(Data!$B:$B,Data!$D:$D,$B154,Data!$C:$C,E$2,Data!$A:$A,"Deaths")-
SUMIFS(Data!$B:$B,Data!$D:$D,$B154,Data!$C:$C,E$2,Data!$A:$A,"Recovered")</f>
        <v>11137</v>
      </c>
    </row>
    <row r="155" spans="1:5" x14ac:dyDescent="0.3">
      <c r="A155" s="7">
        <f t="shared" si="8"/>
        <v>44052</v>
      </c>
      <c r="B155" s="7">
        <f t="shared" si="7"/>
        <v>44052</v>
      </c>
      <c r="C155" s="10">
        <f>SUMIFS(Data!$B:$B,Data!$D:$D,$B155,Data!$C:$C,C$2,Data!$A:$A,"Confirmed")-
SUMIFS(Data!$B:$B,Data!$D:$D,$B155,Data!$C:$C,C$2,Data!$A:$A,"Deaths")-
SUMIFS(Data!$B:$B,Data!$D:$D,$B155,Data!$C:$C,C$2,Data!$A:$A,"Recovered")</f>
        <v>7014532</v>
      </c>
      <c r="D155" s="10">
        <f>SUMIFS(Data!$B:$B,Data!$D:$D,$B155,Data!$C:$C,D$2,Data!$A:$A,"Confirmed")-
SUMIFS(Data!$B:$B,Data!$D:$D,$B155,Data!$C:$C,D$2,Data!$A:$A,"Deaths")-
SUMIFS(Data!$B:$B,Data!$D:$D,$B155,Data!$C:$C,D$2,Data!$A:$A,"Recovered")</f>
        <v>13263</v>
      </c>
      <c r="E155" s="10">
        <f>SUMIFS(Data!$B:$B,Data!$D:$D,$B155,Data!$C:$C,E$2,Data!$A:$A,"Confirmed")-
SUMIFS(Data!$B:$B,Data!$D:$D,$B155,Data!$C:$C,E$2,Data!$A:$A,"Deaths")-
SUMIFS(Data!$B:$B,Data!$D:$D,$B155,Data!$C:$C,E$2,Data!$A:$A,"Recovered")</f>
        <v>11201</v>
      </c>
    </row>
    <row r="156" spans="1:5" x14ac:dyDescent="0.3">
      <c r="A156" s="7">
        <f t="shared" si="8"/>
        <v>44053</v>
      </c>
      <c r="B156" s="7">
        <f t="shared" si="7"/>
        <v>44053</v>
      </c>
      <c r="C156" s="10">
        <f>SUMIFS(Data!$B:$B,Data!$D:$D,$B156,Data!$C:$C,C$2,Data!$A:$A,"Confirmed")-
SUMIFS(Data!$B:$B,Data!$D:$D,$B156,Data!$C:$C,C$2,Data!$A:$A,"Deaths")-
SUMIFS(Data!$B:$B,Data!$D:$D,$B156,Data!$C:$C,C$2,Data!$A:$A,"Recovered")</f>
        <v>7072913</v>
      </c>
      <c r="D156" s="10">
        <f>SUMIFS(Data!$B:$B,Data!$D:$D,$B156,Data!$C:$C,D$2,Data!$A:$A,"Confirmed")-
SUMIFS(Data!$B:$B,Data!$D:$D,$B156,Data!$C:$C,D$2,Data!$A:$A,"Deaths")-
SUMIFS(Data!$B:$B,Data!$D:$D,$B156,Data!$C:$C,D$2,Data!$A:$A,"Recovered")</f>
        <v>13368</v>
      </c>
      <c r="E156" s="10">
        <f>SUMIFS(Data!$B:$B,Data!$D:$D,$B156,Data!$C:$C,E$2,Data!$A:$A,"Confirmed")-
SUMIFS(Data!$B:$B,Data!$D:$D,$B156,Data!$C:$C,E$2,Data!$A:$A,"Deaths")-
SUMIFS(Data!$B:$B,Data!$D:$D,$B156,Data!$C:$C,E$2,Data!$A:$A,"Recovered")</f>
        <v>11169</v>
      </c>
    </row>
    <row r="157" spans="1:5" x14ac:dyDescent="0.3">
      <c r="A157" s="7">
        <f t="shared" si="8"/>
        <v>44054</v>
      </c>
      <c r="B157" s="7">
        <f t="shared" si="7"/>
        <v>44054</v>
      </c>
      <c r="C157" s="10">
        <f>SUMIFS(Data!$B:$B,Data!$D:$D,$B157,Data!$C:$C,C$2,Data!$A:$A,"Confirmed")-
SUMIFS(Data!$B:$B,Data!$D:$D,$B157,Data!$C:$C,C$2,Data!$A:$A,"Deaths")-
SUMIFS(Data!$B:$B,Data!$D:$D,$B157,Data!$C:$C,C$2,Data!$A:$A,"Recovered")</f>
        <v>7015501</v>
      </c>
      <c r="D157" s="10">
        <f>SUMIFS(Data!$B:$B,Data!$D:$D,$B157,Data!$C:$C,D$2,Data!$A:$A,"Confirmed")-
SUMIFS(Data!$B:$B,Data!$D:$D,$B157,Data!$C:$C,D$2,Data!$A:$A,"Deaths")-
SUMIFS(Data!$B:$B,Data!$D:$D,$B157,Data!$C:$C,D$2,Data!$A:$A,"Recovered")</f>
        <v>13561</v>
      </c>
      <c r="E157" s="10">
        <f>SUMIFS(Data!$B:$B,Data!$D:$D,$B157,Data!$C:$C,E$2,Data!$A:$A,"Confirmed")-
SUMIFS(Data!$B:$B,Data!$D:$D,$B157,Data!$C:$C,E$2,Data!$A:$A,"Deaths")-
SUMIFS(Data!$B:$B,Data!$D:$D,$B157,Data!$C:$C,E$2,Data!$A:$A,"Recovered")</f>
        <v>11152</v>
      </c>
    </row>
    <row r="158" spans="1:5" x14ac:dyDescent="0.3">
      <c r="A158" s="7">
        <f t="shared" si="8"/>
        <v>44055</v>
      </c>
      <c r="B158" s="7">
        <f t="shared" si="7"/>
        <v>44055</v>
      </c>
      <c r="C158" s="10">
        <f>SUMIFS(Data!$B:$B,Data!$D:$D,$B158,Data!$C:$C,C$2,Data!$A:$A,"Confirmed")-
SUMIFS(Data!$B:$B,Data!$D:$D,$B158,Data!$C:$C,C$2,Data!$A:$A,"Deaths")-
SUMIFS(Data!$B:$B,Data!$D:$D,$B158,Data!$C:$C,C$2,Data!$A:$A,"Recovered")</f>
        <v>7044674</v>
      </c>
      <c r="D158" s="10">
        <f>SUMIFS(Data!$B:$B,Data!$D:$D,$B158,Data!$C:$C,D$2,Data!$A:$A,"Confirmed")-
SUMIFS(Data!$B:$B,Data!$D:$D,$B158,Data!$C:$C,D$2,Data!$A:$A,"Deaths")-
SUMIFS(Data!$B:$B,Data!$D:$D,$B158,Data!$C:$C,D$2,Data!$A:$A,"Recovered")</f>
        <v>13791</v>
      </c>
      <c r="E158" s="10">
        <f>SUMIFS(Data!$B:$B,Data!$D:$D,$B158,Data!$C:$C,E$2,Data!$A:$A,"Confirmed")-
SUMIFS(Data!$B:$B,Data!$D:$D,$B158,Data!$C:$C,E$2,Data!$A:$A,"Deaths")-
SUMIFS(Data!$B:$B,Data!$D:$D,$B158,Data!$C:$C,E$2,Data!$A:$A,"Recovered")</f>
        <v>11412</v>
      </c>
    </row>
    <row r="159" spans="1:5" x14ac:dyDescent="0.3">
      <c r="A159" s="7" t="str">
        <f t="shared" si="8"/>
        <v/>
      </c>
      <c r="B159" s="7">
        <f t="shared" si="7"/>
        <v>44056</v>
      </c>
      <c r="C159" s="10">
        <f>SUMIFS(Data!$B:$B,Data!$D:$D,$B159,Data!$C:$C,C$2,Data!$A:$A,"Confirmed")-
SUMIFS(Data!$B:$B,Data!$D:$D,$B159,Data!$C:$C,C$2,Data!$A:$A,"Deaths")-
SUMIFS(Data!$B:$B,Data!$D:$D,$B159,Data!$C:$C,C$2,Data!$A:$A,"Recovered")</f>
        <v>0</v>
      </c>
      <c r="D159" s="10">
        <f>SUMIFS(Data!$B:$B,Data!$D:$D,$B159,Data!$C:$C,D$2,Data!$A:$A,"Confirmed")-
SUMIFS(Data!$B:$B,Data!$D:$D,$B159,Data!$C:$C,D$2,Data!$A:$A,"Deaths")-
SUMIFS(Data!$B:$B,Data!$D:$D,$B159,Data!$C:$C,D$2,Data!$A:$A,"Recovered")</f>
        <v>0</v>
      </c>
      <c r="E159" s="10">
        <f>SUMIFS(Data!$B:$B,Data!$D:$D,$B159,Data!$C:$C,E$2,Data!$A:$A,"Confirmed")-
SUMIFS(Data!$B:$B,Data!$D:$D,$B159,Data!$C:$C,E$2,Data!$A:$A,"Deaths")-
SUMIFS(Data!$B:$B,Data!$D:$D,$B159,Data!$C:$C,E$2,Data!$A:$A,"Recovered")</f>
        <v>0</v>
      </c>
    </row>
    <row r="160" spans="1:5" x14ac:dyDescent="0.3">
      <c r="A160" s="7" t="str">
        <f t="shared" si="8"/>
        <v/>
      </c>
      <c r="B160" s="7">
        <f t="shared" si="7"/>
        <v>44057</v>
      </c>
      <c r="C160" s="10">
        <f>SUMIFS(Data!$B:$B,Data!$D:$D,$B160,Data!$C:$C,C$2,Data!$A:$A,"Confirmed")-
SUMIFS(Data!$B:$B,Data!$D:$D,$B160,Data!$C:$C,C$2,Data!$A:$A,"Deaths")-
SUMIFS(Data!$B:$B,Data!$D:$D,$B160,Data!$C:$C,C$2,Data!$A:$A,"Recovered")</f>
        <v>0</v>
      </c>
      <c r="D160" s="10">
        <f>SUMIFS(Data!$B:$B,Data!$D:$D,$B160,Data!$C:$C,D$2,Data!$A:$A,"Confirmed")-
SUMIFS(Data!$B:$B,Data!$D:$D,$B160,Data!$C:$C,D$2,Data!$A:$A,"Deaths")-
SUMIFS(Data!$B:$B,Data!$D:$D,$B160,Data!$C:$C,D$2,Data!$A:$A,"Recovered")</f>
        <v>0</v>
      </c>
      <c r="E160" s="10">
        <f>SUMIFS(Data!$B:$B,Data!$D:$D,$B160,Data!$C:$C,E$2,Data!$A:$A,"Confirmed")-
SUMIFS(Data!$B:$B,Data!$D:$D,$B160,Data!$C:$C,E$2,Data!$A:$A,"Deaths")-
SUMIFS(Data!$B:$B,Data!$D:$D,$B160,Data!$C:$C,E$2,Data!$A:$A,"Recovered")</f>
        <v>0</v>
      </c>
    </row>
    <row r="161" spans="1:5" x14ac:dyDescent="0.3">
      <c r="A161" s="7" t="str">
        <f t="shared" si="8"/>
        <v/>
      </c>
      <c r="B161" s="7">
        <f t="shared" si="7"/>
        <v>44058</v>
      </c>
      <c r="C161" s="10">
        <f>SUMIFS(Data!$B:$B,Data!$D:$D,$B161,Data!$C:$C,C$2,Data!$A:$A,"Confirmed")-
SUMIFS(Data!$B:$B,Data!$D:$D,$B161,Data!$C:$C,C$2,Data!$A:$A,"Deaths")-
SUMIFS(Data!$B:$B,Data!$D:$D,$B161,Data!$C:$C,C$2,Data!$A:$A,"Recovered")</f>
        <v>0</v>
      </c>
      <c r="D161" s="10">
        <f>SUMIFS(Data!$B:$B,Data!$D:$D,$B161,Data!$C:$C,D$2,Data!$A:$A,"Confirmed")-
SUMIFS(Data!$B:$B,Data!$D:$D,$B161,Data!$C:$C,D$2,Data!$A:$A,"Deaths")-
SUMIFS(Data!$B:$B,Data!$D:$D,$B161,Data!$C:$C,D$2,Data!$A:$A,"Recovered")</f>
        <v>0</v>
      </c>
      <c r="E161" s="10">
        <f>SUMIFS(Data!$B:$B,Data!$D:$D,$B161,Data!$C:$C,E$2,Data!$A:$A,"Confirmed")-
SUMIFS(Data!$B:$B,Data!$D:$D,$B161,Data!$C:$C,E$2,Data!$A:$A,"Deaths")-
SUMIFS(Data!$B:$B,Data!$D:$D,$B161,Data!$C:$C,E$2,Data!$A:$A,"Recovered")</f>
        <v>0</v>
      </c>
    </row>
    <row r="162" spans="1:5" x14ac:dyDescent="0.3">
      <c r="A162" s="7" t="str">
        <f t="shared" si="8"/>
        <v/>
      </c>
      <c r="B162" s="7">
        <f t="shared" si="7"/>
        <v>44059</v>
      </c>
      <c r="C162" s="10">
        <f>SUMIFS(Data!$B:$B,Data!$D:$D,$B162,Data!$C:$C,C$2,Data!$A:$A,"Confirmed")-
SUMIFS(Data!$B:$B,Data!$D:$D,$B162,Data!$C:$C,C$2,Data!$A:$A,"Deaths")-
SUMIFS(Data!$B:$B,Data!$D:$D,$B162,Data!$C:$C,C$2,Data!$A:$A,"Recovered")</f>
        <v>0</v>
      </c>
      <c r="D162" s="10">
        <f>SUMIFS(Data!$B:$B,Data!$D:$D,$B162,Data!$C:$C,D$2,Data!$A:$A,"Confirmed")-
SUMIFS(Data!$B:$B,Data!$D:$D,$B162,Data!$C:$C,D$2,Data!$A:$A,"Deaths")-
SUMIFS(Data!$B:$B,Data!$D:$D,$B162,Data!$C:$C,D$2,Data!$A:$A,"Recovered")</f>
        <v>0</v>
      </c>
      <c r="E162" s="10">
        <f>SUMIFS(Data!$B:$B,Data!$D:$D,$B162,Data!$C:$C,E$2,Data!$A:$A,"Confirmed")-
SUMIFS(Data!$B:$B,Data!$D:$D,$B162,Data!$C:$C,E$2,Data!$A:$A,"Deaths")-
SUMIFS(Data!$B:$B,Data!$D:$D,$B162,Data!$C:$C,E$2,Data!$A:$A,"Recovered")</f>
        <v>0</v>
      </c>
    </row>
    <row r="163" spans="1:5" x14ac:dyDescent="0.3">
      <c r="A163" s="7" t="str">
        <f t="shared" si="8"/>
        <v/>
      </c>
      <c r="B163" s="7">
        <f t="shared" si="7"/>
        <v>44060</v>
      </c>
      <c r="C163" s="10">
        <f>SUMIFS(Data!$B:$B,Data!$D:$D,$B163,Data!$C:$C,C$2,Data!$A:$A,"Confirmed")-
SUMIFS(Data!$B:$B,Data!$D:$D,$B163,Data!$C:$C,C$2,Data!$A:$A,"Deaths")-
SUMIFS(Data!$B:$B,Data!$D:$D,$B163,Data!$C:$C,C$2,Data!$A:$A,"Recovered")</f>
        <v>0</v>
      </c>
      <c r="D163" s="10">
        <f>SUMIFS(Data!$B:$B,Data!$D:$D,$B163,Data!$C:$C,D$2,Data!$A:$A,"Confirmed")-
SUMIFS(Data!$B:$B,Data!$D:$D,$B163,Data!$C:$C,D$2,Data!$A:$A,"Deaths")-
SUMIFS(Data!$B:$B,Data!$D:$D,$B163,Data!$C:$C,D$2,Data!$A:$A,"Recovered")</f>
        <v>0</v>
      </c>
      <c r="E163" s="10">
        <f>SUMIFS(Data!$B:$B,Data!$D:$D,$B163,Data!$C:$C,E$2,Data!$A:$A,"Confirmed")-
SUMIFS(Data!$B:$B,Data!$D:$D,$B163,Data!$C:$C,E$2,Data!$A:$A,"Deaths")-
SUMIFS(Data!$B:$B,Data!$D:$D,$B163,Data!$C:$C,E$2,Data!$A:$A,"Recovered")</f>
        <v>0</v>
      </c>
    </row>
    <row r="164" spans="1:5" x14ac:dyDescent="0.3">
      <c r="A164" s="7" t="str">
        <f t="shared" si="8"/>
        <v/>
      </c>
      <c r="B164" s="7">
        <f t="shared" si="7"/>
        <v>44061</v>
      </c>
      <c r="C164" s="10">
        <f>SUMIFS(Data!$B:$B,Data!$D:$D,$B164,Data!$C:$C,C$2,Data!$A:$A,"Confirmed")-
SUMIFS(Data!$B:$B,Data!$D:$D,$B164,Data!$C:$C,C$2,Data!$A:$A,"Deaths")-
SUMIFS(Data!$B:$B,Data!$D:$D,$B164,Data!$C:$C,C$2,Data!$A:$A,"Recovered")</f>
        <v>0</v>
      </c>
      <c r="D164" s="10">
        <f>SUMIFS(Data!$B:$B,Data!$D:$D,$B164,Data!$C:$C,D$2,Data!$A:$A,"Confirmed")-
SUMIFS(Data!$B:$B,Data!$D:$D,$B164,Data!$C:$C,D$2,Data!$A:$A,"Deaths")-
SUMIFS(Data!$B:$B,Data!$D:$D,$B164,Data!$C:$C,D$2,Data!$A:$A,"Recovered")</f>
        <v>0</v>
      </c>
      <c r="E164" s="10">
        <f>SUMIFS(Data!$B:$B,Data!$D:$D,$B164,Data!$C:$C,E$2,Data!$A:$A,"Confirmed")-
SUMIFS(Data!$B:$B,Data!$D:$D,$B164,Data!$C:$C,E$2,Data!$A:$A,"Deaths")-
SUMIFS(Data!$B:$B,Data!$D:$D,$B164,Data!$C:$C,E$2,Data!$A:$A,"Recovered")</f>
        <v>0</v>
      </c>
    </row>
    <row r="165" spans="1:5" x14ac:dyDescent="0.3">
      <c r="A165" s="7" t="str">
        <f t="shared" si="8"/>
        <v/>
      </c>
      <c r="B165" s="7">
        <f t="shared" si="7"/>
        <v>44062</v>
      </c>
      <c r="C165" s="10">
        <f>SUMIFS(Data!$B:$B,Data!$D:$D,$B165,Data!$C:$C,C$2,Data!$A:$A,"Confirmed")-
SUMIFS(Data!$B:$B,Data!$D:$D,$B165,Data!$C:$C,C$2,Data!$A:$A,"Deaths")-
SUMIFS(Data!$B:$B,Data!$D:$D,$B165,Data!$C:$C,C$2,Data!$A:$A,"Recovered")</f>
        <v>0</v>
      </c>
      <c r="D165" s="10">
        <f>SUMIFS(Data!$B:$B,Data!$D:$D,$B165,Data!$C:$C,D$2,Data!$A:$A,"Confirmed")-
SUMIFS(Data!$B:$B,Data!$D:$D,$B165,Data!$C:$C,D$2,Data!$A:$A,"Deaths")-
SUMIFS(Data!$B:$B,Data!$D:$D,$B165,Data!$C:$C,D$2,Data!$A:$A,"Recovered")</f>
        <v>0</v>
      </c>
      <c r="E165" s="10">
        <f>SUMIFS(Data!$B:$B,Data!$D:$D,$B165,Data!$C:$C,E$2,Data!$A:$A,"Confirmed")-
SUMIFS(Data!$B:$B,Data!$D:$D,$B165,Data!$C:$C,E$2,Data!$A:$A,"Deaths")-
SUMIFS(Data!$B:$B,Data!$D:$D,$B165,Data!$C:$C,E$2,Data!$A:$A,"Recovered")</f>
        <v>0</v>
      </c>
    </row>
    <row r="166" spans="1:5" x14ac:dyDescent="0.3">
      <c r="A166" s="7" t="str">
        <f t="shared" si="8"/>
        <v/>
      </c>
      <c r="B166" s="7">
        <f t="shared" si="7"/>
        <v>44063</v>
      </c>
      <c r="C166" s="10">
        <f>SUMIFS(Data!$B:$B,Data!$D:$D,$B166,Data!$C:$C,C$2,Data!$A:$A,"Confirmed")-
SUMIFS(Data!$B:$B,Data!$D:$D,$B166,Data!$C:$C,C$2,Data!$A:$A,"Deaths")-
SUMIFS(Data!$B:$B,Data!$D:$D,$B166,Data!$C:$C,C$2,Data!$A:$A,"Recovered")</f>
        <v>0</v>
      </c>
      <c r="D166" s="10">
        <f>SUMIFS(Data!$B:$B,Data!$D:$D,$B166,Data!$C:$C,D$2,Data!$A:$A,"Confirmed")-
SUMIFS(Data!$B:$B,Data!$D:$D,$B166,Data!$C:$C,D$2,Data!$A:$A,"Deaths")-
SUMIFS(Data!$B:$B,Data!$D:$D,$B166,Data!$C:$C,D$2,Data!$A:$A,"Recovered")</f>
        <v>0</v>
      </c>
      <c r="E166" s="10">
        <f>SUMIFS(Data!$B:$B,Data!$D:$D,$B166,Data!$C:$C,E$2,Data!$A:$A,"Confirmed")-
SUMIFS(Data!$B:$B,Data!$D:$D,$B166,Data!$C:$C,E$2,Data!$A:$A,"Deaths")-
SUMIFS(Data!$B:$B,Data!$D:$D,$B166,Data!$C:$C,E$2,Data!$A:$A,"Recovered")</f>
        <v>0</v>
      </c>
    </row>
    <row r="167" spans="1:5" x14ac:dyDescent="0.3">
      <c r="A167" s="7" t="str">
        <f t="shared" si="8"/>
        <v/>
      </c>
      <c r="B167" s="7">
        <f t="shared" si="7"/>
        <v>44064</v>
      </c>
      <c r="C167" s="10">
        <f>SUMIFS(Data!$B:$B,Data!$D:$D,$B167,Data!$C:$C,C$2,Data!$A:$A,"Confirmed")-
SUMIFS(Data!$B:$B,Data!$D:$D,$B167,Data!$C:$C,C$2,Data!$A:$A,"Deaths")-
SUMIFS(Data!$B:$B,Data!$D:$D,$B167,Data!$C:$C,C$2,Data!$A:$A,"Recovered")</f>
        <v>0</v>
      </c>
      <c r="D167" s="10">
        <f>SUMIFS(Data!$B:$B,Data!$D:$D,$B167,Data!$C:$C,D$2,Data!$A:$A,"Confirmed")-
SUMIFS(Data!$B:$B,Data!$D:$D,$B167,Data!$C:$C,D$2,Data!$A:$A,"Deaths")-
SUMIFS(Data!$B:$B,Data!$D:$D,$B167,Data!$C:$C,D$2,Data!$A:$A,"Recovered")</f>
        <v>0</v>
      </c>
      <c r="E167" s="10">
        <f>SUMIFS(Data!$B:$B,Data!$D:$D,$B167,Data!$C:$C,E$2,Data!$A:$A,"Confirmed")-
SUMIFS(Data!$B:$B,Data!$D:$D,$B167,Data!$C:$C,E$2,Data!$A:$A,"Deaths")-
SUMIFS(Data!$B:$B,Data!$D:$D,$B167,Data!$C:$C,E$2,Data!$A:$A,"Recovered")</f>
        <v>0</v>
      </c>
    </row>
    <row r="168" spans="1:5" x14ac:dyDescent="0.3">
      <c r="A168" s="7" t="str">
        <f t="shared" si="8"/>
        <v/>
      </c>
      <c r="B168" s="7">
        <f t="shared" si="7"/>
        <v>44065</v>
      </c>
      <c r="C168" s="10">
        <f>SUMIFS(Data!$B:$B,Data!$D:$D,$B168,Data!$C:$C,C$2,Data!$A:$A,"Confirmed")-
SUMIFS(Data!$B:$B,Data!$D:$D,$B168,Data!$C:$C,C$2,Data!$A:$A,"Deaths")-
SUMIFS(Data!$B:$B,Data!$D:$D,$B168,Data!$C:$C,C$2,Data!$A:$A,"Recovered")</f>
        <v>0</v>
      </c>
      <c r="D168" s="10">
        <f>SUMIFS(Data!$B:$B,Data!$D:$D,$B168,Data!$C:$C,D$2,Data!$A:$A,"Confirmed")-
SUMIFS(Data!$B:$B,Data!$D:$D,$B168,Data!$C:$C,D$2,Data!$A:$A,"Deaths")-
SUMIFS(Data!$B:$B,Data!$D:$D,$B168,Data!$C:$C,D$2,Data!$A:$A,"Recovered")</f>
        <v>0</v>
      </c>
      <c r="E168" s="10">
        <f>SUMIFS(Data!$B:$B,Data!$D:$D,$B168,Data!$C:$C,E$2,Data!$A:$A,"Confirmed")-
SUMIFS(Data!$B:$B,Data!$D:$D,$B168,Data!$C:$C,E$2,Data!$A:$A,"Deaths")-
SUMIFS(Data!$B:$B,Data!$D:$D,$B168,Data!$C:$C,E$2,Data!$A:$A,"Recovered")</f>
        <v>0</v>
      </c>
    </row>
    <row r="169" spans="1:5" x14ac:dyDescent="0.3">
      <c r="A169" s="7" t="str">
        <f t="shared" si="8"/>
        <v/>
      </c>
      <c r="B169" s="7">
        <f t="shared" si="7"/>
        <v>44066</v>
      </c>
      <c r="C169" s="10">
        <f>SUMIFS(Data!$B:$B,Data!$D:$D,$B169,Data!$C:$C,C$2,Data!$A:$A,"Confirmed")-
SUMIFS(Data!$B:$B,Data!$D:$D,$B169,Data!$C:$C,C$2,Data!$A:$A,"Deaths")-
SUMIFS(Data!$B:$B,Data!$D:$D,$B169,Data!$C:$C,C$2,Data!$A:$A,"Recovered")</f>
        <v>0</v>
      </c>
      <c r="D169" s="10">
        <f>SUMIFS(Data!$B:$B,Data!$D:$D,$B169,Data!$C:$C,D$2,Data!$A:$A,"Confirmed")-
SUMIFS(Data!$B:$B,Data!$D:$D,$B169,Data!$C:$C,D$2,Data!$A:$A,"Deaths")-
SUMIFS(Data!$B:$B,Data!$D:$D,$B169,Data!$C:$C,D$2,Data!$A:$A,"Recovered")</f>
        <v>0</v>
      </c>
      <c r="E169" s="10">
        <f>SUMIFS(Data!$B:$B,Data!$D:$D,$B169,Data!$C:$C,E$2,Data!$A:$A,"Confirmed")-
SUMIFS(Data!$B:$B,Data!$D:$D,$B169,Data!$C:$C,E$2,Data!$A:$A,"Deaths")-
SUMIFS(Data!$B:$B,Data!$D:$D,$B169,Data!$C:$C,E$2,Data!$A:$A,"Recovered")</f>
        <v>0</v>
      </c>
    </row>
    <row r="170" spans="1:5" x14ac:dyDescent="0.3">
      <c r="A170" s="7" t="str">
        <f t="shared" si="8"/>
        <v/>
      </c>
      <c r="B170" s="7">
        <f t="shared" si="7"/>
        <v>44067</v>
      </c>
      <c r="C170" s="10">
        <f>SUMIFS(Data!$B:$B,Data!$D:$D,$B170,Data!$C:$C,C$2,Data!$A:$A,"Confirmed")-
SUMIFS(Data!$B:$B,Data!$D:$D,$B170,Data!$C:$C,C$2,Data!$A:$A,"Deaths")-
SUMIFS(Data!$B:$B,Data!$D:$D,$B170,Data!$C:$C,C$2,Data!$A:$A,"Recovered")</f>
        <v>0</v>
      </c>
      <c r="D170" s="10">
        <f>SUMIFS(Data!$B:$B,Data!$D:$D,$B170,Data!$C:$C,D$2,Data!$A:$A,"Confirmed")-
SUMIFS(Data!$B:$B,Data!$D:$D,$B170,Data!$C:$C,D$2,Data!$A:$A,"Deaths")-
SUMIFS(Data!$B:$B,Data!$D:$D,$B170,Data!$C:$C,D$2,Data!$A:$A,"Recovered")</f>
        <v>0</v>
      </c>
      <c r="E170" s="10">
        <f>SUMIFS(Data!$B:$B,Data!$D:$D,$B170,Data!$C:$C,E$2,Data!$A:$A,"Confirmed")-
SUMIFS(Data!$B:$B,Data!$D:$D,$B170,Data!$C:$C,E$2,Data!$A:$A,"Deaths")-
SUMIFS(Data!$B:$B,Data!$D:$D,$B170,Data!$C:$C,E$2,Data!$A:$A,"Recovered")</f>
        <v>0</v>
      </c>
    </row>
    <row r="171" spans="1:5" x14ac:dyDescent="0.3">
      <c r="A171" s="7" t="str">
        <f t="shared" si="8"/>
        <v/>
      </c>
      <c r="B171" s="7">
        <f t="shared" si="7"/>
        <v>44068</v>
      </c>
      <c r="C171" s="10">
        <f>SUMIFS(Data!$B:$B,Data!$D:$D,$B171,Data!$C:$C,C$2,Data!$A:$A,"Confirmed")-
SUMIFS(Data!$B:$B,Data!$D:$D,$B171,Data!$C:$C,C$2,Data!$A:$A,"Deaths")-
SUMIFS(Data!$B:$B,Data!$D:$D,$B171,Data!$C:$C,C$2,Data!$A:$A,"Recovered")</f>
        <v>0</v>
      </c>
      <c r="D171" s="10">
        <f>SUMIFS(Data!$B:$B,Data!$D:$D,$B171,Data!$C:$C,D$2,Data!$A:$A,"Confirmed")-
SUMIFS(Data!$B:$B,Data!$D:$D,$B171,Data!$C:$C,D$2,Data!$A:$A,"Deaths")-
SUMIFS(Data!$B:$B,Data!$D:$D,$B171,Data!$C:$C,D$2,Data!$A:$A,"Recovered")</f>
        <v>0</v>
      </c>
      <c r="E171" s="10">
        <f>SUMIFS(Data!$B:$B,Data!$D:$D,$B171,Data!$C:$C,E$2,Data!$A:$A,"Confirmed")-
SUMIFS(Data!$B:$B,Data!$D:$D,$B171,Data!$C:$C,E$2,Data!$A:$A,"Deaths")-
SUMIFS(Data!$B:$B,Data!$D:$D,$B171,Data!$C:$C,E$2,Data!$A:$A,"Recovered")</f>
        <v>0</v>
      </c>
    </row>
    <row r="172" spans="1:5" x14ac:dyDescent="0.3">
      <c r="A172" s="7" t="str">
        <f t="shared" si="8"/>
        <v/>
      </c>
      <c r="B172" s="7">
        <f t="shared" si="7"/>
        <v>44069</v>
      </c>
      <c r="C172" s="10">
        <f>SUMIFS(Data!$B:$B,Data!$D:$D,$B172,Data!$C:$C,C$2,Data!$A:$A,"Confirmed")-
SUMIFS(Data!$B:$B,Data!$D:$D,$B172,Data!$C:$C,C$2,Data!$A:$A,"Deaths")-
SUMIFS(Data!$B:$B,Data!$D:$D,$B172,Data!$C:$C,C$2,Data!$A:$A,"Recovered")</f>
        <v>0</v>
      </c>
      <c r="D172" s="10">
        <f>SUMIFS(Data!$B:$B,Data!$D:$D,$B172,Data!$C:$C,D$2,Data!$A:$A,"Confirmed")-
SUMIFS(Data!$B:$B,Data!$D:$D,$B172,Data!$C:$C,D$2,Data!$A:$A,"Deaths")-
SUMIFS(Data!$B:$B,Data!$D:$D,$B172,Data!$C:$C,D$2,Data!$A:$A,"Recovered")</f>
        <v>0</v>
      </c>
      <c r="E172" s="10">
        <f>SUMIFS(Data!$B:$B,Data!$D:$D,$B172,Data!$C:$C,E$2,Data!$A:$A,"Confirmed")-
SUMIFS(Data!$B:$B,Data!$D:$D,$B172,Data!$C:$C,E$2,Data!$A:$A,"Deaths")-
SUMIFS(Data!$B:$B,Data!$D:$D,$B172,Data!$C:$C,E$2,Data!$A:$A,"Recovered")</f>
        <v>0</v>
      </c>
    </row>
    <row r="173" spans="1:5" x14ac:dyDescent="0.3">
      <c r="A173" s="7" t="str">
        <f t="shared" si="8"/>
        <v/>
      </c>
      <c r="B173" s="7">
        <f t="shared" si="7"/>
        <v>44070</v>
      </c>
      <c r="C173" s="10">
        <f>SUMIFS(Data!$B:$B,Data!$D:$D,$B173,Data!$C:$C,C$2,Data!$A:$A,"Confirmed")-
SUMIFS(Data!$B:$B,Data!$D:$D,$B173,Data!$C:$C,C$2,Data!$A:$A,"Deaths")-
SUMIFS(Data!$B:$B,Data!$D:$D,$B173,Data!$C:$C,C$2,Data!$A:$A,"Recovered")</f>
        <v>0</v>
      </c>
      <c r="D173" s="10">
        <f>SUMIFS(Data!$B:$B,Data!$D:$D,$B173,Data!$C:$C,D$2,Data!$A:$A,"Confirmed")-
SUMIFS(Data!$B:$B,Data!$D:$D,$B173,Data!$C:$C,D$2,Data!$A:$A,"Deaths")-
SUMIFS(Data!$B:$B,Data!$D:$D,$B173,Data!$C:$C,D$2,Data!$A:$A,"Recovered")</f>
        <v>0</v>
      </c>
      <c r="E173" s="10">
        <f>SUMIFS(Data!$B:$B,Data!$D:$D,$B173,Data!$C:$C,E$2,Data!$A:$A,"Confirmed")-
SUMIFS(Data!$B:$B,Data!$D:$D,$B173,Data!$C:$C,E$2,Data!$A:$A,"Deaths")-
SUMIFS(Data!$B:$B,Data!$D:$D,$B173,Data!$C:$C,E$2,Data!$A:$A,"Recovered")</f>
        <v>0</v>
      </c>
    </row>
    <row r="174" spans="1:5" x14ac:dyDescent="0.3">
      <c r="A174" s="7" t="str">
        <f t="shared" si="8"/>
        <v/>
      </c>
      <c r="B174" s="7">
        <f t="shared" si="7"/>
        <v>44071</v>
      </c>
      <c r="C174" s="10">
        <f>SUMIFS(Data!$B:$B,Data!$D:$D,$B174,Data!$C:$C,C$2,Data!$A:$A,"Confirmed")-
SUMIFS(Data!$B:$B,Data!$D:$D,$B174,Data!$C:$C,C$2,Data!$A:$A,"Deaths")-
SUMIFS(Data!$B:$B,Data!$D:$D,$B174,Data!$C:$C,C$2,Data!$A:$A,"Recovered")</f>
        <v>0</v>
      </c>
      <c r="D174" s="10">
        <f>SUMIFS(Data!$B:$B,Data!$D:$D,$B174,Data!$C:$C,D$2,Data!$A:$A,"Confirmed")-
SUMIFS(Data!$B:$B,Data!$D:$D,$B174,Data!$C:$C,D$2,Data!$A:$A,"Deaths")-
SUMIFS(Data!$B:$B,Data!$D:$D,$B174,Data!$C:$C,D$2,Data!$A:$A,"Recovered")</f>
        <v>0</v>
      </c>
      <c r="E174" s="10">
        <f>SUMIFS(Data!$B:$B,Data!$D:$D,$B174,Data!$C:$C,E$2,Data!$A:$A,"Confirmed")-
SUMIFS(Data!$B:$B,Data!$D:$D,$B174,Data!$C:$C,E$2,Data!$A:$A,"Deaths")-
SUMIFS(Data!$B:$B,Data!$D:$D,$B174,Data!$C:$C,E$2,Data!$A:$A,"Recovered")</f>
        <v>0</v>
      </c>
    </row>
    <row r="175" spans="1:5" x14ac:dyDescent="0.3">
      <c r="A175" s="7" t="str">
        <f t="shared" si="8"/>
        <v/>
      </c>
      <c r="B175" s="7">
        <f t="shared" si="7"/>
        <v>44072</v>
      </c>
      <c r="C175" s="10">
        <f>SUMIFS(Data!$B:$B,Data!$D:$D,$B175,Data!$C:$C,C$2,Data!$A:$A,"Confirmed")-
SUMIFS(Data!$B:$B,Data!$D:$D,$B175,Data!$C:$C,C$2,Data!$A:$A,"Deaths")-
SUMIFS(Data!$B:$B,Data!$D:$D,$B175,Data!$C:$C,C$2,Data!$A:$A,"Recovered")</f>
        <v>0</v>
      </c>
      <c r="D175" s="10">
        <f>SUMIFS(Data!$B:$B,Data!$D:$D,$B175,Data!$C:$C,D$2,Data!$A:$A,"Confirmed")-
SUMIFS(Data!$B:$B,Data!$D:$D,$B175,Data!$C:$C,D$2,Data!$A:$A,"Deaths")-
SUMIFS(Data!$B:$B,Data!$D:$D,$B175,Data!$C:$C,D$2,Data!$A:$A,"Recovered")</f>
        <v>0</v>
      </c>
      <c r="E175" s="10">
        <f>SUMIFS(Data!$B:$B,Data!$D:$D,$B175,Data!$C:$C,E$2,Data!$A:$A,"Confirmed")-
SUMIFS(Data!$B:$B,Data!$D:$D,$B175,Data!$C:$C,E$2,Data!$A:$A,"Deaths")-
SUMIFS(Data!$B:$B,Data!$D:$D,$B175,Data!$C:$C,E$2,Data!$A:$A,"Recovered")</f>
        <v>0</v>
      </c>
    </row>
    <row r="176" spans="1:5" x14ac:dyDescent="0.3">
      <c r="A176" s="7" t="str">
        <f t="shared" si="8"/>
        <v/>
      </c>
      <c r="B176" s="7">
        <f t="shared" si="7"/>
        <v>44073</v>
      </c>
      <c r="C176" s="10">
        <f>SUMIFS(Data!$B:$B,Data!$D:$D,$B176,Data!$C:$C,C$2,Data!$A:$A,"Confirmed")-
SUMIFS(Data!$B:$B,Data!$D:$D,$B176,Data!$C:$C,C$2,Data!$A:$A,"Deaths")-
SUMIFS(Data!$B:$B,Data!$D:$D,$B176,Data!$C:$C,C$2,Data!$A:$A,"Recovered")</f>
        <v>0</v>
      </c>
      <c r="D176" s="10">
        <f>SUMIFS(Data!$B:$B,Data!$D:$D,$B176,Data!$C:$C,D$2,Data!$A:$A,"Confirmed")-
SUMIFS(Data!$B:$B,Data!$D:$D,$B176,Data!$C:$C,D$2,Data!$A:$A,"Deaths")-
SUMIFS(Data!$B:$B,Data!$D:$D,$B176,Data!$C:$C,D$2,Data!$A:$A,"Recovered")</f>
        <v>0</v>
      </c>
      <c r="E176" s="10">
        <f>SUMIFS(Data!$B:$B,Data!$D:$D,$B176,Data!$C:$C,E$2,Data!$A:$A,"Confirmed")-
SUMIFS(Data!$B:$B,Data!$D:$D,$B176,Data!$C:$C,E$2,Data!$A:$A,"Deaths")-
SUMIFS(Data!$B:$B,Data!$D:$D,$B176,Data!$C:$C,E$2,Data!$A:$A,"Recovered")</f>
        <v>0</v>
      </c>
    </row>
    <row r="177" spans="1:5" x14ac:dyDescent="0.3">
      <c r="A177" s="7" t="str">
        <f t="shared" si="8"/>
        <v/>
      </c>
      <c r="B177" s="7">
        <f t="shared" si="7"/>
        <v>44074</v>
      </c>
      <c r="C177" s="10">
        <f>SUMIFS(Data!$B:$B,Data!$D:$D,$B177,Data!$C:$C,C$2,Data!$A:$A,"Confirmed")-
SUMIFS(Data!$B:$B,Data!$D:$D,$B177,Data!$C:$C,C$2,Data!$A:$A,"Deaths")-
SUMIFS(Data!$B:$B,Data!$D:$D,$B177,Data!$C:$C,C$2,Data!$A:$A,"Recovered")</f>
        <v>0</v>
      </c>
      <c r="D177" s="10">
        <f>SUMIFS(Data!$B:$B,Data!$D:$D,$B177,Data!$C:$C,D$2,Data!$A:$A,"Confirmed")-
SUMIFS(Data!$B:$B,Data!$D:$D,$B177,Data!$C:$C,D$2,Data!$A:$A,"Deaths")-
SUMIFS(Data!$B:$B,Data!$D:$D,$B177,Data!$C:$C,D$2,Data!$A:$A,"Recovered")</f>
        <v>0</v>
      </c>
      <c r="E177" s="10">
        <f>SUMIFS(Data!$B:$B,Data!$D:$D,$B177,Data!$C:$C,E$2,Data!$A:$A,"Confirmed")-
SUMIFS(Data!$B:$B,Data!$D:$D,$B177,Data!$C:$C,E$2,Data!$A:$A,"Deaths")-
SUMIFS(Data!$B:$B,Data!$D:$D,$B177,Data!$C:$C,E$2,Data!$A:$A,"Recovered")</f>
        <v>0</v>
      </c>
    </row>
    <row r="178" spans="1:5" x14ac:dyDescent="0.3">
      <c r="C178" s="10"/>
      <c r="D178" s="10"/>
      <c r="E178" s="10"/>
    </row>
    <row r="179" spans="1:5" x14ac:dyDescent="0.3">
      <c r="C179" s="10"/>
      <c r="D179" s="10"/>
      <c r="E179" s="10"/>
    </row>
    <row r="180" spans="1:5" x14ac:dyDescent="0.3">
      <c r="C180" s="10"/>
      <c r="D180" s="10"/>
      <c r="E180" s="10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Data</vt:lpstr>
      <vt:lpstr>Table</vt:lpstr>
      <vt:lpstr>TR CHart</vt:lpstr>
      <vt:lpstr>I Chart</vt:lpstr>
      <vt:lpstr>Ratios</vt:lpstr>
      <vt:lpstr>Actives</vt:lpstr>
    </vt:vector>
  </TitlesOfParts>
  <Company>AKSA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MURAT OZLU</dc:creator>
  <cp:lastModifiedBy>MURAT OZLU</cp:lastModifiedBy>
  <dcterms:created xsi:type="dcterms:W3CDTF">2020-03-16T07:28:06Z</dcterms:created>
  <dcterms:modified xsi:type="dcterms:W3CDTF">2020-08-17T06:57:26Z</dcterms:modified>
</cp:coreProperties>
</file>