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awah\"/>
    </mc:Choice>
  </mc:AlternateContent>
  <xr:revisionPtr revIDLastSave="0" documentId="13_ncr:1_{70D8E8E8-4F94-4258-9939-2806F90AE083}" xr6:coauthVersionLast="45" xr6:coauthVersionMax="45" xr10:uidLastSave="{00000000-0000-0000-0000-000000000000}"/>
  <bookViews>
    <workbookView xWindow="-120" yWindow="-120" windowWidth="20730" windowHeight="11310" xr2:uid="{6EB0B28A-0234-4F32-AFB4-0863ECEB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" i="1" l="1"/>
  <c r="L10" i="1"/>
  <c r="L9" i="1"/>
  <c r="L8" i="1"/>
  <c r="G9" i="1"/>
  <c r="D32" i="1"/>
  <c r="D31" i="1"/>
  <c r="D30" i="1"/>
  <c r="D23" i="1"/>
  <c r="D16" i="1"/>
  <c r="D6" i="1"/>
  <c r="D7" i="1" s="1"/>
  <c r="B18" i="1"/>
  <c r="B17" i="1"/>
</calcChain>
</file>

<file path=xl/sharedStrings.xml><?xml version="1.0" encoding="utf-8"?>
<sst xmlns="http://schemas.openxmlformats.org/spreadsheetml/2006/main" count="80" uniqueCount="62">
  <si>
    <t>pawongan:</t>
  </si>
  <si>
    <t>id</t>
  </si>
  <si>
    <t>nama</t>
  </si>
  <si>
    <t>alamat</t>
  </si>
  <si>
    <t>telp</t>
  </si>
  <si>
    <t>sawah</t>
  </si>
  <si>
    <t>no_sertipikat</t>
  </si>
  <si>
    <t>lokasi</t>
  </si>
  <si>
    <t>luas m2</t>
  </si>
  <si>
    <t>luas bata</t>
  </si>
  <si>
    <t>batas_timur_wetan</t>
  </si>
  <si>
    <t>batas_barat_kulon</t>
  </si>
  <si>
    <t>batas_selatan_kidul</t>
  </si>
  <si>
    <t>batas_utara_lor</t>
  </si>
  <si>
    <t>luas hektar</t>
  </si>
  <si>
    <t>dibeli_dari</t>
  </si>
  <si>
    <t>desa</t>
  </si>
  <si>
    <t>kecamatan</t>
  </si>
  <si>
    <t>kabupaten</t>
  </si>
  <si>
    <t>latitude</t>
  </si>
  <si>
    <t>longitude</t>
  </si>
  <si>
    <t>tgl_beli</t>
  </si>
  <si>
    <t>lanja:</t>
  </si>
  <si>
    <t>id_pawongan</t>
  </si>
  <si>
    <t>id_sawah</t>
  </si>
  <si>
    <t>jum_lanja_kwintal</t>
  </si>
  <si>
    <t>jum_lanja_kilogram</t>
  </si>
  <si>
    <t>hitung_luas_sawah</t>
  </si>
  <si>
    <t>tgl_mulai_lanja</t>
  </si>
  <si>
    <t>tgl_akhir_lanja</t>
  </si>
  <si>
    <t>luas_sawah_bata</t>
  </si>
  <si>
    <t>atau</t>
  </si>
  <si>
    <t>a</t>
  </si>
  <si>
    <t>c</t>
  </si>
  <si>
    <t>b</t>
  </si>
  <si>
    <t>d</t>
  </si>
  <si>
    <t>sudut A</t>
  </si>
  <si>
    <t>Luas Sawah m2</t>
  </si>
  <si>
    <t>Luas_Sawah m2</t>
  </si>
  <si>
    <t>e</t>
  </si>
  <si>
    <t>s1</t>
  </si>
  <si>
    <t>s2</t>
  </si>
  <si>
    <t>pembayaran</t>
  </si>
  <si>
    <t>id_lanja</t>
  </si>
  <si>
    <t>tgl_bayar</t>
  </si>
  <si>
    <t>jum_bayar_kwintal</t>
  </si>
  <si>
    <t>jum_bayar_rupiah</t>
  </si>
  <si>
    <t>musim_panen</t>
  </si>
  <si>
    <t>hujan/kemarau atau rendeng/ketiga</t>
  </si>
  <si>
    <t>harga_rupiah_perwkintal</t>
  </si>
  <si>
    <t>id_pembayaran</t>
  </si>
  <si>
    <t>tahun</t>
  </si>
  <si>
    <t>laporan_hutang</t>
  </si>
  <si>
    <t>nama_pawongan</t>
  </si>
  <si>
    <t>tahun_lanja</t>
  </si>
  <si>
    <t>jum_lanja_sdh_dibayar</t>
  </si>
  <si>
    <t>jum_lanja_kurang</t>
  </si>
  <si>
    <t>harga_rupiah_perkwintal</t>
  </si>
  <si>
    <t>jum_kurang_bayar_rupiah</t>
  </si>
  <si>
    <t>harga_beli</t>
  </si>
  <si>
    <t>harga_jual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</si>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</sst>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15</xdr:row>
      <xdr:rowOff>28490</xdr:rowOff>
    </xdr:from>
    <xdr:to>
      <xdr:col>7</xdr:col>
      <xdr:colOff>238125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5454F-422A-4378-8A8B-AD95F26C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885990"/>
          <a:ext cx="3162300" cy="2562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45CB-C928-479C-AB88-4877BBE27CE8}">
  <dimension ref="A1:L32"/>
  <sheetViews>
    <sheetView tabSelected="1" workbookViewId="0">
      <selection activeCell="A7" sqref="A7"/>
    </sheetView>
  </sheetViews>
  <sheetFormatPr defaultRowHeight="15" x14ac:dyDescent="0.25"/>
  <cols>
    <col min="1" max="1" width="18.85546875" bestFit="1" customWidth="1"/>
    <col min="3" max="3" width="18.7109375" bestFit="1" customWidth="1"/>
    <col min="6" max="6" width="29.42578125" bestFit="1" customWidth="1"/>
    <col min="7" max="7" width="10.5703125" bestFit="1" customWidth="1"/>
    <col min="11" max="11" width="24.42578125" bestFit="1" customWidth="1"/>
    <col min="12" max="12" width="10.5703125" bestFit="1" customWidth="1"/>
  </cols>
  <sheetData>
    <row r="1" spans="1:12" x14ac:dyDescent="0.25">
      <c r="A1" s="1" t="s">
        <v>0</v>
      </c>
      <c r="C1" s="1" t="s">
        <v>22</v>
      </c>
      <c r="F1" s="1" t="s">
        <v>42</v>
      </c>
      <c r="J1" s="1"/>
      <c r="K1" s="1" t="s">
        <v>52</v>
      </c>
    </row>
    <row r="2" spans="1:12" x14ac:dyDescent="0.25">
      <c r="A2" t="s">
        <v>1</v>
      </c>
      <c r="C2" t="s">
        <v>1</v>
      </c>
      <c r="F2" t="s">
        <v>1</v>
      </c>
      <c r="K2" t="s">
        <v>1</v>
      </c>
    </row>
    <row r="3" spans="1:12" x14ac:dyDescent="0.25">
      <c r="A3" t="s">
        <v>2</v>
      </c>
      <c r="C3" t="s">
        <v>23</v>
      </c>
      <c r="F3" t="s">
        <v>43</v>
      </c>
      <c r="K3" t="s">
        <v>23</v>
      </c>
    </row>
    <row r="4" spans="1:12" x14ac:dyDescent="0.25">
      <c r="A4" t="s">
        <v>3</v>
      </c>
      <c r="C4" t="s">
        <v>24</v>
      </c>
      <c r="F4" t="s">
        <v>47</v>
      </c>
      <c r="G4" t="s">
        <v>48</v>
      </c>
      <c r="K4" t="s">
        <v>43</v>
      </c>
    </row>
    <row r="5" spans="1:12" x14ac:dyDescent="0.25">
      <c r="A5" t="s">
        <v>4</v>
      </c>
      <c r="C5" t="s">
        <v>30</v>
      </c>
      <c r="D5">
        <v>140</v>
      </c>
      <c r="F5" t="s">
        <v>51</v>
      </c>
      <c r="K5" t="s">
        <v>50</v>
      </c>
    </row>
    <row r="6" spans="1:12" x14ac:dyDescent="0.25">
      <c r="A6" t="s">
        <v>61</v>
      </c>
      <c r="C6" t="s">
        <v>25</v>
      </c>
      <c r="D6">
        <f>(D5/100)*5</f>
        <v>7</v>
      </c>
      <c r="F6" t="s">
        <v>44</v>
      </c>
      <c r="K6" t="s">
        <v>53</v>
      </c>
    </row>
    <row r="7" spans="1:12" x14ac:dyDescent="0.25">
      <c r="A7" s="1" t="s">
        <v>5</v>
      </c>
      <c r="C7" t="s">
        <v>26</v>
      </c>
      <c r="D7">
        <f>D6*1000</f>
        <v>7000</v>
      </c>
      <c r="F7" t="s">
        <v>45</v>
      </c>
      <c r="G7">
        <v>3</v>
      </c>
      <c r="K7" t="s">
        <v>54</v>
      </c>
    </row>
    <row r="8" spans="1:12" x14ac:dyDescent="0.25">
      <c r="A8" t="s">
        <v>1</v>
      </c>
      <c r="C8" t="s">
        <v>28</v>
      </c>
      <c r="F8" t="s">
        <v>49</v>
      </c>
      <c r="G8" s="2">
        <v>450000</v>
      </c>
      <c r="K8" t="s">
        <v>25</v>
      </c>
      <c r="L8">
        <f>D6</f>
        <v>7</v>
      </c>
    </row>
    <row r="9" spans="1:12" x14ac:dyDescent="0.25">
      <c r="A9" t="s">
        <v>6</v>
      </c>
      <c r="C9" t="s">
        <v>29</v>
      </c>
      <c r="F9" t="s">
        <v>46</v>
      </c>
      <c r="G9" s="2">
        <f>G7*G8</f>
        <v>1350000</v>
      </c>
      <c r="K9" t="s">
        <v>55</v>
      </c>
      <c r="L9">
        <f>SUM(G7)</f>
        <v>3</v>
      </c>
    </row>
    <row r="10" spans="1:12" x14ac:dyDescent="0.25">
      <c r="A10" t="s">
        <v>7</v>
      </c>
      <c r="K10" t="s">
        <v>56</v>
      </c>
      <c r="L10">
        <f>L8-L9</f>
        <v>4</v>
      </c>
    </row>
    <row r="11" spans="1:12" x14ac:dyDescent="0.25">
      <c r="A11" t="s">
        <v>19</v>
      </c>
      <c r="C11" s="1" t="s">
        <v>27</v>
      </c>
      <c r="K11" t="s">
        <v>57</v>
      </c>
      <c r="L11" s="2">
        <v>450000</v>
      </c>
    </row>
    <row r="12" spans="1:12" x14ac:dyDescent="0.25">
      <c r="A12" t="s">
        <v>20</v>
      </c>
      <c r="C12" t="s">
        <v>32</v>
      </c>
      <c r="D12">
        <v>7</v>
      </c>
      <c r="K12" t="s">
        <v>58</v>
      </c>
      <c r="L12" s="2">
        <f>L10*L11</f>
        <v>1800000</v>
      </c>
    </row>
    <row r="13" spans="1:12" x14ac:dyDescent="0.25">
      <c r="A13" t="s">
        <v>16</v>
      </c>
      <c r="C13" t="s">
        <v>34</v>
      </c>
      <c r="D13">
        <v>6</v>
      </c>
    </row>
    <row r="14" spans="1:12" x14ac:dyDescent="0.25">
      <c r="A14" t="s">
        <v>17</v>
      </c>
      <c r="C14" t="s">
        <v>33</v>
      </c>
      <c r="D14">
        <v>7</v>
      </c>
    </row>
    <row r="15" spans="1:12" x14ac:dyDescent="0.25">
      <c r="A15" t="s">
        <v>18</v>
      </c>
      <c r="C15" t="s">
        <v>35</v>
      </c>
      <c r="D15">
        <v>6</v>
      </c>
    </row>
    <row r="16" spans="1:12" x14ac:dyDescent="0.25">
      <c r="A16" t="s">
        <v>8</v>
      </c>
      <c r="C16" t="s">
        <v>38</v>
      </c>
      <c r="D16">
        <f>ROUND(((D12+D14)/2)*((D13+D15)/2),4)</f>
        <v>42</v>
      </c>
    </row>
    <row r="17" spans="1:4" x14ac:dyDescent="0.25">
      <c r="A17" t="s">
        <v>9</v>
      </c>
      <c r="B17">
        <f>ROUND(B16/14.0625,4)</f>
        <v>0</v>
      </c>
      <c r="C17" s="1" t="s">
        <v>31</v>
      </c>
    </row>
    <row r="18" spans="1:4" x14ac:dyDescent="0.25">
      <c r="A18" t="s">
        <v>14</v>
      </c>
      <c r="B18">
        <f>B16/10000</f>
        <v>0</v>
      </c>
      <c r="C18" t="s">
        <v>36</v>
      </c>
      <c r="D18">
        <v>90</v>
      </c>
    </row>
    <row r="19" spans="1:4" x14ac:dyDescent="0.25">
      <c r="A19" t="s">
        <v>13</v>
      </c>
      <c r="C19" t="s">
        <v>32</v>
      </c>
      <c r="D19">
        <v>7</v>
      </c>
    </row>
    <row r="20" spans="1:4" x14ac:dyDescent="0.25">
      <c r="A20" t="s">
        <v>10</v>
      </c>
      <c r="C20" t="s">
        <v>34</v>
      </c>
      <c r="D20">
        <v>6</v>
      </c>
    </row>
    <row r="21" spans="1:4" x14ac:dyDescent="0.25">
      <c r="A21" t="s">
        <v>12</v>
      </c>
      <c r="C21" t="s">
        <v>33</v>
      </c>
      <c r="D21">
        <v>7</v>
      </c>
    </row>
    <row r="22" spans="1:4" x14ac:dyDescent="0.25">
      <c r="A22" t="s">
        <v>11</v>
      </c>
      <c r="C22" t="s">
        <v>35</v>
      </c>
      <c r="D22">
        <v>6</v>
      </c>
    </row>
    <row r="23" spans="1:4" x14ac:dyDescent="0.25">
      <c r="A23" t="s">
        <v>15</v>
      </c>
      <c r="C23" t="s">
        <v>37</v>
      </c>
      <c r="D23">
        <f>ROUND((1/2)*D19*D22*SIN(RADIANS(D18))+(1/2)*D20*D21*SIN(RADIANS(D18)),4)</f>
        <v>42</v>
      </c>
    </row>
    <row r="24" spans="1:4" x14ac:dyDescent="0.25">
      <c r="A24" t="s">
        <v>21</v>
      </c>
      <c r="C24" s="1" t="s">
        <v>31</v>
      </c>
    </row>
    <row r="25" spans="1:4" x14ac:dyDescent="0.25">
      <c r="A25" t="s">
        <v>59</v>
      </c>
      <c r="C25" t="s">
        <v>32</v>
      </c>
      <c r="D25">
        <v>7</v>
      </c>
    </row>
    <row r="26" spans="1:4" x14ac:dyDescent="0.25">
      <c r="A26" t="s">
        <v>60</v>
      </c>
      <c r="C26" t="s">
        <v>34</v>
      </c>
      <c r="D26">
        <v>6</v>
      </c>
    </row>
    <row r="27" spans="1:4" x14ac:dyDescent="0.25">
      <c r="A27" t="s">
        <v>61</v>
      </c>
      <c r="C27" t="s">
        <v>33</v>
      </c>
      <c r="D27">
        <v>7</v>
      </c>
    </row>
    <row r="28" spans="1:4" x14ac:dyDescent="0.25">
      <c r="C28" t="s">
        <v>35</v>
      </c>
      <c r="D28">
        <v>6</v>
      </c>
    </row>
    <row r="29" spans="1:4" x14ac:dyDescent="0.25">
      <c r="C29" t="s">
        <v>39</v>
      </c>
      <c r="D29">
        <v>9.2200000000000006</v>
      </c>
    </row>
    <row r="30" spans="1:4" x14ac:dyDescent="0.25">
      <c r="C30" t="s">
        <v>40</v>
      </c>
      <c r="D30">
        <f>(1/2)*(D25+D28+D29)</f>
        <v>11.11</v>
      </c>
    </row>
    <row r="31" spans="1:4" x14ac:dyDescent="0.25">
      <c r="C31" t="s">
        <v>41</v>
      </c>
      <c r="D31">
        <f>(1/2)*(D26+D27+D29)</f>
        <v>11.11</v>
      </c>
    </row>
    <row r="32" spans="1:4" x14ac:dyDescent="0.25">
      <c r="C32" t="s">
        <v>37</v>
      </c>
      <c r="D32">
        <f>SQRT(D30*(D30-D25)*(D30-D29)*(D30-D28))+SQRT(D31*(D31-D26)*(D31-D29)*(D31-D27))</f>
        <v>41.999999789999976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2020-06-12T00:04:20Z</dcterms:created>
  <dcterms:modified xsi:type="dcterms:W3CDTF">2020-06-20T23:43:15Z</dcterms:modified>
</cp:coreProperties>
</file>