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zt\Desktop\ozt\NHN_NEXT\14-2\Physics\"/>
    </mc:Choice>
  </mc:AlternateContent>
  <bookViews>
    <workbookView xWindow="0" yWindow="0" windowWidth="3795" windowHeight="2715"/>
  </bookViews>
  <sheets>
    <sheet name="4-1" sheetId="1" r:id="rId1"/>
    <sheet name="5-7" sheetId="2" r:id="rId2"/>
    <sheet name="5-11" sheetId="3" r:id="rId3"/>
    <sheet name="5-15" sheetId="4" r:id="rId4"/>
    <sheet name="5-18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5" l="1"/>
  <c r="K17" i="5"/>
  <c r="D22" i="5"/>
  <c r="K16" i="5"/>
  <c r="K22" i="5"/>
  <c r="D21" i="5"/>
  <c r="I24" i="2"/>
  <c r="C26" i="5" l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K19" i="5"/>
  <c r="F39" i="5" s="1"/>
  <c r="F323" i="5" l="1"/>
  <c r="F315" i="5"/>
  <c r="F307" i="5"/>
  <c r="F299" i="5"/>
  <c r="F291" i="5"/>
  <c r="F283" i="5"/>
  <c r="F275" i="5"/>
  <c r="F267" i="5"/>
  <c r="F259" i="5"/>
  <c r="F245" i="5"/>
  <c r="F229" i="5"/>
  <c r="F213" i="5"/>
  <c r="F197" i="5"/>
  <c r="F181" i="5"/>
  <c r="F159" i="5"/>
  <c r="F127" i="5"/>
  <c r="F95" i="5"/>
  <c r="F63" i="5"/>
  <c r="F31" i="5"/>
  <c r="F26" i="5"/>
  <c r="F319" i="5"/>
  <c r="F311" i="5"/>
  <c r="F303" i="5"/>
  <c r="F295" i="5"/>
  <c r="F287" i="5"/>
  <c r="F279" i="5"/>
  <c r="F271" i="5"/>
  <c r="F263" i="5"/>
  <c r="F253" i="5"/>
  <c r="F237" i="5"/>
  <c r="F221" i="5"/>
  <c r="F205" i="5"/>
  <c r="F189" i="5"/>
  <c r="F173" i="5"/>
  <c r="F143" i="5"/>
  <c r="F111" i="5"/>
  <c r="F79" i="5"/>
  <c r="F47" i="5"/>
  <c r="F325" i="5"/>
  <c r="F321" i="5"/>
  <c r="F317" i="5"/>
  <c r="F313" i="5"/>
  <c r="F309" i="5"/>
  <c r="F305" i="5"/>
  <c r="F301" i="5"/>
  <c r="F297" i="5"/>
  <c r="F293" i="5"/>
  <c r="F289" i="5"/>
  <c r="F285" i="5"/>
  <c r="F281" i="5"/>
  <c r="F277" i="5"/>
  <c r="F273" i="5"/>
  <c r="F269" i="5"/>
  <c r="F265" i="5"/>
  <c r="F261" i="5"/>
  <c r="F257" i="5"/>
  <c r="F249" i="5"/>
  <c r="F241" i="5"/>
  <c r="F233" i="5"/>
  <c r="F225" i="5"/>
  <c r="F217" i="5"/>
  <c r="F209" i="5"/>
  <c r="F201" i="5"/>
  <c r="F193" i="5"/>
  <c r="F185" i="5"/>
  <c r="F177" i="5"/>
  <c r="F167" i="5"/>
  <c r="F151" i="5"/>
  <c r="F135" i="5"/>
  <c r="F119" i="5"/>
  <c r="F103" i="5"/>
  <c r="F87" i="5"/>
  <c r="F71" i="5"/>
  <c r="F55" i="5"/>
  <c r="F28" i="5"/>
  <c r="F30" i="5"/>
  <c r="F32" i="5"/>
  <c r="F34" i="5"/>
  <c r="F36" i="5"/>
  <c r="F38" i="5"/>
  <c r="F40" i="5"/>
  <c r="F42" i="5"/>
  <c r="F44" i="5"/>
  <c r="F46" i="5"/>
  <c r="F48" i="5"/>
  <c r="F50" i="5"/>
  <c r="F52" i="5"/>
  <c r="F54" i="5"/>
  <c r="F56" i="5"/>
  <c r="F58" i="5"/>
  <c r="F60" i="5"/>
  <c r="F62" i="5"/>
  <c r="F64" i="5"/>
  <c r="F66" i="5"/>
  <c r="F68" i="5"/>
  <c r="F70" i="5"/>
  <c r="F72" i="5"/>
  <c r="F74" i="5"/>
  <c r="F76" i="5"/>
  <c r="F78" i="5"/>
  <c r="F80" i="5"/>
  <c r="F82" i="5"/>
  <c r="F84" i="5"/>
  <c r="F86" i="5"/>
  <c r="F88" i="5"/>
  <c r="F90" i="5"/>
  <c r="F92" i="5"/>
  <c r="F94" i="5"/>
  <c r="F96" i="5"/>
  <c r="F98" i="5"/>
  <c r="F100" i="5"/>
  <c r="F102" i="5"/>
  <c r="F104" i="5"/>
  <c r="F106" i="5"/>
  <c r="F108" i="5"/>
  <c r="F110" i="5"/>
  <c r="F112" i="5"/>
  <c r="F114" i="5"/>
  <c r="F116" i="5"/>
  <c r="F118" i="5"/>
  <c r="F120" i="5"/>
  <c r="F122" i="5"/>
  <c r="F124" i="5"/>
  <c r="F126" i="5"/>
  <c r="F128" i="5"/>
  <c r="F130" i="5"/>
  <c r="F132" i="5"/>
  <c r="F134" i="5"/>
  <c r="F136" i="5"/>
  <c r="F138" i="5"/>
  <c r="F140" i="5"/>
  <c r="F142" i="5"/>
  <c r="F144" i="5"/>
  <c r="F146" i="5"/>
  <c r="F148" i="5"/>
  <c r="F150" i="5"/>
  <c r="F152" i="5"/>
  <c r="F154" i="5"/>
  <c r="F156" i="5"/>
  <c r="F158" i="5"/>
  <c r="F160" i="5"/>
  <c r="F162" i="5"/>
  <c r="F164" i="5"/>
  <c r="F166" i="5"/>
  <c r="F168" i="5"/>
  <c r="F170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F109" i="5"/>
  <c r="F113" i="5"/>
  <c r="F117" i="5"/>
  <c r="F121" i="5"/>
  <c r="F125" i="5"/>
  <c r="F129" i="5"/>
  <c r="F133" i="5"/>
  <c r="F137" i="5"/>
  <c r="F141" i="5"/>
  <c r="F145" i="5"/>
  <c r="F149" i="5"/>
  <c r="F153" i="5"/>
  <c r="F157" i="5"/>
  <c r="F161" i="5"/>
  <c r="F165" i="5"/>
  <c r="F169" i="5"/>
  <c r="F172" i="5"/>
  <c r="F174" i="5"/>
  <c r="F176" i="5"/>
  <c r="F178" i="5"/>
  <c r="F180" i="5"/>
  <c r="F182" i="5"/>
  <c r="F184" i="5"/>
  <c r="F186" i="5"/>
  <c r="F188" i="5"/>
  <c r="F190" i="5"/>
  <c r="F192" i="5"/>
  <c r="F194" i="5"/>
  <c r="F196" i="5"/>
  <c r="F198" i="5"/>
  <c r="F200" i="5"/>
  <c r="F202" i="5"/>
  <c r="F204" i="5"/>
  <c r="F206" i="5"/>
  <c r="F208" i="5"/>
  <c r="F210" i="5"/>
  <c r="F212" i="5"/>
  <c r="F214" i="5"/>
  <c r="F216" i="5"/>
  <c r="F218" i="5"/>
  <c r="F220" i="5"/>
  <c r="F222" i="5"/>
  <c r="F224" i="5"/>
  <c r="F226" i="5"/>
  <c r="F228" i="5"/>
  <c r="F230" i="5"/>
  <c r="F232" i="5"/>
  <c r="F234" i="5"/>
  <c r="F236" i="5"/>
  <c r="F238" i="5"/>
  <c r="F240" i="5"/>
  <c r="F242" i="5"/>
  <c r="F244" i="5"/>
  <c r="F246" i="5"/>
  <c r="F248" i="5"/>
  <c r="F250" i="5"/>
  <c r="F252" i="5"/>
  <c r="F254" i="5"/>
  <c r="F256" i="5"/>
  <c r="F25" i="5"/>
  <c r="F324" i="5"/>
  <c r="F322" i="5"/>
  <c r="F320" i="5"/>
  <c r="F318" i="5"/>
  <c r="F316" i="5"/>
  <c r="F314" i="5"/>
  <c r="F312" i="5"/>
  <c r="F310" i="5"/>
  <c r="F308" i="5"/>
  <c r="F306" i="5"/>
  <c r="F304" i="5"/>
  <c r="F302" i="5"/>
  <c r="F300" i="5"/>
  <c r="F298" i="5"/>
  <c r="F296" i="5"/>
  <c r="F294" i="5"/>
  <c r="F292" i="5"/>
  <c r="F290" i="5"/>
  <c r="F288" i="5"/>
  <c r="F286" i="5"/>
  <c r="F284" i="5"/>
  <c r="F282" i="5"/>
  <c r="F280" i="5"/>
  <c r="F278" i="5"/>
  <c r="F276" i="5"/>
  <c r="F274" i="5"/>
  <c r="F272" i="5"/>
  <c r="F270" i="5"/>
  <c r="F268" i="5"/>
  <c r="F266" i="5"/>
  <c r="F264" i="5"/>
  <c r="F262" i="5"/>
  <c r="F260" i="5"/>
  <c r="F258" i="5"/>
  <c r="F255" i="5"/>
  <c r="F251" i="5"/>
  <c r="F247" i="5"/>
  <c r="F243" i="5"/>
  <c r="F239" i="5"/>
  <c r="F235" i="5"/>
  <c r="F231" i="5"/>
  <c r="F227" i="5"/>
  <c r="F223" i="5"/>
  <c r="F219" i="5"/>
  <c r="F215" i="5"/>
  <c r="F211" i="5"/>
  <c r="F207" i="5"/>
  <c r="F203" i="5"/>
  <c r="F199" i="5"/>
  <c r="F195" i="5"/>
  <c r="F191" i="5"/>
  <c r="F187" i="5"/>
  <c r="F183" i="5"/>
  <c r="F179" i="5"/>
  <c r="F175" i="5"/>
  <c r="F171" i="5"/>
  <c r="F163" i="5"/>
  <c r="F155" i="5"/>
  <c r="F147" i="5"/>
  <c r="F139" i="5"/>
  <c r="F131" i="5"/>
  <c r="F123" i="5"/>
  <c r="F115" i="5"/>
  <c r="F107" i="5"/>
  <c r="F99" i="5"/>
  <c r="F91" i="5"/>
  <c r="F83" i="5"/>
  <c r="F75" i="5"/>
  <c r="F67" i="5"/>
  <c r="F59" i="5"/>
  <c r="F51" i="5"/>
  <c r="F43" i="5"/>
  <c r="F35" i="5"/>
  <c r="F27" i="5"/>
  <c r="D19" i="5"/>
  <c r="D23" i="4"/>
  <c r="C22" i="4"/>
  <c r="D19" i="4"/>
  <c r="E25" i="3"/>
  <c r="E23" i="3"/>
  <c r="E21" i="3"/>
  <c r="E19" i="3"/>
  <c r="C22" i="2"/>
  <c r="C24" i="2" s="1"/>
  <c r="F24" i="2" s="1"/>
  <c r="B28" i="2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D27" i="2"/>
  <c r="C23" i="2"/>
  <c r="C20" i="2"/>
  <c r="E25" i="5" l="1"/>
  <c r="E26" i="5" s="1"/>
  <c r="D26" i="5"/>
  <c r="E27" i="5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61" i="2"/>
  <c r="E162" i="2"/>
  <c r="E165" i="2"/>
  <c r="E166" i="2"/>
  <c r="E169" i="2"/>
  <c r="E170" i="2"/>
  <c r="E173" i="2"/>
  <c r="E174" i="2"/>
  <c r="E177" i="2"/>
  <c r="E178" i="2"/>
  <c r="E181" i="2"/>
  <c r="E182" i="2"/>
  <c r="E185" i="2"/>
  <c r="E186" i="2"/>
  <c r="E189" i="2"/>
  <c r="E190" i="2"/>
  <c r="E193" i="2"/>
  <c r="E194" i="2"/>
  <c r="E197" i="2"/>
  <c r="E198" i="2"/>
  <c r="E201" i="2"/>
  <c r="E202" i="2"/>
  <c r="E205" i="2"/>
  <c r="E206" i="2"/>
  <c r="E209" i="2"/>
  <c r="E210" i="2"/>
  <c r="E213" i="2"/>
  <c r="E214" i="2"/>
  <c r="E217" i="2"/>
  <c r="E218" i="2"/>
  <c r="E221" i="2"/>
  <c r="E222" i="2"/>
  <c r="E225" i="2"/>
  <c r="E226" i="2"/>
  <c r="E229" i="2"/>
  <c r="E230" i="2"/>
  <c r="E233" i="2"/>
  <c r="E27" i="2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E294" i="2"/>
  <c r="E292" i="2"/>
  <c r="E290" i="2"/>
  <c r="E288" i="2"/>
  <c r="E286" i="2"/>
  <c r="E284" i="2"/>
  <c r="E283" i="2"/>
  <c r="E280" i="2"/>
  <c r="E279" i="2"/>
  <c r="E276" i="2"/>
  <c r="E275" i="2"/>
  <c r="E272" i="2"/>
  <c r="E271" i="2"/>
  <c r="E268" i="2"/>
  <c r="E267" i="2"/>
  <c r="E264" i="2"/>
  <c r="E263" i="2"/>
  <c r="E260" i="2"/>
  <c r="E259" i="2"/>
  <c r="E256" i="2"/>
  <c r="E255" i="2"/>
  <c r="E252" i="2"/>
  <c r="E251" i="2"/>
  <c r="E248" i="2"/>
  <c r="E247" i="2"/>
  <c r="E244" i="2"/>
  <c r="E243" i="2"/>
  <c r="E240" i="2"/>
  <c r="E239" i="2"/>
  <c r="E236" i="2"/>
  <c r="E235" i="2"/>
  <c r="E28" i="2"/>
  <c r="E299" i="2"/>
  <c r="E298" i="2"/>
  <c r="E297" i="2"/>
  <c r="E296" i="2"/>
  <c r="E295" i="2"/>
  <c r="E293" i="2"/>
  <c r="E291" i="2"/>
  <c r="E289" i="2"/>
  <c r="E287" i="2"/>
  <c r="E285" i="2"/>
  <c r="E282" i="2"/>
  <c r="E281" i="2"/>
  <c r="E278" i="2"/>
  <c r="E277" i="2"/>
  <c r="E274" i="2"/>
  <c r="E273" i="2"/>
  <c r="E270" i="2"/>
  <c r="E269" i="2"/>
  <c r="E266" i="2"/>
  <c r="E265" i="2"/>
  <c r="E262" i="2"/>
  <c r="E261" i="2"/>
  <c r="E258" i="2"/>
  <c r="E257" i="2"/>
  <c r="E254" i="2"/>
  <c r="E253" i="2"/>
  <c r="E250" i="2"/>
  <c r="E249" i="2"/>
  <c r="E246" i="2"/>
  <c r="E245" i="2"/>
  <c r="E242" i="2"/>
  <c r="E241" i="2"/>
  <c r="E238" i="2"/>
  <c r="E237" i="2"/>
  <c r="E234" i="2"/>
  <c r="E232" i="2"/>
  <c r="E231" i="2"/>
  <c r="E228" i="2"/>
  <c r="E227" i="2"/>
  <c r="E224" i="2"/>
  <c r="E223" i="2"/>
  <c r="E220" i="2"/>
  <c r="E219" i="2"/>
  <c r="E216" i="2"/>
  <c r="E215" i="2"/>
  <c r="E212" i="2"/>
  <c r="E211" i="2"/>
  <c r="E208" i="2"/>
  <c r="E207" i="2"/>
  <c r="E204" i="2"/>
  <c r="E203" i="2"/>
  <c r="E200" i="2"/>
  <c r="E199" i="2"/>
  <c r="E196" i="2"/>
  <c r="E195" i="2"/>
  <c r="E192" i="2"/>
  <c r="E191" i="2"/>
  <c r="E188" i="2"/>
  <c r="E187" i="2"/>
  <c r="E184" i="2"/>
  <c r="E183" i="2"/>
  <c r="E180" i="2"/>
  <c r="E179" i="2"/>
  <c r="E176" i="2"/>
  <c r="E175" i="2"/>
  <c r="E172" i="2"/>
  <c r="E171" i="2"/>
  <c r="E168" i="2"/>
  <c r="E167" i="2"/>
  <c r="E164" i="2"/>
  <c r="E163" i="2"/>
  <c r="E160" i="2"/>
  <c r="E159" i="2"/>
  <c r="E184" i="1"/>
  <c r="E185" i="1"/>
  <c r="E186" i="1"/>
  <c r="E187" i="1"/>
  <c r="E188" i="1"/>
  <c r="E189" i="1"/>
  <c r="E190" i="1"/>
  <c r="E191" i="1"/>
  <c r="F41" i="1"/>
  <c r="H41" i="1" s="1"/>
  <c r="D42" i="1"/>
  <c r="C42" i="1" s="1"/>
  <c r="G41" i="1"/>
  <c r="D41" i="1"/>
  <c r="C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41" i="1"/>
  <c r="E28" i="5" l="1"/>
  <c r="D27" i="5"/>
  <c r="C28" i="2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G185" i="1"/>
  <c r="D186" i="1"/>
  <c r="G184" i="1"/>
  <c r="C43" i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F42" i="1"/>
  <c r="G42" i="1"/>
  <c r="H42" i="1" s="1"/>
  <c r="E29" i="5" l="1"/>
  <c r="D28" i="5"/>
  <c r="D29" i="5" s="1"/>
  <c r="D30" i="5" s="1"/>
  <c r="E30" i="5"/>
  <c r="C29" i="2"/>
  <c r="D187" i="1"/>
  <c r="G186" i="1"/>
  <c r="C185" i="1"/>
  <c r="F184" i="1"/>
  <c r="H184" i="1" s="1"/>
  <c r="G43" i="1"/>
  <c r="G44" i="1"/>
  <c r="E31" i="5" l="1"/>
  <c r="E32" i="5" s="1"/>
  <c r="C30" i="2"/>
  <c r="G187" i="1"/>
  <c r="D188" i="1"/>
  <c r="C186" i="1"/>
  <c r="F185" i="1"/>
  <c r="H185" i="1" s="1"/>
  <c r="F44" i="1"/>
  <c r="F43" i="1"/>
  <c r="H43" i="1" s="1"/>
  <c r="G45" i="1"/>
  <c r="D31" i="5" l="1"/>
  <c r="D32" i="5" s="1"/>
  <c r="C31" i="2"/>
  <c r="D189" i="1"/>
  <c r="G188" i="1"/>
  <c r="C187" i="1"/>
  <c r="F186" i="1"/>
  <c r="H186" i="1" s="1"/>
  <c r="F45" i="1"/>
  <c r="F46" i="1"/>
  <c r="H44" i="1"/>
  <c r="G46" i="1"/>
  <c r="H45" i="1"/>
  <c r="E33" i="5" l="1"/>
  <c r="D33" i="5" s="1"/>
  <c r="C32" i="2"/>
  <c r="C33" i="2" s="1"/>
  <c r="C34" i="2" s="1"/>
  <c r="C35" i="2" s="1"/>
  <c r="C36" i="2" s="1"/>
  <c r="C37" i="2" s="1"/>
  <c r="C38" i="2" s="1"/>
  <c r="C39" i="2" s="1"/>
  <c r="G189" i="1"/>
  <c r="D190" i="1"/>
  <c r="C188" i="1"/>
  <c r="F187" i="1"/>
  <c r="H187" i="1" s="1"/>
  <c r="G47" i="1"/>
  <c r="E34" i="5" l="1"/>
  <c r="E35" i="5" s="1"/>
  <c r="D191" i="1"/>
  <c r="G191" i="1" s="1"/>
  <c r="G190" i="1"/>
  <c r="C189" i="1"/>
  <c r="F188" i="1"/>
  <c r="H188" i="1" s="1"/>
  <c r="F47" i="1"/>
  <c r="G48" i="1"/>
  <c r="H46" i="1"/>
  <c r="D34" i="5" l="1"/>
  <c r="D35" i="5" s="1"/>
  <c r="C40" i="2"/>
  <c r="C41" i="2" s="1"/>
  <c r="C42" i="2" s="1"/>
  <c r="C43" i="2" s="1"/>
  <c r="C44" i="2" s="1"/>
  <c r="C45" i="2" s="1"/>
  <c r="C46" i="2" s="1"/>
  <c r="C47" i="2" s="1"/>
  <c r="C190" i="1"/>
  <c r="F189" i="1"/>
  <c r="H189" i="1" s="1"/>
  <c r="H47" i="1"/>
  <c r="G49" i="1"/>
  <c r="E36" i="5" l="1"/>
  <c r="D36" i="5" s="1"/>
  <c r="C48" i="2"/>
  <c r="C49" i="2" s="1"/>
  <c r="C50" i="2" s="1"/>
  <c r="C51" i="2" s="1"/>
  <c r="C52" i="2" s="1"/>
  <c r="C53" i="2" s="1"/>
  <c r="C54" i="2" s="1"/>
  <c r="C191" i="1"/>
  <c r="F191" i="1" s="1"/>
  <c r="H191" i="1" s="1"/>
  <c r="F190" i="1"/>
  <c r="H190" i="1" s="1"/>
  <c r="F49" i="1"/>
  <c r="F48" i="1"/>
  <c r="H48" i="1" s="1"/>
  <c r="G50" i="1"/>
  <c r="E37" i="5" l="1"/>
  <c r="E38" i="5" s="1"/>
  <c r="C55" i="2"/>
  <c r="H49" i="1"/>
  <c r="G51" i="1"/>
  <c r="D37" i="5" l="1"/>
  <c r="D38" i="5" s="1"/>
  <c r="C56" i="2"/>
  <c r="F51" i="1"/>
  <c r="F50" i="1"/>
  <c r="H50" i="1" s="1"/>
  <c r="G52" i="1"/>
  <c r="E39" i="5" l="1"/>
  <c r="C57" i="2"/>
  <c r="F52" i="1"/>
  <c r="G53" i="1"/>
  <c r="H51" i="1"/>
  <c r="E40" i="5" l="1"/>
  <c r="E41" i="5" s="1"/>
  <c r="D39" i="5"/>
  <c r="C58" i="2"/>
  <c r="H52" i="1"/>
  <c r="G54" i="1"/>
  <c r="D40" i="5" l="1"/>
  <c r="D41" i="5" s="1"/>
  <c r="C59" i="2"/>
  <c r="F54" i="1"/>
  <c r="F53" i="1"/>
  <c r="H53" i="1" s="1"/>
  <c r="G55" i="1"/>
  <c r="E42" i="5" l="1"/>
  <c r="D42" i="5" s="1"/>
  <c r="C60" i="2"/>
  <c r="F55" i="1"/>
  <c r="F56" i="1"/>
  <c r="H54" i="1"/>
  <c r="G56" i="1"/>
  <c r="H55" i="1"/>
  <c r="E43" i="5" l="1"/>
  <c r="E44" i="5" s="1"/>
  <c r="C61" i="2"/>
  <c r="G57" i="1"/>
  <c r="D43" i="5" l="1"/>
  <c r="D44" i="5" s="1"/>
  <c r="C62" i="2"/>
  <c r="H56" i="1"/>
  <c r="G58" i="1"/>
  <c r="E45" i="5" l="1"/>
  <c r="D45" i="5" s="1"/>
  <c r="C63" i="2"/>
  <c r="F58" i="1"/>
  <c r="F57" i="1"/>
  <c r="H57" i="1" s="1"/>
  <c r="G59" i="1"/>
  <c r="E46" i="5" l="1"/>
  <c r="E47" i="5" s="1"/>
  <c r="C64" i="2"/>
  <c r="F59" i="1"/>
  <c r="H59" i="1" s="1"/>
  <c r="G60" i="1"/>
  <c r="H58" i="1"/>
  <c r="D46" i="5" l="1"/>
  <c r="D47" i="5" s="1"/>
  <c r="C65" i="2"/>
  <c r="F60" i="1"/>
  <c r="G61" i="1"/>
  <c r="E48" i="5" l="1"/>
  <c r="D48" i="5" s="1"/>
  <c r="C66" i="2"/>
  <c r="H60" i="1"/>
  <c r="G62" i="1"/>
  <c r="E49" i="5" l="1"/>
  <c r="E50" i="5" s="1"/>
  <c r="C67" i="2"/>
  <c r="F62" i="1"/>
  <c r="H62" i="1" s="1"/>
  <c r="F61" i="1"/>
  <c r="H61" i="1" s="1"/>
  <c r="G63" i="1"/>
  <c r="D49" i="5" l="1"/>
  <c r="D50" i="5" s="1"/>
  <c r="C68" i="2"/>
  <c r="F63" i="1"/>
  <c r="G64" i="1"/>
  <c r="E51" i="5" l="1"/>
  <c r="E52" i="5" s="1"/>
  <c r="E53" i="5" s="1"/>
  <c r="C69" i="2"/>
  <c r="F64" i="1"/>
  <c r="G65" i="1"/>
  <c r="H63" i="1"/>
  <c r="D51" i="5" l="1"/>
  <c r="D52" i="5" s="1"/>
  <c r="D53" i="5" s="1"/>
  <c r="C70" i="2"/>
  <c r="H64" i="1"/>
  <c r="G66" i="1"/>
  <c r="C71" i="2" l="1"/>
  <c r="F66" i="1"/>
  <c r="F65" i="1"/>
  <c r="H65" i="1" s="1"/>
  <c r="G67" i="1"/>
  <c r="E54" i="5" l="1"/>
  <c r="D54" i="5" s="1"/>
  <c r="C72" i="2"/>
  <c r="F67" i="1"/>
  <c r="G68" i="1"/>
  <c r="H66" i="1"/>
  <c r="E55" i="5" l="1"/>
  <c r="E56" i="5" s="1"/>
  <c r="C73" i="2"/>
  <c r="H67" i="1"/>
  <c r="G69" i="1"/>
  <c r="D55" i="5" l="1"/>
  <c r="D56" i="5" s="1"/>
  <c r="E57" i="5"/>
  <c r="E58" i="5" s="1"/>
  <c r="E59" i="5" s="1"/>
  <c r="C74" i="2"/>
  <c r="F69" i="1"/>
  <c r="F68" i="1"/>
  <c r="H68" i="1" s="1"/>
  <c r="G70" i="1"/>
  <c r="D57" i="5" l="1"/>
  <c r="D58" i="5" s="1"/>
  <c r="D59" i="5" s="1"/>
  <c r="C75" i="2"/>
  <c r="H69" i="1"/>
  <c r="G71" i="1"/>
  <c r="E60" i="5" l="1"/>
  <c r="E61" i="5" s="1"/>
  <c r="E62" i="5" s="1"/>
  <c r="C76" i="2"/>
  <c r="F71" i="1"/>
  <c r="F70" i="1"/>
  <c r="H70" i="1" s="1"/>
  <c r="G72" i="1"/>
  <c r="D60" i="5" l="1"/>
  <c r="D61" i="5" s="1"/>
  <c r="D62" i="5" s="1"/>
  <c r="E63" i="5"/>
  <c r="E64" i="5" s="1"/>
  <c r="E65" i="5" s="1"/>
  <c r="C77" i="2"/>
  <c r="F72" i="1"/>
  <c r="G73" i="1"/>
  <c r="H71" i="1"/>
  <c r="D63" i="5" l="1"/>
  <c r="D64" i="5" s="1"/>
  <c r="D65" i="5" s="1"/>
  <c r="C78" i="2"/>
  <c r="H72" i="1"/>
  <c r="G74" i="1"/>
  <c r="E66" i="5" l="1"/>
  <c r="C79" i="2"/>
  <c r="F74" i="1"/>
  <c r="F73" i="1"/>
  <c r="H73" i="1" s="1"/>
  <c r="G75" i="1"/>
  <c r="E67" i="5" l="1"/>
  <c r="E68" i="5" s="1"/>
  <c r="D66" i="5"/>
  <c r="E69" i="5"/>
  <c r="E70" i="5" s="1"/>
  <c r="E71" i="5" s="1"/>
  <c r="C80" i="2"/>
  <c r="F75" i="1"/>
  <c r="G76" i="1"/>
  <c r="H74" i="1"/>
  <c r="D67" i="5" l="1"/>
  <c r="D68" i="5" s="1"/>
  <c r="D69" i="5" s="1"/>
  <c r="D70" i="5" s="1"/>
  <c r="D71" i="5" s="1"/>
  <c r="C81" i="2"/>
  <c r="H75" i="1"/>
  <c r="G77" i="1"/>
  <c r="E72" i="5" l="1"/>
  <c r="E73" i="5" s="1"/>
  <c r="E74" i="5" s="1"/>
  <c r="C82" i="2"/>
  <c r="F77" i="1"/>
  <c r="F76" i="1"/>
  <c r="H76" i="1" s="1"/>
  <c r="G78" i="1"/>
  <c r="D72" i="5" l="1"/>
  <c r="D73" i="5" s="1"/>
  <c r="D74" i="5" s="1"/>
  <c r="E75" i="5"/>
  <c r="E76" i="5" s="1"/>
  <c r="E77" i="5" s="1"/>
  <c r="C83" i="2"/>
  <c r="F78" i="1"/>
  <c r="F79" i="1"/>
  <c r="H77" i="1"/>
  <c r="G79" i="1"/>
  <c r="H78" i="1"/>
  <c r="D75" i="5" l="1"/>
  <c r="D76" i="5" s="1"/>
  <c r="D77" i="5" s="1"/>
  <c r="C84" i="2"/>
  <c r="G80" i="1"/>
  <c r="E78" i="5" l="1"/>
  <c r="E79" i="5" s="1"/>
  <c r="E80" i="5" s="1"/>
  <c r="C85" i="2"/>
  <c r="F80" i="1"/>
  <c r="G81" i="1"/>
  <c r="H79" i="1"/>
  <c r="D78" i="5" l="1"/>
  <c r="D79" i="5" s="1"/>
  <c r="D80" i="5" s="1"/>
  <c r="E81" i="5"/>
  <c r="E82" i="5" s="1"/>
  <c r="E83" i="5" s="1"/>
  <c r="C86" i="2"/>
  <c r="H80" i="1"/>
  <c r="G82" i="1"/>
  <c r="D81" i="5" l="1"/>
  <c r="D82" i="5" s="1"/>
  <c r="D83" i="5" s="1"/>
  <c r="C87" i="2"/>
  <c r="F82" i="1"/>
  <c r="F81" i="1"/>
  <c r="H81" i="1" s="1"/>
  <c r="G83" i="1"/>
  <c r="E84" i="5" l="1"/>
  <c r="C88" i="2"/>
  <c r="H82" i="1"/>
  <c r="G84" i="1"/>
  <c r="E85" i="5" l="1"/>
  <c r="E86" i="5" s="1"/>
  <c r="D84" i="5"/>
  <c r="E87" i="5"/>
  <c r="E88" i="5" s="1"/>
  <c r="E89" i="5" s="1"/>
  <c r="C89" i="2"/>
  <c r="F84" i="1"/>
  <c r="F83" i="1"/>
  <c r="H83" i="1" s="1"/>
  <c r="G85" i="1"/>
  <c r="D85" i="5" l="1"/>
  <c r="D86" i="5" s="1"/>
  <c r="D87" i="5" s="1"/>
  <c r="D88" i="5" s="1"/>
  <c r="D89" i="5" s="1"/>
  <c r="C90" i="2"/>
  <c r="F85" i="1"/>
  <c r="F86" i="1"/>
  <c r="H84" i="1"/>
  <c r="G86" i="1"/>
  <c r="H85" i="1"/>
  <c r="E90" i="5" l="1"/>
  <c r="E91" i="5" s="1"/>
  <c r="E92" i="5" s="1"/>
  <c r="C91" i="2"/>
  <c r="G87" i="1"/>
  <c r="D90" i="5" l="1"/>
  <c r="D91" i="5" s="1"/>
  <c r="D92" i="5" s="1"/>
  <c r="E93" i="5"/>
  <c r="E94" i="5" s="1"/>
  <c r="E95" i="5" s="1"/>
  <c r="C92" i="2"/>
  <c r="F87" i="1"/>
  <c r="G88" i="1"/>
  <c r="H86" i="1"/>
  <c r="D93" i="5" l="1"/>
  <c r="D94" i="5" s="1"/>
  <c r="D95" i="5" s="1"/>
  <c r="C93" i="2"/>
  <c r="H87" i="1"/>
  <c r="G89" i="1"/>
  <c r="E96" i="5" l="1"/>
  <c r="E97" i="5" s="1"/>
  <c r="E98" i="5" s="1"/>
  <c r="C94" i="2"/>
  <c r="F89" i="1"/>
  <c r="H89" i="1" s="1"/>
  <c r="F88" i="1"/>
  <c r="H88" i="1" s="1"/>
  <c r="G90" i="1"/>
  <c r="D96" i="5" l="1"/>
  <c r="D97" i="5" s="1"/>
  <c r="D98" i="5" s="1"/>
  <c r="E99" i="5"/>
  <c r="E100" i="5" s="1"/>
  <c r="E101" i="5" s="1"/>
  <c r="C95" i="2"/>
  <c r="F90" i="1"/>
  <c r="G91" i="1"/>
  <c r="D99" i="5" l="1"/>
  <c r="D100" i="5" s="1"/>
  <c r="D101" i="5" s="1"/>
  <c r="C96" i="2"/>
  <c r="F91" i="1"/>
  <c r="G92" i="1"/>
  <c r="H90" i="1"/>
  <c r="E102" i="5" l="1"/>
  <c r="C97" i="2"/>
  <c r="H91" i="1"/>
  <c r="G93" i="1"/>
  <c r="E103" i="5" l="1"/>
  <c r="E104" i="5" s="1"/>
  <c r="D102" i="5"/>
  <c r="E105" i="5"/>
  <c r="E106" i="5" s="1"/>
  <c r="E107" i="5" s="1"/>
  <c r="C98" i="2"/>
  <c r="F93" i="1"/>
  <c r="F92" i="1"/>
  <c r="H92" i="1" s="1"/>
  <c r="G94" i="1"/>
  <c r="D103" i="5" l="1"/>
  <c r="D104" i="5" s="1"/>
  <c r="D105" i="5" s="1"/>
  <c r="D106" i="5" s="1"/>
  <c r="D107" i="5" s="1"/>
  <c r="C99" i="2"/>
  <c r="F94" i="1"/>
  <c r="F95" i="1"/>
  <c r="H93" i="1"/>
  <c r="G95" i="1"/>
  <c r="H94" i="1"/>
  <c r="E108" i="5" l="1"/>
  <c r="E109" i="5" s="1"/>
  <c r="E110" i="5" s="1"/>
  <c r="C100" i="2"/>
  <c r="G96" i="1"/>
  <c r="D108" i="5" l="1"/>
  <c r="D109" i="5" s="1"/>
  <c r="D110" i="5" s="1"/>
  <c r="E111" i="5"/>
  <c r="E112" i="5" s="1"/>
  <c r="E113" i="5" s="1"/>
  <c r="C101" i="2"/>
  <c r="H95" i="1"/>
  <c r="G97" i="1"/>
  <c r="D111" i="5" l="1"/>
  <c r="D112" i="5" s="1"/>
  <c r="D113" i="5" s="1"/>
  <c r="C102" i="2"/>
  <c r="F97" i="1"/>
  <c r="F96" i="1"/>
  <c r="H96" i="1" s="1"/>
  <c r="G98" i="1"/>
  <c r="E114" i="5" l="1"/>
  <c r="D114" i="5" s="1"/>
  <c r="C103" i="2"/>
  <c r="F98" i="1"/>
  <c r="H98" i="1" s="1"/>
  <c r="G99" i="1"/>
  <c r="H97" i="1"/>
  <c r="E115" i="5" l="1"/>
  <c r="E116" i="5" s="1"/>
  <c r="C104" i="2"/>
  <c r="F99" i="1"/>
  <c r="G100" i="1"/>
  <c r="D115" i="5" l="1"/>
  <c r="D116" i="5" s="1"/>
  <c r="C105" i="2"/>
  <c r="H99" i="1"/>
  <c r="G101" i="1"/>
  <c r="E117" i="5" l="1"/>
  <c r="D117" i="5" s="1"/>
  <c r="C106" i="2"/>
  <c r="F101" i="1"/>
  <c r="F100" i="1"/>
  <c r="H100" i="1" s="1"/>
  <c r="G102" i="1"/>
  <c r="H101" i="1"/>
  <c r="E118" i="5" l="1"/>
  <c r="E119" i="5" s="1"/>
  <c r="C107" i="2"/>
  <c r="F102" i="1"/>
  <c r="G103" i="1"/>
  <c r="D118" i="5" l="1"/>
  <c r="D119" i="5" s="1"/>
  <c r="C108" i="2"/>
  <c r="F103" i="1"/>
  <c r="G104" i="1"/>
  <c r="H102" i="1"/>
  <c r="E120" i="5" l="1"/>
  <c r="D120" i="5" s="1"/>
  <c r="C109" i="2"/>
  <c r="H103" i="1"/>
  <c r="G105" i="1"/>
  <c r="E121" i="5" l="1"/>
  <c r="E122" i="5" s="1"/>
  <c r="C110" i="2"/>
  <c r="F105" i="1"/>
  <c r="F104" i="1"/>
  <c r="H104" i="1" s="1"/>
  <c r="G106" i="1"/>
  <c r="D121" i="5" l="1"/>
  <c r="D122" i="5" s="1"/>
  <c r="C111" i="2"/>
  <c r="F106" i="1"/>
  <c r="F107" i="1"/>
  <c r="H105" i="1"/>
  <c r="G107" i="1"/>
  <c r="H106" i="1"/>
  <c r="E123" i="5" l="1"/>
  <c r="D123" i="5" s="1"/>
  <c r="C112" i="2"/>
  <c r="G108" i="1"/>
  <c r="E124" i="5" l="1"/>
  <c r="E125" i="5" s="1"/>
  <c r="C113" i="2"/>
  <c r="F108" i="1"/>
  <c r="G109" i="1"/>
  <c r="H107" i="1"/>
  <c r="D124" i="5" l="1"/>
  <c r="D125" i="5" s="1"/>
  <c r="C114" i="2"/>
  <c r="H108" i="1"/>
  <c r="G110" i="1"/>
  <c r="E126" i="5" l="1"/>
  <c r="E127" i="5" s="1"/>
  <c r="E128" i="5" s="1"/>
  <c r="C115" i="2"/>
  <c r="F110" i="1"/>
  <c r="H110" i="1" s="1"/>
  <c r="F109" i="1"/>
  <c r="H109" i="1" s="1"/>
  <c r="G111" i="1"/>
  <c r="D126" i="5" l="1"/>
  <c r="D127" i="5" s="1"/>
  <c r="D128" i="5" s="1"/>
  <c r="C116" i="2"/>
  <c r="F111" i="1"/>
  <c r="G112" i="1"/>
  <c r="C117" i="2" l="1"/>
  <c r="F112" i="1"/>
  <c r="G113" i="1"/>
  <c r="H111" i="1"/>
  <c r="E129" i="5" l="1"/>
  <c r="D129" i="5" s="1"/>
  <c r="C118" i="2"/>
  <c r="H112" i="1"/>
  <c r="G114" i="1"/>
  <c r="E130" i="5" l="1"/>
  <c r="E131" i="5" s="1"/>
  <c r="C119" i="2"/>
  <c r="F114" i="1"/>
  <c r="F113" i="1"/>
  <c r="H113" i="1" s="1"/>
  <c r="G115" i="1"/>
  <c r="D130" i="5" l="1"/>
  <c r="D131" i="5" s="1"/>
  <c r="C120" i="2"/>
  <c r="F115" i="1"/>
  <c r="G116" i="1"/>
  <c r="H114" i="1"/>
  <c r="E132" i="5" l="1"/>
  <c r="D132" i="5" s="1"/>
  <c r="C121" i="2"/>
  <c r="H115" i="1"/>
  <c r="G117" i="1"/>
  <c r="E133" i="5" l="1"/>
  <c r="E134" i="5" s="1"/>
  <c r="C122" i="2"/>
  <c r="F117" i="1"/>
  <c r="F116" i="1"/>
  <c r="H116" i="1" s="1"/>
  <c r="G118" i="1"/>
  <c r="D133" i="5" l="1"/>
  <c r="D134" i="5" s="1"/>
  <c r="C123" i="2"/>
  <c r="F118" i="1"/>
  <c r="F119" i="1"/>
  <c r="H117" i="1"/>
  <c r="G119" i="1"/>
  <c r="H118" i="1"/>
  <c r="E135" i="5" l="1"/>
  <c r="D135" i="5" s="1"/>
  <c r="C124" i="2"/>
  <c r="G120" i="1"/>
  <c r="E136" i="5" l="1"/>
  <c r="E137" i="5" s="1"/>
  <c r="C125" i="2"/>
  <c r="F120" i="1"/>
  <c r="G121" i="1"/>
  <c r="H119" i="1"/>
  <c r="D136" i="5" l="1"/>
  <c r="D137" i="5" s="1"/>
  <c r="C126" i="2"/>
  <c r="H120" i="1"/>
  <c r="G122" i="1"/>
  <c r="E138" i="5" l="1"/>
  <c r="C127" i="2"/>
  <c r="F122" i="1"/>
  <c r="F121" i="1"/>
  <c r="H121" i="1" s="1"/>
  <c r="F123" i="1"/>
  <c r="G123" i="1"/>
  <c r="H122" i="1"/>
  <c r="E139" i="5" l="1"/>
  <c r="E140" i="5" s="1"/>
  <c r="D138" i="5"/>
  <c r="C128" i="2"/>
  <c r="G124" i="1"/>
  <c r="D139" i="5" l="1"/>
  <c r="D140" i="5" s="1"/>
  <c r="C129" i="2"/>
  <c r="H123" i="1"/>
  <c r="G125" i="1"/>
  <c r="E141" i="5" l="1"/>
  <c r="D141" i="5" s="1"/>
  <c r="C130" i="2"/>
  <c r="F125" i="1"/>
  <c r="F124" i="1"/>
  <c r="H124" i="1" s="1"/>
  <c r="G126" i="1"/>
  <c r="E142" i="5" l="1"/>
  <c r="E143" i="5" s="1"/>
  <c r="C131" i="2"/>
  <c r="F126" i="1"/>
  <c r="H126" i="1" s="1"/>
  <c r="G127" i="1"/>
  <c r="H125" i="1"/>
  <c r="D142" i="5" l="1"/>
  <c r="D143" i="5" s="1"/>
  <c r="C132" i="2"/>
  <c r="F127" i="1"/>
  <c r="G128" i="1"/>
  <c r="E144" i="5" l="1"/>
  <c r="D144" i="5" s="1"/>
  <c r="C133" i="2"/>
  <c r="H127" i="1"/>
  <c r="G129" i="1"/>
  <c r="E145" i="5" l="1"/>
  <c r="E146" i="5" s="1"/>
  <c r="C134" i="2"/>
  <c r="F129" i="1"/>
  <c r="H129" i="1" s="1"/>
  <c r="F128" i="1"/>
  <c r="H128" i="1" s="1"/>
  <c r="G130" i="1"/>
  <c r="D145" i="5" l="1"/>
  <c r="D146" i="5" s="1"/>
  <c r="C135" i="2"/>
  <c r="F130" i="1"/>
  <c r="G131" i="1"/>
  <c r="E147" i="5" l="1"/>
  <c r="D147" i="5" s="1"/>
  <c r="C136" i="2"/>
  <c r="F131" i="1"/>
  <c r="G132" i="1"/>
  <c r="H130" i="1"/>
  <c r="E148" i="5" l="1"/>
  <c r="E149" i="5" s="1"/>
  <c r="C137" i="2"/>
  <c r="H131" i="1"/>
  <c r="G133" i="1"/>
  <c r="D148" i="5" l="1"/>
  <c r="D149" i="5" s="1"/>
  <c r="C138" i="2"/>
  <c r="F133" i="1"/>
  <c r="F132" i="1"/>
  <c r="H132" i="1" s="1"/>
  <c r="G134" i="1"/>
  <c r="E150" i="5" l="1"/>
  <c r="E151" i="5" s="1"/>
  <c r="E152" i="5" s="1"/>
  <c r="C139" i="2"/>
  <c r="H133" i="1"/>
  <c r="G135" i="1"/>
  <c r="D150" i="5" l="1"/>
  <c r="D151" i="5" s="1"/>
  <c r="D152" i="5" s="1"/>
  <c r="C140" i="2"/>
  <c r="F135" i="1"/>
  <c r="F134" i="1"/>
  <c r="H134" i="1" s="1"/>
  <c r="F136" i="1"/>
  <c r="G136" i="1"/>
  <c r="C141" i="2" l="1"/>
  <c r="G137" i="1"/>
  <c r="H135" i="1"/>
  <c r="H136" i="1"/>
  <c r="E153" i="5" l="1"/>
  <c r="D153" i="5" s="1"/>
  <c r="C142" i="2"/>
  <c r="F137" i="1"/>
  <c r="G138" i="1"/>
  <c r="E154" i="5" l="1"/>
  <c r="E155" i="5" s="1"/>
  <c r="C143" i="2"/>
  <c r="H137" i="1"/>
  <c r="G139" i="1"/>
  <c r="D154" i="5" l="1"/>
  <c r="D155" i="5" s="1"/>
  <c r="C144" i="2"/>
  <c r="F139" i="1"/>
  <c r="H139" i="1" s="1"/>
  <c r="F138" i="1"/>
  <c r="H138" i="1" s="1"/>
  <c r="F140" i="1"/>
  <c r="G140" i="1"/>
  <c r="E156" i="5" l="1"/>
  <c r="D156" i="5" s="1"/>
  <c r="C145" i="2"/>
  <c r="G141" i="1"/>
  <c r="E157" i="5" l="1"/>
  <c r="E158" i="5" s="1"/>
  <c r="C146" i="2"/>
  <c r="F141" i="1"/>
  <c r="G142" i="1"/>
  <c r="H140" i="1"/>
  <c r="D157" i="5" l="1"/>
  <c r="D158" i="5" s="1"/>
  <c r="C147" i="2"/>
  <c r="F142" i="1"/>
  <c r="H142" i="1" s="1"/>
  <c r="H141" i="1"/>
  <c r="G143" i="1"/>
  <c r="E159" i="5" l="1"/>
  <c r="D159" i="5" s="1"/>
  <c r="C148" i="2"/>
  <c r="F143" i="1"/>
  <c r="G144" i="1"/>
  <c r="E160" i="5" l="1"/>
  <c r="E161" i="5" s="1"/>
  <c r="C149" i="2"/>
  <c r="G145" i="1"/>
  <c r="H143" i="1"/>
  <c r="D160" i="5" l="1"/>
  <c r="D161" i="5" s="1"/>
  <c r="C150" i="2"/>
  <c r="F144" i="1"/>
  <c r="H144" i="1" s="1"/>
  <c r="F145" i="1"/>
  <c r="G146" i="1"/>
  <c r="E162" i="5" l="1"/>
  <c r="C151" i="2"/>
  <c r="H145" i="1"/>
  <c r="G147" i="1"/>
  <c r="E163" i="5" l="1"/>
  <c r="E164" i="5" s="1"/>
  <c r="D162" i="5"/>
  <c r="C152" i="2"/>
  <c r="F147" i="1"/>
  <c r="F146" i="1"/>
  <c r="H146" i="1" s="1"/>
  <c r="G148" i="1"/>
  <c r="D163" i="5" l="1"/>
  <c r="D164" i="5" s="1"/>
  <c r="C153" i="2"/>
  <c r="F148" i="1"/>
  <c r="G149" i="1"/>
  <c r="H147" i="1"/>
  <c r="E165" i="5" l="1"/>
  <c r="E166" i="5" s="1"/>
  <c r="E167" i="5" s="1"/>
  <c r="C154" i="2"/>
  <c r="H148" i="1"/>
  <c r="G150" i="1"/>
  <c r="D165" i="5" l="1"/>
  <c r="D166" i="5" s="1"/>
  <c r="D167" i="5" s="1"/>
  <c r="C155" i="2"/>
  <c r="F150" i="1"/>
  <c r="F149" i="1"/>
  <c r="H149" i="1" s="1"/>
  <c r="G151" i="1"/>
  <c r="C156" i="2" l="1"/>
  <c r="F151" i="1"/>
  <c r="G152" i="1"/>
  <c r="H150" i="1"/>
  <c r="E168" i="5" l="1"/>
  <c r="D168" i="5" s="1"/>
  <c r="C157" i="2"/>
  <c r="H151" i="1"/>
  <c r="G153" i="1"/>
  <c r="E169" i="5" l="1"/>
  <c r="E170" i="5" s="1"/>
  <c r="C158" i="2"/>
  <c r="F153" i="1"/>
  <c r="F152" i="1"/>
  <c r="H152" i="1" s="1"/>
  <c r="G154" i="1"/>
  <c r="D169" i="5" l="1"/>
  <c r="D170" i="5" s="1"/>
  <c r="C159" i="2"/>
  <c r="H153" i="1"/>
  <c r="G155" i="1"/>
  <c r="E171" i="5" l="1"/>
  <c r="D171" i="5" s="1"/>
  <c r="C160" i="2"/>
  <c r="F155" i="1"/>
  <c r="F154" i="1"/>
  <c r="H154" i="1" s="1"/>
  <c r="G156" i="1"/>
  <c r="E172" i="5" l="1"/>
  <c r="E173" i="5" s="1"/>
  <c r="C161" i="2"/>
  <c r="F156" i="1"/>
  <c r="H156" i="1" s="1"/>
  <c r="G157" i="1"/>
  <c r="H155" i="1"/>
  <c r="D172" i="5" l="1"/>
  <c r="D173" i="5" s="1"/>
  <c r="C162" i="2"/>
  <c r="F157" i="1"/>
  <c r="G158" i="1"/>
  <c r="E174" i="5" l="1"/>
  <c r="E175" i="5" s="1"/>
  <c r="E176" i="5" s="1"/>
  <c r="C163" i="2"/>
  <c r="H157" i="1"/>
  <c r="G159" i="1"/>
  <c r="D174" i="5" l="1"/>
  <c r="D175" i="5" s="1"/>
  <c r="D176" i="5" s="1"/>
  <c r="C164" i="2"/>
  <c r="F159" i="1"/>
  <c r="H159" i="1" s="1"/>
  <c r="F158" i="1"/>
  <c r="H158" i="1" s="1"/>
  <c r="G160" i="1"/>
  <c r="C165" i="2" l="1"/>
  <c r="F160" i="1"/>
  <c r="G161" i="1"/>
  <c r="E177" i="5" l="1"/>
  <c r="C166" i="2"/>
  <c r="H160" i="1"/>
  <c r="G162" i="1"/>
  <c r="E178" i="5" l="1"/>
  <c r="E179" i="5" s="1"/>
  <c r="D177" i="5"/>
  <c r="C167" i="2"/>
  <c r="F162" i="1"/>
  <c r="F161" i="1"/>
  <c r="H161" i="1" s="1"/>
  <c r="G163" i="1"/>
  <c r="D178" i="5" l="1"/>
  <c r="D179" i="5" s="1"/>
  <c r="C168" i="2"/>
  <c r="F163" i="1"/>
  <c r="H163" i="1" s="1"/>
  <c r="G164" i="1"/>
  <c r="H162" i="1"/>
  <c r="E180" i="5" l="1"/>
  <c r="D180" i="5" s="1"/>
  <c r="C169" i="2"/>
  <c r="F164" i="1"/>
  <c r="G165" i="1"/>
  <c r="E181" i="5" l="1"/>
  <c r="E182" i="5" s="1"/>
  <c r="C170" i="2"/>
  <c r="H164" i="1"/>
  <c r="G166" i="1"/>
  <c r="D181" i="5" l="1"/>
  <c r="D182" i="5" s="1"/>
  <c r="E183" i="5"/>
  <c r="E184" i="5" s="1"/>
  <c r="E185" i="5" s="1"/>
  <c r="C171" i="2"/>
  <c r="F166" i="1"/>
  <c r="H166" i="1" s="1"/>
  <c r="F165" i="1"/>
  <c r="H165" i="1" s="1"/>
  <c r="G167" i="1"/>
  <c r="D183" i="5" l="1"/>
  <c r="D184" i="5" s="1"/>
  <c r="D185" i="5" s="1"/>
  <c r="C172" i="2"/>
  <c r="F167" i="1"/>
  <c r="G168" i="1"/>
  <c r="C173" i="2" l="1"/>
  <c r="F168" i="1"/>
  <c r="G169" i="1"/>
  <c r="H167" i="1"/>
  <c r="E186" i="5" l="1"/>
  <c r="D186" i="5" s="1"/>
  <c r="C174" i="2"/>
  <c r="H168" i="1"/>
  <c r="G170" i="1"/>
  <c r="E187" i="5" l="1"/>
  <c r="E188" i="5" s="1"/>
  <c r="C175" i="2"/>
  <c r="F170" i="1"/>
  <c r="F169" i="1"/>
  <c r="H169" i="1" s="1"/>
  <c r="G171" i="1"/>
  <c r="D187" i="5" l="1"/>
  <c r="D188" i="5" s="1"/>
  <c r="E189" i="5"/>
  <c r="E190" i="5" s="1"/>
  <c r="E191" i="5" s="1"/>
  <c r="C176" i="2"/>
  <c r="H170" i="1"/>
  <c r="G172" i="1"/>
  <c r="D189" i="5" l="1"/>
  <c r="D190" i="5" s="1"/>
  <c r="D191" i="5" s="1"/>
  <c r="C177" i="2"/>
  <c r="F172" i="1"/>
  <c r="F171" i="1"/>
  <c r="H171" i="1" s="1"/>
  <c r="F173" i="1"/>
  <c r="G173" i="1"/>
  <c r="E192" i="5" l="1"/>
  <c r="D192" i="5" s="1"/>
  <c r="C178" i="2"/>
  <c r="G174" i="1"/>
  <c r="H172" i="1"/>
  <c r="H173" i="1"/>
  <c r="E193" i="5" l="1"/>
  <c r="D193" i="5" s="1"/>
  <c r="C179" i="2"/>
  <c r="F174" i="1"/>
  <c r="G175" i="1"/>
  <c r="E194" i="5" l="1"/>
  <c r="E195" i="5" s="1"/>
  <c r="C180" i="2"/>
  <c r="H174" i="1"/>
  <c r="G176" i="1"/>
  <c r="D194" i="5" l="1"/>
  <c r="D195" i="5" s="1"/>
  <c r="E196" i="5"/>
  <c r="C181" i="2"/>
  <c r="F176" i="1"/>
  <c r="F175" i="1"/>
  <c r="H175" i="1" s="1"/>
  <c r="G177" i="1"/>
  <c r="D196" i="5" l="1"/>
  <c r="E197" i="5"/>
  <c r="E198" i="5" s="1"/>
  <c r="C182" i="2"/>
  <c r="H176" i="1"/>
  <c r="G178" i="1"/>
  <c r="D197" i="5" l="1"/>
  <c r="D198" i="5" s="1"/>
  <c r="C183" i="2"/>
  <c r="F178" i="1"/>
  <c r="F177" i="1"/>
  <c r="H177" i="1" s="1"/>
  <c r="F179" i="1"/>
  <c r="G179" i="1"/>
  <c r="E199" i="5" l="1"/>
  <c r="E200" i="5" s="1"/>
  <c r="E201" i="5" s="1"/>
  <c r="C184" i="2"/>
  <c r="G180" i="1"/>
  <c r="H178" i="1"/>
  <c r="H179" i="1"/>
  <c r="D199" i="5" l="1"/>
  <c r="D200" i="5" s="1"/>
  <c r="D201" i="5" s="1"/>
  <c r="C185" i="2"/>
  <c r="F180" i="1"/>
  <c r="F181" i="1"/>
  <c r="G181" i="1"/>
  <c r="C186" i="2" l="1"/>
  <c r="G182" i="1"/>
  <c r="H180" i="1"/>
  <c r="E202" i="5" l="1"/>
  <c r="D202" i="5" s="1"/>
  <c r="C187" i="2"/>
  <c r="F182" i="1"/>
  <c r="F183" i="1"/>
  <c r="H181" i="1"/>
  <c r="G183" i="1"/>
  <c r="H182" i="1"/>
  <c r="E203" i="5" l="1"/>
  <c r="E204" i="5" s="1"/>
  <c r="C188" i="2"/>
  <c r="H183" i="1"/>
  <c r="D203" i="5" l="1"/>
  <c r="D204" i="5" s="1"/>
  <c r="C189" i="2"/>
  <c r="E205" i="5" l="1"/>
  <c r="D205" i="5" s="1"/>
  <c r="C190" i="2"/>
  <c r="E206" i="5" l="1"/>
  <c r="E207" i="5" s="1"/>
  <c r="C191" i="2"/>
  <c r="D206" i="5" l="1"/>
  <c r="D207" i="5" s="1"/>
  <c r="C192" i="2"/>
  <c r="E208" i="5" l="1"/>
  <c r="D208" i="5" s="1"/>
  <c r="C193" i="2"/>
  <c r="E209" i="5" l="1"/>
  <c r="E210" i="5" s="1"/>
  <c r="C194" i="2"/>
  <c r="D209" i="5" l="1"/>
  <c r="D210" i="5" s="1"/>
  <c r="C195" i="2"/>
  <c r="E211" i="5" l="1"/>
  <c r="C196" i="2"/>
  <c r="E212" i="5" l="1"/>
  <c r="E213" i="5" s="1"/>
  <c r="D211" i="5"/>
  <c r="C197" i="2"/>
  <c r="D212" i="5" l="1"/>
  <c r="D213" i="5" s="1"/>
  <c r="C198" i="2"/>
  <c r="E214" i="5" l="1"/>
  <c r="D214" i="5" s="1"/>
  <c r="C199" i="2"/>
  <c r="E215" i="5" l="1"/>
  <c r="E216" i="5" s="1"/>
  <c r="C200" i="2"/>
  <c r="D215" i="5" l="1"/>
  <c r="D216" i="5" s="1"/>
  <c r="E217" i="5"/>
  <c r="C201" i="2"/>
  <c r="D217" i="5" l="1"/>
  <c r="C202" i="2"/>
  <c r="E218" i="5" l="1"/>
  <c r="C203" i="2"/>
  <c r="E219" i="5" l="1"/>
  <c r="E220" i="5" s="1"/>
  <c r="D218" i="5"/>
  <c r="D219" i="5" s="1"/>
  <c r="D220" i="5" s="1"/>
  <c r="C204" i="2"/>
  <c r="C205" i="2" l="1"/>
  <c r="E221" i="5" l="1"/>
  <c r="D221" i="5" s="1"/>
  <c r="C206" i="2"/>
  <c r="E222" i="5" l="1"/>
  <c r="E223" i="5" s="1"/>
  <c r="C207" i="2"/>
  <c r="D222" i="5" l="1"/>
  <c r="D223" i="5" s="1"/>
  <c r="E224" i="5"/>
  <c r="C208" i="2"/>
  <c r="D224" i="5" l="1"/>
  <c r="C209" i="2"/>
  <c r="E225" i="5" l="1"/>
  <c r="D225" i="5" s="1"/>
  <c r="C210" i="2"/>
  <c r="E226" i="5" l="1"/>
  <c r="E227" i="5" s="1"/>
  <c r="C211" i="2"/>
  <c r="D226" i="5" l="1"/>
  <c r="D227" i="5" s="1"/>
  <c r="E228" i="5"/>
  <c r="C212" i="2"/>
  <c r="D228" i="5" l="1"/>
  <c r="C213" i="2"/>
  <c r="E229" i="5" l="1"/>
  <c r="C214" i="2"/>
  <c r="E230" i="5" l="1"/>
  <c r="D229" i="5"/>
  <c r="E231" i="5"/>
  <c r="C215" i="2"/>
  <c r="D230" i="5" l="1"/>
  <c r="D231" i="5" s="1"/>
  <c r="C216" i="2"/>
  <c r="E232" i="5" l="1"/>
  <c r="D232" i="5" s="1"/>
  <c r="C217" i="2"/>
  <c r="E233" i="5" l="1"/>
  <c r="E234" i="5" s="1"/>
  <c r="C218" i="2"/>
  <c r="D233" i="5" l="1"/>
  <c r="D234" i="5" s="1"/>
  <c r="E235" i="5"/>
  <c r="C219" i="2"/>
  <c r="D235" i="5" l="1"/>
  <c r="C220" i="2"/>
  <c r="E236" i="5" l="1"/>
  <c r="E237" i="5" s="1"/>
  <c r="E238" i="5" s="1"/>
  <c r="C221" i="2"/>
  <c r="D236" i="5" l="1"/>
  <c r="D237" i="5" s="1"/>
  <c r="D238" i="5" s="1"/>
  <c r="C222" i="2"/>
  <c r="C223" i="2" l="1"/>
  <c r="E239" i="5" l="1"/>
  <c r="D239" i="5" s="1"/>
  <c r="C224" i="2"/>
  <c r="E240" i="5" l="1"/>
  <c r="E241" i="5" s="1"/>
  <c r="C225" i="2"/>
  <c r="D240" i="5" l="1"/>
  <c r="D241" i="5" s="1"/>
  <c r="E242" i="5"/>
  <c r="C226" i="2"/>
  <c r="D242" i="5" l="1"/>
  <c r="C227" i="2"/>
  <c r="E243" i="5" l="1"/>
  <c r="D243" i="5" s="1"/>
  <c r="C228" i="2"/>
  <c r="E244" i="5" l="1"/>
  <c r="E245" i="5" s="1"/>
  <c r="C229" i="2"/>
  <c r="D244" i="5" l="1"/>
  <c r="D245" i="5" s="1"/>
  <c r="E246" i="5"/>
  <c r="C230" i="2"/>
  <c r="D246" i="5" l="1"/>
  <c r="C231" i="2"/>
  <c r="E247" i="5" l="1"/>
  <c r="E248" i="5" s="1"/>
  <c r="C232" i="2"/>
  <c r="D247" i="5" l="1"/>
  <c r="D248" i="5" s="1"/>
  <c r="E249" i="5"/>
  <c r="C233" i="2"/>
  <c r="D249" i="5" l="1"/>
  <c r="C234" i="2"/>
  <c r="E250" i="5" l="1"/>
  <c r="D250" i="5" s="1"/>
  <c r="C235" i="2"/>
  <c r="E251" i="5" l="1"/>
  <c r="E252" i="5" s="1"/>
  <c r="C236" i="2"/>
  <c r="D251" i="5" l="1"/>
  <c r="D252" i="5" s="1"/>
  <c r="E253" i="5"/>
  <c r="C237" i="2"/>
  <c r="D253" i="5" l="1"/>
  <c r="C238" i="2"/>
  <c r="E254" i="5" l="1"/>
  <c r="E255" i="5" s="1"/>
  <c r="E256" i="5" s="1"/>
  <c r="C239" i="2"/>
  <c r="D254" i="5" l="1"/>
  <c r="D255" i="5" s="1"/>
  <c r="D256" i="5" s="1"/>
  <c r="C240" i="2"/>
  <c r="C241" i="2" l="1"/>
  <c r="E257" i="5" l="1"/>
  <c r="D257" i="5" s="1"/>
  <c r="C242" i="2"/>
  <c r="E258" i="5" l="1"/>
  <c r="E259" i="5" s="1"/>
  <c r="C243" i="2"/>
  <c r="D258" i="5" l="1"/>
  <c r="D259" i="5" s="1"/>
  <c r="E260" i="5"/>
  <c r="C244" i="2"/>
  <c r="D260" i="5" l="1"/>
  <c r="C245" i="2"/>
  <c r="E261" i="5" l="1"/>
  <c r="D261" i="5" s="1"/>
  <c r="C246" i="2"/>
  <c r="E262" i="5" l="1"/>
  <c r="E263" i="5" s="1"/>
  <c r="C247" i="2"/>
  <c r="D262" i="5" l="1"/>
  <c r="D263" i="5" s="1"/>
  <c r="E264" i="5"/>
  <c r="C248" i="2"/>
  <c r="D264" i="5" l="1"/>
  <c r="C249" i="2"/>
  <c r="E265" i="5" l="1"/>
  <c r="E266" i="5" s="1"/>
  <c r="E267" i="5" s="1"/>
  <c r="C250" i="2"/>
  <c r="D265" i="5" l="1"/>
  <c r="D266" i="5" s="1"/>
  <c r="D267" i="5" s="1"/>
  <c r="C251" i="2"/>
  <c r="C252" i="2" l="1"/>
  <c r="E268" i="5" l="1"/>
  <c r="D268" i="5" s="1"/>
  <c r="C253" i="2"/>
  <c r="E269" i="5" l="1"/>
  <c r="E270" i="5" s="1"/>
  <c r="C254" i="2"/>
  <c r="D269" i="5" l="1"/>
  <c r="D270" i="5" s="1"/>
  <c r="E271" i="5"/>
  <c r="C255" i="2"/>
  <c r="D271" i="5" l="1"/>
  <c r="C256" i="2"/>
  <c r="E272" i="5" l="1"/>
  <c r="E273" i="5" s="1"/>
  <c r="E274" i="5" s="1"/>
  <c r="C257" i="2"/>
  <c r="D272" i="5" l="1"/>
  <c r="D273" i="5" s="1"/>
  <c r="D274" i="5" s="1"/>
  <c r="C258" i="2"/>
  <c r="C259" i="2" l="1"/>
  <c r="E275" i="5" l="1"/>
  <c r="D275" i="5" s="1"/>
  <c r="C260" i="2"/>
  <c r="E276" i="5" l="1"/>
  <c r="E277" i="5" s="1"/>
  <c r="C261" i="2"/>
  <c r="D276" i="5" l="1"/>
  <c r="D277" i="5" s="1"/>
  <c r="E278" i="5"/>
  <c r="C262" i="2"/>
  <c r="D278" i="5" l="1"/>
  <c r="C263" i="2"/>
  <c r="E279" i="5" l="1"/>
  <c r="D279" i="5" s="1"/>
  <c r="C264" i="2"/>
  <c r="E280" i="5" l="1"/>
  <c r="E281" i="5" s="1"/>
  <c r="C265" i="2"/>
  <c r="D280" i="5" l="1"/>
  <c r="D281" i="5" s="1"/>
  <c r="E282" i="5"/>
  <c r="C266" i="2"/>
  <c r="D282" i="5" l="1"/>
  <c r="C267" i="2"/>
  <c r="E283" i="5" l="1"/>
  <c r="E284" i="5" s="1"/>
  <c r="E285" i="5" s="1"/>
  <c r="C268" i="2"/>
  <c r="D283" i="5" l="1"/>
  <c r="D284" i="5" s="1"/>
  <c r="D285" i="5" s="1"/>
  <c r="C269" i="2"/>
  <c r="C270" i="2" l="1"/>
  <c r="E286" i="5" l="1"/>
  <c r="D286" i="5" s="1"/>
  <c r="C271" i="2"/>
  <c r="E287" i="5" l="1"/>
  <c r="E288" i="5" s="1"/>
  <c r="C272" i="2"/>
  <c r="D287" i="5" l="1"/>
  <c r="D288" i="5" s="1"/>
  <c r="E289" i="5"/>
  <c r="C273" i="2"/>
  <c r="D289" i="5" l="1"/>
  <c r="C274" i="2"/>
  <c r="E290" i="5" l="1"/>
  <c r="C275" i="2"/>
  <c r="E291" i="5" l="1"/>
  <c r="D290" i="5"/>
  <c r="E292" i="5"/>
  <c r="C276" i="2"/>
  <c r="D291" i="5" l="1"/>
  <c r="D292" i="5" s="1"/>
  <c r="C277" i="2"/>
  <c r="E293" i="5" l="1"/>
  <c r="C278" i="2"/>
  <c r="E294" i="5" l="1"/>
  <c r="E295" i="5" s="1"/>
  <c r="D293" i="5"/>
  <c r="C279" i="2"/>
  <c r="D294" i="5" l="1"/>
  <c r="D295" i="5" s="1"/>
  <c r="C280" i="2"/>
  <c r="E296" i="5" l="1"/>
  <c r="D296" i="5" s="1"/>
  <c r="C281" i="2"/>
  <c r="E297" i="5" l="1"/>
  <c r="E298" i="5" s="1"/>
  <c r="C282" i="2"/>
  <c r="D297" i="5" l="1"/>
  <c r="D298" i="5" s="1"/>
  <c r="C283" i="2"/>
  <c r="E299" i="5" l="1"/>
  <c r="D299" i="5" s="1"/>
  <c r="C284" i="2"/>
  <c r="E300" i="5" l="1"/>
  <c r="E301" i="5" s="1"/>
  <c r="C285" i="2"/>
  <c r="D300" i="5" l="1"/>
  <c r="D301" i="5" s="1"/>
  <c r="C286" i="2"/>
  <c r="E302" i="5" l="1"/>
  <c r="C287" i="2"/>
  <c r="E303" i="5" l="1"/>
  <c r="D302" i="5"/>
  <c r="C288" i="2"/>
  <c r="E304" i="5" l="1"/>
  <c r="D304" i="5" s="1"/>
  <c r="D303" i="5"/>
  <c r="C289" i="2"/>
  <c r="E305" i="5" l="1"/>
  <c r="D305" i="5" s="1"/>
  <c r="C290" i="2"/>
  <c r="E306" i="5" l="1"/>
  <c r="C291" i="2"/>
  <c r="E307" i="5" l="1"/>
  <c r="D307" i="5" s="1"/>
  <c r="D306" i="5"/>
  <c r="E308" i="5"/>
  <c r="D308" i="5" s="1"/>
  <c r="C292" i="2"/>
  <c r="C293" i="2" l="1"/>
  <c r="E309" i="5" l="1"/>
  <c r="C294" i="2"/>
  <c r="E310" i="5" l="1"/>
  <c r="D309" i="5"/>
  <c r="C295" i="2"/>
  <c r="E311" i="5" l="1"/>
  <c r="D311" i="5" s="1"/>
  <c r="D310" i="5"/>
  <c r="C296" i="2"/>
  <c r="E312" i="5" l="1"/>
  <c r="D312" i="5" s="1"/>
  <c r="C297" i="2"/>
  <c r="E313" i="5" l="1"/>
  <c r="C299" i="2"/>
  <c r="C298" i="2"/>
  <c r="E314" i="5" l="1"/>
  <c r="D314" i="5" s="1"/>
  <c r="D313" i="5"/>
  <c r="E315" i="5" l="1"/>
  <c r="D315" i="5" s="1"/>
  <c r="E316" i="5" l="1"/>
  <c r="D316" i="5" s="1"/>
  <c r="E317" i="5" l="1"/>
  <c r="E318" i="5" s="1"/>
  <c r="D317" i="5"/>
  <c r="D318" i="5" l="1"/>
  <c r="E319" i="5"/>
  <c r="D319" i="5" s="1"/>
  <c r="E320" i="5" l="1"/>
  <c r="E321" i="5"/>
  <c r="D320" i="5"/>
  <c r="E322" i="5" l="1"/>
  <c r="D321" i="5"/>
  <c r="D322" i="5" l="1"/>
  <c r="E323" i="5"/>
  <c r="D323" i="5" l="1"/>
  <c r="E324" i="5"/>
  <c r="E325" i="5" l="1"/>
  <c r="D325" i="5" s="1"/>
  <c r="D324" i="5"/>
</calcChain>
</file>

<file path=xl/sharedStrings.xml><?xml version="1.0" encoding="utf-8"?>
<sst xmlns="http://schemas.openxmlformats.org/spreadsheetml/2006/main" count="120" uniqueCount="92">
  <si>
    <t>에너지 보존법칙 증명</t>
    <phoneticPr fontId="1" type="noConversion"/>
  </si>
  <si>
    <t>1.Arithmetic</t>
    <phoneticPr fontId="1" type="noConversion"/>
  </si>
  <si>
    <t>질량이 m인 물체가 h에서 자유낙하(공기저항 없음)하는 경우</t>
    <phoneticPr fontId="1" type="noConversion"/>
  </si>
  <si>
    <t>이 위치 h에서 이 물체의 속도는 0이라고 하면 이때 가지고 있는 에너지는 오직 PE</t>
    <phoneticPr fontId="1" type="noConversion"/>
  </si>
  <si>
    <t>&gt;&gt;</t>
    <phoneticPr fontId="1" type="noConversion"/>
  </si>
  <si>
    <t>h'에 있는 이 물체의 에너지는 PE + KE</t>
    <phoneticPr fontId="1" type="noConversion"/>
  </si>
  <si>
    <t>PE</t>
    <phoneticPr fontId="1" type="noConversion"/>
  </si>
  <si>
    <t>KE</t>
    <phoneticPr fontId="1" type="noConversion"/>
  </si>
  <si>
    <t>h'에서의 속도 v</t>
    <phoneticPr fontId="1" type="noConversion"/>
  </si>
  <si>
    <t>g*t</t>
    <phoneticPr fontId="1" type="noConversion"/>
  </si>
  <si>
    <t>h에서 h'까지 오는데 걸린 시간을 t라고 할때,</t>
    <phoneticPr fontId="1" type="noConversion"/>
  </si>
  <si>
    <t>따라서 KE = 1/2*m*g^2*t^2</t>
    <phoneticPr fontId="1" type="noConversion"/>
  </si>
  <si>
    <t>PE + KE</t>
    <phoneticPr fontId="1" type="noConversion"/>
  </si>
  <si>
    <t>이때 1/2*g*t^2 = h - h'(즉 h에서부터 물체가 이동한 변위)</t>
    <phoneticPr fontId="1" type="noConversion"/>
  </si>
  <si>
    <t>m*g*(h' + 1/2*g*t^2)</t>
    <phoneticPr fontId="1" type="noConversion"/>
  </si>
  <si>
    <t>m*g*h'</t>
    <phoneticPr fontId="1" type="noConversion"/>
  </si>
  <si>
    <t>1/2*m*v^2</t>
    <phoneticPr fontId="1" type="noConversion"/>
  </si>
  <si>
    <t>PE = m*g*h</t>
    <phoneticPr fontId="1" type="noConversion"/>
  </si>
  <si>
    <t xml:space="preserve">따라서 </t>
    <phoneticPr fontId="1" type="noConversion"/>
  </si>
  <si>
    <t>m*g(h' + h - h')</t>
    <phoneticPr fontId="1" type="noConversion"/>
  </si>
  <si>
    <t>m*g*h</t>
    <phoneticPr fontId="1" type="noConversion"/>
  </si>
  <si>
    <t>h &gt;= h' &gt;=0인 임의의 h'에 대하여,</t>
    <phoneticPr fontId="1" type="noConversion"/>
  </si>
  <si>
    <t>결국 0에서 h까지의 임의의 h'에 대해서 에너지 보존의 법칙이 성립한다.</t>
    <phoneticPr fontId="1" type="noConversion"/>
  </si>
  <si>
    <t>2.Numeric</t>
    <phoneticPr fontId="1" type="noConversion"/>
  </si>
  <si>
    <t>m</t>
    <phoneticPr fontId="1" type="noConversion"/>
  </si>
  <si>
    <t>g</t>
    <phoneticPr fontId="1" type="noConversion"/>
  </si>
  <si>
    <t>m/s^2</t>
    <phoneticPr fontId="1" type="noConversion"/>
  </si>
  <si>
    <t>kg</t>
    <phoneticPr fontId="1" type="noConversion"/>
  </si>
  <si>
    <t>h</t>
    <phoneticPr fontId="1" type="noConversion"/>
  </si>
  <si>
    <t>v0</t>
    <phoneticPr fontId="1" type="noConversion"/>
  </si>
  <si>
    <t>m/s</t>
    <phoneticPr fontId="1" type="noConversion"/>
  </si>
  <si>
    <t>TE(총 에너지)</t>
    <phoneticPr fontId="1" type="noConversion"/>
  </si>
  <si>
    <t>T</t>
    <phoneticPr fontId="1" type="noConversion"/>
  </si>
  <si>
    <t>V</t>
    <phoneticPr fontId="1" type="noConversion"/>
  </si>
  <si>
    <t>F</t>
    <phoneticPr fontId="1" type="noConversion"/>
  </si>
  <si>
    <t>kg</t>
    <phoneticPr fontId="1" type="noConversion"/>
  </si>
  <si>
    <t>v</t>
    <phoneticPr fontId="1" type="noConversion"/>
  </si>
  <si>
    <t>m/s</t>
    <phoneticPr fontId="1" type="noConversion"/>
  </si>
  <si>
    <t>KE</t>
    <phoneticPr fontId="1" type="noConversion"/>
  </si>
  <si>
    <t>J</t>
    <phoneticPr fontId="1" type="noConversion"/>
  </si>
  <si>
    <t>일한 거리</t>
    <phoneticPr fontId="1" type="noConversion"/>
  </si>
  <si>
    <t>N</t>
    <phoneticPr fontId="1" type="noConversion"/>
  </si>
  <si>
    <t>S</t>
    <phoneticPr fontId="1" type="noConversion"/>
  </si>
  <si>
    <t>dT</t>
    <phoneticPr fontId="1" type="noConversion"/>
  </si>
  <si>
    <t>s</t>
    <phoneticPr fontId="1" type="noConversion"/>
  </si>
  <si>
    <t>걸린시간</t>
    <phoneticPr fontId="1" type="noConversion"/>
  </si>
  <si>
    <t>A)</t>
    <phoneticPr fontId="1" type="noConversion"/>
  </si>
  <si>
    <t>B)</t>
    <phoneticPr fontId="1" type="noConversion"/>
  </si>
  <si>
    <t>평균 F</t>
    <phoneticPr fontId="1" type="noConversion"/>
  </si>
  <si>
    <t>이때 총 에너지</t>
    <phoneticPr fontId="1" type="noConversion"/>
  </si>
  <si>
    <t>경사면의 끝에 있을때 운동에너지</t>
    <phoneticPr fontId="1" type="noConversion"/>
  </si>
  <si>
    <t>남는 에너지 = 위치 에너지</t>
    <phoneticPr fontId="1" type="noConversion"/>
  </si>
  <si>
    <t>이때의 높이</t>
    <phoneticPr fontId="1" type="noConversion"/>
  </si>
  <si>
    <t>중력가속도를 9.8(m/s^2)이라고 가정</t>
    <phoneticPr fontId="1" type="noConversion"/>
  </si>
  <si>
    <t>경사면의 끝의 높이가 0m이라고 가정하자.</t>
    <phoneticPr fontId="1" type="noConversion"/>
  </si>
  <si>
    <t>오토바이 모험가의 무게를 1kg이라고 가정하자.</t>
    <phoneticPr fontId="1" type="noConversion"/>
  </si>
  <si>
    <t>k</t>
    <phoneticPr fontId="1" type="noConversion"/>
  </si>
  <si>
    <t>N/m</t>
    <phoneticPr fontId="1" type="noConversion"/>
  </si>
  <si>
    <t>총 에너지</t>
    <phoneticPr fontId="1" type="noConversion"/>
  </si>
  <si>
    <t>운동에너지가 0일때 x를 구한다.</t>
    <phoneticPr fontId="1" type="noConversion"/>
  </si>
  <si>
    <t>= 0.5 * x^2 * k</t>
    <phoneticPr fontId="1" type="noConversion"/>
  </si>
  <si>
    <t xml:space="preserve">x = </t>
    <phoneticPr fontId="1" type="noConversion"/>
  </si>
  <si>
    <t>a)</t>
    <phoneticPr fontId="1" type="noConversion"/>
  </si>
  <si>
    <t xml:space="preserve">b) </t>
    <phoneticPr fontId="1" type="noConversion"/>
  </si>
  <si>
    <t>마찰이 있다면 마찰로 인해 운동에너지가 열 에너지로 날라간다.</t>
    <phoneticPr fontId="1" type="noConversion"/>
  </si>
  <si>
    <t>따라서 총 에너지가 점차 줄어들게 된다.</t>
    <phoneticPr fontId="1" type="noConversion"/>
  </si>
  <si>
    <t>총 에너지가 줄어들면 운동에너지가 0 인상태의 위치에너지도 줄어든다.</t>
    <phoneticPr fontId="1" type="noConversion"/>
  </si>
  <si>
    <t>위치에너지가 줄어들면 k가 상수이므로 x의 절대량이 줄어들게 된다.</t>
    <phoneticPr fontId="1" type="noConversion"/>
  </si>
  <si>
    <t>따라서 마찰력이 있는 경우 최대 압축 길이가 (a)의 경우보다 줄어들 것이다.</t>
    <phoneticPr fontId="1" type="noConversion"/>
  </si>
  <si>
    <t>경사면 길이</t>
    <phoneticPr fontId="1" type="noConversion"/>
  </si>
  <si>
    <t>경사면 각도</t>
    <phoneticPr fontId="1" type="noConversion"/>
  </si>
  <si>
    <t>degrees</t>
    <phoneticPr fontId="1" type="noConversion"/>
  </si>
  <si>
    <t>언덕 높이</t>
    <phoneticPr fontId="1" type="noConversion"/>
  </si>
  <si>
    <t>마찰 계수</t>
    <phoneticPr fontId="1" type="noConversion"/>
  </si>
  <si>
    <t>어떤 사람 무게</t>
    <phoneticPr fontId="1" type="noConversion"/>
  </si>
  <si>
    <t>운동 에너지가 0 일떄 위치 에너지</t>
    <phoneticPr fontId="1" type="noConversion"/>
  </si>
  <si>
    <t>J</t>
    <phoneticPr fontId="1" type="noConversion"/>
  </si>
  <si>
    <t>경사면이 끝나고 운동에너지</t>
    <phoneticPr fontId="1" type="noConversion"/>
  </si>
  <si>
    <t>이때 최초 속도 V0</t>
    <phoneticPr fontId="1" type="noConversion"/>
  </si>
  <si>
    <t>m/s</t>
    <phoneticPr fontId="1" type="noConversion"/>
  </si>
  <si>
    <t>언덕 수직 항력</t>
    <phoneticPr fontId="1" type="noConversion"/>
  </si>
  <si>
    <t>언덕 마찰력</t>
    <phoneticPr fontId="1" type="noConversion"/>
  </si>
  <si>
    <t>마찰력</t>
    <phoneticPr fontId="1" type="noConversion"/>
  </si>
  <si>
    <t>N</t>
    <phoneticPr fontId="1" type="noConversion"/>
  </si>
  <si>
    <t>T</t>
    <phoneticPr fontId="1" type="noConversion"/>
  </si>
  <si>
    <t>S</t>
    <phoneticPr fontId="1" type="noConversion"/>
  </si>
  <si>
    <t>V</t>
    <phoneticPr fontId="1" type="noConversion"/>
  </si>
  <si>
    <t>F</t>
    <phoneticPr fontId="1" type="noConversion"/>
  </si>
  <si>
    <t>(마찰력이 한 일을 제외)</t>
    <phoneticPr fontId="1" type="noConversion"/>
  </si>
  <si>
    <t>평지에서 총 이동거리</t>
    <phoneticPr fontId="1" type="noConversion"/>
  </si>
  <si>
    <t>평균 마찰력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</si>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</sst>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</xdr:row>
      <xdr:rowOff>28575</xdr:rowOff>
    </xdr:from>
    <xdr:to>
      <xdr:col>9</xdr:col>
      <xdr:colOff>289278</xdr:colOff>
      <xdr:row>2</xdr:row>
      <xdr:rowOff>126802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647700" y="238125"/>
          <a:ext cx="5813778" cy="307777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  <a:effectLst>
          <a:outerShdw dist="35921" dir="2700000" algn="ctr" rotWithShape="0">
            <a:schemeClr val="bg2"/>
          </a:outerShdw>
        </a:effectLst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lang="ko-KR" altLang="en-US" sz="1400" b="1">
              <a:solidFill>
                <a:srgbClr val="0000FF"/>
              </a:solidFill>
              <a:latin typeface="+mn-ea"/>
              <a:ea typeface="+mn-ea"/>
            </a:rPr>
            <a:t>숙제 </a:t>
          </a:r>
          <a:r>
            <a:rPr lang="en-US" altLang="ko-KR" sz="1400" b="1">
              <a:solidFill>
                <a:srgbClr val="0000FF"/>
              </a:solidFill>
              <a:latin typeface="+mn-ea"/>
            </a:rPr>
            <a:t>4</a:t>
          </a:r>
          <a:r>
            <a:rPr lang="en-US" altLang="ko-KR" sz="1400" b="1">
              <a:solidFill>
                <a:srgbClr val="0000FF"/>
              </a:solidFill>
              <a:latin typeface="+mn-ea"/>
              <a:ea typeface="+mn-ea"/>
            </a:rPr>
            <a:t>-1) </a:t>
          </a:r>
          <a:r>
            <a:rPr lang="ko-KR" altLang="en-US" sz="1400" b="1">
              <a:solidFill>
                <a:srgbClr val="0000FF"/>
              </a:solidFill>
              <a:latin typeface="+mn-ea"/>
              <a:ea typeface="+mn-ea"/>
            </a:rPr>
            <a:t>중력장에서의 에너지 보존법칙</a:t>
          </a:r>
          <a:endParaRPr lang="ko-KR" altLang="en-US" sz="1000" b="1">
            <a:solidFill>
              <a:srgbClr val="0000FF"/>
            </a:solidFill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327379</xdr:colOff>
      <xdr:row>3</xdr:row>
      <xdr:rowOff>104120</xdr:rowOff>
    </xdr:to>
    <xdr:sp macro="" textlink="">
      <xdr:nvSpPr>
        <xdr:cNvPr id="2" name="TextBox 32"/>
        <xdr:cNvSpPr txBox="1"/>
      </xdr:nvSpPr>
      <xdr:spPr>
        <a:xfrm>
          <a:off x="685800" y="209550"/>
          <a:ext cx="5813779" cy="52322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1" hangingPunct="1"/>
          <a:r>
            <a:rPr lang="ko-KR" altLang="en-US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숙제 </a:t>
          </a:r>
          <a:r>
            <a:rPr lang="en-US" altLang="ko-KR" sz="1400" b="1">
              <a:solidFill>
                <a:srgbClr val="0000FF"/>
              </a:solidFill>
            </a:rPr>
            <a:t>4</a:t>
          </a:r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-2) </a:t>
          </a:r>
          <a:r>
            <a:rPr lang="ko-KR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교과서 </a:t>
          </a:r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장 연습문제 </a:t>
          </a:r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:</a:t>
          </a:r>
          <a:endParaRPr lang="ko-KR" altLang="ko-KR" sz="1400" b="1">
            <a:solidFill>
              <a:srgbClr val="0000FF"/>
            </a:solidFill>
            <a:effectLst/>
          </a:endParaRPr>
        </a:p>
        <a:p>
          <a:pPr rtl="0" eaLnBrk="1" latinLnBrk="1" hangingPunct="1"/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5.7, 5.11, 5.15, 5-18</a:t>
          </a:r>
          <a:endParaRPr lang="ko-KR" altLang="ko-KR" sz="1400" b="1">
            <a:solidFill>
              <a:srgbClr val="0000FF"/>
            </a:solidFill>
            <a:effectLst/>
          </a:endParaRP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11</xdr:col>
      <xdr:colOff>474667</xdr:colOff>
      <xdr:row>16</xdr:row>
      <xdr:rowOff>104775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0"/>
          <a:ext cx="7551742" cy="2409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12</xdr:col>
      <xdr:colOff>19050</xdr:colOff>
      <xdr:row>13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219075"/>
          <a:ext cx="7553325" cy="2505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12</xdr:col>
      <xdr:colOff>0</xdr:colOff>
      <xdr:row>14</xdr:row>
      <xdr:rowOff>2371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209550"/>
          <a:ext cx="7534275" cy="27265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12</xdr:col>
      <xdr:colOff>38100</xdr:colOff>
      <xdr:row>13</xdr:row>
      <xdr:rowOff>47625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19075"/>
          <a:ext cx="7581900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91"/>
  <sheetViews>
    <sheetView tabSelected="1" workbookViewId="0">
      <selection activeCell="K8" sqref="K8"/>
    </sheetView>
  </sheetViews>
  <sheetFormatPr defaultRowHeight="16.5" x14ac:dyDescent="0.3"/>
  <sheetData>
    <row r="5" spans="2:3" x14ac:dyDescent="0.3">
      <c r="B5" t="s">
        <v>0</v>
      </c>
    </row>
    <row r="7" spans="2:3" x14ac:dyDescent="0.3">
      <c r="B7" t="s">
        <v>1</v>
      </c>
    </row>
    <row r="9" spans="2:3" x14ac:dyDescent="0.3">
      <c r="B9" t="s">
        <v>2</v>
      </c>
    </row>
    <row r="11" spans="2:3" x14ac:dyDescent="0.3">
      <c r="B11" t="s">
        <v>3</v>
      </c>
    </row>
    <row r="12" spans="2:3" x14ac:dyDescent="0.3">
      <c r="B12" t="s">
        <v>4</v>
      </c>
      <c r="C12" t="s">
        <v>17</v>
      </c>
    </row>
    <row r="14" spans="2:3" x14ac:dyDescent="0.3">
      <c r="B14" t="s">
        <v>21</v>
      </c>
    </row>
    <row r="15" spans="2:3" x14ac:dyDescent="0.3">
      <c r="B15" t="s">
        <v>5</v>
      </c>
    </row>
    <row r="16" spans="2:3" x14ac:dyDescent="0.3">
      <c r="B16" t="s">
        <v>6</v>
      </c>
      <c r="C16" t="s">
        <v>15</v>
      </c>
    </row>
    <row r="17" spans="2:4" x14ac:dyDescent="0.3">
      <c r="B17" t="s">
        <v>7</v>
      </c>
      <c r="C17" t="s">
        <v>16</v>
      </c>
    </row>
    <row r="19" spans="2:4" x14ac:dyDescent="0.3">
      <c r="B19" t="s">
        <v>10</v>
      </c>
    </row>
    <row r="20" spans="2:4" x14ac:dyDescent="0.3">
      <c r="B20" t="s">
        <v>8</v>
      </c>
      <c r="D20" t="s">
        <v>9</v>
      </c>
    </row>
    <row r="21" spans="2:4" x14ac:dyDescent="0.3">
      <c r="B21" t="s">
        <v>11</v>
      </c>
    </row>
    <row r="23" spans="2:4" x14ac:dyDescent="0.3">
      <c r="B23" t="s">
        <v>12</v>
      </c>
      <c r="C23" t="s">
        <v>14</v>
      </c>
    </row>
    <row r="25" spans="2:4" x14ac:dyDescent="0.3">
      <c r="B25" t="s">
        <v>13</v>
      </c>
    </row>
    <row r="26" spans="2:4" x14ac:dyDescent="0.3">
      <c r="B26" t="s">
        <v>18</v>
      </c>
    </row>
    <row r="27" spans="2:4" x14ac:dyDescent="0.3">
      <c r="B27" s="1" t="s">
        <v>12</v>
      </c>
      <c r="C27" s="1" t="s">
        <v>19</v>
      </c>
      <c r="D27" s="1"/>
    </row>
    <row r="28" spans="2:4" x14ac:dyDescent="0.3">
      <c r="B28" s="1"/>
      <c r="C28" s="1" t="s">
        <v>20</v>
      </c>
      <c r="D28" s="1"/>
    </row>
    <row r="30" spans="2:4" x14ac:dyDescent="0.3">
      <c r="B30" t="s">
        <v>22</v>
      </c>
    </row>
    <row r="33" spans="2:8" x14ac:dyDescent="0.3">
      <c r="B33" t="s">
        <v>23</v>
      </c>
    </row>
    <row r="35" spans="2:8" x14ac:dyDescent="0.3">
      <c r="B35" t="s">
        <v>24</v>
      </c>
      <c r="C35">
        <v>2</v>
      </c>
      <c r="D35" t="s">
        <v>27</v>
      </c>
    </row>
    <row r="36" spans="2:8" x14ac:dyDescent="0.3">
      <c r="B36" t="s">
        <v>25</v>
      </c>
      <c r="C36">
        <v>-9.8000000000000007</v>
      </c>
      <c r="D36" t="s">
        <v>26</v>
      </c>
    </row>
    <row r="37" spans="2:8" x14ac:dyDescent="0.3">
      <c r="B37" t="s">
        <v>28</v>
      </c>
      <c r="C37">
        <v>10</v>
      </c>
      <c r="D37" t="s">
        <v>24</v>
      </c>
    </row>
    <row r="38" spans="2:8" x14ac:dyDescent="0.3">
      <c r="B38" t="s">
        <v>29</v>
      </c>
      <c r="C38">
        <v>0</v>
      </c>
      <c r="D38" t="s">
        <v>30</v>
      </c>
    </row>
    <row r="40" spans="2:8" x14ac:dyDescent="0.3">
      <c r="B40" t="s">
        <v>32</v>
      </c>
      <c r="C40" t="s">
        <v>28</v>
      </c>
      <c r="D40" t="s">
        <v>33</v>
      </c>
      <c r="E40" t="s">
        <v>34</v>
      </c>
      <c r="F40" t="s">
        <v>6</v>
      </c>
      <c r="G40" t="s">
        <v>7</v>
      </c>
      <c r="H40" t="s">
        <v>31</v>
      </c>
    </row>
    <row r="41" spans="2:8" x14ac:dyDescent="0.3">
      <c r="B41">
        <v>0</v>
      </c>
      <c r="C41">
        <f>C37</f>
        <v>10</v>
      </c>
      <c r="D41">
        <f>C38</f>
        <v>0</v>
      </c>
      <c r="E41">
        <f t="shared" ref="E41:E72" si="0">$C$36*$C$35</f>
        <v>-19.600000000000001</v>
      </c>
      <c r="F41">
        <f t="shared" ref="F41:F72" si="1">-$C$35*$C$36*C41</f>
        <v>196</v>
      </c>
      <c r="G41">
        <f>(1/2)*$C$35*D41^2</f>
        <v>0</v>
      </c>
      <c r="H41" s="1">
        <f>F41+G41</f>
        <v>196</v>
      </c>
    </row>
    <row r="42" spans="2:8" x14ac:dyDescent="0.3">
      <c r="B42">
        <v>0.01</v>
      </c>
      <c r="C42">
        <f>C41+(D42+D41)/2*(B42-B41)</f>
        <v>9.9995100000000008</v>
      </c>
      <c r="D42">
        <f>D41+(B42-B41)*(-9.8)</f>
        <v>-9.8000000000000004E-2</v>
      </c>
      <c r="E42">
        <f t="shared" si="0"/>
        <v>-19.600000000000001</v>
      </c>
      <c r="F42">
        <f t="shared" si="1"/>
        <v>195.99039600000003</v>
      </c>
      <c r="G42">
        <f t="shared" ref="G42:G73" si="2">(1/2)*$C$35*(D42^2)</f>
        <v>9.6040000000000014E-3</v>
      </c>
      <c r="H42" s="1">
        <f t="shared" ref="H42:H105" si="3">F42+G42</f>
        <v>196.00000000000003</v>
      </c>
    </row>
    <row r="43" spans="2:8" x14ac:dyDescent="0.3">
      <c r="B43">
        <v>0.02</v>
      </c>
      <c r="C43">
        <f t="shared" ref="C43:C106" si="4">C42+(D43+D42)/2*(B43-B42)</f>
        <v>9.9980400000000014</v>
      </c>
      <c r="D43">
        <f t="shared" ref="D43:D106" si="5">D42+(B43-B42)*(-9.8)</f>
        <v>-0.19600000000000001</v>
      </c>
      <c r="E43">
        <f t="shared" si="0"/>
        <v>-19.600000000000001</v>
      </c>
      <c r="F43">
        <f t="shared" si="1"/>
        <v>195.96158400000004</v>
      </c>
      <c r="G43">
        <f t="shared" si="2"/>
        <v>3.8416000000000006E-2</v>
      </c>
      <c r="H43" s="1">
        <f t="shared" si="3"/>
        <v>196.00000000000006</v>
      </c>
    </row>
    <row r="44" spans="2:8" x14ac:dyDescent="0.3">
      <c r="B44">
        <v>0.03</v>
      </c>
      <c r="C44">
        <f t="shared" si="4"/>
        <v>9.9955900000000018</v>
      </c>
      <c r="D44">
        <f t="shared" si="5"/>
        <v>-0.29399999999999998</v>
      </c>
      <c r="E44">
        <f t="shared" si="0"/>
        <v>-19.600000000000001</v>
      </c>
      <c r="F44">
        <f t="shared" si="1"/>
        <v>195.91356400000004</v>
      </c>
      <c r="G44">
        <f t="shared" si="2"/>
        <v>8.6435999999999985E-2</v>
      </c>
      <c r="H44" s="1">
        <f>F44+G44</f>
        <v>196.00000000000003</v>
      </c>
    </row>
    <row r="45" spans="2:8" x14ac:dyDescent="0.3">
      <c r="B45">
        <v>0.04</v>
      </c>
      <c r="C45">
        <f t="shared" si="4"/>
        <v>9.9921600000000019</v>
      </c>
      <c r="D45">
        <f t="shared" si="5"/>
        <v>-0.39200000000000002</v>
      </c>
      <c r="E45">
        <f t="shared" si="0"/>
        <v>-19.600000000000001</v>
      </c>
      <c r="F45">
        <f t="shared" si="1"/>
        <v>195.84633600000006</v>
      </c>
      <c r="G45">
        <f t="shared" si="2"/>
        <v>0.15366400000000002</v>
      </c>
      <c r="H45" s="1">
        <f t="shared" si="3"/>
        <v>196.00000000000006</v>
      </c>
    </row>
    <row r="46" spans="2:8" x14ac:dyDescent="0.3">
      <c r="B46">
        <v>0.05</v>
      </c>
      <c r="C46">
        <f t="shared" si="4"/>
        <v>9.9877500000000019</v>
      </c>
      <c r="D46">
        <f t="shared" si="5"/>
        <v>-0.49000000000000005</v>
      </c>
      <c r="E46">
        <f t="shared" si="0"/>
        <v>-19.600000000000001</v>
      </c>
      <c r="F46">
        <f t="shared" si="1"/>
        <v>195.75990000000004</v>
      </c>
      <c r="G46">
        <f t="shared" si="2"/>
        <v>0.24010000000000004</v>
      </c>
      <c r="H46" s="1">
        <f t="shared" si="3"/>
        <v>196.00000000000006</v>
      </c>
    </row>
    <row r="47" spans="2:8" x14ac:dyDescent="0.3">
      <c r="B47">
        <v>0.06</v>
      </c>
      <c r="C47">
        <f t="shared" si="4"/>
        <v>9.9823600000000017</v>
      </c>
      <c r="D47">
        <f t="shared" si="5"/>
        <v>-0.58799999999999997</v>
      </c>
      <c r="E47">
        <f t="shared" si="0"/>
        <v>-19.600000000000001</v>
      </c>
      <c r="F47">
        <f t="shared" si="1"/>
        <v>195.65425600000006</v>
      </c>
      <c r="G47">
        <f t="shared" si="2"/>
        <v>0.34574399999999994</v>
      </c>
      <c r="H47" s="1">
        <f t="shared" si="3"/>
        <v>196.00000000000006</v>
      </c>
    </row>
    <row r="48" spans="2:8" x14ac:dyDescent="0.3">
      <c r="B48">
        <v>7.0000000000000007E-2</v>
      </c>
      <c r="C48">
        <f t="shared" si="4"/>
        <v>9.9759900000000012</v>
      </c>
      <c r="D48">
        <f t="shared" si="5"/>
        <v>-0.68600000000000005</v>
      </c>
      <c r="E48">
        <f t="shared" si="0"/>
        <v>-19.600000000000001</v>
      </c>
      <c r="F48">
        <f t="shared" si="1"/>
        <v>195.52940400000003</v>
      </c>
      <c r="G48">
        <f t="shared" si="2"/>
        <v>0.47059600000000007</v>
      </c>
      <c r="H48" s="1">
        <f t="shared" si="3"/>
        <v>196.00000000000003</v>
      </c>
    </row>
    <row r="49" spans="2:8" x14ac:dyDescent="0.3">
      <c r="B49">
        <v>0.08</v>
      </c>
      <c r="C49">
        <f t="shared" si="4"/>
        <v>9.9686400000000006</v>
      </c>
      <c r="D49">
        <f t="shared" si="5"/>
        <v>-0.78400000000000003</v>
      </c>
      <c r="E49">
        <f t="shared" si="0"/>
        <v>-19.600000000000001</v>
      </c>
      <c r="F49">
        <f t="shared" si="1"/>
        <v>195.38534400000003</v>
      </c>
      <c r="G49">
        <f t="shared" si="2"/>
        <v>0.61465600000000009</v>
      </c>
      <c r="H49" s="1">
        <f t="shared" si="3"/>
        <v>196.00000000000003</v>
      </c>
    </row>
    <row r="50" spans="2:8" x14ac:dyDescent="0.3">
      <c r="B50">
        <v>0.09</v>
      </c>
      <c r="C50">
        <f t="shared" si="4"/>
        <v>9.9603099999999998</v>
      </c>
      <c r="D50">
        <f t="shared" si="5"/>
        <v>-0.88200000000000001</v>
      </c>
      <c r="E50">
        <f t="shared" si="0"/>
        <v>-19.600000000000001</v>
      </c>
      <c r="F50">
        <f t="shared" si="1"/>
        <v>195.22207600000002</v>
      </c>
      <c r="G50">
        <f t="shared" si="2"/>
        <v>0.77792400000000006</v>
      </c>
      <c r="H50" s="1">
        <f t="shared" si="3"/>
        <v>196.00000000000003</v>
      </c>
    </row>
    <row r="51" spans="2:8" x14ac:dyDescent="0.3">
      <c r="B51">
        <v>0.1</v>
      </c>
      <c r="C51">
        <f t="shared" si="4"/>
        <v>9.9510000000000005</v>
      </c>
      <c r="D51">
        <f t="shared" si="5"/>
        <v>-0.98000000000000009</v>
      </c>
      <c r="E51">
        <f t="shared" si="0"/>
        <v>-19.600000000000001</v>
      </c>
      <c r="F51">
        <f t="shared" si="1"/>
        <v>195.03960000000004</v>
      </c>
      <c r="G51">
        <f t="shared" si="2"/>
        <v>0.96040000000000014</v>
      </c>
      <c r="H51" s="1">
        <f t="shared" si="3"/>
        <v>196.00000000000003</v>
      </c>
    </row>
    <row r="52" spans="2:8" x14ac:dyDescent="0.3">
      <c r="B52">
        <v>0.11</v>
      </c>
      <c r="C52">
        <f t="shared" si="4"/>
        <v>9.940710000000001</v>
      </c>
      <c r="D52">
        <f t="shared" si="5"/>
        <v>-1.0780000000000001</v>
      </c>
      <c r="E52">
        <f t="shared" si="0"/>
        <v>-19.600000000000001</v>
      </c>
      <c r="F52">
        <f t="shared" si="1"/>
        <v>194.83791600000004</v>
      </c>
      <c r="G52">
        <f t="shared" si="2"/>
        <v>1.1620840000000001</v>
      </c>
      <c r="H52" s="1">
        <f t="shared" si="3"/>
        <v>196.00000000000003</v>
      </c>
    </row>
    <row r="53" spans="2:8" x14ac:dyDescent="0.3">
      <c r="B53">
        <v>0.12</v>
      </c>
      <c r="C53">
        <f t="shared" si="4"/>
        <v>9.9294400000000014</v>
      </c>
      <c r="D53">
        <f t="shared" si="5"/>
        <v>-1.1759999999999999</v>
      </c>
      <c r="E53">
        <f t="shared" si="0"/>
        <v>-19.600000000000001</v>
      </c>
      <c r="F53">
        <f t="shared" si="1"/>
        <v>194.61702400000004</v>
      </c>
      <c r="G53">
        <f t="shared" si="2"/>
        <v>1.3829759999999998</v>
      </c>
      <c r="H53" s="1">
        <f t="shared" si="3"/>
        <v>196.00000000000006</v>
      </c>
    </row>
    <row r="54" spans="2:8" x14ac:dyDescent="0.3">
      <c r="B54">
        <v>0.13</v>
      </c>
      <c r="C54">
        <f t="shared" si="4"/>
        <v>9.9171900000000015</v>
      </c>
      <c r="D54">
        <f t="shared" si="5"/>
        <v>-1.274</v>
      </c>
      <c r="E54">
        <f t="shared" si="0"/>
        <v>-19.600000000000001</v>
      </c>
      <c r="F54">
        <f t="shared" si="1"/>
        <v>194.37692400000003</v>
      </c>
      <c r="G54">
        <f t="shared" si="2"/>
        <v>1.623076</v>
      </c>
      <c r="H54" s="1">
        <f t="shared" si="3"/>
        <v>196.00000000000003</v>
      </c>
    </row>
    <row r="55" spans="2:8" x14ac:dyDescent="0.3">
      <c r="B55">
        <v>0.14000000000000001</v>
      </c>
      <c r="C55">
        <f t="shared" si="4"/>
        <v>9.9039600000000014</v>
      </c>
      <c r="D55">
        <f t="shared" si="5"/>
        <v>-1.3720000000000001</v>
      </c>
      <c r="E55">
        <f t="shared" si="0"/>
        <v>-19.600000000000001</v>
      </c>
      <c r="F55">
        <f t="shared" si="1"/>
        <v>194.11761600000006</v>
      </c>
      <c r="G55">
        <f t="shared" si="2"/>
        <v>1.8823840000000003</v>
      </c>
      <c r="H55" s="1">
        <f t="shared" si="3"/>
        <v>196.00000000000006</v>
      </c>
    </row>
    <row r="56" spans="2:8" x14ac:dyDescent="0.3">
      <c r="B56">
        <v>0.15</v>
      </c>
      <c r="C56">
        <f t="shared" si="4"/>
        <v>9.8897500000000012</v>
      </c>
      <c r="D56">
        <f t="shared" si="5"/>
        <v>-1.47</v>
      </c>
      <c r="E56">
        <f t="shared" si="0"/>
        <v>-19.600000000000001</v>
      </c>
      <c r="F56">
        <f t="shared" si="1"/>
        <v>193.83910000000003</v>
      </c>
      <c r="G56">
        <f t="shared" si="2"/>
        <v>2.1608999999999998</v>
      </c>
      <c r="H56" s="1">
        <f t="shared" si="3"/>
        <v>196.00000000000003</v>
      </c>
    </row>
    <row r="57" spans="2:8" x14ac:dyDescent="0.3">
      <c r="B57">
        <v>0.16</v>
      </c>
      <c r="C57">
        <f t="shared" si="4"/>
        <v>9.8745600000000007</v>
      </c>
      <c r="D57">
        <f t="shared" si="5"/>
        <v>-1.5680000000000001</v>
      </c>
      <c r="E57">
        <f t="shared" si="0"/>
        <v>-19.600000000000001</v>
      </c>
      <c r="F57">
        <f t="shared" si="1"/>
        <v>193.54137600000001</v>
      </c>
      <c r="G57">
        <f t="shared" si="2"/>
        <v>2.4586240000000004</v>
      </c>
      <c r="H57" s="1">
        <f t="shared" si="3"/>
        <v>196</v>
      </c>
    </row>
    <row r="58" spans="2:8" x14ac:dyDescent="0.3">
      <c r="B58">
        <v>0.17</v>
      </c>
      <c r="C58">
        <f t="shared" si="4"/>
        <v>9.85839</v>
      </c>
      <c r="D58">
        <f t="shared" si="5"/>
        <v>-1.6660000000000001</v>
      </c>
      <c r="E58">
        <f t="shared" si="0"/>
        <v>-19.600000000000001</v>
      </c>
      <c r="F58">
        <f t="shared" si="1"/>
        <v>193.22444400000001</v>
      </c>
      <c r="G58">
        <f t="shared" si="2"/>
        <v>2.7755560000000004</v>
      </c>
      <c r="H58" s="1">
        <f t="shared" si="3"/>
        <v>196</v>
      </c>
    </row>
    <row r="59" spans="2:8" x14ac:dyDescent="0.3">
      <c r="B59">
        <v>0.18</v>
      </c>
      <c r="C59">
        <f t="shared" si="4"/>
        <v>9.8412400000000009</v>
      </c>
      <c r="D59">
        <f t="shared" si="5"/>
        <v>-1.764</v>
      </c>
      <c r="E59">
        <f t="shared" si="0"/>
        <v>-19.600000000000001</v>
      </c>
      <c r="F59">
        <f t="shared" si="1"/>
        <v>192.88830400000003</v>
      </c>
      <c r="G59">
        <f t="shared" si="2"/>
        <v>3.1116960000000002</v>
      </c>
      <c r="H59" s="1">
        <f t="shared" si="3"/>
        <v>196.00000000000003</v>
      </c>
    </row>
    <row r="60" spans="2:8" x14ac:dyDescent="0.3">
      <c r="B60">
        <v>0.19</v>
      </c>
      <c r="C60">
        <f t="shared" si="4"/>
        <v>9.8231100000000016</v>
      </c>
      <c r="D60">
        <f t="shared" si="5"/>
        <v>-1.8620000000000001</v>
      </c>
      <c r="E60">
        <f t="shared" si="0"/>
        <v>-19.600000000000001</v>
      </c>
      <c r="F60">
        <f t="shared" si="1"/>
        <v>192.53295600000004</v>
      </c>
      <c r="G60">
        <f t="shared" si="2"/>
        <v>3.4670440000000005</v>
      </c>
      <c r="H60" s="1">
        <f t="shared" si="3"/>
        <v>196.00000000000003</v>
      </c>
    </row>
    <row r="61" spans="2:8" x14ac:dyDescent="0.3">
      <c r="B61">
        <v>0.2</v>
      </c>
      <c r="C61">
        <f t="shared" si="4"/>
        <v>9.804000000000002</v>
      </c>
      <c r="D61">
        <f t="shared" si="5"/>
        <v>-1.9600000000000002</v>
      </c>
      <c r="E61">
        <f t="shared" si="0"/>
        <v>-19.600000000000001</v>
      </c>
      <c r="F61">
        <f t="shared" si="1"/>
        <v>192.15840000000006</v>
      </c>
      <c r="G61">
        <f t="shared" si="2"/>
        <v>3.8416000000000006</v>
      </c>
      <c r="H61" s="1">
        <f t="shared" si="3"/>
        <v>196.00000000000006</v>
      </c>
    </row>
    <row r="62" spans="2:8" x14ac:dyDescent="0.3">
      <c r="B62">
        <v>0.21</v>
      </c>
      <c r="C62">
        <f t="shared" si="4"/>
        <v>9.7839100000000023</v>
      </c>
      <c r="D62">
        <f t="shared" si="5"/>
        <v>-2.0579999999999998</v>
      </c>
      <c r="E62">
        <f t="shared" si="0"/>
        <v>-19.600000000000001</v>
      </c>
      <c r="F62">
        <f t="shared" si="1"/>
        <v>191.76463600000005</v>
      </c>
      <c r="G62">
        <f t="shared" si="2"/>
        <v>4.2353639999999997</v>
      </c>
      <c r="H62" s="1">
        <f t="shared" si="3"/>
        <v>196.00000000000006</v>
      </c>
    </row>
    <row r="63" spans="2:8" x14ac:dyDescent="0.3">
      <c r="B63">
        <v>0.22</v>
      </c>
      <c r="C63">
        <f t="shared" si="4"/>
        <v>9.7628400000000024</v>
      </c>
      <c r="D63">
        <f t="shared" si="5"/>
        <v>-2.1560000000000001</v>
      </c>
      <c r="E63">
        <f t="shared" si="0"/>
        <v>-19.600000000000001</v>
      </c>
      <c r="F63">
        <f t="shared" si="1"/>
        <v>191.35166400000006</v>
      </c>
      <c r="G63">
        <f t="shared" si="2"/>
        <v>4.6483360000000005</v>
      </c>
      <c r="H63" s="1">
        <f t="shared" si="3"/>
        <v>196.00000000000006</v>
      </c>
    </row>
    <row r="64" spans="2:8" x14ac:dyDescent="0.3">
      <c r="B64">
        <v>0.23</v>
      </c>
      <c r="C64">
        <f t="shared" si="4"/>
        <v>9.7407900000000023</v>
      </c>
      <c r="D64">
        <f t="shared" si="5"/>
        <v>-2.2540000000000004</v>
      </c>
      <c r="E64">
        <f t="shared" si="0"/>
        <v>-19.600000000000001</v>
      </c>
      <c r="F64">
        <f t="shared" si="1"/>
        <v>190.91948400000007</v>
      </c>
      <c r="G64">
        <f t="shared" si="2"/>
        <v>5.080516000000002</v>
      </c>
      <c r="H64" s="1">
        <f t="shared" si="3"/>
        <v>196.00000000000006</v>
      </c>
    </row>
    <row r="65" spans="2:8" x14ac:dyDescent="0.3">
      <c r="B65">
        <v>0.24</v>
      </c>
      <c r="C65">
        <f t="shared" si="4"/>
        <v>9.717760000000002</v>
      </c>
      <c r="D65">
        <f t="shared" si="5"/>
        <v>-2.3520000000000003</v>
      </c>
      <c r="E65">
        <f t="shared" si="0"/>
        <v>-19.600000000000001</v>
      </c>
      <c r="F65">
        <f t="shared" si="1"/>
        <v>190.46809600000006</v>
      </c>
      <c r="G65">
        <f t="shared" si="2"/>
        <v>5.5319040000000017</v>
      </c>
      <c r="H65" s="1">
        <f t="shared" si="3"/>
        <v>196.00000000000006</v>
      </c>
    </row>
    <row r="66" spans="2:8" x14ac:dyDescent="0.3">
      <c r="B66">
        <v>0.25</v>
      </c>
      <c r="C66">
        <f t="shared" si="4"/>
        <v>9.6937500000000014</v>
      </c>
      <c r="D66">
        <f t="shared" si="5"/>
        <v>-2.4500000000000006</v>
      </c>
      <c r="E66">
        <f t="shared" si="0"/>
        <v>-19.600000000000001</v>
      </c>
      <c r="F66">
        <f t="shared" si="1"/>
        <v>189.99750000000003</v>
      </c>
      <c r="G66">
        <f t="shared" si="2"/>
        <v>6.0025000000000031</v>
      </c>
      <c r="H66" s="1">
        <f t="shared" si="3"/>
        <v>196.00000000000003</v>
      </c>
    </row>
    <row r="67" spans="2:8" x14ac:dyDescent="0.3">
      <c r="B67">
        <v>0.26</v>
      </c>
      <c r="C67">
        <f t="shared" si="4"/>
        <v>9.6687600000000007</v>
      </c>
      <c r="D67">
        <f t="shared" si="5"/>
        <v>-2.5480000000000009</v>
      </c>
      <c r="E67">
        <f t="shared" si="0"/>
        <v>-19.600000000000001</v>
      </c>
      <c r="F67">
        <f t="shared" si="1"/>
        <v>189.50769600000004</v>
      </c>
      <c r="G67">
        <f t="shared" si="2"/>
        <v>6.4923040000000052</v>
      </c>
      <c r="H67" s="1">
        <f t="shared" si="3"/>
        <v>196.00000000000006</v>
      </c>
    </row>
    <row r="68" spans="2:8" x14ac:dyDescent="0.3">
      <c r="B68">
        <v>0.27</v>
      </c>
      <c r="C68">
        <f t="shared" si="4"/>
        <v>9.6427900000000015</v>
      </c>
      <c r="D68">
        <f t="shared" si="5"/>
        <v>-2.6460000000000012</v>
      </c>
      <c r="E68">
        <f t="shared" si="0"/>
        <v>-19.600000000000001</v>
      </c>
      <c r="F68">
        <f t="shared" si="1"/>
        <v>188.99868400000005</v>
      </c>
      <c r="G68">
        <f t="shared" si="2"/>
        <v>7.0013160000000063</v>
      </c>
      <c r="H68" s="1">
        <f t="shared" si="3"/>
        <v>196.00000000000006</v>
      </c>
    </row>
    <row r="69" spans="2:8" x14ac:dyDescent="0.3">
      <c r="B69">
        <v>0.28000000000000003</v>
      </c>
      <c r="C69">
        <f t="shared" si="4"/>
        <v>9.6158400000000022</v>
      </c>
      <c r="D69">
        <f t="shared" si="5"/>
        <v>-2.7440000000000015</v>
      </c>
      <c r="E69">
        <f t="shared" si="0"/>
        <v>-19.600000000000001</v>
      </c>
      <c r="F69">
        <f t="shared" si="1"/>
        <v>188.47046400000005</v>
      </c>
      <c r="G69">
        <f t="shared" si="2"/>
        <v>7.5295360000000082</v>
      </c>
      <c r="H69" s="1">
        <f t="shared" si="3"/>
        <v>196.00000000000006</v>
      </c>
    </row>
    <row r="70" spans="2:8" x14ac:dyDescent="0.3">
      <c r="B70">
        <v>0.28999999999999998</v>
      </c>
      <c r="C70">
        <f t="shared" si="4"/>
        <v>9.5879100000000026</v>
      </c>
      <c r="D70">
        <f t="shared" si="5"/>
        <v>-2.842000000000001</v>
      </c>
      <c r="E70">
        <f t="shared" si="0"/>
        <v>-19.600000000000001</v>
      </c>
      <c r="F70">
        <f t="shared" si="1"/>
        <v>187.92303600000005</v>
      </c>
      <c r="G70">
        <f t="shared" si="2"/>
        <v>8.0769640000000056</v>
      </c>
      <c r="H70" s="1">
        <f t="shared" si="3"/>
        <v>196.00000000000006</v>
      </c>
    </row>
    <row r="71" spans="2:8" x14ac:dyDescent="0.3">
      <c r="B71">
        <v>0.3</v>
      </c>
      <c r="C71">
        <f t="shared" si="4"/>
        <v>9.5590000000000028</v>
      </c>
      <c r="D71">
        <f t="shared" si="5"/>
        <v>-2.9400000000000013</v>
      </c>
      <c r="E71">
        <f t="shared" si="0"/>
        <v>-19.600000000000001</v>
      </c>
      <c r="F71">
        <f t="shared" si="1"/>
        <v>187.35640000000006</v>
      </c>
      <c r="G71">
        <f t="shared" si="2"/>
        <v>8.6436000000000082</v>
      </c>
      <c r="H71" s="1">
        <f t="shared" si="3"/>
        <v>196.00000000000009</v>
      </c>
    </row>
    <row r="72" spans="2:8" x14ac:dyDescent="0.3">
      <c r="B72">
        <v>0.31</v>
      </c>
      <c r="C72">
        <f t="shared" si="4"/>
        <v>9.5291100000000029</v>
      </c>
      <c r="D72">
        <f t="shared" si="5"/>
        <v>-3.0380000000000016</v>
      </c>
      <c r="E72">
        <f t="shared" si="0"/>
        <v>-19.600000000000001</v>
      </c>
      <c r="F72">
        <f t="shared" si="1"/>
        <v>186.77055600000006</v>
      </c>
      <c r="G72">
        <f t="shared" si="2"/>
        <v>9.2294440000000098</v>
      </c>
      <c r="H72" s="1">
        <f t="shared" si="3"/>
        <v>196.00000000000006</v>
      </c>
    </row>
    <row r="73" spans="2:8" x14ac:dyDescent="0.3">
      <c r="B73">
        <v>0.32</v>
      </c>
      <c r="C73">
        <f t="shared" si="4"/>
        <v>9.4982400000000027</v>
      </c>
      <c r="D73">
        <f t="shared" si="5"/>
        <v>-3.1360000000000019</v>
      </c>
      <c r="E73">
        <f t="shared" ref="E73:E104" si="6">$C$36*$C$35</f>
        <v>-19.600000000000001</v>
      </c>
      <c r="F73">
        <f t="shared" ref="F73:F104" si="7">-$C$35*$C$36*C73</f>
        <v>186.16550400000006</v>
      </c>
      <c r="G73">
        <f t="shared" si="2"/>
        <v>9.8344960000000121</v>
      </c>
      <c r="H73" s="1">
        <f t="shared" si="3"/>
        <v>196.00000000000006</v>
      </c>
    </row>
    <row r="74" spans="2:8" x14ac:dyDescent="0.3">
      <c r="B74">
        <v>0.33</v>
      </c>
      <c r="C74">
        <f t="shared" si="4"/>
        <v>9.4663900000000023</v>
      </c>
      <c r="D74">
        <f t="shared" si="5"/>
        <v>-3.2340000000000022</v>
      </c>
      <c r="E74">
        <f t="shared" si="6"/>
        <v>-19.600000000000001</v>
      </c>
      <c r="F74">
        <f t="shared" si="7"/>
        <v>185.54124400000006</v>
      </c>
      <c r="G74">
        <f t="shared" ref="G74:G105" si="8">(1/2)*$C$35*(D74^2)</f>
        <v>10.458756000000013</v>
      </c>
      <c r="H74" s="1">
        <f t="shared" si="3"/>
        <v>196.00000000000009</v>
      </c>
    </row>
    <row r="75" spans="2:8" x14ac:dyDescent="0.3">
      <c r="B75">
        <v>0.34</v>
      </c>
      <c r="C75">
        <f t="shared" si="4"/>
        <v>9.4335600000000017</v>
      </c>
      <c r="D75">
        <f t="shared" si="5"/>
        <v>-3.3320000000000025</v>
      </c>
      <c r="E75">
        <f t="shared" si="6"/>
        <v>-19.600000000000001</v>
      </c>
      <c r="F75">
        <f t="shared" si="7"/>
        <v>184.89777600000005</v>
      </c>
      <c r="G75">
        <f t="shared" si="8"/>
        <v>11.102224000000017</v>
      </c>
      <c r="H75" s="1">
        <f t="shared" si="3"/>
        <v>196.00000000000006</v>
      </c>
    </row>
    <row r="76" spans="2:8" x14ac:dyDescent="0.3">
      <c r="B76">
        <v>0.35000000000000003</v>
      </c>
      <c r="C76">
        <f t="shared" si="4"/>
        <v>9.3997500000000009</v>
      </c>
      <c r="D76">
        <f t="shared" si="5"/>
        <v>-3.4300000000000028</v>
      </c>
      <c r="E76">
        <f t="shared" si="6"/>
        <v>-19.600000000000001</v>
      </c>
      <c r="F76">
        <f t="shared" si="7"/>
        <v>184.23510000000005</v>
      </c>
      <c r="G76">
        <f t="shared" si="8"/>
        <v>11.764900000000019</v>
      </c>
      <c r="H76" s="1">
        <f t="shared" si="3"/>
        <v>196.00000000000006</v>
      </c>
    </row>
    <row r="77" spans="2:8" x14ac:dyDescent="0.3">
      <c r="B77">
        <v>0.36</v>
      </c>
      <c r="C77">
        <f t="shared" si="4"/>
        <v>9.3649600000000017</v>
      </c>
      <c r="D77">
        <f t="shared" si="5"/>
        <v>-3.5280000000000022</v>
      </c>
      <c r="E77">
        <f t="shared" si="6"/>
        <v>-19.600000000000001</v>
      </c>
      <c r="F77">
        <f t="shared" si="7"/>
        <v>183.55321600000005</v>
      </c>
      <c r="G77">
        <f t="shared" si="8"/>
        <v>12.446784000000015</v>
      </c>
      <c r="H77" s="1">
        <f t="shared" si="3"/>
        <v>196.00000000000006</v>
      </c>
    </row>
    <row r="78" spans="2:8" x14ac:dyDescent="0.3">
      <c r="B78">
        <v>0.37</v>
      </c>
      <c r="C78">
        <f t="shared" si="4"/>
        <v>9.3291900000000023</v>
      </c>
      <c r="D78">
        <f t="shared" si="5"/>
        <v>-3.6260000000000026</v>
      </c>
      <c r="E78">
        <f t="shared" si="6"/>
        <v>-19.600000000000001</v>
      </c>
      <c r="F78">
        <f t="shared" si="7"/>
        <v>182.85212400000006</v>
      </c>
      <c r="G78">
        <f t="shared" si="8"/>
        <v>13.147876000000018</v>
      </c>
      <c r="H78" s="1">
        <f t="shared" si="3"/>
        <v>196.00000000000009</v>
      </c>
    </row>
    <row r="79" spans="2:8" x14ac:dyDescent="0.3">
      <c r="B79">
        <v>0.38</v>
      </c>
      <c r="C79">
        <f t="shared" si="4"/>
        <v>9.2924400000000027</v>
      </c>
      <c r="D79">
        <f t="shared" si="5"/>
        <v>-3.7240000000000029</v>
      </c>
      <c r="E79">
        <f t="shared" si="6"/>
        <v>-19.600000000000001</v>
      </c>
      <c r="F79">
        <f t="shared" si="7"/>
        <v>182.13182400000008</v>
      </c>
      <c r="G79">
        <f t="shared" si="8"/>
        <v>13.868176000000021</v>
      </c>
      <c r="H79" s="1">
        <f t="shared" si="3"/>
        <v>196.00000000000011</v>
      </c>
    </row>
    <row r="80" spans="2:8" x14ac:dyDescent="0.3">
      <c r="B80">
        <v>0.39</v>
      </c>
      <c r="C80">
        <f t="shared" si="4"/>
        <v>9.2547100000000029</v>
      </c>
      <c r="D80">
        <f t="shared" si="5"/>
        <v>-3.8220000000000032</v>
      </c>
      <c r="E80">
        <f t="shared" si="6"/>
        <v>-19.600000000000001</v>
      </c>
      <c r="F80">
        <f t="shared" si="7"/>
        <v>181.39231600000008</v>
      </c>
      <c r="G80">
        <f t="shared" si="8"/>
        <v>14.607684000000024</v>
      </c>
      <c r="H80" s="1">
        <f t="shared" si="3"/>
        <v>196.00000000000011</v>
      </c>
    </row>
    <row r="81" spans="2:8" x14ac:dyDescent="0.3">
      <c r="B81">
        <v>0.4</v>
      </c>
      <c r="C81">
        <f t="shared" si="4"/>
        <v>9.2160000000000029</v>
      </c>
      <c r="D81">
        <f t="shared" si="5"/>
        <v>-3.9200000000000035</v>
      </c>
      <c r="E81">
        <f t="shared" si="6"/>
        <v>-19.600000000000001</v>
      </c>
      <c r="F81">
        <f t="shared" si="7"/>
        <v>180.63360000000006</v>
      </c>
      <c r="G81">
        <f t="shared" si="8"/>
        <v>15.366400000000027</v>
      </c>
      <c r="H81" s="1">
        <f t="shared" si="3"/>
        <v>196.00000000000009</v>
      </c>
    </row>
    <row r="82" spans="2:8" x14ac:dyDescent="0.3">
      <c r="B82">
        <v>0.41000000000000003</v>
      </c>
      <c r="C82">
        <f t="shared" si="4"/>
        <v>9.1763100000000026</v>
      </c>
      <c r="D82">
        <f t="shared" si="5"/>
        <v>-4.0180000000000033</v>
      </c>
      <c r="E82">
        <f t="shared" si="6"/>
        <v>-19.600000000000001</v>
      </c>
      <c r="F82">
        <f t="shared" si="7"/>
        <v>179.85567600000007</v>
      </c>
      <c r="G82">
        <f t="shared" si="8"/>
        <v>16.144324000000026</v>
      </c>
      <c r="H82" s="1">
        <f t="shared" si="3"/>
        <v>196.00000000000011</v>
      </c>
    </row>
    <row r="83" spans="2:8" x14ac:dyDescent="0.3">
      <c r="B83">
        <v>0.42</v>
      </c>
      <c r="C83">
        <f t="shared" si="4"/>
        <v>9.1356400000000022</v>
      </c>
      <c r="D83">
        <f t="shared" si="5"/>
        <v>-4.1160000000000032</v>
      </c>
      <c r="E83">
        <f t="shared" si="6"/>
        <v>-19.600000000000001</v>
      </c>
      <c r="F83">
        <f t="shared" si="7"/>
        <v>179.05854400000007</v>
      </c>
      <c r="G83">
        <f t="shared" si="8"/>
        <v>16.941456000000027</v>
      </c>
      <c r="H83" s="1">
        <f t="shared" si="3"/>
        <v>196.00000000000009</v>
      </c>
    </row>
    <row r="84" spans="2:8" x14ac:dyDescent="0.3">
      <c r="B84">
        <v>0.43</v>
      </c>
      <c r="C84">
        <f t="shared" si="4"/>
        <v>9.0939900000000016</v>
      </c>
      <c r="D84">
        <f t="shared" si="5"/>
        <v>-4.2140000000000031</v>
      </c>
      <c r="E84">
        <f t="shared" si="6"/>
        <v>-19.600000000000001</v>
      </c>
      <c r="F84">
        <f t="shared" si="7"/>
        <v>178.24220400000004</v>
      </c>
      <c r="G84">
        <f t="shared" si="8"/>
        <v>17.757796000000027</v>
      </c>
      <c r="H84" s="1">
        <f t="shared" si="3"/>
        <v>196.00000000000006</v>
      </c>
    </row>
    <row r="85" spans="2:8" x14ac:dyDescent="0.3">
      <c r="B85">
        <v>0.44</v>
      </c>
      <c r="C85">
        <f t="shared" si="4"/>
        <v>9.0513600000000007</v>
      </c>
      <c r="D85">
        <f t="shared" si="5"/>
        <v>-4.3120000000000029</v>
      </c>
      <c r="E85">
        <f t="shared" si="6"/>
        <v>-19.600000000000001</v>
      </c>
      <c r="F85">
        <f t="shared" si="7"/>
        <v>177.40665600000003</v>
      </c>
      <c r="G85">
        <f t="shared" si="8"/>
        <v>18.593344000000027</v>
      </c>
      <c r="H85" s="1">
        <f t="shared" si="3"/>
        <v>196.00000000000006</v>
      </c>
    </row>
    <row r="86" spans="2:8" x14ac:dyDescent="0.3">
      <c r="B86">
        <v>0.45</v>
      </c>
      <c r="C86">
        <f t="shared" si="4"/>
        <v>9.0077500000000015</v>
      </c>
      <c r="D86">
        <f t="shared" si="5"/>
        <v>-4.4100000000000028</v>
      </c>
      <c r="E86">
        <f t="shared" si="6"/>
        <v>-19.600000000000001</v>
      </c>
      <c r="F86">
        <f t="shared" si="7"/>
        <v>176.55190000000005</v>
      </c>
      <c r="G86">
        <f t="shared" si="8"/>
        <v>19.448100000000025</v>
      </c>
      <c r="H86" s="1">
        <f t="shared" si="3"/>
        <v>196.00000000000006</v>
      </c>
    </row>
    <row r="87" spans="2:8" x14ac:dyDescent="0.3">
      <c r="B87">
        <v>0.46</v>
      </c>
      <c r="C87">
        <f t="shared" si="4"/>
        <v>8.963160000000002</v>
      </c>
      <c r="D87">
        <f t="shared" si="5"/>
        <v>-4.5080000000000027</v>
      </c>
      <c r="E87">
        <f t="shared" si="6"/>
        <v>-19.600000000000001</v>
      </c>
      <c r="F87">
        <f t="shared" si="7"/>
        <v>175.67793600000005</v>
      </c>
      <c r="G87">
        <f t="shared" si="8"/>
        <v>20.322064000000022</v>
      </c>
      <c r="H87" s="1">
        <f t="shared" si="3"/>
        <v>196.00000000000006</v>
      </c>
    </row>
    <row r="88" spans="2:8" x14ac:dyDescent="0.3">
      <c r="B88">
        <v>0.47000000000000003</v>
      </c>
      <c r="C88">
        <f t="shared" si="4"/>
        <v>8.9175900000000023</v>
      </c>
      <c r="D88">
        <f t="shared" si="5"/>
        <v>-4.6060000000000025</v>
      </c>
      <c r="E88">
        <f t="shared" si="6"/>
        <v>-19.600000000000001</v>
      </c>
      <c r="F88">
        <f t="shared" si="7"/>
        <v>174.78476400000005</v>
      </c>
      <c r="G88">
        <f t="shared" si="8"/>
        <v>21.215236000000022</v>
      </c>
      <c r="H88" s="1">
        <f t="shared" si="3"/>
        <v>196.00000000000009</v>
      </c>
    </row>
    <row r="89" spans="2:8" x14ac:dyDescent="0.3">
      <c r="B89">
        <v>0.48</v>
      </c>
      <c r="C89">
        <f t="shared" si="4"/>
        <v>8.8710400000000025</v>
      </c>
      <c r="D89">
        <f t="shared" si="5"/>
        <v>-4.7040000000000024</v>
      </c>
      <c r="E89">
        <f t="shared" si="6"/>
        <v>-19.600000000000001</v>
      </c>
      <c r="F89">
        <f t="shared" si="7"/>
        <v>173.87238400000007</v>
      </c>
      <c r="G89">
        <f t="shared" si="8"/>
        <v>22.127616000000021</v>
      </c>
      <c r="H89" s="1">
        <f t="shared" si="3"/>
        <v>196.00000000000009</v>
      </c>
    </row>
    <row r="90" spans="2:8" x14ac:dyDescent="0.3">
      <c r="B90">
        <v>0.49</v>
      </c>
      <c r="C90">
        <f t="shared" si="4"/>
        <v>8.8235100000000024</v>
      </c>
      <c r="D90">
        <f t="shared" si="5"/>
        <v>-4.8020000000000023</v>
      </c>
      <c r="E90">
        <f t="shared" si="6"/>
        <v>-19.600000000000001</v>
      </c>
      <c r="F90">
        <f t="shared" si="7"/>
        <v>172.94079600000006</v>
      </c>
      <c r="G90">
        <f t="shared" si="8"/>
        <v>23.059204000000022</v>
      </c>
      <c r="H90" s="1">
        <f t="shared" si="3"/>
        <v>196.00000000000009</v>
      </c>
    </row>
    <row r="91" spans="2:8" x14ac:dyDescent="0.3">
      <c r="B91">
        <v>0.5</v>
      </c>
      <c r="C91">
        <f t="shared" si="4"/>
        <v>8.7750000000000021</v>
      </c>
      <c r="D91">
        <f t="shared" si="5"/>
        <v>-4.9000000000000021</v>
      </c>
      <c r="E91">
        <f t="shared" si="6"/>
        <v>-19.600000000000001</v>
      </c>
      <c r="F91">
        <f t="shared" si="7"/>
        <v>171.99000000000007</v>
      </c>
      <c r="G91">
        <f t="shared" si="8"/>
        <v>24.010000000000019</v>
      </c>
      <c r="H91" s="1">
        <f t="shared" si="3"/>
        <v>196.00000000000009</v>
      </c>
    </row>
    <row r="92" spans="2:8" x14ac:dyDescent="0.3">
      <c r="B92">
        <v>0.51</v>
      </c>
      <c r="C92">
        <f t="shared" si="4"/>
        <v>8.7255100000000017</v>
      </c>
      <c r="D92">
        <f t="shared" si="5"/>
        <v>-4.998000000000002</v>
      </c>
      <c r="E92">
        <f t="shared" si="6"/>
        <v>-19.600000000000001</v>
      </c>
      <c r="F92">
        <f t="shared" si="7"/>
        <v>171.01999600000005</v>
      </c>
      <c r="G92">
        <f t="shared" si="8"/>
        <v>24.980004000000019</v>
      </c>
      <c r="H92" s="1">
        <f t="shared" si="3"/>
        <v>196.00000000000006</v>
      </c>
    </row>
    <row r="93" spans="2:8" x14ac:dyDescent="0.3">
      <c r="B93">
        <v>0.52</v>
      </c>
      <c r="C93">
        <f t="shared" si="4"/>
        <v>8.675040000000001</v>
      </c>
      <c r="D93">
        <f t="shared" si="5"/>
        <v>-5.0960000000000019</v>
      </c>
      <c r="E93">
        <f t="shared" si="6"/>
        <v>-19.600000000000001</v>
      </c>
      <c r="F93">
        <f t="shared" si="7"/>
        <v>170.03078400000004</v>
      </c>
      <c r="G93">
        <f t="shared" si="8"/>
        <v>25.969216000000021</v>
      </c>
      <c r="H93" s="1">
        <f t="shared" si="3"/>
        <v>196.00000000000006</v>
      </c>
    </row>
    <row r="94" spans="2:8" x14ac:dyDescent="0.3">
      <c r="B94">
        <v>0.53</v>
      </c>
      <c r="C94">
        <f t="shared" si="4"/>
        <v>8.6235900000000001</v>
      </c>
      <c r="D94">
        <f t="shared" si="5"/>
        <v>-5.1940000000000017</v>
      </c>
      <c r="E94">
        <f t="shared" si="6"/>
        <v>-19.600000000000001</v>
      </c>
      <c r="F94">
        <f t="shared" si="7"/>
        <v>169.02236400000001</v>
      </c>
      <c r="G94">
        <f t="shared" si="8"/>
        <v>26.977636000000018</v>
      </c>
      <c r="H94" s="1">
        <f t="shared" si="3"/>
        <v>196.00000000000003</v>
      </c>
    </row>
    <row r="95" spans="2:8" x14ac:dyDescent="0.3">
      <c r="B95">
        <v>0.54</v>
      </c>
      <c r="C95">
        <f t="shared" si="4"/>
        <v>8.5711600000000008</v>
      </c>
      <c r="D95">
        <f t="shared" si="5"/>
        <v>-5.2920000000000016</v>
      </c>
      <c r="E95">
        <f t="shared" si="6"/>
        <v>-19.600000000000001</v>
      </c>
      <c r="F95">
        <f t="shared" si="7"/>
        <v>167.99473600000002</v>
      </c>
      <c r="G95">
        <f t="shared" si="8"/>
        <v>28.005264000000018</v>
      </c>
      <c r="H95" s="1">
        <f t="shared" si="3"/>
        <v>196.00000000000003</v>
      </c>
    </row>
    <row r="96" spans="2:8" x14ac:dyDescent="0.3">
      <c r="B96">
        <v>0.55000000000000004</v>
      </c>
      <c r="C96">
        <f t="shared" si="4"/>
        <v>8.5177500000000013</v>
      </c>
      <c r="D96">
        <f t="shared" si="5"/>
        <v>-5.3900000000000015</v>
      </c>
      <c r="E96">
        <f t="shared" si="6"/>
        <v>-19.600000000000001</v>
      </c>
      <c r="F96">
        <f t="shared" si="7"/>
        <v>166.94790000000003</v>
      </c>
      <c r="G96">
        <f t="shared" si="8"/>
        <v>29.052100000000017</v>
      </c>
      <c r="H96" s="1">
        <f t="shared" si="3"/>
        <v>196.00000000000006</v>
      </c>
    </row>
    <row r="97" spans="2:8" x14ac:dyDescent="0.3">
      <c r="B97">
        <v>0.56000000000000005</v>
      </c>
      <c r="C97">
        <f t="shared" si="4"/>
        <v>8.4633600000000015</v>
      </c>
      <c r="D97">
        <f t="shared" si="5"/>
        <v>-5.4880000000000013</v>
      </c>
      <c r="E97">
        <f t="shared" si="6"/>
        <v>-19.600000000000001</v>
      </c>
      <c r="F97">
        <f t="shared" si="7"/>
        <v>165.88185600000006</v>
      </c>
      <c r="G97">
        <f t="shared" si="8"/>
        <v>30.118144000000015</v>
      </c>
      <c r="H97" s="1">
        <f t="shared" si="3"/>
        <v>196.00000000000006</v>
      </c>
    </row>
    <row r="98" spans="2:8" x14ac:dyDescent="0.3">
      <c r="B98">
        <v>0.57000000000000006</v>
      </c>
      <c r="C98">
        <f t="shared" si="4"/>
        <v>8.4079900000000016</v>
      </c>
      <c r="D98">
        <f t="shared" si="5"/>
        <v>-5.5860000000000012</v>
      </c>
      <c r="E98">
        <f t="shared" si="6"/>
        <v>-19.600000000000001</v>
      </c>
      <c r="F98">
        <f t="shared" si="7"/>
        <v>164.79660400000003</v>
      </c>
      <c r="G98">
        <f t="shared" si="8"/>
        <v>31.203396000000012</v>
      </c>
      <c r="H98" s="1">
        <f t="shared" si="3"/>
        <v>196.00000000000006</v>
      </c>
    </row>
    <row r="99" spans="2:8" x14ac:dyDescent="0.3">
      <c r="B99">
        <v>0.57999999999999996</v>
      </c>
      <c r="C99">
        <f t="shared" si="4"/>
        <v>8.3516400000000015</v>
      </c>
      <c r="D99">
        <f t="shared" si="5"/>
        <v>-5.6840000000000002</v>
      </c>
      <c r="E99">
        <f t="shared" si="6"/>
        <v>-19.600000000000001</v>
      </c>
      <c r="F99">
        <f t="shared" si="7"/>
        <v>163.69214400000004</v>
      </c>
      <c r="G99">
        <f t="shared" si="8"/>
        <v>32.307856000000001</v>
      </c>
      <c r="H99" s="1">
        <f t="shared" si="3"/>
        <v>196.00000000000006</v>
      </c>
    </row>
    <row r="100" spans="2:8" x14ac:dyDescent="0.3">
      <c r="B100">
        <v>0.59</v>
      </c>
      <c r="C100">
        <f t="shared" si="4"/>
        <v>8.2943100000000012</v>
      </c>
      <c r="D100">
        <f t="shared" si="5"/>
        <v>-5.782</v>
      </c>
      <c r="E100">
        <f t="shared" si="6"/>
        <v>-19.600000000000001</v>
      </c>
      <c r="F100">
        <f t="shared" si="7"/>
        <v>162.56847600000003</v>
      </c>
      <c r="G100">
        <f t="shared" si="8"/>
        <v>33.431524000000003</v>
      </c>
      <c r="H100" s="1">
        <f t="shared" si="3"/>
        <v>196.00000000000003</v>
      </c>
    </row>
    <row r="101" spans="2:8" x14ac:dyDescent="0.3">
      <c r="B101">
        <v>0.6</v>
      </c>
      <c r="C101">
        <f t="shared" si="4"/>
        <v>8.2360000000000007</v>
      </c>
      <c r="D101">
        <f t="shared" si="5"/>
        <v>-5.88</v>
      </c>
      <c r="E101">
        <f t="shared" si="6"/>
        <v>-19.600000000000001</v>
      </c>
      <c r="F101">
        <f t="shared" si="7"/>
        <v>161.42560000000003</v>
      </c>
      <c r="G101">
        <f t="shared" si="8"/>
        <v>34.574399999999997</v>
      </c>
      <c r="H101" s="1">
        <f t="shared" si="3"/>
        <v>196.00000000000003</v>
      </c>
    </row>
    <row r="102" spans="2:8" x14ac:dyDescent="0.3">
      <c r="B102">
        <v>0.61</v>
      </c>
      <c r="C102">
        <f t="shared" si="4"/>
        <v>8.1767099999999999</v>
      </c>
      <c r="D102">
        <f t="shared" si="5"/>
        <v>-5.9779999999999998</v>
      </c>
      <c r="E102">
        <f t="shared" si="6"/>
        <v>-19.600000000000001</v>
      </c>
      <c r="F102">
        <f t="shared" si="7"/>
        <v>160.26351600000001</v>
      </c>
      <c r="G102">
        <f t="shared" si="8"/>
        <v>35.736483999999997</v>
      </c>
      <c r="H102" s="1">
        <f t="shared" si="3"/>
        <v>196</v>
      </c>
    </row>
    <row r="103" spans="2:8" x14ac:dyDescent="0.3">
      <c r="B103">
        <v>0.62</v>
      </c>
      <c r="C103">
        <f t="shared" si="4"/>
        <v>8.1164400000000008</v>
      </c>
      <c r="D103">
        <f t="shared" si="5"/>
        <v>-6.0759999999999996</v>
      </c>
      <c r="E103">
        <f t="shared" si="6"/>
        <v>-19.600000000000001</v>
      </c>
      <c r="F103">
        <f t="shared" si="7"/>
        <v>159.08222400000002</v>
      </c>
      <c r="G103">
        <f t="shared" si="8"/>
        <v>36.917775999999996</v>
      </c>
      <c r="H103" s="1">
        <f t="shared" si="3"/>
        <v>196.00000000000003</v>
      </c>
    </row>
    <row r="104" spans="2:8" x14ac:dyDescent="0.3">
      <c r="B104">
        <v>0.63</v>
      </c>
      <c r="C104">
        <f t="shared" si="4"/>
        <v>8.0551900000000014</v>
      </c>
      <c r="D104">
        <f t="shared" si="5"/>
        <v>-6.1739999999999995</v>
      </c>
      <c r="E104">
        <f t="shared" si="6"/>
        <v>-19.600000000000001</v>
      </c>
      <c r="F104">
        <f t="shared" si="7"/>
        <v>157.88172400000005</v>
      </c>
      <c r="G104">
        <f t="shared" si="8"/>
        <v>38.118275999999994</v>
      </c>
      <c r="H104" s="1">
        <f t="shared" si="3"/>
        <v>196.00000000000006</v>
      </c>
    </row>
    <row r="105" spans="2:8" x14ac:dyDescent="0.3">
      <c r="B105">
        <v>0.64</v>
      </c>
      <c r="C105">
        <f t="shared" si="4"/>
        <v>7.992960000000001</v>
      </c>
      <c r="D105">
        <f t="shared" si="5"/>
        <v>-6.2719999999999994</v>
      </c>
      <c r="E105">
        <f t="shared" ref="E105:E136" si="9">$C$36*$C$35</f>
        <v>-19.600000000000001</v>
      </c>
      <c r="F105">
        <f t="shared" ref="F105:F136" si="10">-$C$35*$C$36*C105</f>
        <v>156.66201600000002</v>
      </c>
      <c r="G105">
        <f t="shared" si="8"/>
        <v>39.337983999999992</v>
      </c>
      <c r="H105" s="1">
        <f t="shared" si="3"/>
        <v>196</v>
      </c>
    </row>
    <row r="106" spans="2:8" x14ac:dyDescent="0.3">
      <c r="B106">
        <v>0.65</v>
      </c>
      <c r="C106">
        <f t="shared" si="4"/>
        <v>7.9297500000000012</v>
      </c>
      <c r="D106">
        <f t="shared" si="5"/>
        <v>-6.3699999999999992</v>
      </c>
      <c r="E106">
        <f t="shared" si="9"/>
        <v>-19.600000000000001</v>
      </c>
      <c r="F106">
        <f t="shared" si="10"/>
        <v>155.42310000000003</v>
      </c>
      <c r="G106">
        <f t="shared" ref="G106:G137" si="11">(1/2)*$C$35*(D106^2)</f>
        <v>40.576899999999988</v>
      </c>
      <c r="H106" s="1">
        <f t="shared" ref="H106:H169" si="12">F106+G106</f>
        <v>196.00000000000003</v>
      </c>
    </row>
    <row r="107" spans="2:8" x14ac:dyDescent="0.3">
      <c r="B107">
        <v>0.66</v>
      </c>
      <c r="C107">
        <f t="shared" ref="C107:C170" si="13">C106+(D107+D106)/2*(B107-B106)</f>
        <v>7.8655600000000012</v>
      </c>
      <c r="D107">
        <f t="shared" ref="D107:D170" si="14">D106+(B107-B106)*(-9.8)</f>
        <v>-6.4679999999999991</v>
      </c>
      <c r="E107">
        <f t="shared" si="9"/>
        <v>-19.600000000000001</v>
      </c>
      <c r="F107">
        <f t="shared" si="10"/>
        <v>154.16497600000002</v>
      </c>
      <c r="G107">
        <f t="shared" si="11"/>
        <v>41.83502399999999</v>
      </c>
      <c r="H107" s="1">
        <f t="shared" si="12"/>
        <v>196</v>
      </c>
    </row>
    <row r="108" spans="2:8" x14ac:dyDescent="0.3">
      <c r="B108">
        <v>0.67</v>
      </c>
      <c r="C108">
        <f t="shared" si="13"/>
        <v>7.800390000000001</v>
      </c>
      <c r="D108">
        <f t="shared" si="14"/>
        <v>-6.5659999999999989</v>
      </c>
      <c r="E108">
        <f t="shared" si="9"/>
        <v>-19.600000000000001</v>
      </c>
      <c r="F108">
        <f t="shared" si="10"/>
        <v>152.88764400000002</v>
      </c>
      <c r="G108">
        <f t="shared" si="11"/>
        <v>43.112355999999984</v>
      </c>
      <c r="H108" s="1">
        <f t="shared" si="12"/>
        <v>196</v>
      </c>
    </row>
    <row r="109" spans="2:8" x14ac:dyDescent="0.3">
      <c r="B109">
        <v>0.68</v>
      </c>
      <c r="C109">
        <f t="shared" si="13"/>
        <v>7.7342400000000007</v>
      </c>
      <c r="D109">
        <f t="shared" si="14"/>
        <v>-6.6639999999999988</v>
      </c>
      <c r="E109">
        <f t="shared" si="9"/>
        <v>-19.600000000000001</v>
      </c>
      <c r="F109">
        <f t="shared" si="10"/>
        <v>151.59110400000003</v>
      </c>
      <c r="G109">
        <f t="shared" si="11"/>
        <v>44.408895999999984</v>
      </c>
      <c r="H109" s="1">
        <f t="shared" si="12"/>
        <v>196</v>
      </c>
    </row>
    <row r="110" spans="2:8" x14ac:dyDescent="0.3">
      <c r="B110">
        <v>0.69000000000000006</v>
      </c>
      <c r="C110">
        <f t="shared" si="13"/>
        <v>7.667110000000001</v>
      </c>
      <c r="D110">
        <f t="shared" si="14"/>
        <v>-6.7619999999999987</v>
      </c>
      <c r="E110">
        <f t="shared" si="9"/>
        <v>-19.600000000000001</v>
      </c>
      <c r="F110">
        <f t="shared" si="10"/>
        <v>150.27535600000002</v>
      </c>
      <c r="G110">
        <f t="shared" si="11"/>
        <v>45.724643999999984</v>
      </c>
      <c r="H110" s="1">
        <f t="shared" si="12"/>
        <v>196</v>
      </c>
    </row>
    <row r="111" spans="2:8" x14ac:dyDescent="0.3">
      <c r="B111">
        <v>0.70000000000000007</v>
      </c>
      <c r="C111">
        <f t="shared" si="13"/>
        <v>7.5990000000000011</v>
      </c>
      <c r="D111">
        <f t="shared" si="14"/>
        <v>-6.8599999999999985</v>
      </c>
      <c r="E111">
        <f t="shared" si="9"/>
        <v>-19.600000000000001</v>
      </c>
      <c r="F111">
        <f t="shared" si="10"/>
        <v>148.94040000000004</v>
      </c>
      <c r="G111">
        <f t="shared" si="11"/>
        <v>47.059599999999982</v>
      </c>
      <c r="H111" s="1">
        <f t="shared" si="12"/>
        <v>196.00000000000003</v>
      </c>
    </row>
    <row r="112" spans="2:8" x14ac:dyDescent="0.3">
      <c r="B112">
        <v>0.71</v>
      </c>
      <c r="C112">
        <f t="shared" si="13"/>
        <v>7.5299100000000019</v>
      </c>
      <c r="D112">
        <f t="shared" si="14"/>
        <v>-6.9579999999999975</v>
      </c>
      <c r="E112">
        <f t="shared" si="9"/>
        <v>-19.600000000000001</v>
      </c>
      <c r="F112">
        <f t="shared" si="10"/>
        <v>147.58623600000004</v>
      </c>
      <c r="G112">
        <f t="shared" si="11"/>
        <v>48.413763999999965</v>
      </c>
      <c r="H112" s="1">
        <f t="shared" si="12"/>
        <v>196</v>
      </c>
    </row>
    <row r="113" spans="2:8" x14ac:dyDescent="0.3">
      <c r="B113">
        <v>0.72</v>
      </c>
      <c r="C113">
        <f t="shared" si="13"/>
        <v>7.4598400000000016</v>
      </c>
      <c r="D113">
        <f t="shared" si="14"/>
        <v>-7.0559999999999974</v>
      </c>
      <c r="E113">
        <f t="shared" si="9"/>
        <v>-19.600000000000001</v>
      </c>
      <c r="F113">
        <f t="shared" si="10"/>
        <v>146.21286400000005</v>
      </c>
      <c r="G113">
        <f t="shared" si="11"/>
        <v>49.787135999999961</v>
      </c>
      <c r="H113" s="1">
        <f t="shared" si="12"/>
        <v>196</v>
      </c>
    </row>
    <row r="114" spans="2:8" x14ac:dyDescent="0.3">
      <c r="B114">
        <v>0.73</v>
      </c>
      <c r="C114">
        <f t="shared" si="13"/>
        <v>7.388790000000002</v>
      </c>
      <c r="D114">
        <f t="shared" si="14"/>
        <v>-7.1539999999999973</v>
      </c>
      <c r="E114">
        <f t="shared" si="9"/>
        <v>-19.600000000000001</v>
      </c>
      <c r="F114">
        <f t="shared" si="10"/>
        <v>144.82028400000004</v>
      </c>
      <c r="G114">
        <f t="shared" si="11"/>
        <v>51.179715999999964</v>
      </c>
      <c r="H114" s="1">
        <f t="shared" si="12"/>
        <v>196</v>
      </c>
    </row>
    <row r="115" spans="2:8" x14ac:dyDescent="0.3">
      <c r="B115">
        <v>0.74</v>
      </c>
      <c r="C115">
        <f t="shared" si="13"/>
        <v>7.3167600000000022</v>
      </c>
      <c r="D115">
        <f t="shared" si="14"/>
        <v>-7.2519999999999971</v>
      </c>
      <c r="E115">
        <f t="shared" si="9"/>
        <v>-19.600000000000001</v>
      </c>
      <c r="F115">
        <f t="shared" si="10"/>
        <v>143.40849600000004</v>
      </c>
      <c r="G115">
        <f t="shared" si="11"/>
        <v>52.591503999999958</v>
      </c>
      <c r="H115" s="1">
        <f t="shared" si="12"/>
        <v>196</v>
      </c>
    </row>
    <row r="116" spans="2:8" x14ac:dyDescent="0.3">
      <c r="B116">
        <v>0.75</v>
      </c>
      <c r="C116">
        <f t="shared" si="13"/>
        <v>7.2437500000000021</v>
      </c>
      <c r="D116">
        <f t="shared" si="14"/>
        <v>-7.349999999999997</v>
      </c>
      <c r="E116">
        <f t="shared" si="9"/>
        <v>-19.600000000000001</v>
      </c>
      <c r="F116">
        <f t="shared" si="10"/>
        <v>141.97750000000005</v>
      </c>
      <c r="G116">
        <f t="shared" si="11"/>
        <v>54.022499999999958</v>
      </c>
      <c r="H116" s="1">
        <f t="shared" si="12"/>
        <v>196</v>
      </c>
    </row>
    <row r="117" spans="2:8" x14ac:dyDescent="0.3">
      <c r="B117">
        <v>0.76</v>
      </c>
      <c r="C117">
        <f t="shared" si="13"/>
        <v>7.1697600000000019</v>
      </c>
      <c r="D117">
        <f t="shared" si="14"/>
        <v>-7.4479999999999968</v>
      </c>
      <c r="E117">
        <f t="shared" si="9"/>
        <v>-19.600000000000001</v>
      </c>
      <c r="F117">
        <f t="shared" si="10"/>
        <v>140.52729600000004</v>
      </c>
      <c r="G117">
        <f t="shared" si="11"/>
        <v>55.47270399999995</v>
      </c>
      <c r="H117" s="1">
        <f t="shared" si="12"/>
        <v>196</v>
      </c>
    </row>
    <row r="118" spans="2:8" x14ac:dyDescent="0.3">
      <c r="B118">
        <v>0.77</v>
      </c>
      <c r="C118">
        <f t="shared" si="13"/>
        <v>7.0947900000000015</v>
      </c>
      <c r="D118">
        <f t="shared" si="14"/>
        <v>-7.5459999999999967</v>
      </c>
      <c r="E118">
        <f t="shared" si="9"/>
        <v>-19.600000000000001</v>
      </c>
      <c r="F118">
        <f t="shared" si="10"/>
        <v>139.05788400000003</v>
      </c>
      <c r="G118">
        <f t="shared" si="11"/>
        <v>56.942115999999949</v>
      </c>
      <c r="H118" s="1">
        <f t="shared" si="12"/>
        <v>195.99999999999997</v>
      </c>
    </row>
    <row r="119" spans="2:8" x14ac:dyDescent="0.3">
      <c r="B119">
        <v>0.78</v>
      </c>
      <c r="C119">
        <f t="shared" si="13"/>
        <v>7.0188400000000017</v>
      </c>
      <c r="D119">
        <f t="shared" si="14"/>
        <v>-7.6439999999999966</v>
      </c>
      <c r="E119">
        <f t="shared" si="9"/>
        <v>-19.600000000000001</v>
      </c>
      <c r="F119">
        <f t="shared" si="10"/>
        <v>137.56926400000003</v>
      </c>
      <c r="G119">
        <f t="shared" si="11"/>
        <v>58.430735999999946</v>
      </c>
      <c r="H119" s="1">
        <f t="shared" si="12"/>
        <v>195.99999999999997</v>
      </c>
    </row>
    <row r="120" spans="2:8" x14ac:dyDescent="0.3">
      <c r="B120">
        <v>0.79</v>
      </c>
      <c r="C120">
        <f t="shared" si="13"/>
        <v>6.9419100000000018</v>
      </c>
      <c r="D120">
        <f t="shared" si="14"/>
        <v>-7.7419999999999964</v>
      </c>
      <c r="E120">
        <f t="shared" si="9"/>
        <v>-19.600000000000001</v>
      </c>
      <c r="F120">
        <f t="shared" si="10"/>
        <v>136.06143600000004</v>
      </c>
      <c r="G120">
        <f t="shared" si="11"/>
        <v>59.938563999999943</v>
      </c>
      <c r="H120" s="1">
        <f t="shared" si="12"/>
        <v>196</v>
      </c>
    </row>
    <row r="121" spans="2:8" x14ac:dyDescent="0.3">
      <c r="B121">
        <v>0.8</v>
      </c>
      <c r="C121">
        <f t="shared" si="13"/>
        <v>6.8640000000000017</v>
      </c>
      <c r="D121">
        <f t="shared" si="14"/>
        <v>-7.8399999999999963</v>
      </c>
      <c r="E121">
        <f t="shared" si="9"/>
        <v>-19.600000000000001</v>
      </c>
      <c r="F121">
        <f t="shared" si="10"/>
        <v>134.53440000000003</v>
      </c>
      <c r="G121">
        <f t="shared" si="11"/>
        <v>61.465599999999945</v>
      </c>
      <c r="H121" s="1">
        <f t="shared" si="12"/>
        <v>195.99999999999997</v>
      </c>
    </row>
    <row r="122" spans="2:8" x14ac:dyDescent="0.3">
      <c r="B122">
        <v>0.81</v>
      </c>
      <c r="C122">
        <f t="shared" si="13"/>
        <v>6.7851100000000013</v>
      </c>
      <c r="D122">
        <f t="shared" si="14"/>
        <v>-7.9379999999999962</v>
      </c>
      <c r="E122">
        <f t="shared" si="9"/>
        <v>-19.600000000000001</v>
      </c>
      <c r="F122">
        <f t="shared" si="10"/>
        <v>132.98815600000003</v>
      </c>
      <c r="G122">
        <f t="shared" si="11"/>
        <v>63.01184399999994</v>
      </c>
      <c r="H122" s="1">
        <f t="shared" si="12"/>
        <v>195.99999999999997</v>
      </c>
    </row>
    <row r="123" spans="2:8" x14ac:dyDescent="0.3">
      <c r="B123">
        <v>0.82000000000000006</v>
      </c>
      <c r="C123">
        <f t="shared" si="13"/>
        <v>6.7052400000000016</v>
      </c>
      <c r="D123">
        <f t="shared" si="14"/>
        <v>-8.035999999999996</v>
      </c>
      <c r="E123">
        <f t="shared" si="9"/>
        <v>-19.600000000000001</v>
      </c>
      <c r="F123">
        <f t="shared" si="10"/>
        <v>131.42270400000004</v>
      </c>
      <c r="G123">
        <f t="shared" si="11"/>
        <v>64.577295999999933</v>
      </c>
      <c r="H123" s="1">
        <f t="shared" si="12"/>
        <v>195.99999999999997</v>
      </c>
    </row>
    <row r="124" spans="2:8" x14ac:dyDescent="0.3">
      <c r="B124">
        <v>0.83000000000000007</v>
      </c>
      <c r="C124">
        <f t="shared" si="13"/>
        <v>6.6243900000000018</v>
      </c>
      <c r="D124">
        <f t="shared" si="14"/>
        <v>-8.1339999999999968</v>
      </c>
      <c r="E124">
        <f t="shared" si="9"/>
        <v>-19.600000000000001</v>
      </c>
      <c r="F124">
        <f t="shared" si="10"/>
        <v>129.83804400000005</v>
      </c>
      <c r="G124">
        <f t="shared" si="11"/>
        <v>66.161955999999947</v>
      </c>
      <c r="H124" s="1">
        <f t="shared" si="12"/>
        <v>196</v>
      </c>
    </row>
    <row r="125" spans="2:8" x14ac:dyDescent="0.3">
      <c r="B125">
        <v>0.84</v>
      </c>
      <c r="C125">
        <f t="shared" si="13"/>
        <v>6.5425600000000026</v>
      </c>
      <c r="D125">
        <f t="shared" si="14"/>
        <v>-8.2319999999999958</v>
      </c>
      <c r="E125">
        <f t="shared" si="9"/>
        <v>-19.600000000000001</v>
      </c>
      <c r="F125">
        <f t="shared" si="10"/>
        <v>128.23417600000005</v>
      </c>
      <c r="G125">
        <f t="shared" si="11"/>
        <v>67.765823999999924</v>
      </c>
      <c r="H125" s="1">
        <f t="shared" si="12"/>
        <v>195.99999999999997</v>
      </c>
    </row>
    <row r="126" spans="2:8" x14ac:dyDescent="0.3">
      <c r="B126">
        <v>0.85</v>
      </c>
      <c r="C126">
        <f t="shared" si="13"/>
        <v>6.4597500000000023</v>
      </c>
      <c r="D126">
        <f t="shared" si="14"/>
        <v>-8.3299999999999965</v>
      </c>
      <c r="E126">
        <f t="shared" si="9"/>
        <v>-19.600000000000001</v>
      </c>
      <c r="F126">
        <f t="shared" si="10"/>
        <v>126.61110000000005</v>
      </c>
      <c r="G126">
        <f t="shared" si="11"/>
        <v>69.388899999999936</v>
      </c>
      <c r="H126" s="1">
        <f t="shared" si="12"/>
        <v>196</v>
      </c>
    </row>
    <row r="127" spans="2:8" x14ac:dyDescent="0.3">
      <c r="B127">
        <v>0.86</v>
      </c>
      <c r="C127">
        <f t="shared" si="13"/>
        <v>6.3759600000000018</v>
      </c>
      <c r="D127">
        <f t="shared" si="14"/>
        <v>-8.4279999999999973</v>
      </c>
      <c r="E127">
        <f t="shared" si="9"/>
        <v>-19.600000000000001</v>
      </c>
      <c r="F127">
        <f t="shared" si="10"/>
        <v>124.96881600000005</v>
      </c>
      <c r="G127">
        <f t="shared" si="11"/>
        <v>71.031183999999953</v>
      </c>
      <c r="H127" s="1">
        <f t="shared" si="12"/>
        <v>196</v>
      </c>
    </row>
    <row r="128" spans="2:8" x14ac:dyDescent="0.3">
      <c r="B128">
        <v>0.87</v>
      </c>
      <c r="C128">
        <f t="shared" si="13"/>
        <v>6.2911900000000021</v>
      </c>
      <c r="D128">
        <f t="shared" si="14"/>
        <v>-8.525999999999998</v>
      </c>
      <c r="E128">
        <f t="shared" si="9"/>
        <v>-19.600000000000001</v>
      </c>
      <c r="F128">
        <f t="shared" si="10"/>
        <v>123.30732400000005</v>
      </c>
      <c r="G128">
        <f t="shared" si="11"/>
        <v>72.692675999999963</v>
      </c>
      <c r="H128" s="1">
        <f t="shared" si="12"/>
        <v>196</v>
      </c>
    </row>
    <row r="129" spans="2:8" x14ac:dyDescent="0.3">
      <c r="B129">
        <v>0.88</v>
      </c>
      <c r="C129">
        <f t="shared" si="13"/>
        <v>6.2054400000000021</v>
      </c>
      <c r="D129">
        <f t="shared" si="14"/>
        <v>-8.6239999999999988</v>
      </c>
      <c r="E129">
        <f t="shared" si="9"/>
        <v>-19.600000000000001</v>
      </c>
      <c r="F129">
        <f t="shared" si="10"/>
        <v>121.62662400000005</v>
      </c>
      <c r="G129">
        <f t="shared" si="11"/>
        <v>74.373375999999979</v>
      </c>
      <c r="H129" s="1">
        <f t="shared" si="12"/>
        <v>196.00000000000003</v>
      </c>
    </row>
    <row r="130" spans="2:8" x14ac:dyDescent="0.3">
      <c r="B130">
        <v>0.89</v>
      </c>
      <c r="C130">
        <f t="shared" si="13"/>
        <v>6.1187100000000019</v>
      </c>
      <c r="D130">
        <f t="shared" si="14"/>
        <v>-8.7219999999999995</v>
      </c>
      <c r="E130">
        <f t="shared" si="9"/>
        <v>-19.600000000000001</v>
      </c>
      <c r="F130">
        <f t="shared" si="10"/>
        <v>119.92671600000004</v>
      </c>
      <c r="G130">
        <f t="shared" si="11"/>
        <v>76.073283999999987</v>
      </c>
      <c r="H130" s="1">
        <f t="shared" si="12"/>
        <v>196.00000000000003</v>
      </c>
    </row>
    <row r="131" spans="2:8" x14ac:dyDescent="0.3">
      <c r="B131">
        <v>0.9</v>
      </c>
      <c r="C131">
        <f t="shared" si="13"/>
        <v>6.0310000000000015</v>
      </c>
      <c r="D131">
        <f t="shared" si="14"/>
        <v>-8.82</v>
      </c>
      <c r="E131">
        <f t="shared" si="9"/>
        <v>-19.600000000000001</v>
      </c>
      <c r="F131">
        <f t="shared" si="10"/>
        <v>118.20760000000004</v>
      </c>
      <c r="G131">
        <f t="shared" si="11"/>
        <v>77.792400000000001</v>
      </c>
      <c r="H131" s="1">
        <f t="shared" si="12"/>
        <v>196.00000000000006</v>
      </c>
    </row>
    <row r="132" spans="2:8" x14ac:dyDescent="0.3">
      <c r="B132">
        <v>0.91</v>
      </c>
      <c r="C132">
        <f t="shared" si="13"/>
        <v>5.9423100000000018</v>
      </c>
      <c r="D132">
        <f t="shared" si="14"/>
        <v>-8.918000000000001</v>
      </c>
      <c r="E132">
        <f t="shared" si="9"/>
        <v>-19.600000000000001</v>
      </c>
      <c r="F132">
        <f t="shared" si="10"/>
        <v>116.46927600000004</v>
      </c>
      <c r="G132">
        <f t="shared" si="11"/>
        <v>79.530724000000021</v>
      </c>
      <c r="H132" s="1">
        <f t="shared" si="12"/>
        <v>196.00000000000006</v>
      </c>
    </row>
    <row r="133" spans="2:8" x14ac:dyDescent="0.3">
      <c r="B133">
        <v>0.92</v>
      </c>
      <c r="C133">
        <f t="shared" si="13"/>
        <v>5.8526400000000018</v>
      </c>
      <c r="D133">
        <f t="shared" si="14"/>
        <v>-9.0160000000000018</v>
      </c>
      <c r="E133">
        <f t="shared" si="9"/>
        <v>-19.600000000000001</v>
      </c>
      <c r="F133">
        <f t="shared" si="10"/>
        <v>114.71174400000004</v>
      </c>
      <c r="G133">
        <f t="shared" si="11"/>
        <v>81.288256000000032</v>
      </c>
      <c r="H133" s="1">
        <f t="shared" si="12"/>
        <v>196.00000000000006</v>
      </c>
    </row>
    <row r="134" spans="2:8" x14ac:dyDescent="0.3">
      <c r="B134">
        <v>0.93</v>
      </c>
      <c r="C134">
        <f t="shared" si="13"/>
        <v>5.7619900000000017</v>
      </c>
      <c r="D134">
        <f t="shared" si="14"/>
        <v>-9.1140000000000025</v>
      </c>
      <c r="E134">
        <f t="shared" si="9"/>
        <v>-19.600000000000001</v>
      </c>
      <c r="F134">
        <f t="shared" si="10"/>
        <v>112.93500400000005</v>
      </c>
      <c r="G134">
        <f t="shared" si="11"/>
        <v>83.06499600000005</v>
      </c>
      <c r="H134" s="1">
        <f t="shared" si="12"/>
        <v>196.00000000000011</v>
      </c>
    </row>
    <row r="135" spans="2:8" x14ac:dyDescent="0.3">
      <c r="B135">
        <v>0.94000000000000006</v>
      </c>
      <c r="C135">
        <f t="shared" si="13"/>
        <v>5.6703600000000014</v>
      </c>
      <c r="D135">
        <f t="shared" si="14"/>
        <v>-9.2120000000000033</v>
      </c>
      <c r="E135">
        <f t="shared" si="9"/>
        <v>-19.600000000000001</v>
      </c>
      <c r="F135">
        <f t="shared" si="10"/>
        <v>111.13905600000004</v>
      </c>
      <c r="G135">
        <f t="shared" si="11"/>
        <v>84.86094400000006</v>
      </c>
      <c r="H135" s="1">
        <f t="shared" si="12"/>
        <v>196.00000000000011</v>
      </c>
    </row>
    <row r="136" spans="2:8" x14ac:dyDescent="0.3">
      <c r="B136">
        <v>0.95000000000000007</v>
      </c>
      <c r="C136">
        <f t="shared" si="13"/>
        <v>5.5777500000000009</v>
      </c>
      <c r="D136">
        <f t="shared" si="14"/>
        <v>-9.3100000000000041</v>
      </c>
      <c r="E136">
        <f t="shared" si="9"/>
        <v>-19.600000000000001</v>
      </c>
      <c r="F136">
        <f t="shared" si="10"/>
        <v>109.32390000000002</v>
      </c>
      <c r="G136">
        <f t="shared" si="11"/>
        <v>86.676100000000076</v>
      </c>
      <c r="H136" s="1">
        <f t="shared" si="12"/>
        <v>196.00000000000011</v>
      </c>
    </row>
    <row r="137" spans="2:8" x14ac:dyDescent="0.3">
      <c r="B137">
        <v>0.96</v>
      </c>
      <c r="C137">
        <f t="shared" si="13"/>
        <v>5.4841600000000019</v>
      </c>
      <c r="D137">
        <f t="shared" si="14"/>
        <v>-9.408000000000003</v>
      </c>
      <c r="E137">
        <f t="shared" ref="E137:E168" si="15">$C$36*$C$35</f>
        <v>-19.600000000000001</v>
      </c>
      <c r="F137">
        <f t="shared" ref="F137:F168" si="16">-$C$35*$C$36*C137</f>
        <v>107.48953600000004</v>
      </c>
      <c r="G137">
        <f t="shared" si="11"/>
        <v>88.510464000000056</v>
      </c>
      <c r="H137" s="1">
        <f t="shared" si="12"/>
        <v>196.00000000000011</v>
      </c>
    </row>
    <row r="138" spans="2:8" x14ac:dyDescent="0.3">
      <c r="B138">
        <v>0.97</v>
      </c>
      <c r="C138">
        <f t="shared" si="13"/>
        <v>5.3895900000000019</v>
      </c>
      <c r="D138">
        <f t="shared" si="14"/>
        <v>-9.5060000000000038</v>
      </c>
      <c r="E138">
        <f t="shared" si="15"/>
        <v>-19.600000000000001</v>
      </c>
      <c r="F138">
        <f t="shared" si="16"/>
        <v>105.63596400000004</v>
      </c>
      <c r="G138">
        <f t="shared" ref="G138:G169" si="17">(1/2)*$C$35*(D138^2)</f>
        <v>90.36403600000007</v>
      </c>
      <c r="H138" s="1">
        <f t="shared" si="12"/>
        <v>196.00000000000011</v>
      </c>
    </row>
    <row r="139" spans="2:8" x14ac:dyDescent="0.3">
      <c r="B139">
        <v>0.98</v>
      </c>
      <c r="C139">
        <f t="shared" si="13"/>
        <v>5.2940400000000016</v>
      </c>
      <c r="D139">
        <f t="shared" si="14"/>
        <v>-9.6040000000000045</v>
      </c>
      <c r="E139">
        <f t="shared" si="15"/>
        <v>-19.600000000000001</v>
      </c>
      <c r="F139">
        <f t="shared" si="16"/>
        <v>103.76318400000004</v>
      </c>
      <c r="G139">
        <f t="shared" si="17"/>
        <v>92.23681600000009</v>
      </c>
      <c r="H139" s="1">
        <f t="shared" si="12"/>
        <v>196.00000000000011</v>
      </c>
    </row>
    <row r="140" spans="2:8" x14ac:dyDescent="0.3">
      <c r="B140">
        <v>0.99</v>
      </c>
      <c r="C140">
        <f t="shared" si="13"/>
        <v>5.1975100000000012</v>
      </c>
      <c r="D140">
        <f t="shared" si="14"/>
        <v>-9.7020000000000053</v>
      </c>
      <c r="E140">
        <f t="shared" si="15"/>
        <v>-19.600000000000001</v>
      </c>
      <c r="F140">
        <f t="shared" si="16"/>
        <v>101.87119600000003</v>
      </c>
      <c r="G140">
        <f t="shared" si="17"/>
        <v>94.128804000000102</v>
      </c>
      <c r="H140" s="1">
        <f t="shared" si="12"/>
        <v>196.00000000000011</v>
      </c>
    </row>
    <row r="141" spans="2:8" x14ac:dyDescent="0.3">
      <c r="B141">
        <v>1</v>
      </c>
      <c r="C141">
        <f t="shared" si="13"/>
        <v>5.1000000000000014</v>
      </c>
      <c r="D141">
        <f t="shared" si="14"/>
        <v>-9.800000000000006</v>
      </c>
      <c r="E141">
        <f t="shared" si="15"/>
        <v>-19.600000000000001</v>
      </c>
      <c r="F141">
        <f t="shared" si="16"/>
        <v>99.960000000000036</v>
      </c>
      <c r="G141">
        <f t="shared" si="17"/>
        <v>96.04000000000012</v>
      </c>
      <c r="H141" s="1">
        <f t="shared" si="12"/>
        <v>196.00000000000017</v>
      </c>
    </row>
    <row r="142" spans="2:8" x14ac:dyDescent="0.3">
      <c r="B142">
        <v>1.01</v>
      </c>
      <c r="C142">
        <f t="shared" si="13"/>
        <v>5.0015100000000015</v>
      </c>
      <c r="D142">
        <f t="shared" si="14"/>
        <v>-9.8980000000000068</v>
      </c>
      <c r="E142">
        <f t="shared" si="15"/>
        <v>-19.600000000000001</v>
      </c>
      <c r="F142">
        <f t="shared" si="16"/>
        <v>98.029596000000041</v>
      </c>
      <c r="G142">
        <f t="shared" si="17"/>
        <v>97.97040400000013</v>
      </c>
      <c r="H142" s="1">
        <f t="shared" si="12"/>
        <v>196.00000000000017</v>
      </c>
    </row>
    <row r="143" spans="2:8" x14ac:dyDescent="0.3">
      <c r="B143">
        <v>1.02</v>
      </c>
      <c r="C143">
        <f t="shared" si="13"/>
        <v>4.9020400000000013</v>
      </c>
      <c r="D143">
        <f t="shared" si="14"/>
        <v>-9.9960000000000075</v>
      </c>
      <c r="E143">
        <f t="shared" si="15"/>
        <v>-19.600000000000001</v>
      </c>
      <c r="F143">
        <f t="shared" si="16"/>
        <v>96.079984000000039</v>
      </c>
      <c r="G143">
        <f t="shared" si="17"/>
        <v>99.920016000000146</v>
      </c>
      <c r="H143" s="1">
        <f t="shared" si="12"/>
        <v>196.00000000000017</v>
      </c>
    </row>
    <row r="144" spans="2:8" x14ac:dyDescent="0.3">
      <c r="B144">
        <v>1.03</v>
      </c>
      <c r="C144">
        <f t="shared" si="13"/>
        <v>4.8015900000000009</v>
      </c>
      <c r="D144">
        <f t="shared" si="14"/>
        <v>-10.094000000000008</v>
      </c>
      <c r="E144">
        <f t="shared" si="15"/>
        <v>-19.600000000000001</v>
      </c>
      <c r="F144">
        <f t="shared" si="16"/>
        <v>94.111164000000031</v>
      </c>
      <c r="G144">
        <f t="shared" si="17"/>
        <v>101.88883600000017</v>
      </c>
      <c r="H144" s="1">
        <f t="shared" si="12"/>
        <v>196.0000000000002</v>
      </c>
    </row>
    <row r="145" spans="2:8" x14ac:dyDescent="0.3">
      <c r="B145">
        <v>1.04</v>
      </c>
      <c r="C145">
        <f t="shared" si="13"/>
        <v>4.7001600000000003</v>
      </c>
      <c r="D145">
        <f t="shared" si="14"/>
        <v>-10.192000000000009</v>
      </c>
      <c r="E145">
        <f t="shared" si="15"/>
        <v>-19.600000000000001</v>
      </c>
      <c r="F145">
        <f t="shared" si="16"/>
        <v>92.123136000000017</v>
      </c>
      <c r="G145">
        <f t="shared" si="17"/>
        <v>103.87686400000018</v>
      </c>
      <c r="H145" s="1">
        <f t="shared" si="12"/>
        <v>196.0000000000002</v>
      </c>
    </row>
    <row r="146" spans="2:8" x14ac:dyDescent="0.3">
      <c r="B146">
        <v>1.05</v>
      </c>
      <c r="C146">
        <f t="shared" si="13"/>
        <v>4.5977500000000004</v>
      </c>
      <c r="D146">
        <f t="shared" si="14"/>
        <v>-10.29000000000001</v>
      </c>
      <c r="E146">
        <f t="shared" si="15"/>
        <v>-19.600000000000001</v>
      </c>
      <c r="F146">
        <f t="shared" si="16"/>
        <v>90.115900000000011</v>
      </c>
      <c r="G146">
        <f t="shared" si="17"/>
        <v>105.8841000000002</v>
      </c>
      <c r="H146" s="1">
        <f t="shared" si="12"/>
        <v>196.00000000000023</v>
      </c>
    </row>
    <row r="147" spans="2:8" x14ac:dyDescent="0.3">
      <c r="B147">
        <v>1.06</v>
      </c>
      <c r="C147">
        <f t="shared" si="13"/>
        <v>4.4943600000000004</v>
      </c>
      <c r="D147">
        <f t="shared" si="14"/>
        <v>-10.388000000000011</v>
      </c>
      <c r="E147">
        <f t="shared" si="15"/>
        <v>-19.600000000000001</v>
      </c>
      <c r="F147">
        <f t="shared" si="16"/>
        <v>88.089456000000013</v>
      </c>
      <c r="G147">
        <f t="shared" si="17"/>
        <v>107.91054400000021</v>
      </c>
      <c r="H147" s="1">
        <f t="shared" si="12"/>
        <v>196.00000000000023</v>
      </c>
    </row>
    <row r="148" spans="2:8" x14ac:dyDescent="0.3">
      <c r="B148">
        <v>1.07</v>
      </c>
      <c r="C148">
        <f t="shared" si="13"/>
        <v>4.3899900000000001</v>
      </c>
      <c r="D148">
        <f t="shared" si="14"/>
        <v>-10.486000000000011</v>
      </c>
      <c r="E148">
        <f t="shared" si="15"/>
        <v>-19.600000000000001</v>
      </c>
      <c r="F148">
        <f t="shared" si="16"/>
        <v>86.043804000000009</v>
      </c>
      <c r="G148">
        <f t="shared" si="17"/>
        <v>109.95619600000023</v>
      </c>
      <c r="H148" s="1">
        <f t="shared" si="12"/>
        <v>196.00000000000023</v>
      </c>
    </row>
    <row r="149" spans="2:8" x14ac:dyDescent="0.3">
      <c r="B149">
        <v>1.08</v>
      </c>
      <c r="C149">
        <f t="shared" si="13"/>
        <v>4.2846399999999996</v>
      </c>
      <c r="D149">
        <f t="shared" si="14"/>
        <v>-10.584000000000012</v>
      </c>
      <c r="E149">
        <f t="shared" si="15"/>
        <v>-19.600000000000001</v>
      </c>
      <c r="F149">
        <f t="shared" si="16"/>
        <v>83.978943999999998</v>
      </c>
      <c r="G149">
        <f t="shared" si="17"/>
        <v>112.02105600000026</v>
      </c>
      <c r="H149" s="1">
        <f t="shared" si="12"/>
        <v>196.00000000000026</v>
      </c>
    </row>
    <row r="150" spans="2:8" x14ac:dyDescent="0.3">
      <c r="B150">
        <v>1.0900000000000001</v>
      </c>
      <c r="C150">
        <f t="shared" si="13"/>
        <v>4.1783099999999997</v>
      </c>
      <c r="D150">
        <f t="shared" si="14"/>
        <v>-10.682000000000013</v>
      </c>
      <c r="E150">
        <f t="shared" si="15"/>
        <v>-19.600000000000001</v>
      </c>
      <c r="F150">
        <f t="shared" si="16"/>
        <v>81.894875999999996</v>
      </c>
      <c r="G150">
        <f t="shared" si="17"/>
        <v>114.10512400000027</v>
      </c>
      <c r="H150" s="1">
        <f t="shared" si="12"/>
        <v>196.00000000000028</v>
      </c>
    </row>
    <row r="151" spans="2:8" x14ac:dyDescent="0.3">
      <c r="B151">
        <v>1.1000000000000001</v>
      </c>
      <c r="C151">
        <f t="shared" si="13"/>
        <v>4.0709999999999997</v>
      </c>
      <c r="D151">
        <f t="shared" si="14"/>
        <v>-10.780000000000014</v>
      </c>
      <c r="E151">
        <f t="shared" si="15"/>
        <v>-19.600000000000001</v>
      </c>
      <c r="F151">
        <f t="shared" si="16"/>
        <v>79.791600000000003</v>
      </c>
      <c r="G151">
        <f t="shared" si="17"/>
        <v>116.2084000000003</v>
      </c>
      <c r="H151" s="1">
        <f t="shared" si="12"/>
        <v>196.00000000000028</v>
      </c>
    </row>
    <row r="152" spans="2:8" x14ac:dyDescent="0.3">
      <c r="B152">
        <v>1.1100000000000001</v>
      </c>
      <c r="C152">
        <f t="shared" si="13"/>
        <v>3.9627099999999995</v>
      </c>
      <c r="D152">
        <f t="shared" si="14"/>
        <v>-10.878000000000014</v>
      </c>
      <c r="E152">
        <f t="shared" si="15"/>
        <v>-19.600000000000001</v>
      </c>
      <c r="F152">
        <f t="shared" si="16"/>
        <v>77.669116000000002</v>
      </c>
      <c r="G152">
        <f t="shared" si="17"/>
        <v>118.33088400000031</v>
      </c>
      <c r="H152" s="1">
        <f t="shared" si="12"/>
        <v>196.00000000000031</v>
      </c>
    </row>
    <row r="153" spans="2:8" x14ac:dyDescent="0.3">
      <c r="B153">
        <v>1.1200000000000001</v>
      </c>
      <c r="C153">
        <f t="shared" si="13"/>
        <v>3.8534399999999991</v>
      </c>
      <c r="D153">
        <f t="shared" si="14"/>
        <v>-10.976000000000015</v>
      </c>
      <c r="E153">
        <f t="shared" si="15"/>
        <v>-19.600000000000001</v>
      </c>
      <c r="F153">
        <f t="shared" si="16"/>
        <v>75.527423999999982</v>
      </c>
      <c r="G153">
        <f t="shared" si="17"/>
        <v>120.47257600000033</v>
      </c>
      <c r="H153" s="1">
        <f t="shared" si="12"/>
        <v>196.00000000000031</v>
      </c>
    </row>
    <row r="154" spans="2:8" x14ac:dyDescent="0.3">
      <c r="B154">
        <v>1.1300000000000001</v>
      </c>
      <c r="C154">
        <f t="shared" si="13"/>
        <v>3.7431899999999989</v>
      </c>
      <c r="D154">
        <f t="shared" si="14"/>
        <v>-11.074000000000016</v>
      </c>
      <c r="E154">
        <f t="shared" si="15"/>
        <v>-19.600000000000001</v>
      </c>
      <c r="F154">
        <f t="shared" si="16"/>
        <v>73.366523999999984</v>
      </c>
      <c r="G154">
        <f t="shared" si="17"/>
        <v>122.63347600000036</v>
      </c>
      <c r="H154" s="1">
        <f t="shared" si="12"/>
        <v>196.00000000000034</v>
      </c>
    </row>
    <row r="155" spans="2:8" x14ac:dyDescent="0.3">
      <c r="B155">
        <v>1.1400000000000001</v>
      </c>
      <c r="C155">
        <f t="shared" si="13"/>
        <v>3.6319599999999985</v>
      </c>
      <c r="D155">
        <f t="shared" si="14"/>
        <v>-11.172000000000017</v>
      </c>
      <c r="E155">
        <f t="shared" si="15"/>
        <v>-19.600000000000001</v>
      </c>
      <c r="F155">
        <f t="shared" si="16"/>
        <v>71.18641599999998</v>
      </c>
      <c r="G155">
        <f t="shared" si="17"/>
        <v>124.81358400000038</v>
      </c>
      <c r="H155" s="1">
        <f t="shared" si="12"/>
        <v>196.00000000000034</v>
      </c>
    </row>
    <row r="156" spans="2:8" x14ac:dyDescent="0.3">
      <c r="B156">
        <v>1.1500000000000001</v>
      </c>
      <c r="C156">
        <f t="shared" si="13"/>
        <v>3.5197499999999984</v>
      </c>
      <c r="D156">
        <f t="shared" si="14"/>
        <v>-11.270000000000017</v>
      </c>
      <c r="E156">
        <f t="shared" si="15"/>
        <v>-19.600000000000001</v>
      </c>
      <c r="F156">
        <f t="shared" si="16"/>
        <v>68.98709999999997</v>
      </c>
      <c r="G156">
        <f t="shared" si="17"/>
        <v>127.01290000000039</v>
      </c>
      <c r="H156" s="1">
        <f t="shared" si="12"/>
        <v>196.00000000000034</v>
      </c>
    </row>
    <row r="157" spans="2:8" x14ac:dyDescent="0.3">
      <c r="B157">
        <v>1.1599999999999999</v>
      </c>
      <c r="C157">
        <f t="shared" si="13"/>
        <v>3.4065600000000007</v>
      </c>
      <c r="D157">
        <f t="shared" si="14"/>
        <v>-11.368000000000015</v>
      </c>
      <c r="E157">
        <f t="shared" si="15"/>
        <v>-19.600000000000001</v>
      </c>
      <c r="F157">
        <f t="shared" si="16"/>
        <v>66.768576000000024</v>
      </c>
      <c r="G157">
        <f t="shared" si="17"/>
        <v>129.23142400000032</v>
      </c>
      <c r="H157" s="1">
        <f t="shared" si="12"/>
        <v>196.00000000000034</v>
      </c>
    </row>
    <row r="158" spans="2:8" x14ac:dyDescent="0.3">
      <c r="B158">
        <v>1.17</v>
      </c>
      <c r="C158">
        <f t="shared" si="13"/>
        <v>3.2923900000000006</v>
      </c>
      <c r="D158">
        <f t="shared" si="14"/>
        <v>-11.466000000000015</v>
      </c>
      <c r="E158">
        <f t="shared" si="15"/>
        <v>-19.600000000000001</v>
      </c>
      <c r="F158">
        <f t="shared" si="16"/>
        <v>64.530844000000016</v>
      </c>
      <c r="G158">
        <f t="shared" si="17"/>
        <v>131.46915600000034</v>
      </c>
      <c r="H158" s="1">
        <f t="shared" si="12"/>
        <v>196.00000000000034</v>
      </c>
    </row>
    <row r="159" spans="2:8" x14ac:dyDescent="0.3">
      <c r="B159">
        <v>1.18</v>
      </c>
      <c r="C159">
        <f t="shared" si="13"/>
        <v>3.1772400000000003</v>
      </c>
      <c r="D159">
        <f t="shared" si="14"/>
        <v>-11.564000000000016</v>
      </c>
      <c r="E159">
        <f t="shared" si="15"/>
        <v>-19.600000000000001</v>
      </c>
      <c r="F159">
        <f t="shared" si="16"/>
        <v>62.273904000000009</v>
      </c>
      <c r="G159">
        <f t="shared" si="17"/>
        <v>133.72609600000038</v>
      </c>
      <c r="H159" s="1">
        <f t="shared" si="12"/>
        <v>196.0000000000004</v>
      </c>
    </row>
    <row r="160" spans="2:8" x14ac:dyDescent="0.3">
      <c r="B160">
        <v>1.19</v>
      </c>
      <c r="C160">
        <f t="shared" si="13"/>
        <v>3.0611100000000002</v>
      </c>
      <c r="D160">
        <f t="shared" si="14"/>
        <v>-11.662000000000017</v>
      </c>
      <c r="E160">
        <f t="shared" si="15"/>
        <v>-19.600000000000001</v>
      </c>
      <c r="F160">
        <f t="shared" si="16"/>
        <v>59.99775600000001</v>
      </c>
      <c r="G160">
        <f t="shared" si="17"/>
        <v>136.00224400000039</v>
      </c>
      <c r="H160" s="1">
        <f t="shared" si="12"/>
        <v>196.0000000000004</v>
      </c>
    </row>
    <row r="161" spans="2:8" x14ac:dyDescent="0.3">
      <c r="B161">
        <v>1.2</v>
      </c>
      <c r="C161">
        <f t="shared" si="13"/>
        <v>2.944</v>
      </c>
      <c r="D161">
        <f t="shared" si="14"/>
        <v>-11.760000000000018</v>
      </c>
      <c r="E161">
        <f t="shared" si="15"/>
        <v>-19.600000000000001</v>
      </c>
      <c r="F161">
        <f t="shared" si="16"/>
        <v>57.702400000000004</v>
      </c>
      <c r="G161">
        <f t="shared" si="17"/>
        <v>138.29760000000041</v>
      </c>
      <c r="H161" s="1">
        <f t="shared" si="12"/>
        <v>196.00000000000043</v>
      </c>
    </row>
    <row r="162" spans="2:8" x14ac:dyDescent="0.3">
      <c r="B162">
        <v>1.21</v>
      </c>
      <c r="C162">
        <f t="shared" si="13"/>
        <v>2.8259099999999995</v>
      </c>
      <c r="D162">
        <f t="shared" si="14"/>
        <v>-11.858000000000018</v>
      </c>
      <c r="E162">
        <f t="shared" si="15"/>
        <v>-19.600000000000001</v>
      </c>
      <c r="F162">
        <f t="shared" si="16"/>
        <v>55.387835999999993</v>
      </c>
      <c r="G162">
        <f t="shared" si="17"/>
        <v>140.61216400000043</v>
      </c>
      <c r="H162" s="1">
        <f t="shared" si="12"/>
        <v>196.00000000000043</v>
      </c>
    </row>
    <row r="163" spans="2:8" x14ac:dyDescent="0.3">
      <c r="B163">
        <v>1.22</v>
      </c>
      <c r="C163">
        <f t="shared" si="13"/>
        <v>2.7068399999999992</v>
      </c>
      <c r="D163">
        <f t="shared" si="14"/>
        <v>-11.956000000000019</v>
      </c>
      <c r="E163">
        <f t="shared" si="15"/>
        <v>-19.600000000000001</v>
      </c>
      <c r="F163">
        <f t="shared" si="16"/>
        <v>53.05406399999999</v>
      </c>
      <c r="G163">
        <f t="shared" si="17"/>
        <v>142.94593600000044</v>
      </c>
      <c r="H163" s="1">
        <f t="shared" si="12"/>
        <v>196.00000000000043</v>
      </c>
    </row>
    <row r="164" spans="2:8" x14ac:dyDescent="0.3">
      <c r="B164">
        <v>1.23</v>
      </c>
      <c r="C164">
        <f t="shared" si="13"/>
        <v>2.5867899999999988</v>
      </c>
      <c r="D164">
        <f t="shared" si="14"/>
        <v>-12.05400000000002</v>
      </c>
      <c r="E164">
        <f t="shared" si="15"/>
        <v>-19.600000000000001</v>
      </c>
      <c r="F164">
        <f t="shared" si="16"/>
        <v>50.70108399999998</v>
      </c>
      <c r="G164">
        <f t="shared" si="17"/>
        <v>145.29891600000047</v>
      </c>
      <c r="H164" s="1">
        <f t="shared" si="12"/>
        <v>196.00000000000045</v>
      </c>
    </row>
    <row r="165" spans="2:8" x14ac:dyDescent="0.3">
      <c r="B165">
        <v>1.24</v>
      </c>
      <c r="C165">
        <f t="shared" si="13"/>
        <v>2.4657599999999986</v>
      </c>
      <c r="D165">
        <f t="shared" si="14"/>
        <v>-12.152000000000021</v>
      </c>
      <c r="E165">
        <f t="shared" si="15"/>
        <v>-19.600000000000001</v>
      </c>
      <c r="F165">
        <f t="shared" si="16"/>
        <v>48.328895999999979</v>
      </c>
      <c r="G165">
        <f t="shared" si="17"/>
        <v>147.6711040000005</v>
      </c>
      <c r="H165" s="1">
        <f t="shared" si="12"/>
        <v>196.00000000000048</v>
      </c>
    </row>
    <row r="166" spans="2:8" x14ac:dyDescent="0.3">
      <c r="B166">
        <v>1.25</v>
      </c>
      <c r="C166">
        <f t="shared" si="13"/>
        <v>2.3437499999999982</v>
      </c>
      <c r="D166">
        <f t="shared" si="14"/>
        <v>-12.250000000000021</v>
      </c>
      <c r="E166">
        <f t="shared" si="15"/>
        <v>-19.600000000000001</v>
      </c>
      <c r="F166">
        <f t="shared" si="16"/>
        <v>45.937499999999972</v>
      </c>
      <c r="G166">
        <f t="shared" si="17"/>
        <v>150.06250000000051</v>
      </c>
      <c r="H166" s="1">
        <f t="shared" si="12"/>
        <v>196.00000000000048</v>
      </c>
    </row>
    <row r="167" spans="2:8" x14ac:dyDescent="0.3">
      <c r="B167">
        <v>1.26</v>
      </c>
      <c r="C167">
        <f t="shared" si="13"/>
        <v>2.2207599999999981</v>
      </c>
      <c r="D167">
        <f t="shared" si="14"/>
        <v>-12.348000000000022</v>
      </c>
      <c r="E167">
        <f t="shared" si="15"/>
        <v>-19.600000000000001</v>
      </c>
      <c r="F167">
        <f t="shared" si="16"/>
        <v>43.526895999999965</v>
      </c>
      <c r="G167">
        <f t="shared" si="17"/>
        <v>152.47310400000055</v>
      </c>
      <c r="H167" s="1">
        <f t="shared" si="12"/>
        <v>196.00000000000051</v>
      </c>
    </row>
    <row r="168" spans="2:8" x14ac:dyDescent="0.3">
      <c r="B168">
        <v>1.27</v>
      </c>
      <c r="C168">
        <f t="shared" si="13"/>
        <v>2.0967899999999977</v>
      </c>
      <c r="D168">
        <f t="shared" si="14"/>
        <v>-12.446000000000023</v>
      </c>
      <c r="E168">
        <f t="shared" si="15"/>
        <v>-19.600000000000001</v>
      </c>
      <c r="F168">
        <f t="shared" si="16"/>
        <v>41.09708399999996</v>
      </c>
      <c r="G168">
        <f t="shared" si="17"/>
        <v>154.90291600000057</v>
      </c>
      <c r="H168" s="1">
        <f t="shared" si="12"/>
        <v>196.00000000000054</v>
      </c>
    </row>
    <row r="169" spans="2:8" x14ac:dyDescent="0.3">
      <c r="B169">
        <v>1.28</v>
      </c>
      <c r="C169">
        <f t="shared" si="13"/>
        <v>1.9718399999999974</v>
      </c>
      <c r="D169">
        <f t="shared" si="14"/>
        <v>-12.544000000000024</v>
      </c>
      <c r="E169">
        <f t="shared" ref="E169:E191" si="18">$C$36*$C$35</f>
        <v>-19.600000000000001</v>
      </c>
      <c r="F169">
        <f t="shared" ref="F169:F191" si="19">-$C$35*$C$36*C169</f>
        <v>38.648063999999948</v>
      </c>
      <c r="G169">
        <f t="shared" si="17"/>
        <v>157.35193600000059</v>
      </c>
      <c r="H169" s="1">
        <f t="shared" si="12"/>
        <v>196.00000000000054</v>
      </c>
    </row>
    <row r="170" spans="2:8" x14ac:dyDescent="0.3">
      <c r="B170">
        <v>1.29</v>
      </c>
      <c r="C170">
        <f t="shared" si="13"/>
        <v>1.8459099999999971</v>
      </c>
      <c r="D170">
        <f t="shared" si="14"/>
        <v>-12.642000000000024</v>
      </c>
      <c r="E170">
        <f t="shared" si="18"/>
        <v>-19.600000000000001</v>
      </c>
      <c r="F170">
        <f t="shared" si="19"/>
        <v>36.179835999999945</v>
      </c>
      <c r="G170">
        <f t="shared" ref="G170:G191" si="20">(1/2)*$C$35*(D170^2)</f>
        <v>159.8201640000006</v>
      </c>
      <c r="H170" s="1">
        <f t="shared" ref="H170:H183" si="21">F170+G170</f>
        <v>196.00000000000054</v>
      </c>
    </row>
    <row r="171" spans="2:8" x14ac:dyDescent="0.3">
      <c r="B171">
        <v>1.3</v>
      </c>
      <c r="C171">
        <f t="shared" ref="C171:C183" si="22">C170+(D171+D170)/2*(B171-B170)</f>
        <v>1.7189999999999968</v>
      </c>
      <c r="D171">
        <f t="shared" ref="D171:D183" si="23">D170+(B171-B170)*(-9.8)</f>
        <v>-12.740000000000025</v>
      </c>
      <c r="E171">
        <f t="shared" si="18"/>
        <v>-19.600000000000001</v>
      </c>
      <c r="F171">
        <f t="shared" si="19"/>
        <v>33.692399999999935</v>
      </c>
      <c r="G171">
        <f t="shared" si="20"/>
        <v>162.30760000000063</v>
      </c>
      <c r="H171" s="1">
        <f t="shared" si="21"/>
        <v>196.00000000000057</v>
      </c>
    </row>
    <row r="172" spans="2:8" x14ac:dyDescent="0.3">
      <c r="B172">
        <v>1.31</v>
      </c>
      <c r="C172">
        <f t="shared" si="22"/>
        <v>1.5911099999999965</v>
      </c>
      <c r="D172">
        <f t="shared" si="23"/>
        <v>-12.838000000000026</v>
      </c>
      <c r="E172">
        <f t="shared" si="18"/>
        <v>-19.600000000000001</v>
      </c>
      <c r="F172">
        <f t="shared" si="19"/>
        <v>31.185755999999934</v>
      </c>
      <c r="G172">
        <f t="shared" si="20"/>
        <v>164.81424400000066</v>
      </c>
      <c r="H172" s="1">
        <f t="shared" si="21"/>
        <v>196.0000000000006</v>
      </c>
    </row>
    <row r="173" spans="2:8" x14ac:dyDescent="0.3">
      <c r="B173">
        <v>1.32</v>
      </c>
      <c r="C173">
        <f t="shared" si="22"/>
        <v>1.462239999999996</v>
      </c>
      <c r="D173">
        <f t="shared" si="23"/>
        <v>-12.936000000000027</v>
      </c>
      <c r="E173">
        <f t="shared" si="18"/>
        <v>-19.600000000000001</v>
      </c>
      <c r="F173">
        <f t="shared" si="19"/>
        <v>28.659903999999923</v>
      </c>
      <c r="G173">
        <f t="shared" si="20"/>
        <v>167.3400960000007</v>
      </c>
      <c r="H173" s="1">
        <f t="shared" si="21"/>
        <v>196.00000000000063</v>
      </c>
    </row>
    <row r="174" spans="2:8" x14ac:dyDescent="0.3">
      <c r="B174">
        <v>1.33</v>
      </c>
      <c r="C174">
        <f t="shared" si="22"/>
        <v>1.3323899999999955</v>
      </c>
      <c r="D174">
        <f t="shared" si="23"/>
        <v>-13.034000000000027</v>
      </c>
      <c r="E174">
        <f t="shared" si="18"/>
        <v>-19.600000000000001</v>
      </c>
      <c r="F174">
        <f t="shared" si="19"/>
        <v>26.114843999999913</v>
      </c>
      <c r="G174">
        <f t="shared" si="20"/>
        <v>169.88515600000071</v>
      </c>
      <c r="H174" s="1">
        <f t="shared" si="21"/>
        <v>196.00000000000063</v>
      </c>
    </row>
    <row r="175" spans="2:8" x14ac:dyDescent="0.3">
      <c r="B175">
        <v>1.34</v>
      </c>
      <c r="C175">
        <f t="shared" si="22"/>
        <v>1.2015599999999951</v>
      </c>
      <c r="D175">
        <f t="shared" si="23"/>
        <v>-13.132000000000028</v>
      </c>
      <c r="E175">
        <f t="shared" si="18"/>
        <v>-19.600000000000001</v>
      </c>
      <c r="F175">
        <f t="shared" si="19"/>
        <v>23.550575999999904</v>
      </c>
      <c r="G175">
        <f t="shared" si="20"/>
        <v>172.44942400000073</v>
      </c>
      <c r="H175" s="1">
        <f t="shared" si="21"/>
        <v>196.00000000000063</v>
      </c>
    </row>
    <row r="176" spans="2:8" x14ac:dyDescent="0.3">
      <c r="B176">
        <v>1.35</v>
      </c>
      <c r="C176">
        <f t="shared" si="22"/>
        <v>1.0697499999999946</v>
      </c>
      <c r="D176">
        <f t="shared" si="23"/>
        <v>-13.230000000000029</v>
      </c>
      <c r="E176">
        <f t="shared" si="18"/>
        <v>-19.600000000000001</v>
      </c>
      <c r="F176">
        <f t="shared" si="19"/>
        <v>20.967099999999895</v>
      </c>
      <c r="G176">
        <f t="shared" si="20"/>
        <v>175.03290000000075</v>
      </c>
      <c r="H176" s="1">
        <f t="shared" si="21"/>
        <v>196.00000000000065</v>
      </c>
    </row>
    <row r="177" spans="2:8" x14ac:dyDescent="0.3">
      <c r="B177">
        <v>1.36</v>
      </c>
      <c r="C177">
        <f t="shared" si="22"/>
        <v>0.93695999999999424</v>
      </c>
      <c r="D177">
        <f t="shared" si="23"/>
        <v>-13.32800000000003</v>
      </c>
      <c r="E177">
        <f t="shared" si="18"/>
        <v>-19.600000000000001</v>
      </c>
      <c r="F177">
        <f t="shared" si="19"/>
        <v>18.364415999999888</v>
      </c>
      <c r="G177">
        <f t="shared" si="20"/>
        <v>177.63558400000079</v>
      </c>
      <c r="H177" s="1">
        <f t="shared" si="21"/>
        <v>196.00000000000068</v>
      </c>
    </row>
    <row r="178" spans="2:8" x14ac:dyDescent="0.3">
      <c r="B178">
        <v>1.37</v>
      </c>
      <c r="C178">
        <f t="shared" si="22"/>
        <v>0.80318999999999385</v>
      </c>
      <c r="D178">
        <f t="shared" si="23"/>
        <v>-13.42600000000003</v>
      </c>
      <c r="E178">
        <f t="shared" si="18"/>
        <v>-19.600000000000001</v>
      </c>
      <c r="F178">
        <f t="shared" si="19"/>
        <v>15.742523999999881</v>
      </c>
      <c r="G178">
        <f t="shared" si="20"/>
        <v>180.25747600000082</v>
      </c>
      <c r="H178" s="1">
        <f t="shared" si="21"/>
        <v>196.00000000000071</v>
      </c>
    </row>
    <row r="179" spans="2:8" x14ac:dyDescent="0.3">
      <c r="B179">
        <v>1.3800000000000001</v>
      </c>
      <c r="C179">
        <f t="shared" si="22"/>
        <v>0.66843999999999348</v>
      </c>
      <c r="D179">
        <f t="shared" si="23"/>
        <v>-13.524000000000031</v>
      </c>
      <c r="E179">
        <f t="shared" si="18"/>
        <v>-19.600000000000001</v>
      </c>
      <c r="F179">
        <f t="shared" si="19"/>
        <v>13.101423999999874</v>
      </c>
      <c r="G179">
        <f t="shared" si="20"/>
        <v>182.89857600000084</v>
      </c>
      <c r="H179" s="1">
        <f t="shared" si="21"/>
        <v>196.00000000000071</v>
      </c>
    </row>
    <row r="180" spans="2:8" x14ac:dyDescent="0.3">
      <c r="B180">
        <v>1.3900000000000001</v>
      </c>
      <c r="C180">
        <f t="shared" si="22"/>
        <v>0.53270999999999302</v>
      </c>
      <c r="D180">
        <f t="shared" si="23"/>
        <v>-13.622000000000032</v>
      </c>
      <c r="E180">
        <f t="shared" si="18"/>
        <v>-19.600000000000001</v>
      </c>
      <c r="F180">
        <f t="shared" si="19"/>
        <v>10.441115999999864</v>
      </c>
      <c r="G180">
        <f t="shared" si="20"/>
        <v>185.55888400000086</v>
      </c>
      <c r="H180" s="1">
        <f t="shared" si="21"/>
        <v>196.00000000000071</v>
      </c>
    </row>
    <row r="181" spans="2:8" x14ac:dyDescent="0.3">
      <c r="B181">
        <v>1.4000000000000001</v>
      </c>
      <c r="C181">
        <f t="shared" si="22"/>
        <v>0.39599999999999258</v>
      </c>
      <c r="D181">
        <f t="shared" si="23"/>
        <v>-13.720000000000033</v>
      </c>
      <c r="E181">
        <f t="shared" si="18"/>
        <v>-19.600000000000001</v>
      </c>
      <c r="F181">
        <f t="shared" si="19"/>
        <v>7.7615999999998548</v>
      </c>
      <c r="G181">
        <f t="shared" si="20"/>
        <v>188.23840000000089</v>
      </c>
      <c r="H181" s="1">
        <f t="shared" si="21"/>
        <v>196.00000000000074</v>
      </c>
    </row>
    <row r="182" spans="2:8" x14ac:dyDescent="0.3">
      <c r="B182">
        <v>1.41</v>
      </c>
      <c r="C182">
        <f t="shared" si="22"/>
        <v>0.25830999999999521</v>
      </c>
      <c r="D182">
        <f t="shared" si="23"/>
        <v>-13.81800000000003</v>
      </c>
      <c r="E182">
        <f t="shared" si="18"/>
        <v>-19.600000000000001</v>
      </c>
      <c r="F182">
        <f t="shared" si="19"/>
        <v>5.0628759999999069</v>
      </c>
      <c r="G182">
        <f t="shared" si="20"/>
        <v>190.93712400000084</v>
      </c>
      <c r="H182" s="1">
        <f t="shared" si="21"/>
        <v>196.00000000000074</v>
      </c>
    </row>
    <row r="183" spans="2:8" x14ac:dyDescent="0.3">
      <c r="B183">
        <v>1.42</v>
      </c>
      <c r="C183">
        <f t="shared" si="22"/>
        <v>0.11963999999999481</v>
      </c>
      <c r="D183">
        <f t="shared" si="23"/>
        <v>-13.916000000000031</v>
      </c>
      <c r="E183">
        <f t="shared" si="18"/>
        <v>-19.600000000000001</v>
      </c>
      <c r="F183">
        <f t="shared" si="19"/>
        <v>2.3449439999998982</v>
      </c>
      <c r="G183">
        <f t="shared" si="20"/>
        <v>193.65505600000085</v>
      </c>
      <c r="H183" s="1">
        <f t="shared" si="21"/>
        <v>196.00000000000074</v>
      </c>
    </row>
    <row r="184" spans="2:8" x14ac:dyDescent="0.3">
      <c r="B184">
        <v>1.43</v>
      </c>
      <c r="C184">
        <f t="shared" ref="C184:C191" si="24">C183+(D184+D183)/2*(B184-B183)</f>
        <v>-2.0010000000005634E-2</v>
      </c>
      <c r="D184">
        <f t="shared" ref="D184:D191" si="25">D183+(B184-B183)*(-9.8)</f>
        <v>-14.014000000000031</v>
      </c>
      <c r="E184">
        <f t="shared" si="18"/>
        <v>-19.600000000000001</v>
      </c>
      <c r="F184">
        <f t="shared" si="19"/>
        <v>-0.39219600000011046</v>
      </c>
      <c r="G184">
        <f t="shared" si="20"/>
        <v>196.39219600000087</v>
      </c>
      <c r="H184" s="1">
        <f t="shared" ref="H184:H191" si="26">F184+G184</f>
        <v>196.00000000000077</v>
      </c>
    </row>
    <row r="185" spans="2:8" x14ac:dyDescent="0.3">
      <c r="B185">
        <v>1.44</v>
      </c>
      <c r="C185">
        <f t="shared" si="24"/>
        <v>-0.16064000000000606</v>
      </c>
      <c r="D185">
        <f t="shared" si="25"/>
        <v>-14.112000000000032</v>
      </c>
      <c r="E185">
        <f t="shared" si="18"/>
        <v>-19.600000000000001</v>
      </c>
      <c r="F185">
        <f t="shared" si="19"/>
        <v>-3.1485440000001188</v>
      </c>
      <c r="G185">
        <f t="shared" si="20"/>
        <v>199.1485440000009</v>
      </c>
      <c r="H185" s="1">
        <f t="shared" si="26"/>
        <v>196.00000000000077</v>
      </c>
    </row>
    <row r="186" spans="2:8" x14ac:dyDescent="0.3">
      <c r="B186">
        <v>1.45</v>
      </c>
      <c r="C186">
        <f t="shared" si="24"/>
        <v>-0.30225000000000651</v>
      </c>
      <c r="D186">
        <f t="shared" si="25"/>
        <v>-14.210000000000033</v>
      </c>
      <c r="E186">
        <f t="shared" si="18"/>
        <v>-19.600000000000001</v>
      </c>
      <c r="F186">
        <f t="shared" si="19"/>
        <v>-5.924100000000128</v>
      </c>
      <c r="G186">
        <f t="shared" si="20"/>
        <v>201.92410000000092</v>
      </c>
      <c r="H186" s="1">
        <f t="shared" si="26"/>
        <v>196.0000000000008</v>
      </c>
    </row>
    <row r="187" spans="2:8" x14ac:dyDescent="0.3">
      <c r="B187">
        <v>1.46</v>
      </c>
      <c r="C187">
        <f t="shared" si="24"/>
        <v>-0.44484000000000695</v>
      </c>
      <c r="D187">
        <f t="shared" si="25"/>
        <v>-14.308000000000034</v>
      </c>
      <c r="E187">
        <f t="shared" si="18"/>
        <v>-19.600000000000001</v>
      </c>
      <c r="F187">
        <f t="shared" si="19"/>
        <v>-8.7188640000001367</v>
      </c>
      <c r="G187">
        <f t="shared" si="20"/>
        <v>204.71886400000096</v>
      </c>
      <c r="H187" s="1">
        <f t="shared" si="26"/>
        <v>196.00000000000082</v>
      </c>
    </row>
    <row r="188" spans="2:8" x14ac:dyDescent="0.3">
      <c r="B188">
        <v>1.47</v>
      </c>
      <c r="C188">
        <f t="shared" si="24"/>
        <v>-0.58841000000000743</v>
      </c>
      <c r="D188">
        <f t="shared" si="25"/>
        <v>-14.406000000000034</v>
      </c>
      <c r="E188">
        <f t="shared" si="18"/>
        <v>-19.600000000000001</v>
      </c>
      <c r="F188">
        <f t="shared" si="19"/>
        <v>-11.532836000000147</v>
      </c>
      <c r="G188">
        <f t="shared" si="20"/>
        <v>207.532836000001</v>
      </c>
      <c r="H188" s="1">
        <f t="shared" si="26"/>
        <v>196.00000000000085</v>
      </c>
    </row>
    <row r="189" spans="2:8" x14ac:dyDescent="0.3">
      <c r="B189">
        <v>1.48</v>
      </c>
      <c r="C189">
        <f t="shared" si="24"/>
        <v>-0.73296000000000783</v>
      </c>
      <c r="D189">
        <f t="shared" si="25"/>
        <v>-14.504000000000035</v>
      </c>
      <c r="E189">
        <f t="shared" si="18"/>
        <v>-19.600000000000001</v>
      </c>
      <c r="F189">
        <f t="shared" si="19"/>
        <v>-14.366016000000155</v>
      </c>
      <c r="G189">
        <f t="shared" si="20"/>
        <v>210.36601600000103</v>
      </c>
      <c r="H189" s="1">
        <f t="shared" si="26"/>
        <v>196.00000000000088</v>
      </c>
    </row>
    <row r="190" spans="2:8" x14ac:dyDescent="0.3">
      <c r="B190">
        <v>1.49</v>
      </c>
      <c r="C190">
        <f t="shared" si="24"/>
        <v>-0.87849000000000832</v>
      </c>
      <c r="D190">
        <f t="shared" si="25"/>
        <v>-14.602000000000036</v>
      </c>
      <c r="E190">
        <f t="shared" si="18"/>
        <v>-19.600000000000001</v>
      </c>
      <c r="F190">
        <f t="shared" si="19"/>
        <v>-17.218404000000163</v>
      </c>
      <c r="G190">
        <f t="shared" si="20"/>
        <v>213.21840400000104</v>
      </c>
      <c r="H190" s="1">
        <f t="shared" si="26"/>
        <v>196.00000000000088</v>
      </c>
    </row>
    <row r="191" spans="2:8" x14ac:dyDescent="0.3">
      <c r="B191">
        <v>1.5</v>
      </c>
      <c r="C191">
        <f t="shared" si="24"/>
        <v>-1.0250000000000088</v>
      </c>
      <c r="D191">
        <f t="shared" si="25"/>
        <v>-14.700000000000037</v>
      </c>
      <c r="E191">
        <f t="shared" si="18"/>
        <v>-19.600000000000001</v>
      </c>
      <c r="F191">
        <f t="shared" si="19"/>
        <v>-20.090000000000174</v>
      </c>
      <c r="G191">
        <f t="shared" si="20"/>
        <v>216.09000000000108</v>
      </c>
      <c r="H191" s="1">
        <f t="shared" si="26"/>
        <v>196.00000000000091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99"/>
  <sheetViews>
    <sheetView workbookViewId="0">
      <selection activeCell="M15" sqref="M15"/>
    </sheetView>
  </sheetViews>
  <sheetFormatPr defaultRowHeight="16.5" x14ac:dyDescent="0.3"/>
  <cols>
    <col min="3" max="3" width="9.5" bestFit="1" customWidth="1"/>
    <col min="10" max="10" width="11.375" bestFit="1" customWidth="1"/>
  </cols>
  <sheetData>
    <row r="20" spans="2:10" x14ac:dyDescent="0.3">
      <c r="B20" t="s">
        <v>24</v>
      </c>
      <c r="C20">
        <f>7.8 / 1000</f>
        <v>7.7999999999999996E-3</v>
      </c>
      <c r="D20" t="s">
        <v>35</v>
      </c>
    </row>
    <row r="21" spans="2:10" x14ac:dyDescent="0.3">
      <c r="B21" t="s">
        <v>36</v>
      </c>
      <c r="C21">
        <v>575</v>
      </c>
      <c r="D21" t="s">
        <v>37</v>
      </c>
    </row>
    <row r="22" spans="2:10" x14ac:dyDescent="0.3">
      <c r="B22" t="s">
        <v>38</v>
      </c>
      <c r="C22">
        <f>(1/2)*C20*C21^2</f>
        <v>1289.4375</v>
      </c>
      <c r="D22" t="s">
        <v>39</v>
      </c>
    </row>
    <row r="23" spans="2:10" x14ac:dyDescent="0.3">
      <c r="B23" t="s">
        <v>40</v>
      </c>
      <c r="C23">
        <f>5.5/100</f>
        <v>5.5E-2</v>
      </c>
      <c r="D23" t="s">
        <v>24</v>
      </c>
      <c r="E23" t="s">
        <v>46</v>
      </c>
      <c r="H23" t="s">
        <v>47</v>
      </c>
    </row>
    <row r="24" spans="2:10" x14ac:dyDescent="0.3">
      <c r="B24" s="1" t="s">
        <v>48</v>
      </c>
      <c r="C24" s="1">
        <f>C22/C23</f>
        <v>23444.31818181818</v>
      </c>
      <c r="D24" s="1" t="s">
        <v>41</v>
      </c>
      <c r="E24" s="1" t="s">
        <v>90</v>
      </c>
      <c r="F24" s="1">
        <f>-C24</f>
        <v>-23444.31818181818</v>
      </c>
      <c r="G24" s="1" t="s">
        <v>41</v>
      </c>
      <c r="H24" s="1" t="s">
        <v>45</v>
      </c>
      <c r="I24" s="1">
        <f>B218</f>
        <v>1.9099999999999957E-4</v>
      </c>
      <c r="J24" s="1" t="s">
        <v>44</v>
      </c>
    </row>
    <row r="25" spans="2:10" x14ac:dyDescent="0.3">
      <c r="B25" t="s">
        <v>43</v>
      </c>
      <c r="C25">
        <v>9.9999999999999995E-7</v>
      </c>
      <c r="D25" t="s">
        <v>44</v>
      </c>
    </row>
    <row r="26" spans="2:10" x14ac:dyDescent="0.3">
      <c r="B26" t="s">
        <v>32</v>
      </c>
      <c r="C26" t="s">
        <v>42</v>
      </c>
      <c r="D26" t="s">
        <v>33</v>
      </c>
      <c r="E26" t="s">
        <v>34</v>
      </c>
    </row>
    <row r="27" spans="2:10" x14ac:dyDescent="0.3">
      <c r="B27">
        <v>0</v>
      </c>
      <c r="C27">
        <v>0</v>
      </c>
      <c r="D27">
        <f>C21</f>
        <v>575</v>
      </c>
      <c r="E27">
        <f>-$C$24</f>
        <v>-23444.31818181818</v>
      </c>
      <c r="I27" s="2"/>
    </row>
    <row r="28" spans="2:10" x14ac:dyDescent="0.3">
      <c r="B28">
        <f>B27+$C$25</f>
        <v>9.9999999999999995E-7</v>
      </c>
      <c r="C28">
        <f>IF(D28 &gt; 0,C27+(D28+D27)*0.5*$C$25, -1)</f>
        <v>5.7349715909090903E-4</v>
      </c>
      <c r="D28">
        <f>D27+(E27/$C$20)*$C$25</f>
        <v>571.99431818181813</v>
      </c>
      <c r="E28">
        <f t="shared" ref="E28:E91" si="0">-$C$24</f>
        <v>-23444.31818181818</v>
      </c>
      <c r="I28" s="2"/>
    </row>
    <row r="29" spans="2:10" x14ac:dyDescent="0.3">
      <c r="B29">
        <f t="shared" ref="B29:B92" si="1">B28+$C$25</f>
        <v>1.9999999999999999E-6</v>
      </c>
      <c r="C29">
        <f t="shared" ref="C29:C92" si="2">IF(D29 &gt; 0,C28+(D29+D28)*0.5*$C$25, -1)</f>
        <v>1.1439886363636361E-3</v>
      </c>
      <c r="D29">
        <f t="shared" ref="D29:D92" si="3">D28+(E28/$C$20)*$C$25</f>
        <v>568.98863636363626</v>
      </c>
      <c r="E29">
        <f t="shared" si="0"/>
        <v>-23444.31818181818</v>
      </c>
    </row>
    <row r="30" spans="2:10" x14ac:dyDescent="0.3">
      <c r="B30">
        <f t="shared" si="1"/>
        <v>3.0000000000000001E-6</v>
      </c>
      <c r="C30">
        <f t="shared" si="2"/>
        <v>1.7114744318181814E-3</v>
      </c>
      <c r="D30">
        <f t="shared" si="3"/>
        <v>565.98295454545439</v>
      </c>
      <c r="E30">
        <f t="shared" si="0"/>
        <v>-23444.31818181818</v>
      </c>
    </row>
    <row r="31" spans="2:10" x14ac:dyDescent="0.3">
      <c r="B31">
        <f t="shared" si="1"/>
        <v>3.9999999999999998E-6</v>
      </c>
      <c r="C31">
        <f t="shared" si="2"/>
        <v>2.275954545454545E-3</v>
      </c>
      <c r="D31">
        <f t="shared" si="3"/>
        <v>562.97727272727252</v>
      </c>
      <c r="E31">
        <f t="shared" si="0"/>
        <v>-23444.31818181818</v>
      </c>
    </row>
    <row r="32" spans="2:10" x14ac:dyDescent="0.3">
      <c r="B32">
        <f t="shared" si="1"/>
        <v>4.9999999999999996E-6</v>
      </c>
      <c r="C32">
        <f t="shared" si="2"/>
        <v>2.8374289772727266E-3</v>
      </c>
      <c r="D32">
        <f t="shared" si="3"/>
        <v>559.97159090909065</v>
      </c>
      <c r="E32">
        <f t="shared" si="0"/>
        <v>-23444.31818181818</v>
      </c>
    </row>
    <row r="33" spans="2:5" x14ac:dyDescent="0.3">
      <c r="B33">
        <f t="shared" si="1"/>
        <v>5.9999999999999993E-6</v>
      </c>
      <c r="C33">
        <f t="shared" si="2"/>
        <v>3.3958977272727266E-3</v>
      </c>
      <c r="D33">
        <f t="shared" si="3"/>
        <v>556.96590909090878</v>
      </c>
      <c r="E33">
        <f t="shared" si="0"/>
        <v>-23444.31818181818</v>
      </c>
    </row>
    <row r="34" spans="2:5" x14ac:dyDescent="0.3">
      <c r="B34">
        <f t="shared" si="1"/>
        <v>6.999999999999999E-6</v>
      </c>
      <c r="C34">
        <f t="shared" si="2"/>
        <v>3.9513607954545444E-3</v>
      </c>
      <c r="D34">
        <f t="shared" si="3"/>
        <v>553.96022727272691</v>
      </c>
      <c r="E34">
        <f t="shared" si="0"/>
        <v>-23444.31818181818</v>
      </c>
    </row>
    <row r="35" spans="2:5" x14ac:dyDescent="0.3">
      <c r="B35">
        <f t="shared" si="1"/>
        <v>7.9999999999999996E-6</v>
      </c>
      <c r="C35">
        <f t="shared" si="2"/>
        <v>4.50381818181818E-3</v>
      </c>
      <c r="D35">
        <f t="shared" si="3"/>
        <v>550.95454545454504</v>
      </c>
      <c r="E35">
        <f t="shared" si="0"/>
        <v>-23444.31818181818</v>
      </c>
    </row>
    <row r="36" spans="2:5" x14ac:dyDescent="0.3">
      <c r="B36">
        <f t="shared" si="1"/>
        <v>9.0000000000000002E-6</v>
      </c>
      <c r="C36">
        <f t="shared" si="2"/>
        <v>5.0532698863636344E-3</v>
      </c>
      <c r="D36">
        <f t="shared" si="3"/>
        <v>547.94886363636317</v>
      </c>
      <c r="E36">
        <f t="shared" si="0"/>
        <v>-23444.31818181818</v>
      </c>
    </row>
    <row r="37" spans="2:5" x14ac:dyDescent="0.3">
      <c r="B37">
        <f t="shared" si="1"/>
        <v>1.0000000000000001E-5</v>
      </c>
      <c r="C37">
        <f t="shared" si="2"/>
        <v>5.5997159090909066E-3</v>
      </c>
      <c r="D37">
        <f t="shared" si="3"/>
        <v>544.9431818181813</v>
      </c>
      <c r="E37">
        <f t="shared" si="0"/>
        <v>-23444.31818181818</v>
      </c>
    </row>
    <row r="38" spans="2:5" x14ac:dyDescent="0.3">
      <c r="B38">
        <f t="shared" si="1"/>
        <v>1.1000000000000001E-5</v>
      </c>
      <c r="C38">
        <f t="shared" si="2"/>
        <v>6.1431562499999967E-3</v>
      </c>
      <c r="D38">
        <f t="shared" si="3"/>
        <v>541.93749999999943</v>
      </c>
      <c r="E38">
        <f t="shared" si="0"/>
        <v>-23444.31818181818</v>
      </c>
    </row>
    <row r="39" spans="2:5" x14ac:dyDescent="0.3">
      <c r="B39">
        <f t="shared" si="1"/>
        <v>1.2000000000000002E-5</v>
      </c>
      <c r="C39">
        <f t="shared" si="2"/>
        <v>6.6835909090909055E-3</v>
      </c>
      <c r="D39">
        <f t="shared" si="3"/>
        <v>538.93181818181756</v>
      </c>
      <c r="E39">
        <f t="shared" si="0"/>
        <v>-23444.31818181818</v>
      </c>
    </row>
    <row r="40" spans="2:5" x14ac:dyDescent="0.3">
      <c r="B40">
        <f t="shared" si="1"/>
        <v>1.3000000000000003E-5</v>
      </c>
      <c r="C40">
        <f t="shared" si="2"/>
        <v>7.2210198863636322E-3</v>
      </c>
      <c r="D40">
        <f t="shared" si="3"/>
        <v>535.92613636363569</v>
      </c>
      <c r="E40">
        <f t="shared" si="0"/>
        <v>-23444.31818181818</v>
      </c>
    </row>
    <row r="41" spans="2:5" x14ac:dyDescent="0.3">
      <c r="B41">
        <f t="shared" si="1"/>
        <v>1.4000000000000003E-5</v>
      </c>
      <c r="C41">
        <f t="shared" si="2"/>
        <v>7.7554431818181767E-3</v>
      </c>
      <c r="D41">
        <f t="shared" si="3"/>
        <v>532.92045454545382</v>
      </c>
      <c r="E41">
        <f t="shared" si="0"/>
        <v>-23444.31818181818</v>
      </c>
    </row>
    <row r="42" spans="2:5" x14ac:dyDescent="0.3">
      <c r="B42">
        <f t="shared" si="1"/>
        <v>1.5000000000000004E-5</v>
      </c>
      <c r="C42">
        <f t="shared" si="2"/>
        <v>8.2868607954545391E-3</v>
      </c>
      <c r="D42">
        <f t="shared" si="3"/>
        <v>529.91477272727195</v>
      </c>
      <c r="E42">
        <f t="shared" si="0"/>
        <v>-23444.31818181818</v>
      </c>
    </row>
    <row r="43" spans="2:5" x14ac:dyDescent="0.3">
      <c r="B43">
        <f t="shared" si="1"/>
        <v>1.6000000000000003E-5</v>
      </c>
      <c r="C43">
        <f t="shared" si="2"/>
        <v>8.8152727272727202E-3</v>
      </c>
      <c r="D43">
        <f t="shared" si="3"/>
        <v>526.90909090909008</v>
      </c>
      <c r="E43">
        <f t="shared" si="0"/>
        <v>-23444.31818181818</v>
      </c>
    </row>
    <row r="44" spans="2:5" x14ac:dyDescent="0.3">
      <c r="B44">
        <f t="shared" si="1"/>
        <v>1.7000000000000003E-5</v>
      </c>
      <c r="C44">
        <f t="shared" si="2"/>
        <v>9.3406789772727192E-3</v>
      </c>
      <c r="D44">
        <f t="shared" si="3"/>
        <v>523.90340909090821</v>
      </c>
      <c r="E44">
        <f t="shared" si="0"/>
        <v>-23444.31818181818</v>
      </c>
    </row>
    <row r="45" spans="2:5" x14ac:dyDescent="0.3">
      <c r="B45">
        <f t="shared" si="1"/>
        <v>1.8000000000000004E-5</v>
      </c>
      <c r="C45">
        <f t="shared" si="2"/>
        <v>9.863079545454536E-3</v>
      </c>
      <c r="D45">
        <f t="shared" si="3"/>
        <v>520.89772727272634</v>
      </c>
      <c r="E45">
        <f t="shared" si="0"/>
        <v>-23444.31818181818</v>
      </c>
    </row>
    <row r="46" spans="2:5" x14ac:dyDescent="0.3">
      <c r="B46">
        <f t="shared" si="1"/>
        <v>1.9000000000000004E-5</v>
      </c>
      <c r="C46">
        <f t="shared" si="2"/>
        <v>1.0382474431818171E-2</v>
      </c>
      <c r="D46">
        <f t="shared" si="3"/>
        <v>517.89204545454447</v>
      </c>
      <c r="E46">
        <f t="shared" si="0"/>
        <v>-23444.31818181818</v>
      </c>
    </row>
    <row r="47" spans="2:5" x14ac:dyDescent="0.3">
      <c r="B47">
        <f t="shared" si="1"/>
        <v>2.0000000000000005E-5</v>
      </c>
      <c r="C47">
        <f t="shared" si="2"/>
        <v>1.0898863636363625E-2</v>
      </c>
      <c r="D47">
        <f t="shared" si="3"/>
        <v>514.8863636363626</v>
      </c>
      <c r="E47">
        <f t="shared" si="0"/>
        <v>-23444.31818181818</v>
      </c>
    </row>
    <row r="48" spans="2:5" x14ac:dyDescent="0.3">
      <c r="B48">
        <f t="shared" si="1"/>
        <v>2.1000000000000006E-5</v>
      </c>
      <c r="C48">
        <f t="shared" si="2"/>
        <v>1.1412247159090897E-2</v>
      </c>
      <c r="D48">
        <f t="shared" si="3"/>
        <v>511.88068181818079</v>
      </c>
      <c r="E48">
        <f t="shared" si="0"/>
        <v>-23444.31818181818</v>
      </c>
    </row>
    <row r="49" spans="2:5" x14ac:dyDescent="0.3">
      <c r="B49">
        <f t="shared" si="1"/>
        <v>2.2000000000000006E-5</v>
      </c>
      <c r="C49">
        <f t="shared" si="2"/>
        <v>1.1922624999999987E-2</v>
      </c>
      <c r="D49">
        <f t="shared" si="3"/>
        <v>508.87499999999898</v>
      </c>
      <c r="E49">
        <f t="shared" si="0"/>
        <v>-23444.31818181818</v>
      </c>
    </row>
    <row r="50" spans="2:5" x14ac:dyDescent="0.3">
      <c r="B50">
        <f t="shared" si="1"/>
        <v>2.3000000000000007E-5</v>
      </c>
      <c r="C50">
        <f t="shared" si="2"/>
        <v>1.2429997159090895E-2</v>
      </c>
      <c r="D50">
        <f t="shared" si="3"/>
        <v>505.86931818181716</v>
      </c>
      <c r="E50">
        <f t="shared" si="0"/>
        <v>-23444.31818181818</v>
      </c>
    </row>
    <row r="51" spans="2:5" x14ac:dyDescent="0.3">
      <c r="B51">
        <f t="shared" si="1"/>
        <v>2.4000000000000007E-5</v>
      </c>
      <c r="C51">
        <f t="shared" si="2"/>
        <v>1.2934363636363621E-2</v>
      </c>
      <c r="D51">
        <f t="shared" si="3"/>
        <v>502.86363636363535</v>
      </c>
      <c r="E51">
        <f t="shared" si="0"/>
        <v>-23444.31818181818</v>
      </c>
    </row>
    <row r="52" spans="2:5" x14ac:dyDescent="0.3">
      <c r="B52">
        <f t="shared" si="1"/>
        <v>2.5000000000000008E-5</v>
      </c>
      <c r="C52">
        <f t="shared" si="2"/>
        <v>1.3435724431818164E-2</v>
      </c>
      <c r="D52">
        <f t="shared" si="3"/>
        <v>499.85795454545354</v>
      </c>
      <c r="E52">
        <f t="shared" si="0"/>
        <v>-23444.31818181818</v>
      </c>
    </row>
    <row r="53" spans="2:5" x14ac:dyDescent="0.3">
      <c r="B53">
        <f t="shared" si="1"/>
        <v>2.6000000000000009E-5</v>
      </c>
      <c r="C53">
        <f t="shared" si="2"/>
        <v>1.3934079545454527E-2</v>
      </c>
      <c r="D53">
        <f t="shared" si="3"/>
        <v>496.85227272727172</v>
      </c>
      <c r="E53">
        <f t="shared" si="0"/>
        <v>-23444.31818181818</v>
      </c>
    </row>
    <row r="54" spans="2:5" x14ac:dyDescent="0.3">
      <c r="B54">
        <f t="shared" si="1"/>
        <v>2.7000000000000009E-5</v>
      </c>
      <c r="C54">
        <f t="shared" si="2"/>
        <v>1.4429428977272708E-2</v>
      </c>
      <c r="D54">
        <f t="shared" si="3"/>
        <v>493.84659090908991</v>
      </c>
      <c r="E54">
        <f t="shared" si="0"/>
        <v>-23444.31818181818</v>
      </c>
    </row>
    <row r="55" spans="2:5" x14ac:dyDescent="0.3">
      <c r="B55">
        <f t="shared" si="1"/>
        <v>2.800000000000001E-5</v>
      </c>
      <c r="C55">
        <f t="shared" si="2"/>
        <v>1.4921772727272707E-2</v>
      </c>
      <c r="D55">
        <f t="shared" si="3"/>
        <v>490.8409090909081</v>
      </c>
      <c r="E55">
        <f t="shared" si="0"/>
        <v>-23444.31818181818</v>
      </c>
    </row>
    <row r="56" spans="2:5" x14ac:dyDescent="0.3">
      <c r="B56">
        <f t="shared" si="1"/>
        <v>2.900000000000001E-5</v>
      </c>
      <c r="C56">
        <f t="shared" si="2"/>
        <v>1.5411110795454524E-2</v>
      </c>
      <c r="D56">
        <f t="shared" si="3"/>
        <v>487.83522727272629</v>
      </c>
      <c r="E56">
        <f t="shared" si="0"/>
        <v>-23444.31818181818</v>
      </c>
    </row>
    <row r="57" spans="2:5" x14ac:dyDescent="0.3">
      <c r="B57">
        <f t="shared" si="1"/>
        <v>3.0000000000000011E-5</v>
      </c>
      <c r="C57">
        <f t="shared" si="2"/>
        <v>1.5897443181818158E-2</v>
      </c>
      <c r="D57">
        <f t="shared" si="3"/>
        <v>484.82954545454447</v>
      </c>
      <c r="E57">
        <f t="shared" si="0"/>
        <v>-23444.31818181818</v>
      </c>
    </row>
    <row r="58" spans="2:5" x14ac:dyDescent="0.3">
      <c r="B58">
        <f t="shared" si="1"/>
        <v>3.1000000000000008E-5</v>
      </c>
      <c r="C58">
        <f t="shared" si="2"/>
        <v>1.6380769886363611E-2</v>
      </c>
      <c r="D58">
        <f t="shared" si="3"/>
        <v>481.82386363636266</v>
      </c>
      <c r="E58">
        <f t="shared" si="0"/>
        <v>-23444.31818181818</v>
      </c>
    </row>
    <row r="59" spans="2:5" x14ac:dyDescent="0.3">
      <c r="B59">
        <f t="shared" si="1"/>
        <v>3.2000000000000005E-5</v>
      </c>
      <c r="C59">
        <f t="shared" si="2"/>
        <v>1.6861090909090881E-2</v>
      </c>
      <c r="D59">
        <f t="shared" si="3"/>
        <v>478.81818181818085</v>
      </c>
      <c r="E59">
        <f t="shared" si="0"/>
        <v>-23444.31818181818</v>
      </c>
    </row>
    <row r="60" spans="2:5" x14ac:dyDescent="0.3">
      <c r="B60">
        <f t="shared" si="1"/>
        <v>3.3000000000000003E-5</v>
      </c>
      <c r="C60">
        <f t="shared" si="2"/>
        <v>1.7338406249999973E-2</v>
      </c>
      <c r="D60">
        <f t="shared" si="3"/>
        <v>475.81249999999903</v>
      </c>
      <c r="E60">
        <f t="shared" si="0"/>
        <v>-23444.31818181818</v>
      </c>
    </row>
    <row r="61" spans="2:5" x14ac:dyDescent="0.3">
      <c r="B61">
        <f t="shared" si="1"/>
        <v>3.4E-5</v>
      </c>
      <c r="C61">
        <f t="shared" si="2"/>
        <v>1.7812715909090882E-2</v>
      </c>
      <c r="D61">
        <f t="shared" si="3"/>
        <v>472.80681818181722</v>
      </c>
      <c r="E61">
        <f t="shared" si="0"/>
        <v>-23444.31818181818</v>
      </c>
    </row>
    <row r="62" spans="2:5" x14ac:dyDescent="0.3">
      <c r="B62">
        <f t="shared" si="1"/>
        <v>3.4999999999999997E-5</v>
      </c>
      <c r="C62">
        <f t="shared" si="2"/>
        <v>1.828401988636361E-2</v>
      </c>
      <c r="D62">
        <f t="shared" si="3"/>
        <v>469.80113636363541</v>
      </c>
      <c r="E62">
        <f t="shared" si="0"/>
        <v>-23444.31818181818</v>
      </c>
    </row>
    <row r="63" spans="2:5" x14ac:dyDescent="0.3">
      <c r="B63">
        <f t="shared" si="1"/>
        <v>3.5999999999999994E-5</v>
      </c>
      <c r="C63">
        <f t="shared" si="2"/>
        <v>1.8752318181818155E-2</v>
      </c>
      <c r="D63">
        <f t="shared" si="3"/>
        <v>466.79545454545359</v>
      </c>
      <c r="E63">
        <f t="shared" si="0"/>
        <v>-23444.31818181818</v>
      </c>
    </row>
    <row r="64" spans="2:5" x14ac:dyDescent="0.3">
      <c r="B64">
        <f t="shared" si="1"/>
        <v>3.6999999999999991E-5</v>
      </c>
      <c r="C64">
        <f t="shared" si="2"/>
        <v>1.9217610795454518E-2</v>
      </c>
      <c r="D64">
        <f t="shared" si="3"/>
        <v>463.78977272727178</v>
      </c>
      <c r="E64">
        <f t="shared" si="0"/>
        <v>-23444.31818181818</v>
      </c>
    </row>
    <row r="65" spans="2:5" x14ac:dyDescent="0.3">
      <c r="B65">
        <f t="shared" si="1"/>
        <v>3.7999999999999989E-5</v>
      </c>
      <c r="C65">
        <f t="shared" si="2"/>
        <v>1.9679897727272699E-2</v>
      </c>
      <c r="D65">
        <f t="shared" si="3"/>
        <v>460.78409090908997</v>
      </c>
      <c r="E65">
        <f t="shared" si="0"/>
        <v>-23444.31818181818</v>
      </c>
    </row>
    <row r="66" spans="2:5" x14ac:dyDescent="0.3">
      <c r="B66">
        <f t="shared" si="1"/>
        <v>3.8999999999999986E-5</v>
      </c>
      <c r="C66">
        <f t="shared" si="2"/>
        <v>2.0139178977272697E-2</v>
      </c>
      <c r="D66">
        <f t="shared" si="3"/>
        <v>457.77840909090816</v>
      </c>
      <c r="E66">
        <f t="shared" si="0"/>
        <v>-23444.31818181818</v>
      </c>
    </row>
    <row r="67" spans="2:5" x14ac:dyDescent="0.3">
      <c r="B67">
        <f t="shared" si="1"/>
        <v>3.9999999999999983E-5</v>
      </c>
      <c r="C67">
        <f t="shared" si="2"/>
        <v>2.0595454545454514E-2</v>
      </c>
      <c r="D67">
        <f t="shared" si="3"/>
        <v>454.77272727272634</v>
      </c>
      <c r="E67">
        <f t="shared" si="0"/>
        <v>-23444.31818181818</v>
      </c>
    </row>
    <row r="68" spans="2:5" x14ac:dyDescent="0.3">
      <c r="B68">
        <f t="shared" si="1"/>
        <v>4.099999999999998E-5</v>
      </c>
      <c r="C68">
        <f t="shared" si="2"/>
        <v>2.1048724431818149E-2</v>
      </c>
      <c r="D68">
        <f t="shared" si="3"/>
        <v>451.76704545454453</v>
      </c>
      <c r="E68">
        <f t="shared" si="0"/>
        <v>-23444.31818181818</v>
      </c>
    </row>
    <row r="69" spans="2:5" x14ac:dyDescent="0.3">
      <c r="B69">
        <f t="shared" si="1"/>
        <v>4.1999999999999977E-5</v>
      </c>
      <c r="C69">
        <f t="shared" si="2"/>
        <v>2.1498988636363601E-2</v>
      </c>
      <c r="D69">
        <f t="shared" si="3"/>
        <v>448.76136363636272</v>
      </c>
      <c r="E69">
        <f t="shared" si="0"/>
        <v>-23444.31818181818</v>
      </c>
    </row>
    <row r="70" spans="2:5" x14ac:dyDescent="0.3">
      <c r="B70">
        <f t="shared" si="1"/>
        <v>4.2999999999999975E-5</v>
      </c>
      <c r="C70">
        <f t="shared" si="2"/>
        <v>2.1946247159090871E-2</v>
      </c>
      <c r="D70">
        <f t="shared" si="3"/>
        <v>445.7556818181809</v>
      </c>
      <c r="E70">
        <f t="shared" si="0"/>
        <v>-23444.31818181818</v>
      </c>
    </row>
    <row r="71" spans="2:5" x14ac:dyDescent="0.3">
      <c r="B71">
        <f t="shared" si="1"/>
        <v>4.3999999999999972E-5</v>
      </c>
      <c r="C71">
        <f t="shared" si="2"/>
        <v>2.2390499999999963E-2</v>
      </c>
      <c r="D71">
        <f t="shared" si="3"/>
        <v>442.74999999999909</v>
      </c>
      <c r="E71">
        <f t="shared" si="0"/>
        <v>-23444.31818181818</v>
      </c>
    </row>
    <row r="72" spans="2:5" x14ac:dyDescent="0.3">
      <c r="B72">
        <f t="shared" si="1"/>
        <v>4.4999999999999969E-5</v>
      </c>
      <c r="C72">
        <f t="shared" si="2"/>
        <v>2.2831747159090872E-2</v>
      </c>
      <c r="D72">
        <f t="shared" si="3"/>
        <v>439.74431818181728</v>
      </c>
      <c r="E72">
        <f t="shared" si="0"/>
        <v>-23444.31818181818</v>
      </c>
    </row>
    <row r="73" spans="2:5" x14ac:dyDescent="0.3">
      <c r="B73">
        <f t="shared" si="1"/>
        <v>4.5999999999999966E-5</v>
      </c>
      <c r="C73">
        <f t="shared" si="2"/>
        <v>2.3269988636363599E-2</v>
      </c>
      <c r="D73">
        <f t="shared" si="3"/>
        <v>436.73863636363546</v>
      </c>
      <c r="E73">
        <f t="shared" si="0"/>
        <v>-23444.31818181818</v>
      </c>
    </row>
    <row r="74" spans="2:5" x14ac:dyDescent="0.3">
      <c r="B74">
        <f t="shared" si="1"/>
        <v>4.6999999999999963E-5</v>
      </c>
      <c r="C74">
        <f t="shared" si="2"/>
        <v>2.3705224431818144E-2</v>
      </c>
      <c r="D74">
        <f t="shared" si="3"/>
        <v>433.73295454545365</v>
      </c>
      <c r="E74">
        <f t="shared" si="0"/>
        <v>-23444.31818181818</v>
      </c>
    </row>
    <row r="75" spans="2:5" x14ac:dyDescent="0.3">
      <c r="B75">
        <f t="shared" si="1"/>
        <v>4.7999999999999961E-5</v>
      </c>
      <c r="C75">
        <f t="shared" si="2"/>
        <v>2.4137454545454507E-2</v>
      </c>
      <c r="D75">
        <f t="shared" si="3"/>
        <v>430.72727272727184</v>
      </c>
      <c r="E75">
        <f t="shared" si="0"/>
        <v>-23444.31818181818</v>
      </c>
    </row>
    <row r="76" spans="2:5" x14ac:dyDescent="0.3">
      <c r="B76">
        <f t="shared" si="1"/>
        <v>4.8999999999999958E-5</v>
      </c>
      <c r="C76">
        <f t="shared" si="2"/>
        <v>2.4566678977272688E-2</v>
      </c>
      <c r="D76">
        <f t="shared" si="3"/>
        <v>427.72159090909003</v>
      </c>
      <c r="E76">
        <f t="shared" si="0"/>
        <v>-23444.31818181818</v>
      </c>
    </row>
    <row r="77" spans="2:5" x14ac:dyDescent="0.3">
      <c r="B77">
        <f t="shared" si="1"/>
        <v>4.9999999999999955E-5</v>
      </c>
      <c r="C77">
        <f t="shared" si="2"/>
        <v>2.4992897727272687E-2</v>
      </c>
      <c r="D77">
        <f t="shared" si="3"/>
        <v>424.71590909090821</v>
      </c>
      <c r="E77">
        <f t="shared" si="0"/>
        <v>-23444.31818181818</v>
      </c>
    </row>
    <row r="78" spans="2:5" x14ac:dyDescent="0.3">
      <c r="B78">
        <f t="shared" si="1"/>
        <v>5.0999999999999952E-5</v>
      </c>
      <c r="C78">
        <f t="shared" si="2"/>
        <v>2.5416110795454503E-2</v>
      </c>
      <c r="D78">
        <f t="shared" si="3"/>
        <v>421.7102272727264</v>
      </c>
      <c r="E78">
        <f t="shared" si="0"/>
        <v>-23444.31818181818</v>
      </c>
    </row>
    <row r="79" spans="2:5" x14ac:dyDescent="0.3">
      <c r="B79">
        <f t="shared" si="1"/>
        <v>5.1999999999999949E-5</v>
      </c>
      <c r="C79">
        <f t="shared" si="2"/>
        <v>2.5836318181818137E-2</v>
      </c>
      <c r="D79">
        <f t="shared" si="3"/>
        <v>418.70454545454459</v>
      </c>
      <c r="E79">
        <f t="shared" si="0"/>
        <v>-23444.31818181818</v>
      </c>
    </row>
    <row r="80" spans="2:5" x14ac:dyDescent="0.3">
      <c r="B80">
        <f t="shared" si="1"/>
        <v>5.2999999999999947E-5</v>
      </c>
      <c r="C80">
        <f t="shared" si="2"/>
        <v>2.625351988636359E-2</v>
      </c>
      <c r="D80">
        <f t="shared" si="3"/>
        <v>415.69886363636277</v>
      </c>
      <c r="E80">
        <f t="shared" si="0"/>
        <v>-23444.31818181818</v>
      </c>
    </row>
    <row r="81" spans="2:5" x14ac:dyDescent="0.3">
      <c r="B81">
        <f t="shared" si="1"/>
        <v>5.3999999999999944E-5</v>
      </c>
      <c r="C81">
        <f t="shared" si="2"/>
        <v>2.666771590909086E-2</v>
      </c>
      <c r="D81">
        <f t="shared" si="3"/>
        <v>412.69318181818096</v>
      </c>
      <c r="E81">
        <f t="shared" si="0"/>
        <v>-23444.31818181818</v>
      </c>
    </row>
    <row r="82" spans="2:5" x14ac:dyDescent="0.3">
      <c r="B82">
        <f t="shared" si="1"/>
        <v>5.4999999999999941E-5</v>
      </c>
      <c r="C82">
        <f t="shared" si="2"/>
        <v>2.7078906249999951E-2</v>
      </c>
      <c r="D82">
        <f t="shared" si="3"/>
        <v>409.68749999999915</v>
      </c>
      <c r="E82">
        <f t="shared" si="0"/>
        <v>-23444.31818181818</v>
      </c>
    </row>
    <row r="83" spans="2:5" x14ac:dyDescent="0.3">
      <c r="B83">
        <f t="shared" si="1"/>
        <v>5.5999999999999938E-5</v>
      </c>
      <c r="C83">
        <f t="shared" si="2"/>
        <v>2.748709090909086E-2</v>
      </c>
      <c r="D83">
        <f t="shared" si="3"/>
        <v>406.68181818181733</v>
      </c>
      <c r="E83">
        <f t="shared" si="0"/>
        <v>-23444.31818181818</v>
      </c>
    </row>
    <row r="84" spans="2:5" x14ac:dyDescent="0.3">
      <c r="B84">
        <f t="shared" si="1"/>
        <v>5.6999999999999935E-5</v>
      </c>
      <c r="C84">
        <f t="shared" si="2"/>
        <v>2.7892269886363587E-2</v>
      </c>
      <c r="D84">
        <f t="shared" si="3"/>
        <v>403.67613636363552</v>
      </c>
      <c r="E84">
        <f t="shared" si="0"/>
        <v>-23444.31818181818</v>
      </c>
    </row>
    <row r="85" spans="2:5" x14ac:dyDescent="0.3">
      <c r="B85">
        <f t="shared" si="1"/>
        <v>5.7999999999999933E-5</v>
      </c>
      <c r="C85">
        <f t="shared" si="2"/>
        <v>2.8294443181818132E-2</v>
      </c>
      <c r="D85">
        <f t="shared" si="3"/>
        <v>400.67045454545371</v>
      </c>
      <c r="E85">
        <f t="shared" si="0"/>
        <v>-23444.31818181818</v>
      </c>
    </row>
    <row r="86" spans="2:5" x14ac:dyDescent="0.3">
      <c r="B86">
        <f t="shared" si="1"/>
        <v>5.899999999999993E-5</v>
      </c>
      <c r="C86">
        <f t="shared" si="2"/>
        <v>2.8693610795454495E-2</v>
      </c>
      <c r="D86">
        <f t="shared" si="3"/>
        <v>397.6647727272719</v>
      </c>
      <c r="E86">
        <f t="shared" si="0"/>
        <v>-23444.31818181818</v>
      </c>
    </row>
    <row r="87" spans="2:5" x14ac:dyDescent="0.3">
      <c r="B87">
        <f t="shared" si="1"/>
        <v>5.9999999999999927E-5</v>
      </c>
      <c r="C87">
        <f t="shared" si="2"/>
        <v>2.9089772727272676E-2</v>
      </c>
      <c r="D87">
        <f t="shared" si="3"/>
        <v>394.65909090909008</v>
      </c>
      <c r="E87">
        <f t="shared" si="0"/>
        <v>-23444.31818181818</v>
      </c>
    </row>
    <row r="88" spans="2:5" x14ac:dyDescent="0.3">
      <c r="B88">
        <f t="shared" si="1"/>
        <v>6.0999999999999924E-5</v>
      </c>
      <c r="C88">
        <f t="shared" si="2"/>
        <v>2.9482928977272675E-2</v>
      </c>
      <c r="D88">
        <f t="shared" si="3"/>
        <v>391.65340909090827</v>
      </c>
      <c r="E88">
        <f t="shared" si="0"/>
        <v>-23444.31818181818</v>
      </c>
    </row>
    <row r="89" spans="2:5" x14ac:dyDescent="0.3">
      <c r="B89">
        <f t="shared" si="1"/>
        <v>6.1999999999999921E-5</v>
      </c>
      <c r="C89">
        <f t="shared" si="2"/>
        <v>2.9873079545454491E-2</v>
      </c>
      <c r="D89">
        <f t="shared" si="3"/>
        <v>388.64772727272646</v>
      </c>
      <c r="E89">
        <f t="shared" si="0"/>
        <v>-23444.31818181818</v>
      </c>
    </row>
    <row r="90" spans="2:5" x14ac:dyDescent="0.3">
      <c r="B90">
        <f t="shared" si="1"/>
        <v>6.2999999999999919E-5</v>
      </c>
      <c r="C90">
        <f t="shared" si="2"/>
        <v>3.0260224431818125E-2</v>
      </c>
      <c r="D90">
        <f t="shared" si="3"/>
        <v>385.64204545454464</v>
      </c>
      <c r="E90">
        <f t="shared" si="0"/>
        <v>-23444.31818181818</v>
      </c>
    </row>
    <row r="91" spans="2:5" x14ac:dyDescent="0.3">
      <c r="B91">
        <f t="shared" si="1"/>
        <v>6.3999999999999916E-5</v>
      </c>
      <c r="C91">
        <f t="shared" si="2"/>
        <v>3.0644363636363577E-2</v>
      </c>
      <c r="D91">
        <f t="shared" si="3"/>
        <v>382.63636363636283</v>
      </c>
      <c r="E91">
        <f t="shared" si="0"/>
        <v>-23444.31818181818</v>
      </c>
    </row>
    <row r="92" spans="2:5" x14ac:dyDescent="0.3">
      <c r="B92">
        <f t="shared" si="1"/>
        <v>6.4999999999999913E-5</v>
      </c>
      <c r="C92">
        <f t="shared" si="2"/>
        <v>3.1025497159090851E-2</v>
      </c>
      <c r="D92">
        <f t="shared" si="3"/>
        <v>379.63068181818102</v>
      </c>
      <c r="E92">
        <f t="shared" ref="E92:E155" si="4">-$C$24</f>
        <v>-23444.31818181818</v>
      </c>
    </row>
    <row r="93" spans="2:5" x14ac:dyDescent="0.3">
      <c r="B93">
        <f t="shared" ref="B93:B156" si="5">B92+$C$25</f>
        <v>6.599999999999991E-5</v>
      </c>
      <c r="C93">
        <f t="shared" ref="C93:C156" si="6">IF(D93 &gt; 0,C92+(D93+D92)*0.5*$C$25, -1)</f>
        <v>3.1403624999999942E-2</v>
      </c>
      <c r="D93">
        <f t="shared" ref="D93:D156" si="7">D92+(E92/$C$20)*$C$25</f>
        <v>376.6249999999992</v>
      </c>
      <c r="E93">
        <f t="shared" si="4"/>
        <v>-23444.31818181818</v>
      </c>
    </row>
    <row r="94" spans="2:5" x14ac:dyDescent="0.3">
      <c r="B94">
        <f t="shared" si="5"/>
        <v>6.6999999999999907E-5</v>
      </c>
      <c r="C94">
        <f t="shared" si="6"/>
        <v>3.1778747159090848E-2</v>
      </c>
      <c r="D94">
        <f t="shared" si="7"/>
        <v>373.61931818181739</v>
      </c>
      <c r="E94">
        <f t="shared" si="4"/>
        <v>-23444.31818181818</v>
      </c>
    </row>
    <row r="95" spans="2:5" x14ac:dyDescent="0.3">
      <c r="B95">
        <f t="shared" si="5"/>
        <v>6.7999999999999905E-5</v>
      </c>
      <c r="C95">
        <f t="shared" si="6"/>
        <v>3.2150863636363575E-2</v>
      </c>
      <c r="D95">
        <f t="shared" si="7"/>
        <v>370.61363636363558</v>
      </c>
      <c r="E95">
        <f t="shared" si="4"/>
        <v>-23444.31818181818</v>
      </c>
    </row>
    <row r="96" spans="2:5" x14ac:dyDescent="0.3">
      <c r="B96">
        <f t="shared" si="5"/>
        <v>6.8999999999999902E-5</v>
      </c>
      <c r="C96">
        <f t="shared" si="6"/>
        <v>3.2519974431818116E-2</v>
      </c>
      <c r="D96">
        <f t="shared" si="7"/>
        <v>367.60795454545377</v>
      </c>
      <c r="E96">
        <f t="shared" si="4"/>
        <v>-23444.31818181818</v>
      </c>
    </row>
    <row r="97" spans="2:5" x14ac:dyDescent="0.3">
      <c r="B97">
        <f t="shared" si="5"/>
        <v>6.9999999999999899E-5</v>
      </c>
      <c r="C97">
        <f t="shared" si="6"/>
        <v>3.2886079545454479E-2</v>
      </c>
      <c r="D97">
        <f t="shared" si="7"/>
        <v>364.60227272727195</v>
      </c>
      <c r="E97">
        <f t="shared" si="4"/>
        <v>-23444.31818181818</v>
      </c>
    </row>
    <row r="98" spans="2:5" x14ac:dyDescent="0.3">
      <c r="B98">
        <f t="shared" si="5"/>
        <v>7.0999999999999896E-5</v>
      </c>
      <c r="C98">
        <f t="shared" si="6"/>
        <v>3.3249178977272663E-2</v>
      </c>
      <c r="D98">
        <f t="shared" si="7"/>
        <v>361.59659090909014</v>
      </c>
      <c r="E98">
        <f t="shared" si="4"/>
        <v>-23444.31818181818</v>
      </c>
    </row>
    <row r="99" spans="2:5" x14ac:dyDescent="0.3">
      <c r="B99">
        <f t="shared" si="5"/>
        <v>7.1999999999999893E-5</v>
      </c>
      <c r="C99">
        <f t="shared" si="6"/>
        <v>3.3609272727272661E-2</v>
      </c>
      <c r="D99">
        <f t="shared" si="7"/>
        <v>358.59090909090833</v>
      </c>
      <c r="E99">
        <f t="shared" si="4"/>
        <v>-23444.31818181818</v>
      </c>
    </row>
    <row r="100" spans="2:5" x14ac:dyDescent="0.3">
      <c r="B100">
        <f t="shared" si="5"/>
        <v>7.2999999999999891E-5</v>
      </c>
      <c r="C100">
        <f t="shared" si="6"/>
        <v>3.3966360795454481E-2</v>
      </c>
      <c r="D100">
        <f t="shared" si="7"/>
        <v>355.58522727272651</v>
      </c>
      <c r="E100">
        <f t="shared" si="4"/>
        <v>-23444.31818181818</v>
      </c>
    </row>
    <row r="101" spans="2:5" x14ac:dyDescent="0.3">
      <c r="B101">
        <f t="shared" si="5"/>
        <v>7.3999999999999888E-5</v>
      </c>
      <c r="C101">
        <f t="shared" si="6"/>
        <v>3.4320443181818115E-2</v>
      </c>
      <c r="D101">
        <f t="shared" si="7"/>
        <v>352.5795454545447</v>
      </c>
      <c r="E101">
        <f t="shared" si="4"/>
        <v>-23444.31818181818</v>
      </c>
    </row>
    <row r="102" spans="2:5" x14ac:dyDescent="0.3">
      <c r="B102">
        <f t="shared" si="5"/>
        <v>7.4999999999999885E-5</v>
      </c>
      <c r="C102">
        <f t="shared" si="6"/>
        <v>3.4671519886363571E-2</v>
      </c>
      <c r="D102">
        <f t="shared" si="7"/>
        <v>349.57386363636289</v>
      </c>
      <c r="E102">
        <f t="shared" si="4"/>
        <v>-23444.31818181818</v>
      </c>
    </row>
    <row r="103" spans="2:5" x14ac:dyDescent="0.3">
      <c r="B103">
        <f t="shared" si="5"/>
        <v>7.5999999999999882E-5</v>
      </c>
      <c r="C103">
        <f t="shared" si="6"/>
        <v>3.5019590909090841E-2</v>
      </c>
      <c r="D103">
        <f t="shared" si="7"/>
        <v>346.56818181818107</v>
      </c>
      <c r="E103">
        <f t="shared" si="4"/>
        <v>-23444.31818181818</v>
      </c>
    </row>
    <row r="104" spans="2:5" x14ac:dyDescent="0.3">
      <c r="B104">
        <f t="shared" si="5"/>
        <v>7.6999999999999879E-5</v>
      </c>
      <c r="C104">
        <f t="shared" si="6"/>
        <v>3.5364656249999932E-2</v>
      </c>
      <c r="D104">
        <f t="shared" si="7"/>
        <v>343.56249999999926</v>
      </c>
      <c r="E104">
        <f t="shared" si="4"/>
        <v>-23444.31818181818</v>
      </c>
    </row>
    <row r="105" spans="2:5" x14ac:dyDescent="0.3">
      <c r="B105">
        <f t="shared" si="5"/>
        <v>7.7999999999999877E-5</v>
      </c>
      <c r="C105">
        <f t="shared" si="6"/>
        <v>3.5706715909090837E-2</v>
      </c>
      <c r="D105">
        <f t="shared" si="7"/>
        <v>340.55681818181745</v>
      </c>
      <c r="E105">
        <f t="shared" si="4"/>
        <v>-23444.31818181818</v>
      </c>
    </row>
    <row r="106" spans="2:5" x14ac:dyDescent="0.3">
      <c r="B106">
        <f t="shared" si="5"/>
        <v>7.8999999999999874E-5</v>
      </c>
      <c r="C106">
        <f t="shared" si="6"/>
        <v>3.6045769886363564E-2</v>
      </c>
      <c r="D106">
        <f t="shared" si="7"/>
        <v>337.55113636363564</v>
      </c>
      <c r="E106">
        <f t="shared" si="4"/>
        <v>-23444.31818181818</v>
      </c>
    </row>
    <row r="107" spans="2:5" x14ac:dyDescent="0.3">
      <c r="B107">
        <f t="shared" si="5"/>
        <v>7.9999999999999871E-5</v>
      </c>
      <c r="C107">
        <f t="shared" si="6"/>
        <v>3.6381818181818106E-2</v>
      </c>
      <c r="D107">
        <f t="shared" si="7"/>
        <v>334.54545454545382</v>
      </c>
      <c r="E107">
        <f t="shared" si="4"/>
        <v>-23444.31818181818</v>
      </c>
    </row>
    <row r="108" spans="2:5" x14ac:dyDescent="0.3">
      <c r="B108">
        <f t="shared" si="5"/>
        <v>8.0999999999999868E-5</v>
      </c>
      <c r="C108">
        <f t="shared" si="6"/>
        <v>3.6714860795454468E-2</v>
      </c>
      <c r="D108">
        <f t="shared" si="7"/>
        <v>331.53977272727201</v>
      </c>
      <c r="E108">
        <f t="shared" si="4"/>
        <v>-23444.31818181818</v>
      </c>
    </row>
    <row r="109" spans="2:5" x14ac:dyDescent="0.3">
      <c r="B109">
        <f t="shared" si="5"/>
        <v>8.1999999999999865E-5</v>
      </c>
      <c r="C109">
        <f t="shared" si="6"/>
        <v>3.7044897727272652E-2</v>
      </c>
      <c r="D109">
        <f t="shared" si="7"/>
        <v>328.5340909090902</v>
      </c>
      <c r="E109">
        <f t="shared" si="4"/>
        <v>-23444.31818181818</v>
      </c>
    </row>
    <row r="110" spans="2:5" x14ac:dyDescent="0.3">
      <c r="B110">
        <f t="shared" si="5"/>
        <v>8.2999999999999863E-5</v>
      </c>
      <c r="C110">
        <f t="shared" si="6"/>
        <v>3.737192897727265E-2</v>
      </c>
      <c r="D110">
        <f t="shared" si="7"/>
        <v>325.52840909090838</v>
      </c>
      <c r="E110">
        <f t="shared" si="4"/>
        <v>-23444.31818181818</v>
      </c>
    </row>
    <row r="111" spans="2:5" x14ac:dyDescent="0.3">
      <c r="B111">
        <f t="shared" si="5"/>
        <v>8.399999999999986E-5</v>
      </c>
      <c r="C111">
        <f t="shared" si="6"/>
        <v>3.769595454545447E-2</v>
      </c>
      <c r="D111">
        <f t="shared" si="7"/>
        <v>322.52272727272657</v>
      </c>
      <c r="E111">
        <f t="shared" si="4"/>
        <v>-23444.31818181818</v>
      </c>
    </row>
    <row r="112" spans="2:5" x14ac:dyDescent="0.3">
      <c r="B112">
        <f t="shared" si="5"/>
        <v>8.4999999999999857E-5</v>
      </c>
      <c r="C112">
        <f t="shared" si="6"/>
        <v>3.8016974431818104E-2</v>
      </c>
      <c r="D112">
        <f t="shared" si="7"/>
        <v>319.51704545454476</v>
      </c>
      <c r="E112">
        <f t="shared" si="4"/>
        <v>-23444.31818181818</v>
      </c>
    </row>
    <row r="113" spans="2:5" x14ac:dyDescent="0.3">
      <c r="B113">
        <f t="shared" si="5"/>
        <v>8.5999999999999854E-5</v>
      </c>
      <c r="C113">
        <f t="shared" si="6"/>
        <v>3.8334988636363559E-2</v>
      </c>
      <c r="D113">
        <f t="shared" si="7"/>
        <v>316.51136363636294</v>
      </c>
      <c r="E113">
        <f t="shared" si="4"/>
        <v>-23444.31818181818</v>
      </c>
    </row>
    <row r="114" spans="2:5" x14ac:dyDescent="0.3">
      <c r="B114">
        <f t="shared" si="5"/>
        <v>8.6999999999999851E-5</v>
      </c>
      <c r="C114">
        <f t="shared" si="6"/>
        <v>3.8649997159090829E-2</v>
      </c>
      <c r="D114">
        <f t="shared" si="7"/>
        <v>313.50568181818113</v>
      </c>
      <c r="E114">
        <f t="shared" si="4"/>
        <v>-23444.31818181818</v>
      </c>
    </row>
    <row r="115" spans="2:5" x14ac:dyDescent="0.3">
      <c r="B115">
        <f t="shared" si="5"/>
        <v>8.7999999999999849E-5</v>
      </c>
      <c r="C115">
        <f t="shared" si="6"/>
        <v>3.896199999999992E-2</v>
      </c>
      <c r="D115">
        <f t="shared" si="7"/>
        <v>310.49999999999932</v>
      </c>
      <c r="E115">
        <f t="shared" si="4"/>
        <v>-23444.31818181818</v>
      </c>
    </row>
    <row r="116" spans="2:5" x14ac:dyDescent="0.3">
      <c r="B116">
        <f t="shared" si="5"/>
        <v>8.8999999999999846E-5</v>
      </c>
      <c r="C116">
        <f t="shared" si="6"/>
        <v>3.9270997159090826E-2</v>
      </c>
      <c r="D116">
        <f t="shared" si="7"/>
        <v>307.4943181818175</v>
      </c>
      <c r="E116">
        <f t="shared" si="4"/>
        <v>-23444.31818181818</v>
      </c>
    </row>
    <row r="117" spans="2:5" x14ac:dyDescent="0.3">
      <c r="B117">
        <f t="shared" si="5"/>
        <v>8.9999999999999843E-5</v>
      </c>
      <c r="C117">
        <f t="shared" si="6"/>
        <v>3.9576988636363553E-2</v>
      </c>
      <c r="D117">
        <f t="shared" si="7"/>
        <v>304.48863636363569</v>
      </c>
      <c r="E117">
        <f t="shared" si="4"/>
        <v>-23444.31818181818</v>
      </c>
    </row>
    <row r="118" spans="2:5" x14ac:dyDescent="0.3">
      <c r="B118">
        <f t="shared" si="5"/>
        <v>9.099999999999984E-5</v>
      </c>
      <c r="C118">
        <f t="shared" si="6"/>
        <v>3.9879974431818101E-2</v>
      </c>
      <c r="D118">
        <f t="shared" si="7"/>
        <v>301.48295454545388</v>
      </c>
      <c r="E118">
        <f t="shared" si="4"/>
        <v>-23444.31818181818</v>
      </c>
    </row>
    <row r="119" spans="2:5" x14ac:dyDescent="0.3">
      <c r="B119">
        <f t="shared" si="5"/>
        <v>9.1999999999999837E-5</v>
      </c>
      <c r="C119">
        <f t="shared" si="6"/>
        <v>4.0179954545454463E-2</v>
      </c>
      <c r="D119">
        <f t="shared" si="7"/>
        <v>298.47727272727207</v>
      </c>
      <c r="E119">
        <f t="shared" si="4"/>
        <v>-23444.31818181818</v>
      </c>
    </row>
    <row r="120" spans="2:5" x14ac:dyDescent="0.3">
      <c r="B120">
        <f t="shared" si="5"/>
        <v>9.2999999999999835E-5</v>
      </c>
      <c r="C120">
        <f t="shared" si="6"/>
        <v>4.0476928977272647E-2</v>
      </c>
      <c r="D120">
        <f t="shared" si="7"/>
        <v>295.47159090909025</v>
      </c>
      <c r="E120">
        <f t="shared" si="4"/>
        <v>-23444.31818181818</v>
      </c>
    </row>
    <row r="121" spans="2:5" x14ac:dyDescent="0.3">
      <c r="B121">
        <f t="shared" si="5"/>
        <v>9.3999999999999832E-5</v>
      </c>
      <c r="C121">
        <f t="shared" si="6"/>
        <v>4.0770897727272645E-2</v>
      </c>
      <c r="D121">
        <f t="shared" si="7"/>
        <v>292.46590909090844</v>
      </c>
      <c r="E121">
        <f t="shared" si="4"/>
        <v>-23444.31818181818</v>
      </c>
    </row>
    <row r="122" spans="2:5" x14ac:dyDescent="0.3">
      <c r="B122">
        <f t="shared" si="5"/>
        <v>9.4999999999999829E-5</v>
      </c>
      <c r="C122">
        <f t="shared" si="6"/>
        <v>4.1061860795454465E-2</v>
      </c>
      <c r="D122">
        <f t="shared" si="7"/>
        <v>289.46022727272663</v>
      </c>
      <c r="E122">
        <f t="shared" si="4"/>
        <v>-23444.31818181818</v>
      </c>
    </row>
    <row r="123" spans="2:5" x14ac:dyDescent="0.3">
      <c r="B123">
        <f t="shared" si="5"/>
        <v>9.5999999999999826E-5</v>
      </c>
      <c r="C123">
        <f t="shared" si="6"/>
        <v>4.1349818181818099E-2</v>
      </c>
      <c r="D123">
        <f t="shared" si="7"/>
        <v>286.45454545454481</v>
      </c>
      <c r="E123">
        <f t="shared" si="4"/>
        <v>-23444.31818181818</v>
      </c>
    </row>
    <row r="124" spans="2:5" x14ac:dyDescent="0.3">
      <c r="B124">
        <f t="shared" si="5"/>
        <v>9.6999999999999823E-5</v>
      </c>
      <c r="C124">
        <f t="shared" si="6"/>
        <v>4.1634769886363554E-2</v>
      </c>
      <c r="D124">
        <f t="shared" si="7"/>
        <v>283.448863636363</v>
      </c>
      <c r="E124">
        <f t="shared" si="4"/>
        <v>-23444.31818181818</v>
      </c>
    </row>
    <row r="125" spans="2:5" x14ac:dyDescent="0.3">
      <c r="B125">
        <f t="shared" si="5"/>
        <v>9.7999999999999821E-5</v>
      </c>
      <c r="C125">
        <f t="shared" si="6"/>
        <v>4.1916715909090824E-2</v>
      </c>
      <c r="D125">
        <f t="shared" si="7"/>
        <v>280.44318181818119</v>
      </c>
      <c r="E125">
        <f t="shared" si="4"/>
        <v>-23444.31818181818</v>
      </c>
    </row>
    <row r="126" spans="2:5" x14ac:dyDescent="0.3">
      <c r="B126">
        <f t="shared" si="5"/>
        <v>9.8999999999999818E-5</v>
      </c>
      <c r="C126">
        <f t="shared" si="6"/>
        <v>4.2195656249999915E-2</v>
      </c>
      <c r="D126">
        <f t="shared" si="7"/>
        <v>277.43749999999937</v>
      </c>
      <c r="E126">
        <f t="shared" si="4"/>
        <v>-23444.31818181818</v>
      </c>
    </row>
    <row r="127" spans="2:5" x14ac:dyDescent="0.3">
      <c r="B127">
        <f t="shared" si="5"/>
        <v>9.9999999999999815E-5</v>
      </c>
      <c r="C127">
        <f t="shared" si="6"/>
        <v>4.247159090909082E-2</v>
      </c>
      <c r="D127">
        <f t="shared" si="7"/>
        <v>274.43181818181756</v>
      </c>
      <c r="E127">
        <f t="shared" si="4"/>
        <v>-23444.31818181818</v>
      </c>
    </row>
    <row r="128" spans="2:5" x14ac:dyDescent="0.3">
      <c r="B128">
        <f t="shared" si="5"/>
        <v>1.0099999999999981E-4</v>
      </c>
      <c r="C128">
        <f t="shared" si="6"/>
        <v>4.2744519886363547E-2</v>
      </c>
      <c r="D128">
        <f t="shared" si="7"/>
        <v>271.42613636363575</v>
      </c>
      <c r="E128">
        <f t="shared" si="4"/>
        <v>-23444.31818181818</v>
      </c>
    </row>
    <row r="129" spans="2:5" x14ac:dyDescent="0.3">
      <c r="B129">
        <f t="shared" si="5"/>
        <v>1.0199999999999981E-4</v>
      </c>
      <c r="C129">
        <f t="shared" si="6"/>
        <v>4.3014443181818095E-2</v>
      </c>
      <c r="D129">
        <f t="shared" si="7"/>
        <v>268.42045454545394</v>
      </c>
      <c r="E129">
        <f t="shared" si="4"/>
        <v>-23444.31818181818</v>
      </c>
    </row>
    <row r="130" spans="2:5" x14ac:dyDescent="0.3">
      <c r="B130">
        <f t="shared" si="5"/>
        <v>1.0299999999999981E-4</v>
      </c>
      <c r="C130">
        <f t="shared" si="6"/>
        <v>4.3281360795454457E-2</v>
      </c>
      <c r="D130">
        <f t="shared" si="7"/>
        <v>265.41477272727212</v>
      </c>
      <c r="E130">
        <f t="shared" si="4"/>
        <v>-23444.31818181818</v>
      </c>
    </row>
    <row r="131" spans="2:5" x14ac:dyDescent="0.3">
      <c r="B131">
        <f t="shared" si="5"/>
        <v>1.039999999999998E-4</v>
      </c>
      <c r="C131">
        <f t="shared" si="6"/>
        <v>4.3545272727272641E-2</v>
      </c>
      <c r="D131">
        <f t="shared" si="7"/>
        <v>262.40909090909031</v>
      </c>
      <c r="E131">
        <f t="shared" si="4"/>
        <v>-23444.31818181818</v>
      </c>
    </row>
    <row r="132" spans="2:5" x14ac:dyDescent="0.3">
      <c r="B132">
        <f t="shared" si="5"/>
        <v>1.049999999999998E-4</v>
      </c>
      <c r="C132">
        <f t="shared" si="6"/>
        <v>4.3806178977272639E-2</v>
      </c>
      <c r="D132">
        <f t="shared" si="7"/>
        <v>259.4034090909085</v>
      </c>
      <c r="E132">
        <f t="shared" si="4"/>
        <v>-23444.31818181818</v>
      </c>
    </row>
    <row r="133" spans="2:5" x14ac:dyDescent="0.3">
      <c r="B133">
        <f t="shared" si="5"/>
        <v>1.059999999999998E-4</v>
      </c>
      <c r="C133">
        <f t="shared" si="6"/>
        <v>4.4064079545454458E-2</v>
      </c>
      <c r="D133">
        <f t="shared" si="7"/>
        <v>256.39772727272668</v>
      </c>
      <c r="E133">
        <f t="shared" si="4"/>
        <v>-23444.31818181818</v>
      </c>
    </row>
    <row r="134" spans="2:5" x14ac:dyDescent="0.3">
      <c r="B134">
        <f t="shared" si="5"/>
        <v>1.069999999999998E-4</v>
      </c>
      <c r="C134">
        <f t="shared" si="6"/>
        <v>4.4318974431818092E-2</v>
      </c>
      <c r="D134">
        <f t="shared" si="7"/>
        <v>253.39204545454487</v>
      </c>
      <c r="E134">
        <f t="shared" si="4"/>
        <v>-23444.31818181818</v>
      </c>
    </row>
    <row r="135" spans="2:5" x14ac:dyDescent="0.3">
      <c r="B135">
        <f t="shared" si="5"/>
        <v>1.0799999999999979E-4</v>
      </c>
      <c r="C135">
        <f t="shared" si="6"/>
        <v>4.4570863636363547E-2</v>
      </c>
      <c r="D135">
        <f t="shared" si="7"/>
        <v>250.38636363636306</v>
      </c>
      <c r="E135">
        <f t="shared" si="4"/>
        <v>-23444.31818181818</v>
      </c>
    </row>
    <row r="136" spans="2:5" x14ac:dyDescent="0.3">
      <c r="B136">
        <f t="shared" si="5"/>
        <v>1.0899999999999979E-4</v>
      </c>
      <c r="C136">
        <f t="shared" si="6"/>
        <v>4.4819747159090817E-2</v>
      </c>
      <c r="D136">
        <f t="shared" si="7"/>
        <v>247.38068181818124</v>
      </c>
      <c r="E136">
        <f t="shared" si="4"/>
        <v>-23444.31818181818</v>
      </c>
    </row>
    <row r="137" spans="2:5" x14ac:dyDescent="0.3">
      <c r="B137">
        <f t="shared" si="5"/>
        <v>1.0999999999999979E-4</v>
      </c>
      <c r="C137">
        <f t="shared" si="6"/>
        <v>4.5065624999999908E-2</v>
      </c>
      <c r="D137">
        <f t="shared" si="7"/>
        <v>244.37499999999943</v>
      </c>
      <c r="E137">
        <f t="shared" si="4"/>
        <v>-23444.31818181818</v>
      </c>
    </row>
    <row r="138" spans="2:5" x14ac:dyDescent="0.3">
      <c r="B138">
        <f t="shared" si="5"/>
        <v>1.1099999999999978E-4</v>
      </c>
      <c r="C138">
        <f t="shared" si="6"/>
        <v>4.5308497159090813E-2</v>
      </c>
      <c r="D138">
        <f t="shared" si="7"/>
        <v>241.36931818181762</v>
      </c>
      <c r="E138">
        <f t="shared" si="4"/>
        <v>-23444.31818181818</v>
      </c>
    </row>
    <row r="139" spans="2:5" x14ac:dyDescent="0.3">
      <c r="B139">
        <f t="shared" si="5"/>
        <v>1.1199999999999978E-4</v>
      </c>
      <c r="C139">
        <f t="shared" si="6"/>
        <v>4.554836363636354E-2</v>
      </c>
      <c r="D139">
        <f t="shared" si="7"/>
        <v>238.36363636363581</v>
      </c>
      <c r="E139">
        <f t="shared" si="4"/>
        <v>-23444.31818181818</v>
      </c>
    </row>
    <row r="140" spans="2:5" x14ac:dyDescent="0.3">
      <c r="B140">
        <f t="shared" si="5"/>
        <v>1.1299999999999978E-4</v>
      </c>
      <c r="C140">
        <f t="shared" si="6"/>
        <v>4.5785224431818088E-2</v>
      </c>
      <c r="D140">
        <f t="shared" si="7"/>
        <v>235.35795454545399</v>
      </c>
      <c r="E140">
        <f t="shared" si="4"/>
        <v>-23444.31818181818</v>
      </c>
    </row>
    <row r="141" spans="2:5" x14ac:dyDescent="0.3">
      <c r="B141">
        <f t="shared" si="5"/>
        <v>1.1399999999999978E-4</v>
      </c>
      <c r="C141">
        <f t="shared" si="6"/>
        <v>4.601907954545445E-2</v>
      </c>
      <c r="D141">
        <f t="shared" si="7"/>
        <v>232.35227272727218</v>
      </c>
      <c r="E141">
        <f t="shared" si="4"/>
        <v>-23444.31818181818</v>
      </c>
    </row>
    <row r="142" spans="2:5" x14ac:dyDescent="0.3">
      <c r="B142">
        <f t="shared" si="5"/>
        <v>1.1499999999999977E-4</v>
      </c>
      <c r="C142">
        <f t="shared" si="6"/>
        <v>4.6249928977272634E-2</v>
      </c>
      <c r="D142">
        <f t="shared" si="7"/>
        <v>229.34659090909037</v>
      </c>
      <c r="E142">
        <f t="shared" si="4"/>
        <v>-23444.31818181818</v>
      </c>
    </row>
    <row r="143" spans="2:5" x14ac:dyDescent="0.3">
      <c r="B143">
        <f t="shared" si="5"/>
        <v>1.1599999999999977E-4</v>
      </c>
      <c r="C143">
        <f t="shared" si="6"/>
        <v>4.6477772727272632E-2</v>
      </c>
      <c r="D143">
        <f t="shared" si="7"/>
        <v>226.34090909090855</v>
      </c>
      <c r="E143">
        <f t="shared" si="4"/>
        <v>-23444.31818181818</v>
      </c>
    </row>
    <row r="144" spans="2:5" x14ac:dyDescent="0.3">
      <c r="B144">
        <f t="shared" si="5"/>
        <v>1.1699999999999977E-4</v>
      </c>
      <c r="C144">
        <f t="shared" si="6"/>
        <v>4.6702610795454451E-2</v>
      </c>
      <c r="D144">
        <f t="shared" si="7"/>
        <v>223.33522727272674</v>
      </c>
      <c r="E144">
        <f t="shared" si="4"/>
        <v>-23444.31818181818</v>
      </c>
    </row>
    <row r="145" spans="2:5" x14ac:dyDescent="0.3">
      <c r="B145">
        <f t="shared" si="5"/>
        <v>1.1799999999999976E-4</v>
      </c>
      <c r="C145">
        <f t="shared" si="6"/>
        <v>4.6924443181818085E-2</v>
      </c>
      <c r="D145">
        <f t="shared" si="7"/>
        <v>220.32954545454493</v>
      </c>
      <c r="E145">
        <f t="shared" si="4"/>
        <v>-23444.31818181818</v>
      </c>
    </row>
    <row r="146" spans="2:5" x14ac:dyDescent="0.3">
      <c r="B146">
        <f t="shared" si="5"/>
        <v>1.1899999999999976E-4</v>
      </c>
      <c r="C146">
        <f t="shared" si="6"/>
        <v>4.714326988636354E-2</v>
      </c>
      <c r="D146">
        <f t="shared" si="7"/>
        <v>217.32386363636311</v>
      </c>
      <c r="E146">
        <f t="shared" si="4"/>
        <v>-23444.31818181818</v>
      </c>
    </row>
    <row r="147" spans="2:5" x14ac:dyDescent="0.3">
      <c r="B147">
        <f t="shared" si="5"/>
        <v>1.1999999999999976E-4</v>
      </c>
      <c r="C147">
        <f t="shared" si="6"/>
        <v>4.7359090909090809E-2</v>
      </c>
      <c r="D147">
        <f t="shared" si="7"/>
        <v>214.3181818181813</v>
      </c>
      <c r="E147">
        <f t="shared" si="4"/>
        <v>-23444.31818181818</v>
      </c>
    </row>
    <row r="148" spans="2:5" x14ac:dyDescent="0.3">
      <c r="B148">
        <f t="shared" si="5"/>
        <v>1.2099999999999976E-4</v>
      </c>
      <c r="C148">
        <f t="shared" si="6"/>
        <v>4.75719062499999E-2</v>
      </c>
      <c r="D148">
        <f t="shared" si="7"/>
        <v>211.31249999999949</v>
      </c>
      <c r="E148">
        <f t="shared" si="4"/>
        <v>-23444.31818181818</v>
      </c>
    </row>
    <row r="149" spans="2:5" x14ac:dyDescent="0.3">
      <c r="B149">
        <f t="shared" si="5"/>
        <v>1.2199999999999975E-4</v>
      </c>
      <c r="C149">
        <f t="shared" si="6"/>
        <v>4.7781715909090805E-2</v>
      </c>
      <c r="D149">
        <f t="shared" si="7"/>
        <v>208.30681818181768</v>
      </c>
      <c r="E149">
        <f t="shared" si="4"/>
        <v>-23444.31818181818</v>
      </c>
    </row>
    <row r="150" spans="2:5" x14ac:dyDescent="0.3">
      <c r="B150">
        <f t="shared" si="5"/>
        <v>1.2299999999999976E-4</v>
      </c>
      <c r="C150">
        <f t="shared" si="6"/>
        <v>4.7988519886363531E-2</v>
      </c>
      <c r="D150">
        <f t="shared" si="7"/>
        <v>205.30113636363586</v>
      </c>
      <c r="E150">
        <f t="shared" si="4"/>
        <v>-23444.31818181818</v>
      </c>
    </row>
    <row r="151" spans="2:5" x14ac:dyDescent="0.3">
      <c r="B151">
        <f t="shared" si="5"/>
        <v>1.2399999999999976E-4</v>
      </c>
      <c r="C151">
        <f t="shared" si="6"/>
        <v>4.8192318181818079E-2</v>
      </c>
      <c r="D151">
        <f t="shared" si="7"/>
        <v>202.29545454545405</v>
      </c>
      <c r="E151">
        <f t="shared" si="4"/>
        <v>-23444.31818181818</v>
      </c>
    </row>
    <row r="152" spans="2:5" x14ac:dyDescent="0.3">
      <c r="B152">
        <f t="shared" si="5"/>
        <v>1.2499999999999976E-4</v>
      </c>
      <c r="C152">
        <f t="shared" si="6"/>
        <v>4.8393110795454441E-2</v>
      </c>
      <c r="D152">
        <f t="shared" si="7"/>
        <v>199.28977272727224</v>
      </c>
      <c r="E152">
        <f t="shared" si="4"/>
        <v>-23444.31818181818</v>
      </c>
    </row>
    <row r="153" spans="2:5" x14ac:dyDescent="0.3">
      <c r="B153">
        <f t="shared" si="5"/>
        <v>1.2599999999999976E-4</v>
      </c>
      <c r="C153">
        <f t="shared" si="6"/>
        <v>4.8590897727272625E-2</v>
      </c>
      <c r="D153">
        <f t="shared" si="7"/>
        <v>196.28409090909042</v>
      </c>
      <c r="E153">
        <f t="shared" si="4"/>
        <v>-23444.31818181818</v>
      </c>
    </row>
    <row r="154" spans="2:5" x14ac:dyDescent="0.3">
      <c r="B154">
        <f t="shared" si="5"/>
        <v>1.2699999999999975E-4</v>
      </c>
      <c r="C154">
        <f t="shared" si="6"/>
        <v>4.8785678977272623E-2</v>
      </c>
      <c r="D154">
        <f t="shared" si="7"/>
        <v>193.27840909090861</v>
      </c>
      <c r="E154">
        <f t="shared" si="4"/>
        <v>-23444.31818181818</v>
      </c>
    </row>
    <row r="155" spans="2:5" x14ac:dyDescent="0.3">
      <c r="B155">
        <f t="shared" si="5"/>
        <v>1.2799999999999975E-4</v>
      </c>
      <c r="C155">
        <f t="shared" si="6"/>
        <v>4.8977454545454442E-2</v>
      </c>
      <c r="D155">
        <f t="shared" si="7"/>
        <v>190.2727272727268</v>
      </c>
      <c r="E155">
        <f t="shared" si="4"/>
        <v>-23444.31818181818</v>
      </c>
    </row>
    <row r="156" spans="2:5" x14ac:dyDescent="0.3">
      <c r="B156">
        <f t="shared" si="5"/>
        <v>1.2899999999999975E-4</v>
      </c>
      <c r="C156">
        <f t="shared" si="6"/>
        <v>4.9166224431818076E-2</v>
      </c>
      <c r="D156">
        <f t="shared" si="7"/>
        <v>187.26704545454498</v>
      </c>
      <c r="E156">
        <f t="shared" ref="E156:E219" si="8">-$C$24</f>
        <v>-23444.31818181818</v>
      </c>
    </row>
    <row r="157" spans="2:5" x14ac:dyDescent="0.3">
      <c r="B157">
        <f t="shared" ref="B157:B220" si="9">B156+$C$25</f>
        <v>1.2999999999999974E-4</v>
      </c>
      <c r="C157">
        <f t="shared" ref="C157:C220" si="10">IF(D157 &gt; 0,C156+(D157+D156)*0.5*$C$25, -1)</f>
        <v>4.9351988636363531E-2</v>
      </c>
      <c r="D157">
        <f t="shared" ref="D157:D220" si="11">D156+(E156/$C$20)*$C$25</f>
        <v>184.26136363636317</v>
      </c>
      <c r="E157">
        <f t="shared" si="8"/>
        <v>-23444.31818181818</v>
      </c>
    </row>
    <row r="158" spans="2:5" x14ac:dyDescent="0.3">
      <c r="B158">
        <f t="shared" si="9"/>
        <v>1.3099999999999974E-4</v>
      </c>
      <c r="C158">
        <f t="shared" si="10"/>
        <v>4.95347471590908E-2</v>
      </c>
      <c r="D158">
        <f t="shared" si="11"/>
        <v>181.25568181818136</v>
      </c>
      <c r="E158">
        <f t="shared" si="8"/>
        <v>-23444.31818181818</v>
      </c>
    </row>
    <row r="159" spans="2:5" x14ac:dyDescent="0.3">
      <c r="B159">
        <f t="shared" si="9"/>
        <v>1.3199999999999974E-4</v>
      </c>
      <c r="C159">
        <f t="shared" si="10"/>
        <v>4.9714499999999891E-2</v>
      </c>
      <c r="D159">
        <f t="shared" si="11"/>
        <v>178.24999999999955</v>
      </c>
      <c r="E159">
        <f t="shared" si="8"/>
        <v>-23444.31818181818</v>
      </c>
    </row>
    <row r="160" spans="2:5" x14ac:dyDescent="0.3">
      <c r="B160">
        <f t="shared" si="9"/>
        <v>1.3299999999999974E-4</v>
      </c>
      <c r="C160">
        <f t="shared" si="10"/>
        <v>4.9891247159090803E-2</v>
      </c>
      <c r="D160">
        <f t="shared" si="11"/>
        <v>175.24431818181773</v>
      </c>
      <c r="E160">
        <f t="shared" si="8"/>
        <v>-23444.31818181818</v>
      </c>
    </row>
    <row r="161" spans="2:5" x14ac:dyDescent="0.3">
      <c r="B161">
        <f t="shared" si="9"/>
        <v>1.3399999999999973E-4</v>
      </c>
      <c r="C161">
        <f t="shared" si="10"/>
        <v>5.0064988636363529E-2</v>
      </c>
      <c r="D161">
        <f t="shared" si="11"/>
        <v>172.23863636363592</v>
      </c>
      <c r="E161">
        <f t="shared" si="8"/>
        <v>-23444.31818181818</v>
      </c>
    </row>
    <row r="162" spans="2:5" x14ac:dyDescent="0.3">
      <c r="B162">
        <f t="shared" si="9"/>
        <v>1.3499999999999973E-4</v>
      </c>
      <c r="C162">
        <f t="shared" si="10"/>
        <v>5.0235724431818077E-2</v>
      </c>
      <c r="D162">
        <f t="shared" si="11"/>
        <v>169.23295454545411</v>
      </c>
      <c r="E162">
        <f t="shared" si="8"/>
        <v>-23444.31818181818</v>
      </c>
    </row>
    <row r="163" spans="2:5" x14ac:dyDescent="0.3">
      <c r="B163">
        <f t="shared" si="9"/>
        <v>1.3599999999999973E-4</v>
      </c>
      <c r="C163">
        <f t="shared" si="10"/>
        <v>5.0403454545454439E-2</v>
      </c>
      <c r="D163">
        <f t="shared" si="11"/>
        <v>166.22727272727229</v>
      </c>
      <c r="E163">
        <f t="shared" si="8"/>
        <v>-23444.31818181818</v>
      </c>
    </row>
    <row r="164" spans="2:5" x14ac:dyDescent="0.3">
      <c r="B164">
        <f t="shared" si="9"/>
        <v>1.3699999999999973E-4</v>
      </c>
      <c r="C164">
        <f t="shared" si="10"/>
        <v>5.0568178977272622E-2</v>
      </c>
      <c r="D164">
        <f t="shared" si="11"/>
        <v>163.22159090909048</v>
      </c>
      <c r="E164">
        <f t="shared" si="8"/>
        <v>-23444.31818181818</v>
      </c>
    </row>
    <row r="165" spans="2:5" x14ac:dyDescent="0.3">
      <c r="B165">
        <f t="shared" si="9"/>
        <v>1.3799999999999972E-4</v>
      </c>
      <c r="C165">
        <f t="shared" si="10"/>
        <v>5.072989772727262E-2</v>
      </c>
      <c r="D165">
        <f t="shared" si="11"/>
        <v>160.21590909090867</v>
      </c>
      <c r="E165">
        <f t="shared" si="8"/>
        <v>-23444.31818181818</v>
      </c>
    </row>
    <row r="166" spans="2:5" x14ac:dyDescent="0.3">
      <c r="B166">
        <f t="shared" si="9"/>
        <v>1.3899999999999972E-4</v>
      </c>
      <c r="C166">
        <f t="shared" si="10"/>
        <v>5.0888610795454439E-2</v>
      </c>
      <c r="D166">
        <f t="shared" si="11"/>
        <v>157.21022727272685</v>
      </c>
      <c r="E166">
        <f t="shared" si="8"/>
        <v>-23444.31818181818</v>
      </c>
    </row>
    <row r="167" spans="2:5" x14ac:dyDescent="0.3">
      <c r="B167">
        <f t="shared" si="9"/>
        <v>1.3999999999999972E-4</v>
      </c>
      <c r="C167">
        <f t="shared" si="10"/>
        <v>5.1044318181818073E-2</v>
      </c>
      <c r="D167">
        <f t="shared" si="11"/>
        <v>154.20454545454504</v>
      </c>
      <c r="E167">
        <f t="shared" si="8"/>
        <v>-23444.31818181818</v>
      </c>
    </row>
    <row r="168" spans="2:5" x14ac:dyDescent="0.3">
      <c r="B168">
        <f t="shared" si="9"/>
        <v>1.4099999999999971E-4</v>
      </c>
      <c r="C168">
        <f t="shared" si="10"/>
        <v>5.1197019886363528E-2</v>
      </c>
      <c r="D168">
        <f t="shared" si="11"/>
        <v>151.19886363636323</v>
      </c>
      <c r="E168">
        <f t="shared" si="8"/>
        <v>-23444.31818181818</v>
      </c>
    </row>
    <row r="169" spans="2:5" x14ac:dyDescent="0.3">
      <c r="B169">
        <f t="shared" si="9"/>
        <v>1.4199999999999971E-4</v>
      </c>
      <c r="C169">
        <f t="shared" si="10"/>
        <v>5.1346715909090797E-2</v>
      </c>
      <c r="D169">
        <f t="shared" si="11"/>
        <v>148.19318181818142</v>
      </c>
      <c r="E169">
        <f t="shared" si="8"/>
        <v>-23444.31818181818</v>
      </c>
    </row>
    <row r="170" spans="2:5" x14ac:dyDescent="0.3">
      <c r="B170">
        <f t="shared" si="9"/>
        <v>1.4299999999999971E-4</v>
      </c>
      <c r="C170">
        <f t="shared" si="10"/>
        <v>5.1493406249999887E-2</v>
      </c>
      <c r="D170">
        <f t="shared" si="11"/>
        <v>145.1874999999996</v>
      </c>
      <c r="E170">
        <f t="shared" si="8"/>
        <v>-23444.31818181818</v>
      </c>
    </row>
    <row r="171" spans="2:5" x14ac:dyDescent="0.3">
      <c r="B171">
        <f t="shared" si="9"/>
        <v>1.4399999999999971E-4</v>
      </c>
      <c r="C171">
        <f t="shared" si="10"/>
        <v>5.1637090909090799E-2</v>
      </c>
      <c r="D171">
        <f t="shared" si="11"/>
        <v>142.18181818181779</v>
      </c>
      <c r="E171">
        <f t="shared" si="8"/>
        <v>-23444.31818181818</v>
      </c>
    </row>
    <row r="172" spans="2:5" x14ac:dyDescent="0.3">
      <c r="B172">
        <f t="shared" si="9"/>
        <v>1.449999999999997E-4</v>
      </c>
      <c r="C172">
        <f t="shared" si="10"/>
        <v>5.1777769886363526E-2</v>
      </c>
      <c r="D172">
        <f t="shared" si="11"/>
        <v>139.17613636363598</v>
      </c>
      <c r="E172">
        <f t="shared" si="8"/>
        <v>-23444.31818181818</v>
      </c>
    </row>
    <row r="173" spans="2:5" x14ac:dyDescent="0.3">
      <c r="B173">
        <f t="shared" si="9"/>
        <v>1.459999999999997E-4</v>
      </c>
      <c r="C173">
        <f t="shared" si="10"/>
        <v>5.1915443181818073E-2</v>
      </c>
      <c r="D173">
        <f t="shared" si="11"/>
        <v>136.17045454545416</v>
      </c>
      <c r="E173">
        <f t="shared" si="8"/>
        <v>-23444.31818181818</v>
      </c>
    </row>
    <row r="174" spans="2:5" x14ac:dyDescent="0.3">
      <c r="B174">
        <f t="shared" si="9"/>
        <v>1.469999999999997E-4</v>
      </c>
      <c r="C174">
        <f t="shared" si="10"/>
        <v>5.2050110795454435E-2</v>
      </c>
      <c r="D174">
        <f t="shared" si="11"/>
        <v>133.16477272727235</v>
      </c>
      <c r="E174">
        <f t="shared" si="8"/>
        <v>-23444.31818181818</v>
      </c>
    </row>
    <row r="175" spans="2:5" x14ac:dyDescent="0.3">
      <c r="B175">
        <f t="shared" si="9"/>
        <v>1.4799999999999969E-4</v>
      </c>
      <c r="C175">
        <f t="shared" si="10"/>
        <v>5.2181772727272618E-2</v>
      </c>
      <c r="D175">
        <f t="shared" si="11"/>
        <v>130.15909090909054</v>
      </c>
      <c r="E175">
        <f t="shared" si="8"/>
        <v>-23444.31818181818</v>
      </c>
    </row>
    <row r="176" spans="2:5" x14ac:dyDescent="0.3">
      <c r="B176">
        <f t="shared" si="9"/>
        <v>1.4899999999999969E-4</v>
      </c>
      <c r="C176">
        <f t="shared" si="10"/>
        <v>5.2310428977272616E-2</v>
      </c>
      <c r="D176">
        <f t="shared" si="11"/>
        <v>127.15340909090872</v>
      </c>
      <c r="E176">
        <f t="shared" si="8"/>
        <v>-23444.31818181818</v>
      </c>
    </row>
    <row r="177" spans="2:5" x14ac:dyDescent="0.3">
      <c r="B177">
        <f t="shared" si="9"/>
        <v>1.4999999999999969E-4</v>
      </c>
      <c r="C177">
        <f t="shared" si="10"/>
        <v>5.2436079545454435E-2</v>
      </c>
      <c r="D177">
        <f t="shared" si="11"/>
        <v>124.14772727272691</v>
      </c>
      <c r="E177">
        <f t="shared" si="8"/>
        <v>-23444.31818181818</v>
      </c>
    </row>
    <row r="178" spans="2:5" x14ac:dyDescent="0.3">
      <c r="B178">
        <f t="shared" si="9"/>
        <v>1.5099999999999969E-4</v>
      </c>
      <c r="C178">
        <f t="shared" si="10"/>
        <v>5.2558724431818069E-2</v>
      </c>
      <c r="D178">
        <f t="shared" si="11"/>
        <v>121.1420454545451</v>
      </c>
      <c r="E178">
        <f t="shared" si="8"/>
        <v>-23444.31818181818</v>
      </c>
    </row>
    <row r="179" spans="2:5" x14ac:dyDescent="0.3">
      <c r="B179">
        <f t="shared" si="9"/>
        <v>1.5199999999999968E-4</v>
      </c>
      <c r="C179">
        <f t="shared" si="10"/>
        <v>5.2678363636363523E-2</v>
      </c>
      <c r="D179">
        <f t="shared" si="11"/>
        <v>118.13636363636328</v>
      </c>
      <c r="E179">
        <f t="shared" si="8"/>
        <v>-23444.31818181818</v>
      </c>
    </row>
    <row r="180" spans="2:5" x14ac:dyDescent="0.3">
      <c r="B180">
        <f t="shared" si="9"/>
        <v>1.5299999999999968E-4</v>
      </c>
      <c r="C180">
        <f t="shared" si="10"/>
        <v>5.2794997159090792E-2</v>
      </c>
      <c r="D180">
        <f t="shared" si="11"/>
        <v>115.13068181818147</v>
      </c>
      <c r="E180">
        <f t="shared" si="8"/>
        <v>-23444.31818181818</v>
      </c>
    </row>
    <row r="181" spans="2:5" x14ac:dyDescent="0.3">
      <c r="B181">
        <f t="shared" si="9"/>
        <v>1.5399999999999968E-4</v>
      </c>
      <c r="C181">
        <f t="shared" si="10"/>
        <v>5.2908624999999883E-2</v>
      </c>
      <c r="D181">
        <f t="shared" si="11"/>
        <v>112.12499999999966</v>
      </c>
      <c r="E181">
        <f t="shared" si="8"/>
        <v>-23444.31818181818</v>
      </c>
    </row>
    <row r="182" spans="2:5" x14ac:dyDescent="0.3">
      <c r="B182">
        <f t="shared" si="9"/>
        <v>1.5499999999999967E-4</v>
      </c>
      <c r="C182">
        <f t="shared" si="10"/>
        <v>5.3019247159090795E-2</v>
      </c>
      <c r="D182">
        <f t="shared" si="11"/>
        <v>109.11931818181785</v>
      </c>
      <c r="E182">
        <f t="shared" si="8"/>
        <v>-23444.31818181818</v>
      </c>
    </row>
    <row r="183" spans="2:5" x14ac:dyDescent="0.3">
      <c r="B183">
        <f t="shared" si="9"/>
        <v>1.5599999999999967E-4</v>
      </c>
      <c r="C183">
        <f t="shared" si="10"/>
        <v>5.3126863636363521E-2</v>
      </c>
      <c r="D183">
        <f t="shared" si="11"/>
        <v>106.11363636363603</v>
      </c>
      <c r="E183">
        <f t="shared" si="8"/>
        <v>-23444.31818181818</v>
      </c>
    </row>
    <row r="184" spans="2:5" x14ac:dyDescent="0.3">
      <c r="B184">
        <f t="shared" si="9"/>
        <v>1.5699999999999967E-4</v>
      </c>
      <c r="C184">
        <f t="shared" si="10"/>
        <v>5.3231474431818068E-2</v>
      </c>
      <c r="D184">
        <f t="shared" si="11"/>
        <v>103.10795454545422</v>
      </c>
      <c r="E184">
        <f t="shared" si="8"/>
        <v>-23444.31818181818</v>
      </c>
    </row>
    <row r="185" spans="2:5" x14ac:dyDescent="0.3">
      <c r="B185">
        <f t="shared" si="9"/>
        <v>1.5799999999999967E-4</v>
      </c>
      <c r="C185">
        <f t="shared" si="10"/>
        <v>5.333307954545443E-2</v>
      </c>
      <c r="D185">
        <f t="shared" si="11"/>
        <v>100.10227272727241</v>
      </c>
      <c r="E185">
        <f t="shared" si="8"/>
        <v>-23444.31818181818</v>
      </c>
    </row>
    <row r="186" spans="2:5" x14ac:dyDescent="0.3">
      <c r="B186">
        <f t="shared" si="9"/>
        <v>1.5899999999999966E-4</v>
      </c>
      <c r="C186">
        <f t="shared" si="10"/>
        <v>5.3431678977272613E-2</v>
      </c>
      <c r="D186">
        <f t="shared" si="11"/>
        <v>97.096590909090594</v>
      </c>
      <c r="E186">
        <f t="shared" si="8"/>
        <v>-23444.31818181818</v>
      </c>
    </row>
    <row r="187" spans="2:5" x14ac:dyDescent="0.3">
      <c r="B187">
        <f t="shared" si="9"/>
        <v>1.5999999999999966E-4</v>
      </c>
      <c r="C187">
        <f t="shared" si="10"/>
        <v>5.3527272727272611E-2</v>
      </c>
      <c r="D187">
        <f t="shared" si="11"/>
        <v>94.090909090908781</v>
      </c>
      <c r="E187">
        <f t="shared" si="8"/>
        <v>-23444.31818181818</v>
      </c>
    </row>
    <row r="188" spans="2:5" x14ac:dyDescent="0.3">
      <c r="B188">
        <f t="shared" si="9"/>
        <v>1.6099999999999966E-4</v>
      </c>
      <c r="C188">
        <f t="shared" si="10"/>
        <v>5.361986079545443E-2</v>
      </c>
      <c r="D188">
        <f t="shared" si="11"/>
        <v>91.085227272726968</v>
      </c>
      <c r="E188">
        <f t="shared" si="8"/>
        <v>-23444.31818181818</v>
      </c>
    </row>
    <row r="189" spans="2:5" x14ac:dyDescent="0.3">
      <c r="B189">
        <f t="shared" si="9"/>
        <v>1.6199999999999966E-4</v>
      </c>
      <c r="C189">
        <f t="shared" si="10"/>
        <v>5.3709443181818063E-2</v>
      </c>
      <c r="D189">
        <f t="shared" si="11"/>
        <v>88.079545454545155</v>
      </c>
      <c r="E189">
        <f t="shared" si="8"/>
        <v>-23444.31818181818</v>
      </c>
    </row>
    <row r="190" spans="2:5" x14ac:dyDescent="0.3">
      <c r="B190">
        <f t="shared" si="9"/>
        <v>1.6299999999999965E-4</v>
      </c>
      <c r="C190">
        <f t="shared" si="10"/>
        <v>5.3796019886363518E-2</v>
      </c>
      <c r="D190">
        <f t="shared" si="11"/>
        <v>85.073863636363342</v>
      </c>
      <c r="E190">
        <f t="shared" si="8"/>
        <v>-23444.31818181818</v>
      </c>
    </row>
    <row r="191" spans="2:5" x14ac:dyDescent="0.3">
      <c r="B191">
        <f t="shared" si="9"/>
        <v>1.6399999999999965E-4</v>
      </c>
      <c r="C191">
        <f t="shared" si="10"/>
        <v>5.3879590909090787E-2</v>
      </c>
      <c r="D191">
        <f t="shared" si="11"/>
        <v>82.068181818181529</v>
      </c>
      <c r="E191">
        <f t="shared" si="8"/>
        <v>-23444.31818181818</v>
      </c>
    </row>
    <row r="192" spans="2:5" x14ac:dyDescent="0.3">
      <c r="B192">
        <f t="shared" si="9"/>
        <v>1.6499999999999965E-4</v>
      </c>
      <c r="C192">
        <f t="shared" si="10"/>
        <v>5.3960156249999877E-2</v>
      </c>
      <c r="D192">
        <f t="shared" si="11"/>
        <v>79.062499999999716</v>
      </c>
      <c r="E192">
        <f t="shared" si="8"/>
        <v>-23444.31818181818</v>
      </c>
    </row>
    <row r="193" spans="2:5" x14ac:dyDescent="0.3">
      <c r="B193">
        <f t="shared" si="9"/>
        <v>1.6599999999999964E-4</v>
      </c>
      <c r="C193">
        <f t="shared" si="10"/>
        <v>5.4037715909090789E-2</v>
      </c>
      <c r="D193">
        <f t="shared" si="11"/>
        <v>76.056818181817903</v>
      </c>
      <c r="E193">
        <f t="shared" si="8"/>
        <v>-23444.31818181818</v>
      </c>
    </row>
    <row r="194" spans="2:5" x14ac:dyDescent="0.3">
      <c r="B194">
        <f t="shared" si="9"/>
        <v>1.6699999999999964E-4</v>
      </c>
      <c r="C194">
        <f t="shared" si="10"/>
        <v>5.4112269886363515E-2</v>
      </c>
      <c r="D194">
        <f t="shared" si="11"/>
        <v>73.05113636363609</v>
      </c>
      <c r="E194">
        <f t="shared" si="8"/>
        <v>-23444.31818181818</v>
      </c>
    </row>
    <row r="195" spans="2:5" x14ac:dyDescent="0.3">
      <c r="B195">
        <f t="shared" si="9"/>
        <v>1.6799999999999964E-4</v>
      </c>
      <c r="C195">
        <f t="shared" si="10"/>
        <v>5.4183818181818062E-2</v>
      </c>
      <c r="D195">
        <f t="shared" si="11"/>
        <v>70.045454545454277</v>
      </c>
      <c r="E195">
        <f t="shared" si="8"/>
        <v>-23444.31818181818</v>
      </c>
    </row>
    <row r="196" spans="2:5" x14ac:dyDescent="0.3">
      <c r="B196">
        <f t="shared" si="9"/>
        <v>1.6899999999999964E-4</v>
      </c>
      <c r="C196">
        <f t="shared" si="10"/>
        <v>5.4252360795454424E-2</v>
      </c>
      <c r="D196">
        <f t="shared" si="11"/>
        <v>67.039772727272464</v>
      </c>
      <c r="E196">
        <f t="shared" si="8"/>
        <v>-23444.31818181818</v>
      </c>
    </row>
    <row r="197" spans="2:5" x14ac:dyDescent="0.3">
      <c r="B197">
        <f t="shared" si="9"/>
        <v>1.6999999999999963E-4</v>
      </c>
      <c r="C197">
        <f t="shared" si="10"/>
        <v>5.4317897727272607E-2</v>
      </c>
      <c r="D197">
        <f t="shared" si="11"/>
        <v>64.034090909090651</v>
      </c>
      <c r="E197">
        <f t="shared" si="8"/>
        <v>-23444.31818181818</v>
      </c>
    </row>
    <row r="198" spans="2:5" x14ac:dyDescent="0.3">
      <c r="B198">
        <f t="shared" si="9"/>
        <v>1.7099999999999963E-4</v>
      </c>
      <c r="C198">
        <f t="shared" si="10"/>
        <v>5.4380428977272605E-2</v>
      </c>
      <c r="D198">
        <f t="shared" si="11"/>
        <v>61.028409090908831</v>
      </c>
      <c r="E198">
        <f t="shared" si="8"/>
        <v>-23444.31818181818</v>
      </c>
    </row>
    <row r="199" spans="2:5" x14ac:dyDescent="0.3">
      <c r="B199">
        <f t="shared" si="9"/>
        <v>1.7199999999999963E-4</v>
      </c>
      <c r="C199">
        <f t="shared" si="10"/>
        <v>5.4439954545454423E-2</v>
      </c>
      <c r="D199">
        <f t="shared" si="11"/>
        <v>58.02272727272701</v>
      </c>
      <c r="E199">
        <f t="shared" si="8"/>
        <v>-23444.31818181818</v>
      </c>
    </row>
    <row r="200" spans="2:5" x14ac:dyDescent="0.3">
      <c r="B200">
        <f t="shared" si="9"/>
        <v>1.7299999999999962E-4</v>
      </c>
      <c r="C200">
        <f t="shared" si="10"/>
        <v>5.4496474431818057E-2</v>
      </c>
      <c r="D200">
        <f t="shared" si="11"/>
        <v>55.01704545454519</v>
      </c>
      <c r="E200">
        <f t="shared" si="8"/>
        <v>-23444.31818181818</v>
      </c>
    </row>
    <row r="201" spans="2:5" x14ac:dyDescent="0.3">
      <c r="B201">
        <f t="shared" si="9"/>
        <v>1.7399999999999962E-4</v>
      </c>
      <c r="C201">
        <f t="shared" si="10"/>
        <v>5.4549988636363511E-2</v>
      </c>
      <c r="D201">
        <f t="shared" si="11"/>
        <v>52.01136363636337</v>
      </c>
      <c r="E201">
        <f t="shared" si="8"/>
        <v>-23444.31818181818</v>
      </c>
    </row>
    <row r="202" spans="2:5" x14ac:dyDescent="0.3">
      <c r="B202">
        <f t="shared" si="9"/>
        <v>1.7499999999999962E-4</v>
      </c>
      <c r="C202">
        <f t="shared" si="10"/>
        <v>5.4600497159090787E-2</v>
      </c>
      <c r="D202">
        <f t="shared" si="11"/>
        <v>49.00568181818155</v>
      </c>
      <c r="E202">
        <f t="shared" si="8"/>
        <v>-23444.31818181818</v>
      </c>
    </row>
    <row r="203" spans="2:5" x14ac:dyDescent="0.3">
      <c r="B203">
        <f t="shared" si="9"/>
        <v>1.7599999999999962E-4</v>
      </c>
      <c r="C203">
        <f t="shared" si="10"/>
        <v>5.4647999999999877E-2</v>
      </c>
      <c r="D203">
        <f t="shared" si="11"/>
        <v>45.99999999999973</v>
      </c>
      <c r="E203">
        <f t="shared" si="8"/>
        <v>-23444.31818181818</v>
      </c>
    </row>
    <row r="204" spans="2:5" x14ac:dyDescent="0.3">
      <c r="B204">
        <f t="shared" si="9"/>
        <v>1.7699999999999961E-4</v>
      </c>
      <c r="C204">
        <f t="shared" si="10"/>
        <v>5.4692497159090789E-2</v>
      </c>
      <c r="D204">
        <f t="shared" si="11"/>
        <v>42.99431818181791</v>
      </c>
      <c r="E204">
        <f t="shared" si="8"/>
        <v>-23444.31818181818</v>
      </c>
    </row>
    <row r="205" spans="2:5" x14ac:dyDescent="0.3">
      <c r="B205">
        <f t="shared" si="9"/>
        <v>1.7799999999999961E-4</v>
      </c>
      <c r="C205">
        <f t="shared" si="10"/>
        <v>5.4733988636363515E-2</v>
      </c>
      <c r="D205">
        <f t="shared" si="11"/>
        <v>39.98863636363609</v>
      </c>
      <c r="E205">
        <f t="shared" si="8"/>
        <v>-23444.31818181818</v>
      </c>
    </row>
    <row r="206" spans="2:5" x14ac:dyDescent="0.3">
      <c r="B206">
        <f t="shared" si="9"/>
        <v>1.7899999999999961E-4</v>
      </c>
      <c r="C206">
        <f t="shared" si="10"/>
        <v>5.4772474431818062E-2</v>
      </c>
      <c r="D206">
        <f t="shared" si="11"/>
        <v>36.98295454545427</v>
      </c>
      <c r="E206">
        <f t="shared" si="8"/>
        <v>-23444.31818181818</v>
      </c>
    </row>
    <row r="207" spans="2:5" x14ac:dyDescent="0.3">
      <c r="B207">
        <f t="shared" si="9"/>
        <v>1.799999999999996E-4</v>
      </c>
      <c r="C207">
        <f t="shared" si="10"/>
        <v>5.4807954545454424E-2</v>
      </c>
      <c r="D207">
        <f t="shared" si="11"/>
        <v>33.97727272727245</v>
      </c>
      <c r="E207">
        <f t="shared" si="8"/>
        <v>-23444.31818181818</v>
      </c>
    </row>
    <row r="208" spans="2:5" x14ac:dyDescent="0.3">
      <c r="B208">
        <f t="shared" si="9"/>
        <v>1.809999999999996E-4</v>
      </c>
      <c r="C208">
        <f t="shared" si="10"/>
        <v>5.4840428977272607E-2</v>
      </c>
      <c r="D208">
        <f t="shared" si="11"/>
        <v>30.971590909090633</v>
      </c>
      <c r="E208">
        <f t="shared" si="8"/>
        <v>-23444.31818181818</v>
      </c>
    </row>
    <row r="209" spans="2:5" x14ac:dyDescent="0.3">
      <c r="B209">
        <f t="shared" si="9"/>
        <v>1.819999999999996E-4</v>
      </c>
      <c r="C209">
        <f t="shared" si="10"/>
        <v>5.4869897727272604E-2</v>
      </c>
      <c r="D209">
        <f t="shared" si="11"/>
        <v>27.965909090908816</v>
      </c>
      <c r="E209">
        <f t="shared" si="8"/>
        <v>-23444.31818181818</v>
      </c>
    </row>
    <row r="210" spans="2:5" x14ac:dyDescent="0.3">
      <c r="B210">
        <f t="shared" si="9"/>
        <v>1.829999999999996E-4</v>
      </c>
      <c r="C210">
        <f t="shared" si="10"/>
        <v>5.4896360795454423E-2</v>
      </c>
      <c r="D210">
        <f t="shared" si="11"/>
        <v>24.960227272727</v>
      </c>
      <c r="E210">
        <f t="shared" si="8"/>
        <v>-23444.31818181818</v>
      </c>
    </row>
    <row r="211" spans="2:5" x14ac:dyDescent="0.3">
      <c r="B211">
        <f t="shared" si="9"/>
        <v>1.8399999999999959E-4</v>
      </c>
      <c r="C211">
        <f t="shared" si="10"/>
        <v>5.4919818181818056E-2</v>
      </c>
      <c r="D211">
        <f t="shared" si="11"/>
        <v>21.954545454545183</v>
      </c>
      <c r="E211">
        <f t="shared" si="8"/>
        <v>-23444.31818181818</v>
      </c>
    </row>
    <row r="212" spans="2:5" x14ac:dyDescent="0.3">
      <c r="B212">
        <f t="shared" si="9"/>
        <v>1.8499999999999959E-4</v>
      </c>
      <c r="C212">
        <f t="shared" si="10"/>
        <v>5.494026988636351E-2</v>
      </c>
      <c r="D212">
        <f t="shared" si="11"/>
        <v>18.948863636363367</v>
      </c>
      <c r="E212">
        <f t="shared" si="8"/>
        <v>-23444.31818181818</v>
      </c>
    </row>
    <row r="213" spans="2:5" x14ac:dyDescent="0.3">
      <c r="B213">
        <f t="shared" si="9"/>
        <v>1.8599999999999959E-4</v>
      </c>
      <c r="C213">
        <f t="shared" si="10"/>
        <v>5.4957715909090786E-2</v>
      </c>
      <c r="D213">
        <f t="shared" si="11"/>
        <v>15.943181818181548</v>
      </c>
      <c r="E213">
        <f t="shared" si="8"/>
        <v>-23444.31818181818</v>
      </c>
    </row>
    <row r="214" spans="2:5" x14ac:dyDescent="0.3">
      <c r="B214">
        <f t="shared" si="9"/>
        <v>1.8699999999999959E-4</v>
      </c>
      <c r="C214">
        <f t="shared" si="10"/>
        <v>5.4972156249999876E-2</v>
      </c>
      <c r="D214">
        <f t="shared" si="11"/>
        <v>12.93749999999973</v>
      </c>
      <c r="E214">
        <f t="shared" si="8"/>
        <v>-23444.31818181818</v>
      </c>
    </row>
    <row r="215" spans="2:5" x14ac:dyDescent="0.3">
      <c r="B215">
        <f t="shared" si="9"/>
        <v>1.8799999999999958E-4</v>
      </c>
      <c r="C215">
        <f t="shared" si="10"/>
        <v>5.4983590909090788E-2</v>
      </c>
      <c r="D215">
        <f t="shared" si="11"/>
        <v>9.9318181818179117</v>
      </c>
      <c r="E215">
        <f t="shared" si="8"/>
        <v>-23444.31818181818</v>
      </c>
    </row>
    <row r="216" spans="2:5" x14ac:dyDescent="0.3">
      <c r="B216">
        <f t="shared" si="9"/>
        <v>1.8899999999999958E-4</v>
      </c>
      <c r="C216">
        <f t="shared" si="10"/>
        <v>5.4992019886363513E-2</v>
      </c>
      <c r="D216">
        <f t="shared" si="11"/>
        <v>6.9261363636360933</v>
      </c>
      <c r="E216">
        <f t="shared" si="8"/>
        <v>-23444.31818181818</v>
      </c>
    </row>
    <row r="217" spans="2:5" x14ac:dyDescent="0.3">
      <c r="B217">
        <f t="shared" si="9"/>
        <v>1.8999999999999958E-4</v>
      </c>
      <c r="C217">
        <f t="shared" si="10"/>
        <v>5.4997443181818061E-2</v>
      </c>
      <c r="D217">
        <f t="shared" si="11"/>
        <v>3.9204545454542754</v>
      </c>
      <c r="E217">
        <f t="shared" si="8"/>
        <v>-23444.31818181818</v>
      </c>
    </row>
    <row r="218" spans="2:5" x14ac:dyDescent="0.3">
      <c r="B218" s="1">
        <f t="shared" si="9"/>
        <v>1.9099999999999957E-4</v>
      </c>
      <c r="C218" s="1">
        <f t="shared" si="10"/>
        <v>5.4999860795454422E-2</v>
      </c>
      <c r="D218" s="1">
        <f t="shared" si="11"/>
        <v>0.91477272727245751</v>
      </c>
      <c r="E218" s="1">
        <f t="shared" si="8"/>
        <v>-23444.31818181818</v>
      </c>
    </row>
    <row r="219" spans="2:5" x14ac:dyDescent="0.3">
      <c r="B219">
        <f t="shared" si="9"/>
        <v>1.9199999999999957E-4</v>
      </c>
      <c r="C219">
        <f t="shared" si="10"/>
        <v>-1</v>
      </c>
      <c r="D219">
        <f t="shared" si="11"/>
        <v>-2.0909090909093604</v>
      </c>
      <c r="E219">
        <f t="shared" si="8"/>
        <v>-23444.31818181818</v>
      </c>
    </row>
    <row r="220" spans="2:5" x14ac:dyDescent="0.3">
      <c r="B220">
        <f t="shared" si="9"/>
        <v>1.9299999999999957E-4</v>
      </c>
      <c r="C220">
        <f t="shared" si="10"/>
        <v>-1</v>
      </c>
      <c r="D220">
        <f t="shared" si="11"/>
        <v>-5.0965909090911783</v>
      </c>
      <c r="E220">
        <f t="shared" ref="E220:E283" si="12">-$C$24</f>
        <v>-23444.31818181818</v>
      </c>
    </row>
    <row r="221" spans="2:5" x14ac:dyDescent="0.3">
      <c r="B221">
        <f t="shared" ref="B221:B284" si="13">B220+$C$25</f>
        <v>1.9399999999999957E-4</v>
      </c>
      <c r="C221">
        <f t="shared" ref="C221:C284" si="14">IF(D221 &gt; 0,C220+(D221+D220)*0.5*$C$25, -1)</f>
        <v>-1</v>
      </c>
      <c r="D221">
        <f t="shared" ref="D221:D284" si="15">D220+(E220/$C$20)*$C$25</f>
        <v>-8.1022727272729966</v>
      </c>
      <c r="E221">
        <f t="shared" si="12"/>
        <v>-23444.31818181818</v>
      </c>
    </row>
    <row r="222" spans="2:5" x14ac:dyDescent="0.3">
      <c r="B222">
        <f t="shared" si="13"/>
        <v>1.9499999999999956E-4</v>
      </c>
      <c r="C222">
        <f t="shared" si="14"/>
        <v>-1</v>
      </c>
      <c r="D222">
        <f t="shared" si="15"/>
        <v>-11.107954545454815</v>
      </c>
      <c r="E222">
        <f t="shared" si="12"/>
        <v>-23444.31818181818</v>
      </c>
    </row>
    <row r="223" spans="2:5" x14ac:dyDescent="0.3">
      <c r="B223">
        <f t="shared" si="13"/>
        <v>1.9599999999999956E-4</v>
      </c>
      <c r="C223">
        <f t="shared" si="14"/>
        <v>-1</v>
      </c>
      <c r="D223">
        <f t="shared" si="15"/>
        <v>-14.113636363636633</v>
      </c>
      <c r="E223">
        <f t="shared" si="12"/>
        <v>-23444.31818181818</v>
      </c>
    </row>
    <row r="224" spans="2:5" x14ac:dyDescent="0.3">
      <c r="B224">
        <f t="shared" si="13"/>
        <v>1.9699999999999956E-4</v>
      </c>
      <c r="C224">
        <f t="shared" si="14"/>
        <v>-1</v>
      </c>
      <c r="D224">
        <f t="shared" si="15"/>
        <v>-17.11931818181845</v>
      </c>
      <c r="E224">
        <f t="shared" si="12"/>
        <v>-23444.31818181818</v>
      </c>
    </row>
    <row r="225" spans="2:5" x14ac:dyDescent="0.3">
      <c r="B225">
        <f t="shared" si="13"/>
        <v>1.9799999999999955E-4</v>
      </c>
      <c r="C225">
        <f t="shared" si="14"/>
        <v>-1</v>
      </c>
      <c r="D225">
        <f t="shared" si="15"/>
        <v>-20.125000000000266</v>
      </c>
      <c r="E225">
        <f t="shared" si="12"/>
        <v>-23444.31818181818</v>
      </c>
    </row>
    <row r="226" spans="2:5" x14ac:dyDescent="0.3">
      <c r="B226">
        <f t="shared" si="13"/>
        <v>1.9899999999999955E-4</v>
      </c>
      <c r="C226">
        <f t="shared" si="14"/>
        <v>-1</v>
      </c>
      <c r="D226">
        <f t="shared" si="15"/>
        <v>-23.130681818182083</v>
      </c>
      <c r="E226">
        <f t="shared" si="12"/>
        <v>-23444.31818181818</v>
      </c>
    </row>
    <row r="227" spans="2:5" x14ac:dyDescent="0.3">
      <c r="B227">
        <f t="shared" si="13"/>
        <v>1.9999999999999955E-4</v>
      </c>
      <c r="C227">
        <f t="shared" si="14"/>
        <v>-1</v>
      </c>
      <c r="D227">
        <f t="shared" si="15"/>
        <v>-26.1363636363639</v>
      </c>
      <c r="E227">
        <f t="shared" si="12"/>
        <v>-23444.31818181818</v>
      </c>
    </row>
    <row r="228" spans="2:5" x14ac:dyDescent="0.3">
      <c r="B228">
        <f t="shared" si="13"/>
        <v>2.0099999999999955E-4</v>
      </c>
      <c r="C228">
        <f t="shared" si="14"/>
        <v>-1</v>
      </c>
      <c r="D228">
        <f t="shared" si="15"/>
        <v>-29.142045454545716</v>
      </c>
      <c r="E228">
        <f t="shared" si="12"/>
        <v>-23444.31818181818</v>
      </c>
    </row>
    <row r="229" spans="2:5" x14ac:dyDescent="0.3">
      <c r="B229">
        <f t="shared" si="13"/>
        <v>2.0199999999999954E-4</v>
      </c>
      <c r="C229">
        <f t="shared" si="14"/>
        <v>-1</v>
      </c>
      <c r="D229">
        <f t="shared" si="15"/>
        <v>-32.147727272727536</v>
      </c>
      <c r="E229">
        <f t="shared" si="12"/>
        <v>-23444.31818181818</v>
      </c>
    </row>
    <row r="230" spans="2:5" x14ac:dyDescent="0.3">
      <c r="B230">
        <f t="shared" si="13"/>
        <v>2.0299999999999954E-4</v>
      </c>
      <c r="C230">
        <f t="shared" si="14"/>
        <v>-1</v>
      </c>
      <c r="D230">
        <f t="shared" si="15"/>
        <v>-35.153409090909356</v>
      </c>
      <c r="E230">
        <f t="shared" si="12"/>
        <v>-23444.31818181818</v>
      </c>
    </row>
    <row r="231" spans="2:5" x14ac:dyDescent="0.3">
      <c r="B231">
        <f t="shared" si="13"/>
        <v>2.0399999999999954E-4</v>
      </c>
      <c r="C231">
        <f t="shared" si="14"/>
        <v>-1</v>
      </c>
      <c r="D231">
        <f t="shared" si="15"/>
        <v>-38.159090909091177</v>
      </c>
      <c r="E231">
        <f t="shared" si="12"/>
        <v>-23444.31818181818</v>
      </c>
    </row>
    <row r="232" spans="2:5" x14ac:dyDescent="0.3">
      <c r="B232">
        <f t="shared" si="13"/>
        <v>2.0499999999999953E-4</v>
      </c>
      <c r="C232">
        <f t="shared" si="14"/>
        <v>-1</v>
      </c>
      <c r="D232">
        <f t="shared" si="15"/>
        <v>-41.164772727272997</v>
      </c>
      <c r="E232">
        <f t="shared" si="12"/>
        <v>-23444.31818181818</v>
      </c>
    </row>
    <row r="233" spans="2:5" x14ac:dyDescent="0.3">
      <c r="B233">
        <f t="shared" si="13"/>
        <v>2.0599999999999953E-4</v>
      </c>
      <c r="C233">
        <f t="shared" si="14"/>
        <v>-1</v>
      </c>
      <c r="D233">
        <f t="shared" si="15"/>
        <v>-44.170454545454817</v>
      </c>
      <c r="E233">
        <f t="shared" si="12"/>
        <v>-23444.31818181818</v>
      </c>
    </row>
    <row r="234" spans="2:5" x14ac:dyDescent="0.3">
      <c r="B234">
        <f t="shared" si="13"/>
        <v>2.0699999999999953E-4</v>
      </c>
      <c r="C234">
        <f t="shared" si="14"/>
        <v>-1</v>
      </c>
      <c r="D234">
        <f t="shared" si="15"/>
        <v>-47.176136363636637</v>
      </c>
      <c r="E234">
        <f t="shared" si="12"/>
        <v>-23444.31818181818</v>
      </c>
    </row>
    <row r="235" spans="2:5" x14ac:dyDescent="0.3">
      <c r="B235">
        <f t="shared" si="13"/>
        <v>2.0799999999999953E-4</v>
      </c>
      <c r="C235">
        <f t="shared" si="14"/>
        <v>-1</v>
      </c>
      <c r="D235">
        <f t="shared" si="15"/>
        <v>-50.181818181818457</v>
      </c>
      <c r="E235">
        <f t="shared" si="12"/>
        <v>-23444.31818181818</v>
      </c>
    </row>
    <row r="236" spans="2:5" x14ac:dyDescent="0.3">
      <c r="B236" s="3">
        <f t="shared" si="13"/>
        <v>2.0899999999999952E-4</v>
      </c>
      <c r="C236" s="3">
        <f t="shared" si="14"/>
        <v>-1</v>
      </c>
      <c r="D236" s="3">
        <f t="shared" si="15"/>
        <v>-53.187500000000277</v>
      </c>
      <c r="E236" s="3">
        <f t="shared" si="12"/>
        <v>-23444.31818181818</v>
      </c>
    </row>
    <row r="237" spans="2:5" x14ac:dyDescent="0.3">
      <c r="B237">
        <f t="shared" si="13"/>
        <v>2.0999999999999952E-4</v>
      </c>
      <c r="C237">
        <f t="shared" si="14"/>
        <v>-1</v>
      </c>
      <c r="D237">
        <f t="shared" si="15"/>
        <v>-56.193181818182097</v>
      </c>
      <c r="E237">
        <f t="shared" si="12"/>
        <v>-23444.31818181818</v>
      </c>
    </row>
    <row r="238" spans="2:5" x14ac:dyDescent="0.3">
      <c r="B238">
        <f t="shared" si="13"/>
        <v>2.1099999999999952E-4</v>
      </c>
      <c r="C238">
        <f t="shared" si="14"/>
        <v>-1</v>
      </c>
      <c r="D238">
        <f t="shared" si="15"/>
        <v>-59.198863636363917</v>
      </c>
      <c r="E238">
        <f t="shared" si="12"/>
        <v>-23444.31818181818</v>
      </c>
    </row>
    <row r="239" spans="2:5" x14ac:dyDescent="0.3">
      <c r="B239">
        <f t="shared" si="13"/>
        <v>2.1199999999999952E-4</v>
      </c>
      <c r="C239">
        <f t="shared" si="14"/>
        <v>-1</v>
      </c>
      <c r="D239">
        <f t="shared" si="15"/>
        <v>-62.204545454545737</v>
      </c>
      <c r="E239">
        <f t="shared" si="12"/>
        <v>-23444.31818181818</v>
      </c>
    </row>
    <row r="240" spans="2:5" x14ac:dyDescent="0.3">
      <c r="B240">
        <f t="shared" si="13"/>
        <v>2.1299999999999951E-4</v>
      </c>
      <c r="C240">
        <f t="shared" si="14"/>
        <v>-1</v>
      </c>
      <c r="D240">
        <f t="shared" si="15"/>
        <v>-65.21022727272755</v>
      </c>
      <c r="E240">
        <f t="shared" si="12"/>
        <v>-23444.31818181818</v>
      </c>
    </row>
    <row r="241" spans="2:5" x14ac:dyDescent="0.3">
      <c r="B241">
        <f t="shared" si="13"/>
        <v>2.1399999999999951E-4</v>
      </c>
      <c r="C241">
        <f t="shared" si="14"/>
        <v>-1</v>
      </c>
      <c r="D241">
        <f t="shared" si="15"/>
        <v>-68.215909090909363</v>
      </c>
      <c r="E241">
        <f t="shared" si="12"/>
        <v>-23444.31818181818</v>
      </c>
    </row>
    <row r="242" spans="2:5" x14ac:dyDescent="0.3">
      <c r="B242">
        <f t="shared" si="13"/>
        <v>2.1499999999999951E-4</v>
      </c>
      <c r="C242">
        <f t="shared" si="14"/>
        <v>-1</v>
      </c>
      <c r="D242">
        <f t="shared" si="15"/>
        <v>-71.221590909091177</v>
      </c>
      <c r="E242">
        <f t="shared" si="12"/>
        <v>-23444.31818181818</v>
      </c>
    </row>
    <row r="243" spans="2:5" x14ac:dyDescent="0.3">
      <c r="B243">
        <f t="shared" si="13"/>
        <v>2.159999999999995E-4</v>
      </c>
      <c r="C243">
        <f t="shared" si="14"/>
        <v>-1</v>
      </c>
      <c r="D243">
        <f t="shared" si="15"/>
        <v>-74.22727272727299</v>
      </c>
      <c r="E243">
        <f t="shared" si="12"/>
        <v>-23444.31818181818</v>
      </c>
    </row>
    <row r="244" spans="2:5" x14ac:dyDescent="0.3">
      <c r="B244">
        <f t="shared" si="13"/>
        <v>2.169999999999995E-4</v>
      </c>
      <c r="C244">
        <f t="shared" si="14"/>
        <v>-1</v>
      </c>
      <c r="D244">
        <f t="shared" si="15"/>
        <v>-77.232954545454803</v>
      </c>
      <c r="E244">
        <f t="shared" si="12"/>
        <v>-23444.31818181818</v>
      </c>
    </row>
    <row r="245" spans="2:5" x14ac:dyDescent="0.3">
      <c r="B245">
        <f t="shared" si="13"/>
        <v>2.179999999999995E-4</v>
      </c>
      <c r="C245">
        <f t="shared" si="14"/>
        <v>-1</v>
      </c>
      <c r="D245">
        <f t="shared" si="15"/>
        <v>-80.238636363636616</v>
      </c>
      <c r="E245">
        <f t="shared" si="12"/>
        <v>-23444.31818181818</v>
      </c>
    </row>
    <row r="246" spans="2:5" x14ac:dyDescent="0.3">
      <c r="B246">
        <f t="shared" si="13"/>
        <v>2.189999999999995E-4</v>
      </c>
      <c r="C246">
        <f t="shared" si="14"/>
        <v>-1</v>
      </c>
      <c r="D246">
        <f t="shared" si="15"/>
        <v>-83.244318181818429</v>
      </c>
      <c r="E246">
        <f t="shared" si="12"/>
        <v>-23444.31818181818</v>
      </c>
    </row>
    <row r="247" spans="2:5" x14ac:dyDescent="0.3">
      <c r="B247">
        <f t="shared" si="13"/>
        <v>2.1999999999999949E-4</v>
      </c>
      <c r="C247">
        <f t="shared" si="14"/>
        <v>-1</v>
      </c>
      <c r="D247">
        <f t="shared" si="15"/>
        <v>-86.250000000000242</v>
      </c>
      <c r="E247">
        <f t="shared" si="12"/>
        <v>-23444.31818181818</v>
      </c>
    </row>
    <row r="248" spans="2:5" x14ac:dyDescent="0.3">
      <c r="B248">
        <f t="shared" si="13"/>
        <v>2.2099999999999949E-4</v>
      </c>
      <c r="C248">
        <f t="shared" si="14"/>
        <v>-1</v>
      </c>
      <c r="D248">
        <f t="shared" si="15"/>
        <v>-89.255681818182055</v>
      </c>
      <c r="E248">
        <f t="shared" si="12"/>
        <v>-23444.31818181818</v>
      </c>
    </row>
    <row r="249" spans="2:5" x14ac:dyDescent="0.3">
      <c r="B249">
        <f t="shared" si="13"/>
        <v>2.2199999999999949E-4</v>
      </c>
      <c r="C249">
        <f t="shared" si="14"/>
        <v>-1</v>
      </c>
      <c r="D249">
        <f t="shared" si="15"/>
        <v>-92.261363636363868</v>
      </c>
      <c r="E249">
        <f t="shared" si="12"/>
        <v>-23444.31818181818</v>
      </c>
    </row>
    <row r="250" spans="2:5" x14ac:dyDescent="0.3">
      <c r="B250">
        <f t="shared" si="13"/>
        <v>2.2299999999999948E-4</v>
      </c>
      <c r="C250">
        <f t="shared" si="14"/>
        <v>-1</v>
      </c>
      <c r="D250">
        <f t="shared" si="15"/>
        <v>-95.267045454545681</v>
      </c>
      <c r="E250">
        <f t="shared" si="12"/>
        <v>-23444.31818181818</v>
      </c>
    </row>
    <row r="251" spans="2:5" x14ac:dyDescent="0.3">
      <c r="B251">
        <f t="shared" si="13"/>
        <v>2.2399999999999948E-4</v>
      </c>
      <c r="C251">
        <f t="shared" si="14"/>
        <v>-1</v>
      </c>
      <c r="D251">
        <f t="shared" si="15"/>
        <v>-98.272727272727494</v>
      </c>
      <c r="E251">
        <f t="shared" si="12"/>
        <v>-23444.31818181818</v>
      </c>
    </row>
    <row r="252" spans="2:5" x14ac:dyDescent="0.3">
      <c r="B252">
        <f t="shared" si="13"/>
        <v>2.2499999999999948E-4</v>
      </c>
      <c r="C252">
        <f t="shared" si="14"/>
        <v>-1</v>
      </c>
      <c r="D252">
        <f t="shared" si="15"/>
        <v>-101.27840909090931</v>
      </c>
      <c r="E252">
        <f t="shared" si="12"/>
        <v>-23444.31818181818</v>
      </c>
    </row>
    <row r="253" spans="2:5" x14ac:dyDescent="0.3">
      <c r="B253">
        <f t="shared" si="13"/>
        <v>2.2599999999999948E-4</v>
      </c>
      <c r="C253">
        <f t="shared" si="14"/>
        <v>-1</v>
      </c>
      <c r="D253">
        <f t="shared" si="15"/>
        <v>-104.28409090909112</v>
      </c>
      <c r="E253">
        <f t="shared" si="12"/>
        <v>-23444.31818181818</v>
      </c>
    </row>
    <row r="254" spans="2:5" x14ac:dyDescent="0.3">
      <c r="B254">
        <f t="shared" si="13"/>
        <v>2.2699999999999947E-4</v>
      </c>
      <c r="C254">
        <f t="shared" si="14"/>
        <v>-1</v>
      </c>
      <c r="D254">
        <f t="shared" si="15"/>
        <v>-107.28977272727293</v>
      </c>
      <c r="E254">
        <f t="shared" si="12"/>
        <v>-23444.31818181818</v>
      </c>
    </row>
    <row r="255" spans="2:5" x14ac:dyDescent="0.3">
      <c r="B255">
        <f t="shared" si="13"/>
        <v>2.2799999999999947E-4</v>
      </c>
      <c r="C255">
        <f t="shared" si="14"/>
        <v>-1</v>
      </c>
      <c r="D255">
        <f t="shared" si="15"/>
        <v>-110.29545454545475</v>
      </c>
      <c r="E255">
        <f t="shared" si="12"/>
        <v>-23444.31818181818</v>
      </c>
    </row>
    <row r="256" spans="2:5" x14ac:dyDescent="0.3">
      <c r="B256">
        <f t="shared" si="13"/>
        <v>2.2899999999999947E-4</v>
      </c>
      <c r="C256">
        <f t="shared" si="14"/>
        <v>-1</v>
      </c>
      <c r="D256">
        <f t="shared" si="15"/>
        <v>-113.30113636363656</v>
      </c>
      <c r="E256">
        <f t="shared" si="12"/>
        <v>-23444.31818181818</v>
      </c>
    </row>
    <row r="257" spans="2:5" x14ac:dyDescent="0.3">
      <c r="B257">
        <f t="shared" si="13"/>
        <v>2.2999999999999946E-4</v>
      </c>
      <c r="C257">
        <f t="shared" si="14"/>
        <v>-1</v>
      </c>
      <c r="D257">
        <f t="shared" si="15"/>
        <v>-116.30681818181837</v>
      </c>
      <c r="E257">
        <f t="shared" si="12"/>
        <v>-23444.31818181818</v>
      </c>
    </row>
    <row r="258" spans="2:5" x14ac:dyDescent="0.3">
      <c r="B258">
        <f t="shared" si="13"/>
        <v>2.3099999999999946E-4</v>
      </c>
      <c r="C258">
        <f t="shared" si="14"/>
        <v>-1</v>
      </c>
      <c r="D258">
        <f t="shared" si="15"/>
        <v>-119.31250000000018</v>
      </c>
      <c r="E258">
        <f t="shared" si="12"/>
        <v>-23444.31818181818</v>
      </c>
    </row>
    <row r="259" spans="2:5" x14ac:dyDescent="0.3">
      <c r="B259">
        <f t="shared" si="13"/>
        <v>2.3199999999999946E-4</v>
      </c>
      <c r="C259">
        <f t="shared" si="14"/>
        <v>-1</v>
      </c>
      <c r="D259">
        <f t="shared" si="15"/>
        <v>-122.318181818182</v>
      </c>
      <c r="E259">
        <f t="shared" si="12"/>
        <v>-23444.31818181818</v>
      </c>
    </row>
    <row r="260" spans="2:5" x14ac:dyDescent="0.3">
      <c r="B260">
        <f t="shared" si="13"/>
        <v>2.3299999999999946E-4</v>
      </c>
      <c r="C260">
        <f t="shared" si="14"/>
        <v>-1</v>
      </c>
      <c r="D260">
        <f t="shared" si="15"/>
        <v>-125.32386363636381</v>
      </c>
      <c r="E260">
        <f t="shared" si="12"/>
        <v>-23444.31818181818</v>
      </c>
    </row>
    <row r="261" spans="2:5" x14ac:dyDescent="0.3">
      <c r="B261">
        <f t="shared" si="13"/>
        <v>2.3399999999999945E-4</v>
      </c>
      <c r="C261">
        <f t="shared" si="14"/>
        <v>-1</v>
      </c>
      <c r="D261">
        <f t="shared" si="15"/>
        <v>-128.32954545454564</v>
      </c>
      <c r="E261">
        <f t="shared" si="12"/>
        <v>-23444.31818181818</v>
      </c>
    </row>
    <row r="262" spans="2:5" x14ac:dyDescent="0.3">
      <c r="B262">
        <f t="shared" si="13"/>
        <v>2.3499999999999945E-4</v>
      </c>
      <c r="C262">
        <f t="shared" si="14"/>
        <v>-1</v>
      </c>
      <c r="D262">
        <f t="shared" si="15"/>
        <v>-131.33522727272745</v>
      </c>
      <c r="E262">
        <f t="shared" si="12"/>
        <v>-23444.31818181818</v>
      </c>
    </row>
    <row r="263" spans="2:5" x14ac:dyDescent="0.3">
      <c r="B263">
        <f t="shared" si="13"/>
        <v>2.3599999999999945E-4</v>
      </c>
      <c r="C263">
        <f t="shared" si="14"/>
        <v>-1</v>
      </c>
      <c r="D263">
        <f t="shared" si="15"/>
        <v>-134.34090909090926</v>
      </c>
      <c r="E263">
        <f t="shared" si="12"/>
        <v>-23444.31818181818</v>
      </c>
    </row>
    <row r="264" spans="2:5" x14ac:dyDescent="0.3">
      <c r="B264">
        <f t="shared" si="13"/>
        <v>2.3699999999999945E-4</v>
      </c>
      <c r="C264">
        <f t="shared" si="14"/>
        <v>-1</v>
      </c>
      <c r="D264">
        <f t="shared" si="15"/>
        <v>-137.34659090909108</v>
      </c>
      <c r="E264">
        <f t="shared" si="12"/>
        <v>-23444.31818181818</v>
      </c>
    </row>
    <row r="265" spans="2:5" x14ac:dyDescent="0.3">
      <c r="B265">
        <f t="shared" si="13"/>
        <v>2.3799999999999944E-4</v>
      </c>
      <c r="C265">
        <f t="shared" si="14"/>
        <v>-1</v>
      </c>
      <c r="D265">
        <f t="shared" si="15"/>
        <v>-140.35227272727289</v>
      </c>
      <c r="E265">
        <f t="shared" si="12"/>
        <v>-23444.31818181818</v>
      </c>
    </row>
    <row r="266" spans="2:5" x14ac:dyDescent="0.3">
      <c r="B266">
        <f t="shared" si="13"/>
        <v>2.3899999999999944E-4</v>
      </c>
      <c r="C266">
        <f t="shared" si="14"/>
        <v>-1</v>
      </c>
      <c r="D266">
        <f t="shared" si="15"/>
        <v>-143.3579545454547</v>
      </c>
      <c r="E266">
        <f t="shared" si="12"/>
        <v>-23444.31818181818</v>
      </c>
    </row>
    <row r="267" spans="2:5" x14ac:dyDescent="0.3">
      <c r="B267">
        <f t="shared" si="13"/>
        <v>2.3999999999999944E-4</v>
      </c>
      <c r="C267">
        <f t="shared" si="14"/>
        <v>-1</v>
      </c>
      <c r="D267">
        <f t="shared" si="15"/>
        <v>-146.36363636363652</v>
      </c>
      <c r="E267">
        <f t="shared" si="12"/>
        <v>-23444.31818181818</v>
      </c>
    </row>
    <row r="268" spans="2:5" x14ac:dyDescent="0.3">
      <c r="B268">
        <f t="shared" si="13"/>
        <v>2.4099999999999943E-4</v>
      </c>
      <c r="C268">
        <f t="shared" si="14"/>
        <v>-1</v>
      </c>
      <c r="D268">
        <f t="shared" si="15"/>
        <v>-149.36931818181833</v>
      </c>
      <c r="E268">
        <f t="shared" si="12"/>
        <v>-23444.31818181818</v>
      </c>
    </row>
    <row r="269" spans="2:5" x14ac:dyDescent="0.3">
      <c r="B269">
        <f t="shared" si="13"/>
        <v>2.4199999999999943E-4</v>
      </c>
      <c r="C269">
        <f t="shared" si="14"/>
        <v>-1</v>
      </c>
      <c r="D269">
        <f t="shared" si="15"/>
        <v>-152.37500000000014</v>
      </c>
      <c r="E269">
        <f t="shared" si="12"/>
        <v>-23444.31818181818</v>
      </c>
    </row>
    <row r="270" spans="2:5" x14ac:dyDescent="0.3">
      <c r="B270">
        <f t="shared" si="13"/>
        <v>2.4299999999999943E-4</v>
      </c>
      <c r="C270">
        <f t="shared" si="14"/>
        <v>-1</v>
      </c>
      <c r="D270">
        <f t="shared" si="15"/>
        <v>-155.38068181818196</v>
      </c>
      <c r="E270">
        <f t="shared" si="12"/>
        <v>-23444.31818181818</v>
      </c>
    </row>
    <row r="271" spans="2:5" x14ac:dyDescent="0.3">
      <c r="B271">
        <f t="shared" si="13"/>
        <v>2.4399999999999943E-4</v>
      </c>
      <c r="C271">
        <f t="shared" si="14"/>
        <v>-1</v>
      </c>
      <c r="D271">
        <f t="shared" si="15"/>
        <v>-158.38636363636377</v>
      </c>
      <c r="E271">
        <f t="shared" si="12"/>
        <v>-23444.31818181818</v>
      </c>
    </row>
    <row r="272" spans="2:5" x14ac:dyDescent="0.3">
      <c r="B272">
        <f t="shared" si="13"/>
        <v>2.4499999999999945E-4</v>
      </c>
      <c r="C272">
        <f t="shared" si="14"/>
        <v>-1</v>
      </c>
      <c r="D272">
        <f t="shared" si="15"/>
        <v>-161.39204545454558</v>
      </c>
      <c r="E272">
        <f t="shared" si="12"/>
        <v>-23444.31818181818</v>
      </c>
    </row>
    <row r="273" spans="2:5" x14ac:dyDescent="0.3">
      <c r="B273">
        <f t="shared" si="13"/>
        <v>2.4599999999999947E-4</v>
      </c>
      <c r="C273">
        <f t="shared" si="14"/>
        <v>-1</v>
      </c>
      <c r="D273">
        <f t="shared" si="15"/>
        <v>-164.39772727272739</v>
      </c>
      <c r="E273">
        <f t="shared" si="12"/>
        <v>-23444.31818181818</v>
      </c>
    </row>
    <row r="274" spans="2:5" x14ac:dyDescent="0.3">
      <c r="B274">
        <f t="shared" si="13"/>
        <v>2.469999999999995E-4</v>
      </c>
      <c r="C274">
        <f t="shared" si="14"/>
        <v>-1</v>
      </c>
      <c r="D274">
        <f t="shared" si="15"/>
        <v>-167.40340909090921</v>
      </c>
      <c r="E274">
        <f t="shared" si="12"/>
        <v>-23444.31818181818</v>
      </c>
    </row>
    <row r="275" spans="2:5" x14ac:dyDescent="0.3">
      <c r="B275">
        <f t="shared" si="13"/>
        <v>2.4799999999999952E-4</v>
      </c>
      <c r="C275">
        <f t="shared" si="14"/>
        <v>-1</v>
      </c>
      <c r="D275">
        <f t="shared" si="15"/>
        <v>-170.40909090909102</v>
      </c>
      <c r="E275">
        <f t="shared" si="12"/>
        <v>-23444.31818181818</v>
      </c>
    </row>
    <row r="276" spans="2:5" x14ac:dyDescent="0.3">
      <c r="B276">
        <f t="shared" si="13"/>
        <v>2.4899999999999955E-4</v>
      </c>
      <c r="C276">
        <f t="shared" si="14"/>
        <v>-1</v>
      </c>
      <c r="D276">
        <f t="shared" si="15"/>
        <v>-173.41477272727283</v>
      </c>
      <c r="E276">
        <f t="shared" si="12"/>
        <v>-23444.31818181818</v>
      </c>
    </row>
    <row r="277" spans="2:5" x14ac:dyDescent="0.3">
      <c r="B277">
        <f t="shared" si="13"/>
        <v>2.4999999999999957E-4</v>
      </c>
      <c r="C277">
        <f t="shared" si="14"/>
        <v>-1</v>
      </c>
      <c r="D277">
        <f t="shared" si="15"/>
        <v>-176.42045454545465</v>
      </c>
      <c r="E277">
        <f t="shared" si="12"/>
        <v>-23444.31818181818</v>
      </c>
    </row>
    <row r="278" spans="2:5" x14ac:dyDescent="0.3">
      <c r="B278">
        <f t="shared" si="13"/>
        <v>2.509999999999996E-4</v>
      </c>
      <c r="C278">
        <f t="shared" si="14"/>
        <v>-1</v>
      </c>
      <c r="D278">
        <f t="shared" si="15"/>
        <v>-179.42613636363646</v>
      </c>
      <c r="E278">
        <f t="shared" si="12"/>
        <v>-23444.31818181818</v>
      </c>
    </row>
    <row r="279" spans="2:5" x14ac:dyDescent="0.3">
      <c r="B279">
        <f t="shared" si="13"/>
        <v>2.5199999999999962E-4</v>
      </c>
      <c r="C279">
        <f t="shared" si="14"/>
        <v>-1</v>
      </c>
      <c r="D279">
        <f t="shared" si="15"/>
        <v>-182.43181818181827</v>
      </c>
      <c r="E279">
        <f t="shared" si="12"/>
        <v>-23444.31818181818</v>
      </c>
    </row>
    <row r="280" spans="2:5" x14ac:dyDescent="0.3">
      <c r="B280">
        <f t="shared" si="13"/>
        <v>2.5299999999999964E-4</v>
      </c>
      <c r="C280">
        <f t="shared" si="14"/>
        <v>-1</v>
      </c>
      <c r="D280">
        <f t="shared" si="15"/>
        <v>-185.43750000000009</v>
      </c>
      <c r="E280">
        <f t="shared" si="12"/>
        <v>-23444.31818181818</v>
      </c>
    </row>
    <row r="281" spans="2:5" x14ac:dyDescent="0.3">
      <c r="B281">
        <f t="shared" si="13"/>
        <v>2.5399999999999967E-4</v>
      </c>
      <c r="C281">
        <f t="shared" si="14"/>
        <v>-1</v>
      </c>
      <c r="D281">
        <f t="shared" si="15"/>
        <v>-188.4431818181819</v>
      </c>
      <c r="E281">
        <f t="shared" si="12"/>
        <v>-23444.31818181818</v>
      </c>
    </row>
    <row r="282" spans="2:5" x14ac:dyDescent="0.3">
      <c r="B282">
        <f t="shared" si="13"/>
        <v>2.5499999999999969E-4</v>
      </c>
      <c r="C282">
        <f t="shared" si="14"/>
        <v>-1</v>
      </c>
      <c r="D282">
        <f t="shared" si="15"/>
        <v>-191.44886363636371</v>
      </c>
      <c r="E282">
        <f t="shared" si="12"/>
        <v>-23444.31818181818</v>
      </c>
    </row>
    <row r="283" spans="2:5" x14ac:dyDescent="0.3">
      <c r="B283">
        <f t="shared" si="13"/>
        <v>2.5599999999999972E-4</v>
      </c>
      <c r="C283">
        <f t="shared" si="14"/>
        <v>-1</v>
      </c>
      <c r="D283">
        <f t="shared" si="15"/>
        <v>-194.45454545454552</v>
      </c>
      <c r="E283">
        <f t="shared" si="12"/>
        <v>-23444.31818181818</v>
      </c>
    </row>
    <row r="284" spans="2:5" x14ac:dyDescent="0.3">
      <c r="B284">
        <f t="shared" si="13"/>
        <v>2.5699999999999974E-4</v>
      </c>
      <c r="C284">
        <f t="shared" si="14"/>
        <v>-1</v>
      </c>
      <c r="D284">
        <f t="shared" si="15"/>
        <v>-197.46022727272734</v>
      </c>
      <c r="E284">
        <f t="shared" ref="E284:E299" si="16">-$C$24</f>
        <v>-23444.31818181818</v>
      </c>
    </row>
    <row r="285" spans="2:5" x14ac:dyDescent="0.3">
      <c r="B285">
        <f t="shared" ref="B285:B299" si="17">B284+$C$25</f>
        <v>2.5799999999999977E-4</v>
      </c>
      <c r="C285">
        <f t="shared" ref="C285:C299" si="18">IF(D285 &gt; 0,C284+(D285+D284)*0.5*$C$25, -1)</f>
        <v>-1</v>
      </c>
      <c r="D285">
        <f t="shared" ref="D285:D299" si="19">D284+(E284/$C$20)*$C$25</f>
        <v>-200.46590909090915</v>
      </c>
      <c r="E285">
        <f t="shared" si="16"/>
        <v>-23444.31818181818</v>
      </c>
    </row>
    <row r="286" spans="2:5" x14ac:dyDescent="0.3">
      <c r="B286">
        <f t="shared" si="17"/>
        <v>2.5899999999999979E-4</v>
      </c>
      <c r="C286">
        <f t="shared" si="18"/>
        <v>-1</v>
      </c>
      <c r="D286">
        <f t="shared" si="19"/>
        <v>-203.47159090909096</v>
      </c>
      <c r="E286">
        <f t="shared" si="16"/>
        <v>-23444.31818181818</v>
      </c>
    </row>
    <row r="287" spans="2:5" x14ac:dyDescent="0.3">
      <c r="B287">
        <f t="shared" si="17"/>
        <v>2.5999999999999981E-4</v>
      </c>
      <c r="C287">
        <f t="shared" si="18"/>
        <v>-1</v>
      </c>
      <c r="D287">
        <f t="shared" si="19"/>
        <v>-206.47727272727278</v>
      </c>
      <c r="E287">
        <f t="shared" si="16"/>
        <v>-23444.31818181818</v>
      </c>
    </row>
    <row r="288" spans="2:5" x14ac:dyDescent="0.3">
      <c r="B288">
        <f t="shared" si="17"/>
        <v>2.6099999999999984E-4</v>
      </c>
      <c r="C288">
        <f t="shared" si="18"/>
        <v>-1</v>
      </c>
      <c r="D288">
        <f t="shared" si="19"/>
        <v>-209.48295454545459</v>
      </c>
      <c r="E288">
        <f t="shared" si="16"/>
        <v>-23444.31818181818</v>
      </c>
    </row>
    <row r="289" spans="2:5" x14ac:dyDescent="0.3">
      <c r="B289">
        <f t="shared" si="17"/>
        <v>2.6199999999999986E-4</v>
      </c>
      <c r="C289">
        <f t="shared" si="18"/>
        <v>-1</v>
      </c>
      <c r="D289">
        <f t="shared" si="19"/>
        <v>-212.4886363636364</v>
      </c>
      <c r="E289">
        <f t="shared" si="16"/>
        <v>-23444.31818181818</v>
      </c>
    </row>
    <row r="290" spans="2:5" x14ac:dyDescent="0.3">
      <c r="B290">
        <f t="shared" si="17"/>
        <v>2.6299999999999989E-4</v>
      </c>
      <c r="C290">
        <f t="shared" si="18"/>
        <v>-1</v>
      </c>
      <c r="D290">
        <f t="shared" si="19"/>
        <v>-215.49431818181822</v>
      </c>
      <c r="E290">
        <f t="shared" si="16"/>
        <v>-23444.31818181818</v>
      </c>
    </row>
    <row r="291" spans="2:5" x14ac:dyDescent="0.3">
      <c r="B291">
        <f t="shared" si="17"/>
        <v>2.6399999999999991E-4</v>
      </c>
      <c r="C291">
        <f t="shared" si="18"/>
        <v>-1</v>
      </c>
      <c r="D291">
        <f t="shared" si="19"/>
        <v>-218.50000000000003</v>
      </c>
      <c r="E291">
        <f t="shared" si="16"/>
        <v>-23444.31818181818</v>
      </c>
    </row>
    <row r="292" spans="2:5" x14ac:dyDescent="0.3">
      <c r="B292">
        <f t="shared" si="17"/>
        <v>2.6499999999999994E-4</v>
      </c>
      <c r="C292">
        <f t="shared" si="18"/>
        <v>-1</v>
      </c>
      <c r="D292">
        <f t="shared" si="19"/>
        <v>-221.50568181818184</v>
      </c>
      <c r="E292">
        <f t="shared" si="16"/>
        <v>-23444.31818181818</v>
      </c>
    </row>
    <row r="293" spans="2:5" x14ac:dyDescent="0.3">
      <c r="B293">
        <f t="shared" si="17"/>
        <v>2.6599999999999996E-4</v>
      </c>
      <c r="C293">
        <f t="shared" si="18"/>
        <v>-1</v>
      </c>
      <c r="D293">
        <f t="shared" si="19"/>
        <v>-224.51136363636365</v>
      </c>
      <c r="E293">
        <f t="shared" si="16"/>
        <v>-23444.31818181818</v>
      </c>
    </row>
    <row r="294" spans="2:5" x14ac:dyDescent="0.3">
      <c r="B294">
        <f t="shared" si="17"/>
        <v>2.6699999999999998E-4</v>
      </c>
      <c r="C294">
        <f t="shared" si="18"/>
        <v>-1</v>
      </c>
      <c r="D294">
        <f t="shared" si="19"/>
        <v>-227.51704545454547</v>
      </c>
      <c r="E294">
        <f t="shared" si="16"/>
        <v>-23444.31818181818</v>
      </c>
    </row>
    <row r="295" spans="2:5" x14ac:dyDescent="0.3">
      <c r="B295">
        <f t="shared" si="17"/>
        <v>2.6800000000000001E-4</v>
      </c>
      <c r="C295">
        <f t="shared" si="18"/>
        <v>-1</v>
      </c>
      <c r="D295">
        <f t="shared" si="19"/>
        <v>-230.52272727272728</v>
      </c>
      <c r="E295">
        <f t="shared" si="16"/>
        <v>-23444.31818181818</v>
      </c>
    </row>
    <row r="296" spans="2:5" x14ac:dyDescent="0.3">
      <c r="B296">
        <f t="shared" si="17"/>
        <v>2.6900000000000003E-4</v>
      </c>
      <c r="C296">
        <f t="shared" si="18"/>
        <v>-1</v>
      </c>
      <c r="D296">
        <f t="shared" si="19"/>
        <v>-233.52840909090909</v>
      </c>
      <c r="E296">
        <f t="shared" si="16"/>
        <v>-23444.31818181818</v>
      </c>
    </row>
    <row r="297" spans="2:5" x14ac:dyDescent="0.3">
      <c r="B297">
        <f t="shared" si="17"/>
        <v>2.7000000000000006E-4</v>
      </c>
      <c r="C297">
        <f t="shared" si="18"/>
        <v>-1</v>
      </c>
      <c r="D297">
        <f t="shared" si="19"/>
        <v>-236.53409090909091</v>
      </c>
      <c r="E297">
        <f t="shared" si="16"/>
        <v>-23444.31818181818</v>
      </c>
    </row>
    <row r="298" spans="2:5" x14ac:dyDescent="0.3">
      <c r="B298">
        <f t="shared" si="17"/>
        <v>2.7100000000000008E-4</v>
      </c>
      <c r="C298">
        <f t="shared" si="18"/>
        <v>-1</v>
      </c>
      <c r="D298">
        <f t="shared" si="19"/>
        <v>-239.53977272727272</v>
      </c>
      <c r="E298">
        <f t="shared" si="16"/>
        <v>-23444.31818181818</v>
      </c>
    </row>
    <row r="299" spans="2:5" x14ac:dyDescent="0.3">
      <c r="B299">
        <f t="shared" si="17"/>
        <v>2.7200000000000011E-4</v>
      </c>
      <c r="C299">
        <f t="shared" si="18"/>
        <v>-1</v>
      </c>
      <c r="D299">
        <f t="shared" si="19"/>
        <v>-242.54545454545453</v>
      </c>
      <c r="E299">
        <f t="shared" si="16"/>
        <v>-23444.31818181818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F25"/>
  <sheetViews>
    <sheetView workbookViewId="0">
      <selection activeCell="E25" sqref="E25"/>
    </sheetView>
  </sheetViews>
  <sheetFormatPr defaultRowHeight="16.5" x14ac:dyDescent="0.3"/>
  <sheetData>
    <row r="15" spans="3:3" x14ac:dyDescent="0.3">
      <c r="C15" t="s">
        <v>53</v>
      </c>
    </row>
    <row r="16" spans="3:3" x14ac:dyDescent="0.3">
      <c r="C16" t="s">
        <v>54</v>
      </c>
    </row>
    <row r="17" spans="3:6" x14ac:dyDescent="0.3">
      <c r="C17" t="s">
        <v>55</v>
      </c>
    </row>
    <row r="19" spans="3:6" x14ac:dyDescent="0.3">
      <c r="C19" t="s">
        <v>49</v>
      </c>
      <c r="E19">
        <f>1/2*1*35^2</f>
        <v>612.5</v>
      </c>
      <c r="F19" t="s">
        <v>39</v>
      </c>
    </row>
    <row r="20" spans="3:6" x14ac:dyDescent="0.3">
      <c r="C20" t="s">
        <v>50</v>
      </c>
    </row>
    <row r="21" spans="3:6" x14ac:dyDescent="0.3">
      <c r="E21">
        <f>1/2*1*33^2</f>
        <v>544.5</v>
      </c>
      <c r="F21" t="s">
        <v>39</v>
      </c>
    </row>
    <row r="22" spans="3:6" x14ac:dyDescent="0.3">
      <c r="C22" t="s">
        <v>51</v>
      </c>
    </row>
    <row r="23" spans="3:6" x14ac:dyDescent="0.3">
      <c r="E23">
        <f>E19-E21</f>
        <v>68</v>
      </c>
      <c r="F23" t="s">
        <v>39</v>
      </c>
    </row>
    <row r="24" spans="3:6" x14ac:dyDescent="0.3">
      <c r="C24" t="s">
        <v>52</v>
      </c>
    </row>
    <row r="25" spans="3:6" x14ac:dyDescent="0.3">
      <c r="E25" s="1">
        <f>E23/(1*9.8)</f>
        <v>6.9387755102040813</v>
      </c>
      <c r="F25" t="s">
        <v>24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I29"/>
  <sheetViews>
    <sheetView workbookViewId="0">
      <selection activeCell="I17" sqref="I17"/>
    </sheetView>
  </sheetViews>
  <sheetFormatPr defaultRowHeight="16.5" x14ac:dyDescent="0.3"/>
  <sheetData>
    <row r="17" spans="2:9" x14ac:dyDescent="0.3">
      <c r="C17" t="s">
        <v>24</v>
      </c>
      <c r="D17">
        <v>0.25</v>
      </c>
      <c r="E17" t="s">
        <v>35</v>
      </c>
    </row>
    <row r="18" spans="2:9" x14ac:dyDescent="0.3">
      <c r="C18" t="s">
        <v>36</v>
      </c>
      <c r="D18">
        <v>1.5</v>
      </c>
      <c r="E18" t="s">
        <v>37</v>
      </c>
    </row>
    <row r="19" spans="2:9" x14ac:dyDescent="0.3">
      <c r="C19" t="s">
        <v>58</v>
      </c>
      <c r="D19">
        <f>1/2*D17*D18^2</f>
        <v>0.28125</v>
      </c>
      <c r="E19" t="s">
        <v>39</v>
      </c>
    </row>
    <row r="20" spans="2:9" x14ac:dyDescent="0.3">
      <c r="C20" t="s">
        <v>56</v>
      </c>
      <c r="D20">
        <v>4.5999999999999996</v>
      </c>
      <c r="E20" t="s">
        <v>57</v>
      </c>
    </row>
    <row r="21" spans="2:9" x14ac:dyDescent="0.3">
      <c r="C21" t="s">
        <v>59</v>
      </c>
    </row>
    <row r="22" spans="2:9" x14ac:dyDescent="0.3">
      <c r="C22">
        <f>D19</f>
        <v>0.28125</v>
      </c>
      <c r="D22" s="2" t="s">
        <v>60</v>
      </c>
    </row>
    <row r="23" spans="2:9" x14ac:dyDescent="0.3">
      <c r="B23" t="s">
        <v>62</v>
      </c>
      <c r="C23" s="1" t="s">
        <v>61</v>
      </c>
      <c r="D23" s="1">
        <f>SQRT(D19/(D20*0.5))</f>
        <v>0.3496893030901177</v>
      </c>
      <c r="E23" s="1" t="s">
        <v>24</v>
      </c>
    </row>
    <row r="25" spans="2:9" x14ac:dyDescent="0.3">
      <c r="B25" t="s">
        <v>63</v>
      </c>
      <c r="C25" t="s">
        <v>64</v>
      </c>
    </row>
    <row r="26" spans="2:9" x14ac:dyDescent="0.3">
      <c r="C26" t="s">
        <v>65</v>
      </c>
    </row>
    <row r="27" spans="2:9" x14ac:dyDescent="0.3">
      <c r="C27" t="s">
        <v>66</v>
      </c>
    </row>
    <row r="28" spans="2:9" x14ac:dyDescent="0.3">
      <c r="C28" t="s">
        <v>67</v>
      </c>
    </row>
    <row r="29" spans="2:9" x14ac:dyDescent="0.3">
      <c r="C29" s="1" t="s">
        <v>68</v>
      </c>
      <c r="D29" s="1"/>
      <c r="E29" s="1"/>
      <c r="F29" s="1"/>
      <c r="G29" s="1"/>
      <c r="H29" s="1"/>
      <c r="I29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M325"/>
  <sheetViews>
    <sheetView workbookViewId="0">
      <selection activeCell="L22" sqref="L22"/>
    </sheetView>
  </sheetViews>
  <sheetFormatPr defaultRowHeight="16.5" x14ac:dyDescent="0.3"/>
  <sheetData>
    <row r="16" spans="2:12" x14ac:dyDescent="0.3">
      <c r="B16" t="s">
        <v>74</v>
      </c>
      <c r="D16">
        <v>100</v>
      </c>
      <c r="E16" t="s">
        <v>35</v>
      </c>
      <c r="G16" t="s">
        <v>75</v>
      </c>
      <c r="K16">
        <f>D16*9.8*D19</f>
        <v>35718.162996460909</v>
      </c>
      <c r="L16" t="s">
        <v>39</v>
      </c>
    </row>
    <row r="17" spans="2:13" x14ac:dyDescent="0.3">
      <c r="B17" t="s">
        <v>69</v>
      </c>
      <c r="D17">
        <v>200</v>
      </c>
      <c r="E17" t="s">
        <v>24</v>
      </c>
      <c r="G17" t="s">
        <v>77</v>
      </c>
      <c r="K17">
        <f>K16+D22*D17</f>
        <v>21264.315855270776</v>
      </c>
      <c r="L17" t="s">
        <v>76</v>
      </c>
      <c r="M17" t="s">
        <v>88</v>
      </c>
    </row>
    <row r="18" spans="2:13" x14ac:dyDescent="0.3">
      <c r="B18" t="s">
        <v>70</v>
      </c>
      <c r="D18">
        <v>10.5</v>
      </c>
      <c r="E18" t="s">
        <v>71</v>
      </c>
      <c r="G18" t="s">
        <v>78</v>
      </c>
      <c r="K18">
        <f>SQRT(K17/(D16*0.5))</f>
        <v>20.622471168737647</v>
      </c>
      <c r="L18" t="s">
        <v>79</v>
      </c>
    </row>
    <row r="19" spans="2:13" x14ac:dyDescent="0.3">
      <c r="B19" t="s">
        <v>72</v>
      </c>
      <c r="D19">
        <f>SIN(RADIANS($D$18))*$D$17</f>
        <v>36.447105098429496</v>
      </c>
      <c r="E19" t="s">
        <v>24</v>
      </c>
      <c r="G19" t="s">
        <v>82</v>
      </c>
      <c r="K19">
        <f>-D16*9.8*D20</f>
        <v>-73.5</v>
      </c>
      <c r="L19" t="s">
        <v>83</v>
      </c>
    </row>
    <row r="20" spans="2:13" x14ac:dyDescent="0.3">
      <c r="B20" t="s">
        <v>73</v>
      </c>
      <c r="D20">
        <v>7.4999999999999997E-2</v>
      </c>
    </row>
    <row r="21" spans="2:13" x14ac:dyDescent="0.3">
      <c r="B21" t="s">
        <v>80</v>
      </c>
      <c r="D21">
        <f>D16*9.8*COS(RADIANS(D18))</f>
        <v>963.58980941267566</v>
      </c>
      <c r="E21" t="s">
        <v>41</v>
      </c>
    </row>
    <row r="22" spans="2:13" x14ac:dyDescent="0.3">
      <c r="B22" t="s">
        <v>81</v>
      </c>
      <c r="D22">
        <f>-D21*D20</f>
        <v>-72.269235705950678</v>
      </c>
      <c r="E22" t="s">
        <v>41</v>
      </c>
      <c r="H22" s="1" t="s">
        <v>89</v>
      </c>
      <c r="I22" s="1"/>
      <c r="J22" s="1"/>
      <c r="K22" s="1">
        <f>MAX(D25:D325)</f>
        <v>288.28019272465599</v>
      </c>
      <c r="L22" t="s">
        <v>91</v>
      </c>
    </row>
    <row r="23" spans="2:13" x14ac:dyDescent="0.3">
      <c r="D23">
        <v>0.1</v>
      </c>
    </row>
    <row r="24" spans="2:13" x14ac:dyDescent="0.3">
      <c r="C24" t="s">
        <v>84</v>
      </c>
      <c r="D24" t="s">
        <v>85</v>
      </c>
      <c r="E24" t="s">
        <v>86</v>
      </c>
      <c r="F24" t="s">
        <v>87</v>
      </c>
    </row>
    <row r="25" spans="2:13" x14ac:dyDescent="0.3">
      <c r="C25">
        <v>0</v>
      </c>
      <c r="D25">
        <v>0</v>
      </c>
      <c r="E25">
        <f>K18</f>
        <v>20.622471168737647</v>
      </c>
      <c r="F25">
        <f>$K$19</f>
        <v>-73.5</v>
      </c>
    </row>
    <row r="26" spans="2:13" x14ac:dyDescent="0.3">
      <c r="C26">
        <f>C25+$D$23</f>
        <v>0.1</v>
      </c>
      <c r="D26">
        <f>IF(E26&gt; 0, D25+(E26*(C26-C25)), -1)</f>
        <v>2.0548971168737649</v>
      </c>
      <c r="E26">
        <f>E25+(F26/$D$16)*(C26-C25)</f>
        <v>20.548971168737648</v>
      </c>
      <c r="F26">
        <f>$K$19</f>
        <v>-73.5</v>
      </c>
    </row>
    <row r="27" spans="2:13" x14ac:dyDescent="0.3">
      <c r="C27">
        <f t="shared" ref="C27:C90" si="0">C26+$D$23</f>
        <v>0.2</v>
      </c>
      <c r="D27">
        <f t="shared" ref="D27:D90" si="1">IF(E27&gt; 0, D26+(E27*(C27-C26)), -1)</f>
        <v>4.10244423374753</v>
      </c>
      <c r="E27">
        <f t="shared" ref="E27:E90" si="2">E26+(F27/$D$16)*(C27-C26)</f>
        <v>20.475471168737648</v>
      </c>
      <c r="F27">
        <f t="shared" ref="F27:F90" si="3">$K$19</f>
        <v>-73.5</v>
      </c>
    </row>
    <row r="28" spans="2:13" x14ac:dyDescent="0.3">
      <c r="C28">
        <f t="shared" si="0"/>
        <v>0.30000000000000004</v>
      </c>
      <c r="D28">
        <f t="shared" si="1"/>
        <v>6.1426413506212958</v>
      </c>
      <c r="E28">
        <f t="shared" si="2"/>
        <v>20.401971168737649</v>
      </c>
      <c r="F28">
        <f t="shared" si="3"/>
        <v>-73.5</v>
      </c>
    </row>
    <row r="29" spans="2:13" x14ac:dyDescent="0.3">
      <c r="C29">
        <f t="shared" si="0"/>
        <v>0.4</v>
      </c>
      <c r="D29">
        <f t="shared" si="1"/>
        <v>8.175488467495061</v>
      </c>
      <c r="E29">
        <f t="shared" si="2"/>
        <v>20.32847116873765</v>
      </c>
      <c r="F29">
        <f t="shared" si="3"/>
        <v>-73.5</v>
      </c>
    </row>
    <row r="30" spans="2:13" x14ac:dyDescent="0.3">
      <c r="C30">
        <f t="shared" si="0"/>
        <v>0.5</v>
      </c>
      <c r="D30">
        <f t="shared" si="1"/>
        <v>10.200985584368826</v>
      </c>
      <c r="E30">
        <f t="shared" si="2"/>
        <v>20.254971168737651</v>
      </c>
      <c r="F30">
        <f t="shared" si="3"/>
        <v>-73.5</v>
      </c>
    </row>
    <row r="31" spans="2:13" x14ac:dyDescent="0.3">
      <c r="C31">
        <f t="shared" si="0"/>
        <v>0.6</v>
      </c>
      <c r="D31">
        <f t="shared" si="1"/>
        <v>12.219132701242591</v>
      </c>
      <c r="E31">
        <f t="shared" si="2"/>
        <v>20.181471168737652</v>
      </c>
      <c r="F31">
        <f t="shared" si="3"/>
        <v>-73.5</v>
      </c>
    </row>
    <row r="32" spans="2:13" x14ac:dyDescent="0.3">
      <c r="C32">
        <f t="shared" si="0"/>
        <v>0.7</v>
      </c>
      <c r="D32">
        <f t="shared" si="1"/>
        <v>14.229929818116355</v>
      </c>
      <c r="E32">
        <f t="shared" si="2"/>
        <v>20.107971168737652</v>
      </c>
      <c r="F32">
        <f t="shared" si="3"/>
        <v>-73.5</v>
      </c>
    </row>
    <row r="33" spans="3:6" x14ac:dyDescent="0.3">
      <c r="C33">
        <f t="shared" si="0"/>
        <v>0.79999999999999993</v>
      </c>
      <c r="D33">
        <f t="shared" si="1"/>
        <v>16.233376934990119</v>
      </c>
      <c r="E33">
        <f t="shared" si="2"/>
        <v>20.034471168737653</v>
      </c>
      <c r="F33">
        <f t="shared" si="3"/>
        <v>-73.5</v>
      </c>
    </row>
    <row r="34" spans="3:6" x14ac:dyDescent="0.3">
      <c r="C34">
        <f t="shared" si="0"/>
        <v>0.89999999999999991</v>
      </c>
      <c r="D34">
        <f t="shared" si="1"/>
        <v>18.229474051863885</v>
      </c>
      <c r="E34">
        <f t="shared" si="2"/>
        <v>19.960971168737654</v>
      </c>
      <c r="F34">
        <f t="shared" si="3"/>
        <v>-73.5</v>
      </c>
    </row>
    <row r="35" spans="3:6" x14ac:dyDescent="0.3">
      <c r="C35">
        <f t="shared" si="0"/>
        <v>0.99999999999999989</v>
      </c>
      <c r="D35">
        <f t="shared" si="1"/>
        <v>20.218221168737649</v>
      </c>
      <c r="E35">
        <f t="shared" si="2"/>
        <v>19.887471168737655</v>
      </c>
      <c r="F35">
        <f t="shared" si="3"/>
        <v>-73.5</v>
      </c>
    </row>
    <row r="36" spans="3:6" x14ac:dyDescent="0.3">
      <c r="C36">
        <f t="shared" si="0"/>
        <v>1.0999999999999999</v>
      </c>
      <c r="D36">
        <f t="shared" si="1"/>
        <v>22.199618285611415</v>
      </c>
      <c r="E36">
        <f t="shared" si="2"/>
        <v>19.813971168737655</v>
      </c>
      <c r="F36">
        <f t="shared" si="3"/>
        <v>-73.5</v>
      </c>
    </row>
    <row r="37" spans="3:6" x14ac:dyDescent="0.3">
      <c r="C37">
        <f t="shared" si="0"/>
        <v>1.2</v>
      </c>
      <c r="D37">
        <f t="shared" si="1"/>
        <v>24.173665402485181</v>
      </c>
      <c r="E37">
        <f t="shared" si="2"/>
        <v>19.740471168737656</v>
      </c>
      <c r="F37">
        <f t="shared" si="3"/>
        <v>-73.5</v>
      </c>
    </row>
    <row r="38" spans="3:6" x14ac:dyDescent="0.3">
      <c r="C38">
        <f t="shared" si="0"/>
        <v>1.3</v>
      </c>
      <c r="D38">
        <f t="shared" si="1"/>
        <v>26.140362519358948</v>
      </c>
      <c r="E38">
        <f t="shared" si="2"/>
        <v>19.666971168737657</v>
      </c>
      <c r="F38">
        <f t="shared" si="3"/>
        <v>-73.5</v>
      </c>
    </row>
    <row r="39" spans="3:6" x14ac:dyDescent="0.3">
      <c r="C39">
        <f t="shared" si="0"/>
        <v>1.4000000000000001</v>
      </c>
      <c r="D39">
        <f t="shared" si="1"/>
        <v>28.099709636232717</v>
      </c>
      <c r="E39">
        <f t="shared" si="2"/>
        <v>19.593471168737658</v>
      </c>
      <c r="F39">
        <f t="shared" si="3"/>
        <v>-73.5</v>
      </c>
    </row>
    <row r="40" spans="3:6" x14ac:dyDescent="0.3">
      <c r="C40">
        <f t="shared" si="0"/>
        <v>1.5000000000000002</v>
      </c>
      <c r="D40">
        <f t="shared" si="1"/>
        <v>30.051706753106483</v>
      </c>
      <c r="E40">
        <f t="shared" si="2"/>
        <v>19.519971168737658</v>
      </c>
      <c r="F40">
        <f t="shared" si="3"/>
        <v>-73.5</v>
      </c>
    </row>
    <row r="41" spans="3:6" x14ac:dyDescent="0.3">
      <c r="C41">
        <f t="shared" si="0"/>
        <v>1.6000000000000003</v>
      </c>
      <c r="D41">
        <f t="shared" si="1"/>
        <v>31.996353869980251</v>
      </c>
      <c r="E41">
        <f t="shared" si="2"/>
        <v>19.446471168737659</v>
      </c>
      <c r="F41">
        <f t="shared" si="3"/>
        <v>-73.5</v>
      </c>
    </row>
    <row r="42" spans="3:6" x14ac:dyDescent="0.3">
      <c r="C42">
        <f t="shared" si="0"/>
        <v>1.7000000000000004</v>
      </c>
      <c r="D42">
        <f t="shared" si="1"/>
        <v>33.933650986854019</v>
      </c>
      <c r="E42">
        <f t="shared" si="2"/>
        <v>19.37297116873766</v>
      </c>
      <c r="F42">
        <f t="shared" si="3"/>
        <v>-73.5</v>
      </c>
    </row>
    <row r="43" spans="3:6" x14ac:dyDescent="0.3">
      <c r="C43">
        <f t="shared" si="0"/>
        <v>1.8000000000000005</v>
      </c>
      <c r="D43">
        <f t="shared" si="1"/>
        <v>35.863598103727789</v>
      </c>
      <c r="E43">
        <f t="shared" si="2"/>
        <v>19.299471168737661</v>
      </c>
      <c r="F43">
        <f t="shared" si="3"/>
        <v>-73.5</v>
      </c>
    </row>
    <row r="44" spans="3:6" x14ac:dyDescent="0.3">
      <c r="C44">
        <f t="shared" si="0"/>
        <v>1.9000000000000006</v>
      </c>
      <c r="D44">
        <f t="shared" si="1"/>
        <v>37.786195220601556</v>
      </c>
      <c r="E44">
        <f t="shared" si="2"/>
        <v>19.225971168737662</v>
      </c>
      <c r="F44">
        <f t="shared" si="3"/>
        <v>-73.5</v>
      </c>
    </row>
    <row r="45" spans="3:6" x14ac:dyDescent="0.3">
      <c r="C45">
        <f t="shared" si="0"/>
        <v>2.0000000000000004</v>
      </c>
      <c r="D45">
        <f t="shared" si="1"/>
        <v>39.701442337475321</v>
      </c>
      <c r="E45">
        <f t="shared" si="2"/>
        <v>19.152471168737662</v>
      </c>
      <c r="F45">
        <f t="shared" si="3"/>
        <v>-73.5</v>
      </c>
    </row>
    <row r="46" spans="3:6" x14ac:dyDescent="0.3">
      <c r="C46">
        <f t="shared" si="0"/>
        <v>2.1000000000000005</v>
      </c>
      <c r="D46">
        <f t="shared" si="1"/>
        <v>41.60933945434909</v>
      </c>
      <c r="E46">
        <f t="shared" si="2"/>
        <v>19.078971168737663</v>
      </c>
      <c r="F46">
        <f t="shared" si="3"/>
        <v>-73.5</v>
      </c>
    </row>
    <row r="47" spans="3:6" x14ac:dyDescent="0.3">
      <c r="C47">
        <f t="shared" si="0"/>
        <v>2.2000000000000006</v>
      </c>
      <c r="D47">
        <f t="shared" si="1"/>
        <v>43.509886571222857</v>
      </c>
      <c r="E47">
        <f t="shared" si="2"/>
        <v>19.005471168737664</v>
      </c>
      <c r="F47">
        <f t="shared" si="3"/>
        <v>-73.5</v>
      </c>
    </row>
    <row r="48" spans="3:6" x14ac:dyDescent="0.3">
      <c r="C48">
        <f t="shared" si="0"/>
        <v>2.3000000000000007</v>
      </c>
      <c r="D48">
        <f t="shared" si="1"/>
        <v>45.403083688096629</v>
      </c>
      <c r="E48">
        <f t="shared" si="2"/>
        <v>18.931971168737665</v>
      </c>
      <c r="F48">
        <f t="shared" si="3"/>
        <v>-73.5</v>
      </c>
    </row>
    <row r="49" spans="3:6" x14ac:dyDescent="0.3">
      <c r="C49">
        <f t="shared" si="0"/>
        <v>2.4000000000000008</v>
      </c>
      <c r="D49">
        <f t="shared" si="1"/>
        <v>47.288930804970398</v>
      </c>
      <c r="E49">
        <f t="shared" si="2"/>
        <v>18.858471168737665</v>
      </c>
      <c r="F49">
        <f t="shared" si="3"/>
        <v>-73.5</v>
      </c>
    </row>
    <row r="50" spans="3:6" x14ac:dyDescent="0.3">
      <c r="C50">
        <f t="shared" si="0"/>
        <v>2.5000000000000009</v>
      </c>
      <c r="D50">
        <f t="shared" si="1"/>
        <v>49.167427921844165</v>
      </c>
      <c r="E50">
        <f t="shared" si="2"/>
        <v>18.784971168737666</v>
      </c>
      <c r="F50">
        <f t="shared" si="3"/>
        <v>-73.5</v>
      </c>
    </row>
    <row r="51" spans="3:6" x14ac:dyDescent="0.3">
      <c r="C51">
        <f t="shared" si="0"/>
        <v>2.600000000000001</v>
      </c>
      <c r="D51">
        <f t="shared" si="1"/>
        <v>51.038575038717937</v>
      </c>
      <c r="E51">
        <f t="shared" si="2"/>
        <v>18.711471168737667</v>
      </c>
      <c r="F51">
        <f t="shared" si="3"/>
        <v>-73.5</v>
      </c>
    </row>
    <row r="52" spans="3:6" x14ac:dyDescent="0.3">
      <c r="C52">
        <f t="shared" si="0"/>
        <v>2.7000000000000011</v>
      </c>
      <c r="D52">
        <f t="shared" si="1"/>
        <v>52.902372155591706</v>
      </c>
      <c r="E52">
        <f t="shared" si="2"/>
        <v>18.637971168737668</v>
      </c>
      <c r="F52">
        <f t="shared" si="3"/>
        <v>-73.5</v>
      </c>
    </row>
    <row r="53" spans="3:6" x14ac:dyDescent="0.3">
      <c r="C53">
        <f t="shared" si="0"/>
        <v>2.8000000000000012</v>
      </c>
      <c r="D53">
        <f t="shared" si="1"/>
        <v>54.758819272465473</v>
      </c>
      <c r="E53">
        <f t="shared" si="2"/>
        <v>18.564471168737668</v>
      </c>
      <c r="F53">
        <f t="shared" si="3"/>
        <v>-73.5</v>
      </c>
    </row>
    <row r="54" spans="3:6" x14ac:dyDescent="0.3">
      <c r="C54">
        <f t="shared" si="0"/>
        <v>2.9000000000000012</v>
      </c>
      <c r="D54">
        <f t="shared" si="1"/>
        <v>56.607916389339245</v>
      </c>
      <c r="E54">
        <f t="shared" si="2"/>
        <v>18.490971168737669</v>
      </c>
      <c r="F54">
        <f t="shared" si="3"/>
        <v>-73.5</v>
      </c>
    </row>
    <row r="55" spans="3:6" x14ac:dyDescent="0.3">
      <c r="C55">
        <f t="shared" si="0"/>
        <v>3.0000000000000013</v>
      </c>
      <c r="D55">
        <f t="shared" si="1"/>
        <v>58.449663506213014</v>
      </c>
      <c r="E55">
        <f t="shared" si="2"/>
        <v>18.41747116873767</v>
      </c>
      <c r="F55">
        <f t="shared" si="3"/>
        <v>-73.5</v>
      </c>
    </row>
    <row r="56" spans="3:6" x14ac:dyDescent="0.3">
      <c r="C56">
        <f t="shared" si="0"/>
        <v>3.1000000000000014</v>
      </c>
      <c r="D56">
        <f t="shared" si="1"/>
        <v>60.284060623086781</v>
      </c>
      <c r="E56">
        <f t="shared" si="2"/>
        <v>18.343971168737671</v>
      </c>
      <c r="F56">
        <f t="shared" si="3"/>
        <v>-73.5</v>
      </c>
    </row>
    <row r="57" spans="3:6" x14ac:dyDescent="0.3">
      <c r="C57">
        <f t="shared" si="0"/>
        <v>3.2000000000000015</v>
      </c>
      <c r="D57">
        <f t="shared" si="1"/>
        <v>62.111107739960552</v>
      </c>
      <c r="E57">
        <f t="shared" si="2"/>
        <v>18.270471168737672</v>
      </c>
      <c r="F57">
        <f t="shared" si="3"/>
        <v>-73.5</v>
      </c>
    </row>
    <row r="58" spans="3:6" x14ac:dyDescent="0.3">
      <c r="C58">
        <f t="shared" si="0"/>
        <v>3.3000000000000016</v>
      </c>
      <c r="D58">
        <f t="shared" si="1"/>
        <v>63.930804856834321</v>
      </c>
      <c r="E58">
        <f t="shared" si="2"/>
        <v>18.196971168737672</v>
      </c>
      <c r="F58">
        <f t="shared" si="3"/>
        <v>-73.5</v>
      </c>
    </row>
    <row r="59" spans="3:6" x14ac:dyDescent="0.3">
      <c r="C59">
        <f t="shared" si="0"/>
        <v>3.4000000000000017</v>
      </c>
      <c r="D59">
        <f t="shared" si="1"/>
        <v>65.743151973708095</v>
      </c>
      <c r="E59">
        <f t="shared" si="2"/>
        <v>18.123471168737673</v>
      </c>
      <c r="F59">
        <f t="shared" si="3"/>
        <v>-73.5</v>
      </c>
    </row>
    <row r="60" spans="3:6" x14ac:dyDescent="0.3">
      <c r="C60">
        <f t="shared" si="0"/>
        <v>3.5000000000000018</v>
      </c>
      <c r="D60">
        <f t="shared" si="1"/>
        <v>67.548149090581859</v>
      </c>
      <c r="E60">
        <f t="shared" si="2"/>
        <v>18.049971168737674</v>
      </c>
      <c r="F60">
        <f t="shared" si="3"/>
        <v>-73.5</v>
      </c>
    </row>
    <row r="61" spans="3:6" x14ac:dyDescent="0.3">
      <c r="C61">
        <f t="shared" si="0"/>
        <v>3.6000000000000019</v>
      </c>
      <c r="D61">
        <f t="shared" si="1"/>
        <v>69.345796207455635</v>
      </c>
      <c r="E61">
        <f t="shared" si="2"/>
        <v>17.976471168737675</v>
      </c>
      <c r="F61">
        <f t="shared" si="3"/>
        <v>-73.5</v>
      </c>
    </row>
    <row r="62" spans="3:6" x14ac:dyDescent="0.3">
      <c r="C62">
        <f t="shared" si="0"/>
        <v>3.700000000000002</v>
      </c>
      <c r="D62">
        <f t="shared" si="1"/>
        <v>71.136093324329408</v>
      </c>
      <c r="E62">
        <f t="shared" si="2"/>
        <v>17.902971168737675</v>
      </c>
      <c r="F62">
        <f t="shared" si="3"/>
        <v>-73.5</v>
      </c>
    </row>
    <row r="63" spans="3:6" x14ac:dyDescent="0.3">
      <c r="C63">
        <f t="shared" si="0"/>
        <v>3.800000000000002</v>
      </c>
      <c r="D63">
        <f t="shared" si="1"/>
        <v>72.91904044120318</v>
      </c>
      <c r="E63">
        <f t="shared" si="2"/>
        <v>17.829471168737676</v>
      </c>
      <c r="F63">
        <f t="shared" si="3"/>
        <v>-73.5</v>
      </c>
    </row>
    <row r="64" spans="3:6" x14ac:dyDescent="0.3">
      <c r="C64">
        <f t="shared" si="0"/>
        <v>3.9000000000000021</v>
      </c>
      <c r="D64">
        <f t="shared" si="1"/>
        <v>74.694637558076948</v>
      </c>
      <c r="E64">
        <f t="shared" si="2"/>
        <v>17.755971168737677</v>
      </c>
      <c r="F64">
        <f t="shared" si="3"/>
        <v>-73.5</v>
      </c>
    </row>
    <row r="65" spans="3:6" x14ac:dyDescent="0.3">
      <c r="C65">
        <f t="shared" si="0"/>
        <v>4.0000000000000018</v>
      </c>
      <c r="D65">
        <f t="shared" si="1"/>
        <v>76.462884674950715</v>
      </c>
      <c r="E65">
        <f t="shared" si="2"/>
        <v>17.682471168737678</v>
      </c>
      <c r="F65">
        <f t="shared" si="3"/>
        <v>-73.5</v>
      </c>
    </row>
    <row r="66" spans="3:6" x14ac:dyDescent="0.3">
      <c r="C66">
        <f t="shared" si="0"/>
        <v>4.1000000000000014</v>
      </c>
      <c r="D66">
        <f t="shared" si="1"/>
        <v>78.223781791824479</v>
      </c>
      <c r="E66">
        <f t="shared" si="2"/>
        <v>17.608971168737678</v>
      </c>
      <c r="F66">
        <f t="shared" si="3"/>
        <v>-73.5</v>
      </c>
    </row>
    <row r="67" spans="3:6" x14ac:dyDescent="0.3">
      <c r="C67">
        <f t="shared" si="0"/>
        <v>4.2000000000000011</v>
      </c>
      <c r="D67">
        <f t="shared" si="1"/>
        <v>79.97732890869824</v>
      </c>
      <c r="E67">
        <f t="shared" si="2"/>
        <v>17.535471168737679</v>
      </c>
      <c r="F67">
        <f t="shared" si="3"/>
        <v>-73.5</v>
      </c>
    </row>
    <row r="68" spans="3:6" x14ac:dyDescent="0.3">
      <c r="C68">
        <f t="shared" si="0"/>
        <v>4.3000000000000007</v>
      </c>
      <c r="D68">
        <f t="shared" si="1"/>
        <v>81.723526025571999</v>
      </c>
      <c r="E68">
        <f t="shared" si="2"/>
        <v>17.46197116873768</v>
      </c>
      <c r="F68">
        <f t="shared" si="3"/>
        <v>-73.5</v>
      </c>
    </row>
    <row r="69" spans="3:6" x14ac:dyDescent="0.3">
      <c r="C69">
        <f t="shared" si="0"/>
        <v>4.4000000000000004</v>
      </c>
      <c r="D69">
        <f t="shared" si="1"/>
        <v>83.462373142445756</v>
      </c>
      <c r="E69">
        <f t="shared" si="2"/>
        <v>17.388471168737681</v>
      </c>
      <c r="F69">
        <f t="shared" si="3"/>
        <v>-73.5</v>
      </c>
    </row>
    <row r="70" spans="3:6" x14ac:dyDescent="0.3">
      <c r="C70">
        <f t="shared" si="0"/>
        <v>4.5</v>
      </c>
      <c r="D70">
        <f t="shared" si="1"/>
        <v>85.193870259319525</v>
      </c>
      <c r="E70">
        <f t="shared" si="2"/>
        <v>17.314971168737681</v>
      </c>
      <c r="F70">
        <f t="shared" si="3"/>
        <v>-73.5</v>
      </c>
    </row>
    <row r="71" spans="3:6" x14ac:dyDescent="0.3">
      <c r="C71">
        <f t="shared" si="0"/>
        <v>4.5999999999999996</v>
      </c>
      <c r="D71">
        <f t="shared" si="1"/>
        <v>86.918017376193291</v>
      </c>
      <c r="E71">
        <f t="shared" si="2"/>
        <v>17.241471168737682</v>
      </c>
      <c r="F71">
        <f t="shared" si="3"/>
        <v>-73.5</v>
      </c>
    </row>
    <row r="72" spans="3:6" x14ac:dyDescent="0.3">
      <c r="C72">
        <f t="shared" si="0"/>
        <v>4.6999999999999993</v>
      </c>
      <c r="D72">
        <f t="shared" si="1"/>
        <v>88.634814493067054</v>
      </c>
      <c r="E72">
        <f t="shared" si="2"/>
        <v>17.167971168737683</v>
      </c>
      <c r="F72">
        <f t="shared" si="3"/>
        <v>-73.5</v>
      </c>
    </row>
    <row r="73" spans="3:6" x14ac:dyDescent="0.3">
      <c r="C73">
        <f t="shared" si="0"/>
        <v>4.7999999999999989</v>
      </c>
      <c r="D73">
        <f t="shared" si="1"/>
        <v>90.344261609940816</v>
      </c>
      <c r="E73">
        <f t="shared" si="2"/>
        <v>17.094471168737684</v>
      </c>
      <c r="F73">
        <f t="shared" si="3"/>
        <v>-73.5</v>
      </c>
    </row>
    <row r="74" spans="3:6" x14ac:dyDescent="0.3">
      <c r="C74">
        <f t="shared" si="0"/>
        <v>4.8999999999999986</v>
      </c>
      <c r="D74">
        <f t="shared" si="1"/>
        <v>92.046358726814574</v>
      </c>
      <c r="E74">
        <f t="shared" si="2"/>
        <v>17.020971168737685</v>
      </c>
      <c r="F74">
        <f t="shared" si="3"/>
        <v>-73.5</v>
      </c>
    </row>
    <row r="75" spans="3:6" x14ac:dyDescent="0.3">
      <c r="C75">
        <f t="shared" si="0"/>
        <v>4.9999999999999982</v>
      </c>
      <c r="D75">
        <f t="shared" si="1"/>
        <v>93.741105843688331</v>
      </c>
      <c r="E75">
        <f t="shared" si="2"/>
        <v>16.947471168737685</v>
      </c>
      <c r="F75">
        <f t="shared" si="3"/>
        <v>-73.5</v>
      </c>
    </row>
    <row r="76" spans="3:6" x14ac:dyDescent="0.3">
      <c r="C76">
        <f t="shared" si="0"/>
        <v>5.0999999999999979</v>
      </c>
      <c r="D76">
        <f t="shared" si="1"/>
        <v>95.428502960562099</v>
      </c>
      <c r="E76">
        <f t="shared" si="2"/>
        <v>16.873971168737686</v>
      </c>
      <c r="F76">
        <f t="shared" si="3"/>
        <v>-73.5</v>
      </c>
    </row>
    <row r="77" spans="3:6" x14ac:dyDescent="0.3">
      <c r="C77">
        <f t="shared" si="0"/>
        <v>5.1999999999999975</v>
      </c>
      <c r="D77">
        <f t="shared" si="1"/>
        <v>97.108550077435865</v>
      </c>
      <c r="E77">
        <f t="shared" si="2"/>
        <v>16.800471168737687</v>
      </c>
      <c r="F77">
        <f t="shared" si="3"/>
        <v>-73.5</v>
      </c>
    </row>
    <row r="78" spans="3:6" x14ac:dyDescent="0.3">
      <c r="C78">
        <f t="shared" si="0"/>
        <v>5.2999999999999972</v>
      </c>
      <c r="D78">
        <f t="shared" si="1"/>
        <v>98.781247194309628</v>
      </c>
      <c r="E78">
        <f t="shared" si="2"/>
        <v>16.726971168737688</v>
      </c>
      <c r="F78">
        <f t="shared" si="3"/>
        <v>-73.5</v>
      </c>
    </row>
    <row r="79" spans="3:6" x14ac:dyDescent="0.3">
      <c r="C79">
        <f t="shared" si="0"/>
        <v>5.3999999999999968</v>
      </c>
      <c r="D79">
        <f t="shared" si="1"/>
        <v>100.44659431118339</v>
      </c>
      <c r="E79">
        <f t="shared" si="2"/>
        <v>16.653471168737688</v>
      </c>
      <c r="F79">
        <f t="shared" si="3"/>
        <v>-73.5</v>
      </c>
    </row>
    <row r="80" spans="3:6" x14ac:dyDescent="0.3">
      <c r="C80">
        <f t="shared" si="0"/>
        <v>5.4999999999999964</v>
      </c>
      <c r="D80">
        <f t="shared" si="1"/>
        <v>102.10459142805715</v>
      </c>
      <c r="E80">
        <f t="shared" si="2"/>
        <v>16.579971168737689</v>
      </c>
      <c r="F80">
        <f t="shared" si="3"/>
        <v>-73.5</v>
      </c>
    </row>
    <row r="81" spans="3:6" x14ac:dyDescent="0.3">
      <c r="C81">
        <f t="shared" si="0"/>
        <v>5.5999999999999961</v>
      </c>
      <c r="D81">
        <f t="shared" si="1"/>
        <v>103.7552385449309</v>
      </c>
      <c r="E81">
        <f t="shared" si="2"/>
        <v>16.50647116873769</v>
      </c>
      <c r="F81">
        <f t="shared" si="3"/>
        <v>-73.5</v>
      </c>
    </row>
    <row r="82" spans="3:6" x14ac:dyDescent="0.3">
      <c r="C82">
        <f t="shared" si="0"/>
        <v>5.6999999999999957</v>
      </c>
      <c r="D82">
        <f t="shared" si="1"/>
        <v>105.39853566180467</v>
      </c>
      <c r="E82">
        <f t="shared" si="2"/>
        <v>16.432971168737691</v>
      </c>
      <c r="F82">
        <f t="shared" si="3"/>
        <v>-73.5</v>
      </c>
    </row>
    <row r="83" spans="3:6" x14ac:dyDescent="0.3">
      <c r="C83">
        <f t="shared" si="0"/>
        <v>5.7999999999999954</v>
      </c>
      <c r="D83">
        <f t="shared" si="1"/>
        <v>107.03448277867844</v>
      </c>
      <c r="E83">
        <f t="shared" si="2"/>
        <v>16.359471168737691</v>
      </c>
      <c r="F83">
        <f t="shared" si="3"/>
        <v>-73.5</v>
      </c>
    </row>
    <row r="84" spans="3:6" x14ac:dyDescent="0.3">
      <c r="C84">
        <f t="shared" si="0"/>
        <v>5.899999999999995</v>
      </c>
      <c r="D84">
        <f t="shared" si="1"/>
        <v>108.6630798955522</v>
      </c>
      <c r="E84">
        <f t="shared" si="2"/>
        <v>16.285971168737692</v>
      </c>
      <c r="F84">
        <f t="shared" si="3"/>
        <v>-73.5</v>
      </c>
    </row>
    <row r="85" spans="3:6" x14ac:dyDescent="0.3">
      <c r="C85">
        <f t="shared" si="0"/>
        <v>5.9999999999999947</v>
      </c>
      <c r="D85">
        <f t="shared" si="1"/>
        <v>110.28432701242596</v>
      </c>
      <c r="E85">
        <f t="shared" si="2"/>
        <v>16.212471168737693</v>
      </c>
      <c r="F85">
        <f t="shared" si="3"/>
        <v>-73.5</v>
      </c>
    </row>
    <row r="86" spans="3:6" x14ac:dyDescent="0.3">
      <c r="C86">
        <f t="shared" si="0"/>
        <v>6.0999999999999943</v>
      </c>
      <c r="D86">
        <f t="shared" si="1"/>
        <v>111.89822412929972</v>
      </c>
      <c r="E86">
        <f t="shared" si="2"/>
        <v>16.138971168737694</v>
      </c>
      <c r="F86">
        <f t="shared" si="3"/>
        <v>-73.5</v>
      </c>
    </row>
    <row r="87" spans="3:6" x14ac:dyDescent="0.3">
      <c r="C87">
        <f t="shared" si="0"/>
        <v>6.199999999999994</v>
      </c>
      <c r="D87">
        <f t="shared" si="1"/>
        <v>113.50477124617349</v>
      </c>
      <c r="E87">
        <f t="shared" si="2"/>
        <v>16.065471168737695</v>
      </c>
      <c r="F87">
        <f t="shared" si="3"/>
        <v>-73.5</v>
      </c>
    </row>
    <row r="88" spans="3:6" x14ac:dyDescent="0.3">
      <c r="C88">
        <f t="shared" si="0"/>
        <v>6.2999999999999936</v>
      </c>
      <c r="D88">
        <f t="shared" si="1"/>
        <v>115.10396836304726</v>
      </c>
      <c r="E88">
        <f t="shared" si="2"/>
        <v>15.991971168737695</v>
      </c>
      <c r="F88">
        <f t="shared" si="3"/>
        <v>-73.5</v>
      </c>
    </row>
    <row r="89" spans="3:6" x14ac:dyDescent="0.3">
      <c r="C89">
        <f t="shared" si="0"/>
        <v>6.3999999999999932</v>
      </c>
      <c r="D89">
        <f t="shared" si="1"/>
        <v>116.69581547992102</v>
      </c>
      <c r="E89">
        <f t="shared" si="2"/>
        <v>15.918471168737696</v>
      </c>
      <c r="F89">
        <f t="shared" si="3"/>
        <v>-73.5</v>
      </c>
    </row>
    <row r="90" spans="3:6" x14ac:dyDescent="0.3">
      <c r="C90">
        <f t="shared" si="0"/>
        <v>6.4999999999999929</v>
      </c>
      <c r="D90">
        <f t="shared" si="1"/>
        <v>118.28031259679479</v>
      </c>
      <c r="E90">
        <f t="shared" si="2"/>
        <v>15.844971168737697</v>
      </c>
      <c r="F90">
        <f t="shared" si="3"/>
        <v>-73.5</v>
      </c>
    </row>
    <row r="91" spans="3:6" x14ac:dyDescent="0.3">
      <c r="C91">
        <f t="shared" ref="C91:C154" si="4">C90+$D$23</f>
        <v>6.5999999999999925</v>
      </c>
      <c r="D91">
        <f t="shared" ref="D91:D154" si="5">IF(E91&gt; 0, D90+(E91*(C91-C90)), -1)</f>
        <v>119.85745971366855</v>
      </c>
      <c r="E91">
        <f t="shared" ref="E91:E154" si="6">E90+(F91/$D$16)*(C91-C90)</f>
        <v>15.771471168737698</v>
      </c>
      <c r="F91">
        <f t="shared" ref="F91:F154" si="7">$K$19</f>
        <v>-73.5</v>
      </c>
    </row>
    <row r="92" spans="3:6" x14ac:dyDescent="0.3">
      <c r="C92">
        <f t="shared" si="4"/>
        <v>6.6999999999999922</v>
      </c>
      <c r="D92">
        <f t="shared" si="5"/>
        <v>121.42725683054231</v>
      </c>
      <c r="E92">
        <f t="shared" si="6"/>
        <v>15.697971168737698</v>
      </c>
      <c r="F92">
        <f t="shared" si="7"/>
        <v>-73.5</v>
      </c>
    </row>
    <row r="93" spans="3:6" x14ac:dyDescent="0.3">
      <c r="C93">
        <f t="shared" si="4"/>
        <v>6.7999999999999918</v>
      </c>
      <c r="D93">
        <f t="shared" si="5"/>
        <v>122.98970394741607</v>
      </c>
      <c r="E93">
        <f t="shared" si="6"/>
        <v>15.624471168737699</v>
      </c>
      <c r="F93">
        <f t="shared" si="7"/>
        <v>-73.5</v>
      </c>
    </row>
    <row r="94" spans="3:6" x14ac:dyDescent="0.3">
      <c r="C94">
        <f t="shared" si="4"/>
        <v>6.8999999999999915</v>
      </c>
      <c r="D94">
        <f t="shared" si="5"/>
        <v>124.54480106428984</v>
      </c>
      <c r="E94">
        <f t="shared" si="6"/>
        <v>15.5509711687377</v>
      </c>
      <c r="F94">
        <f t="shared" si="7"/>
        <v>-73.5</v>
      </c>
    </row>
    <row r="95" spans="3:6" x14ac:dyDescent="0.3">
      <c r="C95">
        <f t="shared" si="4"/>
        <v>6.9999999999999911</v>
      </c>
      <c r="D95">
        <f t="shared" si="5"/>
        <v>126.09254818116361</v>
      </c>
      <c r="E95">
        <f t="shared" si="6"/>
        <v>15.477471168737701</v>
      </c>
      <c r="F95">
        <f t="shared" si="7"/>
        <v>-73.5</v>
      </c>
    </row>
    <row r="96" spans="3:6" x14ac:dyDescent="0.3">
      <c r="C96">
        <f t="shared" si="4"/>
        <v>7.0999999999999908</v>
      </c>
      <c r="D96">
        <f t="shared" si="5"/>
        <v>127.63294529803737</v>
      </c>
      <c r="E96">
        <f t="shared" si="6"/>
        <v>15.403971168737701</v>
      </c>
      <c r="F96">
        <f t="shared" si="7"/>
        <v>-73.5</v>
      </c>
    </row>
    <row r="97" spans="3:6" x14ac:dyDescent="0.3">
      <c r="C97">
        <f t="shared" si="4"/>
        <v>7.1999999999999904</v>
      </c>
      <c r="D97">
        <f t="shared" si="5"/>
        <v>129.16599241491113</v>
      </c>
      <c r="E97">
        <f t="shared" si="6"/>
        <v>15.330471168737702</v>
      </c>
      <c r="F97">
        <f t="shared" si="7"/>
        <v>-73.5</v>
      </c>
    </row>
    <row r="98" spans="3:6" x14ac:dyDescent="0.3">
      <c r="C98">
        <f t="shared" si="4"/>
        <v>7.2999999999999901</v>
      </c>
      <c r="D98">
        <f t="shared" si="5"/>
        <v>130.6916895317849</v>
      </c>
      <c r="E98">
        <f t="shared" si="6"/>
        <v>15.256971168737703</v>
      </c>
      <c r="F98">
        <f t="shared" si="7"/>
        <v>-73.5</v>
      </c>
    </row>
    <row r="99" spans="3:6" x14ac:dyDescent="0.3">
      <c r="C99">
        <f t="shared" si="4"/>
        <v>7.3999999999999897</v>
      </c>
      <c r="D99">
        <f t="shared" si="5"/>
        <v>132.21003664865867</v>
      </c>
      <c r="E99">
        <f t="shared" si="6"/>
        <v>15.183471168737704</v>
      </c>
      <c r="F99">
        <f t="shared" si="7"/>
        <v>-73.5</v>
      </c>
    </row>
    <row r="100" spans="3:6" x14ac:dyDescent="0.3">
      <c r="C100">
        <f t="shared" si="4"/>
        <v>7.4999999999999893</v>
      </c>
      <c r="D100">
        <f t="shared" si="5"/>
        <v>133.72103376553244</v>
      </c>
      <c r="E100">
        <f t="shared" si="6"/>
        <v>15.109971168737705</v>
      </c>
      <c r="F100">
        <f t="shared" si="7"/>
        <v>-73.5</v>
      </c>
    </row>
    <row r="101" spans="3:6" x14ac:dyDescent="0.3">
      <c r="C101">
        <f t="shared" si="4"/>
        <v>7.599999999999989</v>
      </c>
      <c r="D101">
        <f t="shared" si="5"/>
        <v>135.2246808824062</v>
      </c>
      <c r="E101">
        <f t="shared" si="6"/>
        <v>15.036471168737705</v>
      </c>
      <c r="F101">
        <f t="shared" si="7"/>
        <v>-73.5</v>
      </c>
    </row>
    <row r="102" spans="3:6" x14ac:dyDescent="0.3">
      <c r="C102">
        <f t="shared" si="4"/>
        <v>7.6999999999999886</v>
      </c>
      <c r="D102">
        <f t="shared" si="5"/>
        <v>136.72097799927997</v>
      </c>
      <c r="E102">
        <f t="shared" si="6"/>
        <v>14.962971168737706</v>
      </c>
      <c r="F102">
        <f t="shared" si="7"/>
        <v>-73.5</v>
      </c>
    </row>
    <row r="103" spans="3:6" x14ac:dyDescent="0.3">
      <c r="C103">
        <f t="shared" si="4"/>
        <v>7.7999999999999883</v>
      </c>
      <c r="D103">
        <f t="shared" si="5"/>
        <v>138.20992511615373</v>
      </c>
      <c r="E103">
        <f t="shared" si="6"/>
        <v>14.889471168737707</v>
      </c>
      <c r="F103">
        <f t="shared" si="7"/>
        <v>-73.5</v>
      </c>
    </row>
    <row r="104" spans="3:6" x14ac:dyDescent="0.3">
      <c r="C104">
        <f t="shared" si="4"/>
        <v>7.8999999999999879</v>
      </c>
      <c r="D104">
        <f t="shared" si="5"/>
        <v>139.69152223302748</v>
      </c>
      <c r="E104">
        <f t="shared" si="6"/>
        <v>14.815971168737708</v>
      </c>
      <c r="F104">
        <f t="shared" si="7"/>
        <v>-73.5</v>
      </c>
    </row>
    <row r="105" spans="3:6" x14ac:dyDescent="0.3">
      <c r="C105">
        <f t="shared" si="4"/>
        <v>7.9999999999999876</v>
      </c>
      <c r="D105">
        <f t="shared" si="5"/>
        <v>141.16576934990124</v>
      </c>
      <c r="E105">
        <f t="shared" si="6"/>
        <v>14.742471168737708</v>
      </c>
      <c r="F105">
        <f t="shared" si="7"/>
        <v>-73.5</v>
      </c>
    </row>
    <row r="106" spans="3:6" x14ac:dyDescent="0.3">
      <c r="C106">
        <f t="shared" si="4"/>
        <v>8.0999999999999872</v>
      </c>
      <c r="D106">
        <f t="shared" si="5"/>
        <v>142.63266646677499</v>
      </c>
      <c r="E106">
        <f t="shared" si="6"/>
        <v>14.668971168737709</v>
      </c>
      <c r="F106">
        <f t="shared" si="7"/>
        <v>-73.5</v>
      </c>
    </row>
    <row r="107" spans="3:6" x14ac:dyDescent="0.3">
      <c r="C107">
        <f t="shared" si="4"/>
        <v>8.1999999999999869</v>
      </c>
      <c r="D107">
        <f t="shared" si="5"/>
        <v>144.09221358364877</v>
      </c>
      <c r="E107">
        <f t="shared" si="6"/>
        <v>14.59547116873771</v>
      </c>
      <c r="F107">
        <f t="shared" si="7"/>
        <v>-73.5</v>
      </c>
    </row>
    <row r="108" spans="3:6" x14ac:dyDescent="0.3">
      <c r="C108">
        <f t="shared" si="4"/>
        <v>8.2999999999999865</v>
      </c>
      <c r="D108">
        <f t="shared" si="5"/>
        <v>145.54441070052255</v>
      </c>
      <c r="E108">
        <f t="shared" si="6"/>
        <v>14.521971168737711</v>
      </c>
      <c r="F108">
        <f t="shared" si="7"/>
        <v>-73.5</v>
      </c>
    </row>
    <row r="109" spans="3:6" x14ac:dyDescent="0.3">
      <c r="C109">
        <f t="shared" si="4"/>
        <v>8.3999999999999861</v>
      </c>
      <c r="D109">
        <f t="shared" si="5"/>
        <v>146.98925781739632</v>
      </c>
      <c r="E109">
        <f t="shared" si="6"/>
        <v>14.448471168737711</v>
      </c>
      <c r="F109">
        <f t="shared" si="7"/>
        <v>-73.5</v>
      </c>
    </row>
    <row r="110" spans="3:6" x14ac:dyDescent="0.3">
      <c r="C110">
        <f t="shared" si="4"/>
        <v>8.4999999999999858</v>
      </c>
      <c r="D110">
        <f t="shared" si="5"/>
        <v>148.42675493427009</v>
      </c>
      <c r="E110">
        <f t="shared" si="6"/>
        <v>14.374971168737712</v>
      </c>
      <c r="F110">
        <f t="shared" si="7"/>
        <v>-73.5</v>
      </c>
    </row>
    <row r="111" spans="3:6" x14ac:dyDescent="0.3">
      <c r="C111">
        <f t="shared" si="4"/>
        <v>8.5999999999999854</v>
      </c>
      <c r="D111">
        <f t="shared" si="5"/>
        <v>149.85690205114386</v>
      </c>
      <c r="E111">
        <f t="shared" si="6"/>
        <v>14.301471168737713</v>
      </c>
      <c r="F111">
        <f t="shared" si="7"/>
        <v>-73.5</v>
      </c>
    </row>
    <row r="112" spans="3:6" x14ac:dyDescent="0.3">
      <c r="C112">
        <f t="shared" si="4"/>
        <v>8.6999999999999851</v>
      </c>
      <c r="D112">
        <f t="shared" si="5"/>
        <v>151.27969916801763</v>
      </c>
      <c r="E112">
        <f t="shared" si="6"/>
        <v>14.227971168737714</v>
      </c>
      <c r="F112">
        <f t="shared" si="7"/>
        <v>-73.5</v>
      </c>
    </row>
    <row r="113" spans="3:6" x14ac:dyDescent="0.3">
      <c r="C113">
        <f t="shared" si="4"/>
        <v>8.7999999999999847</v>
      </c>
      <c r="D113">
        <f t="shared" si="5"/>
        <v>152.69514628489139</v>
      </c>
      <c r="E113">
        <f t="shared" si="6"/>
        <v>14.154471168737714</v>
      </c>
      <c r="F113">
        <f t="shared" si="7"/>
        <v>-73.5</v>
      </c>
    </row>
    <row r="114" spans="3:6" x14ac:dyDescent="0.3">
      <c r="C114">
        <f t="shared" si="4"/>
        <v>8.8999999999999844</v>
      </c>
      <c r="D114">
        <f t="shared" si="5"/>
        <v>154.10324340176516</v>
      </c>
      <c r="E114">
        <f t="shared" si="6"/>
        <v>14.080971168737715</v>
      </c>
      <c r="F114">
        <f t="shared" si="7"/>
        <v>-73.5</v>
      </c>
    </row>
    <row r="115" spans="3:6" x14ac:dyDescent="0.3">
      <c r="C115">
        <f t="shared" si="4"/>
        <v>8.999999999999984</v>
      </c>
      <c r="D115">
        <f t="shared" si="5"/>
        <v>155.50399051863891</v>
      </c>
      <c r="E115">
        <f t="shared" si="6"/>
        <v>14.007471168737716</v>
      </c>
      <c r="F115">
        <f t="shared" si="7"/>
        <v>-73.5</v>
      </c>
    </row>
    <row r="116" spans="3:6" x14ac:dyDescent="0.3">
      <c r="C116">
        <f t="shared" si="4"/>
        <v>9.0999999999999837</v>
      </c>
      <c r="D116">
        <f t="shared" si="5"/>
        <v>156.89738763551267</v>
      </c>
      <c r="E116">
        <f t="shared" si="6"/>
        <v>13.933971168737717</v>
      </c>
      <c r="F116">
        <f t="shared" si="7"/>
        <v>-73.5</v>
      </c>
    </row>
    <row r="117" spans="3:6" x14ac:dyDescent="0.3">
      <c r="C117">
        <f t="shared" si="4"/>
        <v>9.1999999999999833</v>
      </c>
      <c r="D117">
        <f t="shared" si="5"/>
        <v>158.28343475238643</v>
      </c>
      <c r="E117">
        <f t="shared" si="6"/>
        <v>13.860471168737718</v>
      </c>
      <c r="F117">
        <f t="shared" si="7"/>
        <v>-73.5</v>
      </c>
    </row>
    <row r="118" spans="3:6" x14ac:dyDescent="0.3">
      <c r="C118">
        <f t="shared" si="4"/>
        <v>9.2999999999999829</v>
      </c>
      <c r="D118">
        <f t="shared" si="5"/>
        <v>159.66213186926021</v>
      </c>
      <c r="E118">
        <f t="shared" si="6"/>
        <v>13.786971168737718</v>
      </c>
      <c r="F118">
        <f t="shared" si="7"/>
        <v>-73.5</v>
      </c>
    </row>
    <row r="119" spans="3:6" x14ac:dyDescent="0.3">
      <c r="C119">
        <f t="shared" si="4"/>
        <v>9.3999999999999826</v>
      </c>
      <c r="D119">
        <f t="shared" si="5"/>
        <v>161.03347898613399</v>
      </c>
      <c r="E119">
        <f t="shared" si="6"/>
        <v>13.713471168737719</v>
      </c>
      <c r="F119">
        <f t="shared" si="7"/>
        <v>-73.5</v>
      </c>
    </row>
    <row r="120" spans="3:6" x14ac:dyDescent="0.3">
      <c r="C120">
        <f t="shared" si="4"/>
        <v>9.4999999999999822</v>
      </c>
      <c r="D120">
        <f t="shared" si="5"/>
        <v>162.39747610300776</v>
      </c>
      <c r="E120">
        <f t="shared" si="6"/>
        <v>13.63997116873772</v>
      </c>
      <c r="F120">
        <f t="shared" si="7"/>
        <v>-73.5</v>
      </c>
    </row>
    <row r="121" spans="3:6" x14ac:dyDescent="0.3">
      <c r="C121">
        <f t="shared" si="4"/>
        <v>9.5999999999999819</v>
      </c>
      <c r="D121">
        <f t="shared" si="5"/>
        <v>163.75412321988154</v>
      </c>
      <c r="E121">
        <f t="shared" si="6"/>
        <v>13.566471168737721</v>
      </c>
      <c r="F121">
        <f t="shared" si="7"/>
        <v>-73.5</v>
      </c>
    </row>
    <row r="122" spans="3:6" x14ac:dyDescent="0.3">
      <c r="C122">
        <f t="shared" si="4"/>
        <v>9.6999999999999815</v>
      </c>
      <c r="D122">
        <f t="shared" si="5"/>
        <v>165.10342033675531</v>
      </c>
      <c r="E122">
        <f t="shared" si="6"/>
        <v>13.492971168737721</v>
      </c>
      <c r="F122">
        <f t="shared" si="7"/>
        <v>-73.5</v>
      </c>
    </row>
    <row r="123" spans="3:6" x14ac:dyDescent="0.3">
      <c r="C123">
        <f t="shared" si="4"/>
        <v>9.7999999999999812</v>
      </c>
      <c r="D123">
        <f t="shared" si="5"/>
        <v>166.44536745362907</v>
      </c>
      <c r="E123">
        <f t="shared" si="6"/>
        <v>13.419471168737722</v>
      </c>
      <c r="F123">
        <f t="shared" si="7"/>
        <v>-73.5</v>
      </c>
    </row>
    <row r="124" spans="3:6" x14ac:dyDescent="0.3">
      <c r="C124">
        <f t="shared" si="4"/>
        <v>9.8999999999999808</v>
      </c>
      <c r="D124">
        <f t="shared" si="5"/>
        <v>167.77996457050284</v>
      </c>
      <c r="E124">
        <f t="shared" si="6"/>
        <v>13.345971168737723</v>
      </c>
      <c r="F124">
        <f t="shared" si="7"/>
        <v>-73.5</v>
      </c>
    </row>
    <row r="125" spans="3:6" x14ac:dyDescent="0.3">
      <c r="C125">
        <f t="shared" si="4"/>
        <v>9.9999999999999805</v>
      </c>
      <c r="D125">
        <f t="shared" si="5"/>
        <v>169.1072116873766</v>
      </c>
      <c r="E125">
        <f t="shared" si="6"/>
        <v>13.272471168737724</v>
      </c>
      <c r="F125">
        <f t="shared" si="7"/>
        <v>-73.5</v>
      </c>
    </row>
    <row r="126" spans="3:6" x14ac:dyDescent="0.3">
      <c r="C126">
        <f t="shared" si="4"/>
        <v>10.09999999999998</v>
      </c>
      <c r="D126">
        <f t="shared" si="5"/>
        <v>170.42710880425037</v>
      </c>
      <c r="E126">
        <f t="shared" si="6"/>
        <v>13.198971168737724</v>
      </c>
      <c r="F126">
        <f t="shared" si="7"/>
        <v>-73.5</v>
      </c>
    </row>
    <row r="127" spans="3:6" x14ac:dyDescent="0.3">
      <c r="C127">
        <f t="shared" si="4"/>
        <v>10.19999999999998</v>
      </c>
      <c r="D127">
        <f t="shared" si="5"/>
        <v>171.73965592112413</v>
      </c>
      <c r="E127">
        <f t="shared" si="6"/>
        <v>13.125471168737725</v>
      </c>
      <c r="F127">
        <f t="shared" si="7"/>
        <v>-73.5</v>
      </c>
    </row>
    <row r="128" spans="3:6" x14ac:dyDescent="0.3">
      <c r="C128">
        <f t="shared" si="4"/>
        <v>10.299999999999979</v>
      </c>
      <c r="D128">
        <f t="shared" si="5"/>
        <v>173.04485303799788</v>
      </c>
      <c r="E128">
        <f t="shared" si="6"/>
        <v>13.051971168737726</v>
      </c>
      <c r="F128">
        <f t="shared" si="7"/>
        <v>-73.5</v>
      </c>
    </row>
    <row r="129" spans="3:6" x14ac:dyDescent="0.3">
      <c r="C129">
        <f t="shared" si="4"/>
        <v>10.399999999999979</v>
      </c>
      <c r="D129">
        <f t="shared" si="5"/>
        <v>174.34270015487164</v>
      </c>
      <c r="E129">
        <f t="shared" si="6"/>
        <v>12.978471168737727</v>
      </c>
      <c r="F129">
        <f t="shared" si="7"/>
        <v>-73.5</v>
      </c>
    </row>
    <row r="130" spans="3:6" x14ac:dyDescent="0.3">
      <c r="C130">
        <f t="shared" si="4"/>
        <v>10.499999999999979</v>
      </c>
      <c r="D130">
        <f t="shared" si="5"/>
        <v>175.63319727174542</v>
      </c>
      <c r="E130">
        <f t="shared" si="6"/>
        <v>12.904971168737728</v>
      </c>
      <c r="F130">
        <f t="shared" si="7"/>
        <v>-73.5</v>
      </c>
    </row>
    <row r="131" spans="3:6" x14ac:dyDescent="0.3">
      <c r="C131">
        <f t="shared" si="4"/>
        <v>10.599999999999978</v>
      </c>
      <c r="D131">
        <f t="shared" si="5"/>
        <v>176.91634438861919</v>
      </c>
      <c r="E131">
        <f t="shared" si="6"/>
        <v>12.831471168737728</v>
      </c>
      <c r="F131">
        <f t="shared" si="7"/>
        <v>-73.5</v>
      </c>
    </row>
    <row r="132" spans="3:6" x14ac:dyDescent="0.3">
      <c r="C132">
        <f t="shared" si="4"/>
        <v>10.699999999999978</v>
      </c>
      <c r="D132">
        <f t="shared" si="5"/>
        <v>178.19214150549297</v>
      </c>
      <c r="E132">
        <f t="shared" si="6"/>
        <v>12.757971168737729</v>
      </c>
      <c r="F132">
        <f t="shared" si="7"/>
        <v>-73.5</v>
      </c>
    </row>
    <row r="133" spans="3:6" x14ac:dyDescent="0.3">
      <c r="C133">
        <f t="shared" si="4"/>
        <v>10.799999999999978</v>
      </c>
      <c r="D133">
        <f t="shared" si="5"/>
        <v>179.46058862236674</v>
      </c>
      <c r="E133">
        <f t="shared" si="6"/>
        <v>12.68447116873773</v>
      </c>
      <c r="F133">
        <f t="shared" si="7"/>
        <v>-73.5</v>
      </c>
    </row>
    <row r="134" spans="3:6" x14ac:dyDescent="0.3">
      <c r="C134">
        <f t="shared" si="4"/>
        <v>10.899999999999977</v>
      </c>
      <c r="D134">
        <f t="shared" si="5"/>
        <v>180.72168573924051</v>
      </c>
      <c r="E134">
        <f t="shared" si="6"/>
        <v>12.610971168737731</v>
      </c>
      <c r="F134">
        <f t="shared" si="7"/>
        <v>-73.5</v>
      </c>
    </row>
    <row r="135" spans="3:6" x14ac:dyDescent="0.3">
      <c r="C135">
        <f t="shared" si="4"/>
        <v>10.999999999999977</v>
      </c>
      <c r="D135">
        <f t="shared" si="5"/>
        <v>181.97543285611428</v>
      </c>
      <c r="E135">
        <f t="shared" si="6"/>
        <v>12.537471168737731</v>
      </c>
      <c r="F135">
        <f t="shared" si="7"/>
        <v>-73.5</v>
      </c>
    </row>
    <row r="136" spans="3:6" x14ac:dyDescent="0.3">
      <c r="C136">
        <f t="shared" si="4"/>
        <v>11.099999999999977</v>
      </c>
      <c r="D136">
        <f t="shared" si="5"/>
        <v>183.22182997298805</v>
      </c>
      <c r="E136">
        <f t="shared" si="6"/>
        <v>12.463971168737732</v>
      </c>
      <c r="F136">
        <f t="shared" si="7"/>
        <v>-73.5</v>
      </c>
    </row>
    <row r="137" spans="3:6" x14ac:dyDescent="0.3">
      <c r="C137">
        <f t="shared" si="4"/>
        <v>11.199999999999976</v>
      </c>
      <c r="D137">
        <f t="shared" si="5"/>
        <v>184.46087708986181</v>
      </c>
      <c r="E137">
        <f t="shared" si="6"/>
        <v>12.390471168737733</v>
      </c>
      <c r="F137">
        <f t="shared" si="7"/>
        <v>-73.5</v>
      </c>
    </row>
    <row r="138" spans="3:6" x14ac:dyDescent="0.3">
      <c r="C138">
        <f t="shared" si="4"/>
        <v>11.299999999999976</v>
      </c>
      <c r="D138">
        <f t="shared" si="5"/>
        <v>185.69257420673557</v>
      </c>
      <c r="E138">
        <f t="shared" si="6"/>
        <v>12.316971168737734</v>
      </c>
      <c r="F138">
        <f t="shared" si="7"/>
        <v>-73.5</v>
      </c>
    </row>
    <row r="139" spans="3:6" x14ac:dyDescent="0.3">
      <c r="C139">
        <f t="shared" si="4"/>
        <v>11.399999999999975</v>
      </c>
      <c r="D139">
        <f t="shared" si="5"/>
        <v>186.91692132360933</v>
      </c>
      <c r="E139">
        <f t="shared" si="6"/>
        <v>12.243471168737734</v>
      </c>
      <c r="F139">
        <f t="shared" si="7"/>
        <v>-73.5</v>
      </c>
    </row>
    <row r="140" spans="3:6" x14ac:dyDescent="0.3">
      <c r="C140">
        <f t="shared" si="4"/>
        <v>11.499999999999975</v>
      </c>
      <c r="D140">
        <f t="shared" si="5"/>
        <v>188.13391844048309</v>
      </c>
      <c r="E140">
        <f t="shared" si="6"/>
        <v>12.169971168737735</v>
      </c>
      <c r="F140">
        <f t="shared" si="7"/>
        <v>-73.5</v>
      </c>
    </row>
    <row r="141" spans="3:6" x14ac:dyDescent="0.3">
      <c r="C141">
        <f t="shared" si="4"/>
        <v>11.599999999999975</v>
      </c>
      <c r="D141">
        <f t="shared" si="5"/>
        <v>189.34356555735687</v>
      </c>
      <c r="E141">
        <f t="shared" si="6"/>
        <v>12.096471168737736</v>
      </c>
      <c r="F141">
        <f t="shared" si="7"/>
        <v>-73.5</v>
      </c>
    </row>
    <row r="142" spans="3:6" x14ac:dyDescent="0.3">
      <c r="C142">
        <f t="shared" si="4"/>
        <v>11.699999999999974</v>
      </c>
      <c r="D142">
        <f t="shared" si="5"/>
        <v>190.54586267423065</v>
      </c>
      <c r="E142">
        <f t="shared" si="6"/>
        <v>12.022971168737737</v>
      </c>
      <c r="F142">
        <f t="shared" si="7"/>
        <v>-73.5</v>
      </c>
    </row>
    <row r="143" spans="3:6" x14ac:dyDescent="0.3">
      <c r="C143">
        <f t="shared" si="4"/>
        <v>11.799999999999974</v>
      </c>
      <c r="D143">
        <f t="shared" si="5"/>
        <v>191.74080979110443</v>
      </c>
      <c r="E143">
        <f t="shared" si="6"/>
        <v>11.949471168737738</v>
      </c>
      <c r="F143">
        <f t="shared" si="7"/>
        <v>-73.5</v>
      </c>
    </row>
    <row r="144" spans="3:6" x14ac:dyDescent="0.3">
      <c r="C144">
        <f t="shared" si="4"/>
        <v>11.899999999999974</v>
      </c>
      <c r="D144">
        <f t="shared" si="5"/>
        <v>192.9284069079782</v>
      </c>
      <c r="E144">
        <f t="shared" si="6"/>
        <v>11.875971168737738</v>
      </c>
      <c r="F144">
        <f t="shared" si="7"/>
        <v>-73.5</v>
      </c>
    </row>
    <row r="145" spans="3:6" x14ac:dyDescent="0.3">
      <c r="C145">
        <f t="shared" si="4"/>
        <v>11.999999999999973</v>
      </c>
      <c r="D145">
        <f t="shared" si="5"/>
        <v>194.10865402485197</v>
      </c>
      <c r="E145">
        <f t="shared" si="6"/>
        <v>11.802471168737739</v>
      </c>
      <c r="F145">
        <f t="shared" si="7"/>
        <v>-73.5</v>
      </c>
    </row>
    <row r="146" spans="3:6" x14ac:dyDescent="0.3">
      <c r="C146">
        <f t="shared" si="4"/>
        <v>12.099999999999973</v>
      </c>
      <c r="D146">
        <f t="shared" si="5"/>
        <v>195.28155114172574</v>
      </c>
      <c r="E146">
        <f t="shared" si="6"/>
        <v>11.72897116873774</v>
      </c>
      <c r="F146">
        <f t="shared" si="7"/>
        <v>-73.5</v>
      </c>
    </row>
    <row r="147" spans="3:6" x14ac:dyDescent="0.3">
      <c r="C147">
        <f t="shared" si="4"/>
        <v>12.199999999999973</v>
      </c>
      <c r="D147">
        <f t="shared" si="5"/>
        <v>196.44709825859951</v>
      </c>
      <c r="E147">
        <f t="shared" si="6"/>
        <v>11.655471168737741</v>
      </c>
      <c r="F147">
        <f t="shared" si="7"/>
        <v>-73.5</v>
      </c>
    </row>
    <row r="148" spans="3:6" x14ac:dyDescent="0.3">
      <c r="C148">
        <f t="shared" si="4"/>
        <v>12.299999999999972</v>
      </c>
      <c r="D148">
        <f t="shared" si="5"/>
        <v>197.60529537547328</v>
      </c>
      <c r="E148">
        <f t="shared" si="6"/>
        <v>11.581971168737741</v>
      </c>
      <c r="F148">
        <f t="shared" si="7"/>
        <v>-73.5</v>
      </c>
    </row>
    <row r="149" spans="3:6" x14ac:dyDescent="0.3">
      <c r="C149">
        <f t="shared" si="4"/>
        <v>12.399999999999972</v>
      </c>
      <c r="D149">
        <f t="shared" si="5"/>
        <v>198.75614249234704</v>
      </c>
      <c r="E149">
        <f t="shared" si="6"/>
        <v>11.508471168737742</v>
      </c>
      <c r="F149">
        <f t="shared" si="7"/>
        <v>-73.5</v>
      </c>
    </row>
    <row r="150" spans="3:6" x14ac:dyDescent="0.3">
      <c r="C150">
        <f t="shared" si="4"/>
        <v>12.499999999999972</v>
      </c>
      <c r="D150">
        <f t="shared" si="5"/>
        <v>199.8996396092208</v>
      </c>
      <c r="E150">
        <f t="shared" si="6"/>
        <v>11.434971168737743</v>
      </c>
      <c r="F150">
        <f t="shared" si="7"/>
        <v>-73.5</v>
      </c>
    </row>
    <row r="151" spans="3:6" x14ac:dyDescent="0.3">
      <c r="C151">
        <f t="shared" si="4"/>
        <v>12.599999999999971</v>
      </c>
      <c r="D151">
        <f t="shared" si="5"/>
        <v>201.03578672609456</v>
      </c>
      <c r="E151">
        <f t="shared" si="6"/>
        <v>11.361471168737744</v>
      </c>
      <c r="F151">
        <f t="shared" si="7"/>
        <v>-73.5</v>
      </c>
    </row>
    <row r="152" spans="3:6" x14ac:dyDescent="0.3">
      <c r="C152">
        <f t="shared" si="4"/>
        <v>12.699999999999971</v>
      </c>
      <c r="D152">
        <f t="shared" si="5"/>
        <v>202.16458384296834</v>
      </c>
      <c r="E152">
        <f t="shared" si="6"/>
        <v>11.287971168737744</v>
      </c>
      <c r="F152">
        <f t="shared" si="7"/>
        <v>-73.5</v>
      </c>
    </row>
    <row r="153" spans="3:6" x14ac:dyDescent="0.3">
      <c r="C153">
        <f t="shared" si="4"/>
        <v>12.799999999999971</v>
      </c>
      <c r="D153">
        <f t="shared" si="5"/>
        <v>203.28603095984212</v>
      </c>
      <c r="E153">
        <f t="shared" si="6"/>
        <v>11.214471168737745</v>
      </c>
      <c r="F153">
        <f t="shared" si="7"/>
        <v>-73.5</v>
      </c>
    </row>
    <row r="154" spans="3:6" x14ac:dyDescent="0.3">
      <c r="C154">
        <f t="shared" si="4"/>
        <v>12.89999999999997</v>
      </c>
      <c r="D154">
        <f t="shared" si="5"/>
        <v>204.4001280767159</v>
      </c>
      <c r="E154">
        <f t="shared" si="6"/>
        <v>11.140971168737746</v>
      </c>
      <c r="F154">
        <f t="shared" si="7"/>
        <v>-73.5</v>
      </c>
    </row>
    <row r="155" spans="3:6" x14ac:dyDescent="0.3">
      <c r="C155">
        <f t="shared" ref="C155:C218" si="8">C154+$D$23</f>
        <v>12.99999999999997</v>
      </c>
      <c r="D155">
        <f t="shared" ref="D155:D218" si="9">IF(E155&gt; 0, D154+(E155*(C155-C154)), -1)</f>
        <v>205.50687519358968</v>
      </c>
      <c r="E155">
        <f t="shared" ref="E155:E218" si="10">E154+(F155/$D$16)*(C155-C154)</f>
        <v>11.067471168737747</v>
      </c>
      <c r="F155">
        <f t="shared" ref="F155:F218" si="11">$K$19</f>
        <v>-73.5</v>
      </c>
    </row>
    <row r="156" spans="3:6" x14ac:dyDescent="0.3">
      <c r="C156">
        <f t="shared" si="8"/>
        <v>13.099999999999969</v>
      </c>
      <c r="D156">
        <f t="shared" si="9"/>
        <v>206.60627231046345</v>
      </c>
      <c r="E156">
        <f t="shared" si="10"/>
        <v>10.993971168737747</v>
      </c>
      <c r="F156">
        <f t="shared" si="11"/>
        <v>-73.5</v>
      </c>
    </row>
    <row r="157" spans="3:6" x14ac:dyDescent="0.3">
      <c r="C157">
        <f t="shared" si="8"/>
        <v>13.199999999999969</v>
      </c>
      <c r="D157">
        <f t="shared" si="9"/>
        <v>207.69831942733722</v>
      </c>
      <c r="E157">
        <f t="shared" si="10"/>
        <v>10.920471168737748</v>
      </c>
      <c r="F157">
        <f t="shared" si="11"/>
        <v>-73.5</v>
      </c>
    </row>
    <row r="158" spans="3:6" x14ac:dyDescent="0.3">
      <c r="C158">
        <f t="shared" si="8"/>
        <v>13.299999999999969</v>
      </c>
      <c r="D158">
        <f t="shared" si="9"/>
        <v>208.78301654421099</v>
      </c>
      <c r="E158">
        <f t="shared" si="10"/>
        <v>10.846971168737749</v>
      </c>
      <c r="F158">
        <f t="shared" si="11"/>
        <v>-73.5</v>
      </c>
    </row>
    <row r="159" spans="3:6" x14ac:dyDescent="0.3">
      <c r="C159">
        <f t="shared" si="8"/>
        <v>13.399999999999968</v>
      </c>
      <c r="D159">
        <f t="shared" si="9"/>
        <v>209.86036366108476</v>
      </c>
      <c r="E159">
        <f t="shared" si="10"/>
        <v>10.77347116873775</v>
      </c>
      <c r="F159">
        <f t="shared" si="11"/>
        <v>-73.5</v>
      </c>
    </row>
    <row r="160" spans="3:6" x14ac:dyDescent="0.3">
      <c r="C160">
        <f t="shared" si="8"/>
        <v>13.499999999999968</v>
      </c>
      <c r="D160">
        <f t="shared" si="9"/>
        <v>210.93036077795853</v>
      </c>
      <c r="E160">
        <f t="shared" si="10"/>
        <v>10.699971168737751</v>
      </c>
      <c r="F160">
        <f t="shared" si="11"/>
        <v>-73.5</v>
      </c>
    </row>
    <row r="161" spans="3:6" x14ac:dyDescent="0.3">
      <c r="C161">
        <f t="shared" si="8"/>
        <v>13.599999999999968</v>
      </c>
      <c r="D161">
        <f t="shared" si="9"/>
        <v>211.99300789483229</v>
      </c>
      <c r="E161">
        <f t="shared" si="10"/>
        <v>10.626471168737751</v>
      </c>
      <c r="F161">
        <f t="shared" si="11"/>
        <v>-73.5</v>
      </c>
    </row>
    <row r="162" spans="3:6" x14ac:dyDescent="0.3">
      <c r="C162">
        <f t="shared" si="8"/>
        <v>13.699999999999967</v>
      </c>
      <c r="D162">
        <f t="shared" si="9"/>
        <v>213.04830501170605</v>
      </c>
      <c r="E162">
        <f t="shared" si="10"/>
        <v>10.552971168737752</v>
      </c>
      <c r="F162">
        <f t="shared" si="11"/>
        <v>-73.5</v>
      </c>
    </row>
    <row r="163" spans="3:6" x14ac:dyDescent="0.3">
      <c r="C163">
        <f t="shared" si="8"/>
        <v>13.799999999999967</v>
      </c>
      <c r="D163">
        <f t="shared" si="9"/>
        <v>214.09625212857981</v>
      </c>
      <c r="E163">
        <f t="shared" si="10"/>
        <v>10.479471168737753</v>
      </c>
      <c r="F163">
        <f t="shared" si="11"/>
        <v>-73.5</v>
      </c>
    </row>
    <row r="164" spans="3:6" x14ac:dyDescent="0.3">
      <c r="C164">
        <f t="shared" si="8"/>
        <v>13.899999999999967</v>
      </c>
      <c r="D164">
        <f t="shared" si="9"/>
        <v>215.13684924545359</v>
      </c>
      <c r="E164">
        <f t="shared" si="10"/>
        <v>10.405971168737754</v>
      </c>
      <c r="F164">
        <f t="shared" si="11"/>
        <v>-73.5</v>
      </c>
    </row>
    <row r="165" spans="3:6" x14ac:dyDescent="0.3">
      <c r="C165">
        <f t="shared" si="8"/>
        <v>13.999999999999966</v>
      </c>
      <c r="D165">
        <f t="shared" si="9"/>
        <v>216.17009636232737</v>
      </c>
      <c r="E165">
        <f t="shared" si="10"/>
        <v>10.332471168737754</v>
      </c>
      <c r="F165">
        <f t="shared" si="11"/>
        <v>-73.5</v>
      </c>
    </row>
    <row r="166" spans="3:6" x14ac:dyDescent="0.3">
      <c r="C166">
        <f t="shared" si="8"/>
        <v>14.099999999999966</v>
      </c>
      <c r="D166">
        <f t="shared" si="9"/>
        <v>217.19599347920115</v>
      </c>
      <c r="E166">
        <f t="shared" si="10"/>
        <v>10.258971168737755</v>
      </c>
      <c r="F166">
        <f t="shared" si="11"/>
        <v>-73.5</v>
      </c>
    </row>
    <row r="167" spans="3:6" x14ac:dyDescent="0.3">
      <c r="C167">
        <f t="shared" si="8"/>
        <v>14.199999999999966</v>
      </c>
      <c r="D167">
        <f t="shared" si="9"/>
        <v>218.21454059607493</v>
      </c>
      <c r="E167">
        <f t="shared" si="10"/>
        <v>10.185471168737756</v>
      </c>
      <c r="F167">
        <f t="shared" si="11"/>
        <v>-73.5</v>
      </c>
    </row>
    <row r="168" spans="3:6" x14ac:dyDescent="0.3">
      <c r="C168">
        <f t="shared" si="8"/>
        <v>14.299999999999965</v>
      </c>
      <c r="D168">
        <f t="shared" si="9"/>
        <v>219.2257377129487</v>
      </c>
      <c r="E168">
        <f t="shared" si="10"/>
        <v>10.111971168737757</v>
      </c>
      <c r="F168">
        <f t="shared" si="11"/>
        <v>-73.5</v>
      </c>
    </row>
    <row r="169" spans="3:6" x14ac:dyDescent="0.3">
      <c r="C169">
        <f t="shared" si="8"/>
        <v>14.399999999999965</v>
      </c>
      <c r="D169">
        <f t="shared" si="9"/>
        <v>220.22958482982247</v>
      </c>
      <c r="E169">
        <f t="shared" si="10"/>
        <v>10.038471168737757</v>
      </c>
      <c r="F169">
        <f t="shared" si="11"/>
        <v>-73.5</v>
      </c>
    </row>
    <row r="170" spans="3:6" x14ac:dyDescent="0.3">
      <c r="C170">
        <f t="shared" si="8"/>
        <v>14.499999999999964</v>
      </c>
      <c r="D170">
        <f t="shared" si="9"/>
        <v>221.22608194669624</v>
      </c>
      <c r="E170">
        <f t="shared" si="10"/>
        <v>9.9649711687377582</v>
      </c>
      <c r="F170">
        <f t="shared" si="11"/>
        <v>-73.5</v>
      </c>
    </row>
    <row r="171" spans="3:6" x14ac:dyDescent="0.3">
      <c r="C171">
        <f t="shared" si="8"/>
        <v>14.599999999999964</v>
      </c>
      <c r="D171">
        <f t="shared" si="9"/>
        <v>222.21522906357001</v>
      </c>
      <c r="E171">
        <f t="shared" si="10"/>
        <v>9.891471168737759</v>
      </c>
      <c r="F171">
        <f t="shared" si="11"/>
        <v>-73.5</v>
      </c>
    </row>
    <row r="172" spans="3:6" x14ac:dyDescent="0.3">
      <c r="C172">
        <f t="shared" si="8"/>
        <v>14.699999999999964</v>
      </c>
      <c r="D172">
        <f t="shared" si="9"/>
        <v>223.19702618044377</v>
      </c>
      <c r="E172">
        <f t="shared" si="10"/>
        <v>9.8179711687377598</v>
      </c>
      <c r="F172">
        <f t="shared" si="11"/>
        <v>-73.5</v>
      </c>
    </row>
    <row r="173" spans="3:6" x14ac:dyDescent="0.3">
      <c r="C173">
        <f t="shared" si="8"/>
        <v>14.799999999999963</v>
      </c>
      <c r="D173">
        <f t="shared" si="9"/>
        <v>224.17147329731753</v>
      </c>
      <c r="E173">
        <f t="shared" si="10"/>
        <v>9.7444711687377605</v>
      </c>
      <c r="F173">
        <f t="shared" si="11"/>
        <v>-73.5</v>
      </c>
    </row>
    <row r="174" spans="3:6" x14ac:dyDescent="0.3">
      <c r="C174">
        <f t="shared" si="8"/>
        <v>14.899999999999963</v>
      </c>
      <c r="D174">
        <f t="shared" si="9"/>
        <v>225.13857041419129</v>
      </c>
      <c r="E174">
        <f t="shared" si="10"/>
        <v>9.6709711687377613</v>
      </c>
      <c r="F174">
        <f t="shared" si="11"/>
        <v>-73.5</v>
      </c>
    </row>
    <row r="175" spans="3:6" x14ac:dyDescent="0.3">
      <c r="C175">
        <f t="shared" si="8"/>
        <v>14.999999999999963</v>
      </c>
      <c r="D175">
        <f t="shared" si="9"/>
        <v>226.09831753106508</v>
      </c>
      <c r="E175">
        <f t="shared" si="10"/>
        <v>9.5974711687377621</v>
      </c>
      <c r="F175">
        <f t="shared" si="11"/>
        <v>-73.5</v>
      </c>
    </row>
    <row r="176" spans="3:6" x14ac:dyDescent="0.3">
      <c r="C176">
        <f t="shared" si="8"/>
        <v>15.099999999999962</v>
      </c>
      <c r="D176">
        <f t="shared" si="9"/>
        <v>227.05071464793886</v>
      </c>
      <c r="E176">
        <f t="shared" si="10"/>
        <v>9.5239711687377628</v>
      </c>
      <c r="F176">
        <f t="shared" si="11"/>
        <v>-73.5</v>
      </c>
    </row>
    <row r="177" spans="3:6" x14ac:dyDescent="0.3">
      <c r="C177">
        <f t="shared" si="8"/>
        <v>15.199999999999962</v>
      </c>
      <c r="D177">
        <f t="shared" si="9"/>
        <v>227.99576176481264</v>
      </c>
      <c r="E177">
        <f t="shared" si="10"/>
        <v>9.4504711687377636</v>
      </c>
      <c r="F177">
        <f t="shared" si="11"/>
        <v>-73.5</v>
      </c>
    </row>
    <row r="178" spans="3:6" x14ac:dyDescent="0.3">
      <c r="C178">
        <f t="shared" si="8"/>
        <v>15.299999999999962</v>
      </c>
      <c r="D178">
        <f t="shared" si="9"/>
        <v>228.93345888168642</v>
      </c>
      <c r="E178">
        <f t="shared" si="10"/>
        <v>9.3769711687377644</v>
      </c>
      <c r="F178">
        <f t="shared" si="11"/>
        <v>-73.5</v>
      </c>
    </row>
    <row r="179" spans="3:6" x14ac:dyDescent="0.3">
      <c r="C179">
        <f t="shared" si="8"/>
        <v>15.399999999999961</v>
      </c>
      <c r="D179">
        <f t="shared" si="9"/>
        <v>229.8638059985602</v>
      </c>
      <c r="E179">
        <f t="shared" si="10"/>
        <v>9.3034711687377651</v>
      </c>
      <c r="F179">
        <f t="shared" si="11"/>
        <v>-73.5</v>
      </c>
    </row>
    <row r="180" spans="3:6" x14ac:dyDescent="0.3">
      <c r="C180">
        <f t="shared" si="8"/>
        <v>15.499999999999961</v>
      </c>
      <c r="D180">
        <f t="shared" si="9"/>
        <v>230.78680311543397</v>
      </c>
      <c r="E180">
        <f t="shared" si="10"/>
        <v>9.2299711687377659</v>
      </c>
      <c r="F180">
        <f t="shared" si="11"/>
        <v>-73.5</v>
      </c>
    </row>
    <row r="181" spans="3:6" x14ac:dyDescent="0.3">
      <c r="C181">
        <f t="shared" si="8"/>
        <v>15.599999999999961</v>
      </c>
      <c r="D181">
        <f t="shared" si="9"/>
        <v>231.70245023230774</v>
      </c>
      <c r="E181">
        <f t="shared" si="10"/>
        <v>9.1564711687377667</v>
      </c>
      <c r="F181">
        <f t="shared" si="11"/>
        <v>-73.5</v>
      </c>
    </row>
    <row r="182" spans="3:6" x14ac:dyDescent="0.3">
      <c r="C182">
        <f t="shared" si="8"/>
        <v>15.69999999999996</v>
      </c>
      <c r="D182">
        <f t="shared" si="9"/>
        <v>232.61074734918151</v>
      </c>
      <c r="E182">
        <f t="shared" si="10"/>
        <v>9.0829711687377674</v>
      </c>
      <c r="F182">
        <f t="shared" si="11"/>
        <v>-73.5</v>
      </c>
    </row>
    <row r="183" spans="3:6" x14ac:dyDescent="0.3">
      <c r="C183">
        <f t="shared" si="8"/>
        <v>15.79999999999996</v>
      </c>
      <c r="D183">
        <f t="shared" si="9"/>
        <v>233.51169446605527</v>
      </c>
      <c r="E183">
        <f t="shared" si="10"/>
        <v>9.0094711687377682</v>
      </c>
      <c r="F183">
        <f t="shared" si="11"/>
        <v>-73.5</v>
      </c>
    </row>
    <row r="184" spans="3:6" x14ac:dyDescent="0.3">
      <c r="C184">
        <f t="shared" si="8"/>
        <v>15.899999999999959</v>
      </c>
      <c r="D184">
        <f t="shared" si="9"/>
        <v>234.40529158292904</v>
      </c>
      <c r="E184">
        <f t="shared" si="10"/>
        <v>8.935971168737769</v>
      </c>
      <c r="F184">
        <f t="shared" si="11"/>
        <v>-73.5</v>
      </c>
    </row>
    <row r="185" spans="3:6" x14ac:dyDescent="0.3">
      <c r="C185">
        <f t="shared" si="8"/>
        <v>15.999999999999959</v>
      </c>
      <c r="D185">
        <f t="shared" si="9"/>
        <v>235.2915386998028</v>
      </c>
      <c r="E185">
        <f t="shared" si="10"/>
        <v>8.8624711687377697</v>
      </c>
      <c r="F185">
        <f t="shared" si="11"/>
        <v>-73.5</v>
      </c>
    </row>
    <row r="186" spans="3:6" x14ac:dyDescent="0.3">
      <c r="C186">
        <f t="shared" si="8"/>
        <v>16.099999999999959</v>
      </c>
      <c r="D186">
        <f t="shared" si="9"/>
        <v>236.17043581667659</v>
      </c>
      <c r="E186">
        <f t="shared" si="10"/>
        <v>8.7889711687377705</v>
      </c>
      <c r="F186">
        <f t="shared" si="11"/>
        <v>-73.5</v>
      </c>
    </row>
    <row r="187" spans="3:6" x14ac:dyDescent="0.3">
      <c r="C187">
        <f t="shared" si="8"/>
        <v>16.19999999999996</v>
      </c>
      <c r="D187">
        <f t="shared" si="9"/>
        <v>237.04198293355037</v>
      </c>
      <c r="E187">
        <f t="shared" si="10"/>
        <v>8.7154711687377695</v>
      </c>
      <c r="F187">
        <f t="shared" si="11"/>
        <v>-73.5</v>
      </c>
    </row>
    <row r="188" spans="3:6" x14ac:dyDescent="0.3">
      <c r="C188">
        <f t="shared" si="8"/>
        <v>16.299999999999962</v>
      </c>
      <c r="D188">
        <f t="shared" si="9"/>
        <v>237.90618005042415</v>
      </c>
      <c r="E188">
        <f t="shared" si="10"/>
        <v>8.6419711687377685</v>
      </c>
      <c r="F188">
        <f t="shared" si="11"/>
        <v>-73.5</v>
      </c>
    </row>
    <row r="189" spans="3:6" x14ac:dyDescent="0.3">
      <c r="C189">
        <f t="shared" si="8"/>
        <v>16.399999999999963</v>
      </c>
      <c r="D189">
        <f t="shared" si="9"/>
        <v>238.76302716729793</v>
      </c>
      <c r="E189">
        <f t="shared" si="10"/>
        <v>8.5684711687377675</v>
      </c>
      <c r="F189">
        <f t="shared" si="11"/>
        <v>-73.5</v>
      </c>
    </row>
    <row r="190" spans="3:6" x14ac:dyDescent="0.3">
      <c r="C190">
        <f t="shared" si="8"/>
        <v>16.499999999999964</v>
      </c>
      <c r="D190">
        <f t="shared" si="9"/>
        <v>239.61252428417171</v>
      </c>
      <c r="E190">
        <f t="shared" si="10"/>
        <v>8.4949711687377665</v>
      </c>
      <c r="F190">
        <f t="shared" si="11"/>
        <v>-73.5</v>
      </c>
    </row>
    <row r="191" spans="3:6" x14ac:dyDescent="0.3">
      <c r="C191">
        <f t="shared" si="8"/>
        <v>16.599999999999966</v>
      </c>
      <c r="D191">
        <f t="shared" si="9"/>
        <v>240.45467140104549</v>
      </c>
      <c r="E191">
        <f t="shared" si="10"/>
        <v>8.4214711687377655</v>
      </c>
      <c r="F191">
        <f t="shared" si="11"/>
        <v>-73.5</v>
      </c>
    </row>
    <row r="192" spans="3:6" x14ac:dyDescent="0.3">
      <c r="C192">
        <f t="shared" si="8"/>
        <v>16.699999999999967</v>
      </c>
      <c r="D192">
        <f t="shared" si="9"/>
        <v>241.28946851791929</v>
      </c>
      <c r="E192">
        <f t="shared" si="10"/>
        <v>8.3479711687377645</v>
      </c>
      <c r="F192">
        <f t="shared" si="11"/>
        <v>-73.5</v>
      </c>
    </row>
    <row r="193" spans="3:6" x14ac:dyDescent="0.3">
      <c r="C193">
        <f t="shared" si="8"/>
        <v>16.799999999999969</v>
      </c>
      <c r="D193">
        <f t="shared" si="9"/>
        <v>242.11691563479309</v>
      </c>
      <c r="E193">
        <f t="shared" si="10"/>
        <v>8.2744711687377634</v>
      </c>
      <c r="F193">
        <f t="shared" si="11"/>
        <v>-73.5</v>
      </c>
    </row>
    <row r="194" spans="3:6" x14ac:dyDescent="0.3">
      <c r="C194">
        <f t="shared" si="8"/>
        <v>16.89999999999997</v>
      </c>
      <c r="D194">
        <f t="shared" si="9"/>
        <v>242.93701275166688</v>
      </c>
      <c r="E194">
        <f t="shared" si="10"/>
        <v>8.2009711687377624</v>
      </c>
      <c r="F194">
        <f t="shared" si="11"/>
        <v>-73.5</v>
      </c>
    </row>
    <row r="195" spans="3:6" x14ac:dyDescent="0.3">
      <c r="C195">
        <f t="shared" si="8"/>
        <v>16.999999999999972</v>
      </c>
      <c r="D195">
        <f t="shared" si="9"/>
        <v>243.74975986854068</v>
      </c>
      <c r="E195">
        <f t="shared" si="10"/>
        <v>8.1274711687377614</v>
      </c>
      <c r="F195">
        <f t="shared" si="11"/>
        <v>-73.5</v>
      </c>
    </row>
    <row r="196" spans="3:6" x14ac:dyDescent="0.3">
      <c r="C196">
        <f t="shared" si="8"/>
        <v>17.099999999999973</v>
      </c>
      <c r="D196">
        <f t="shared" si="9"/>
        <v>244.55515698541447</v>
      </c>
      <c r="E196">
        <f t="shared" si="10"/>
        <v>8.0539711687377604</v>
      </c>
      <c r="F196">
        <f t="shared" si="11"/>
        <v>-73.5</v>
      </c>
    </row>
    <row r="197" spans="3:6" x14ac:dyDescent="0.3">
      <c r="C197">
        <f t="shared" si="8"/>
        <v>17.199999999999974</v>
      </c>
      <c r="D197">
        <f t="shared" si="9"/>
        <v>245.35320410228826</v>
      </c>
      <c r="E197">
        <f t="shared" si="10"/>
        <v>7.9804711687377594</v>
      </c>
      <c r="F197">
        <f t="shared" si="11"/>
        <v>-73.5</v>
      </c>
    </row>
    <row r="198" spans="3:6" x14ac:dyDescent="0.3">
      <c r="C198">
        <f t="shared" si="8"/>
        <v>17.299999999999976</v>
      </c>
      <c r="D198">
        <f t="shared" si="9"/>
        <v>246.14390121916205</v>
      </c>
      <c r="E198">
        <f t="shared" si="10"/>
        <v>7.9069711687377584</v>
      </c>
      <c r="F198">
        <f t="shared" si="11"/>
        <v>-73.5</v>
      </c>
    </row>
    <row r="199" spans="3:6" x14ac:dyDescent="0.3">
      <c r="C199">
        <f t="shared" si="8"/>
        <v>17.399999999999977</v>
      </c>
      <c r="D199">
        <f t="shared" si="9"/>
        <v>246.92724833603583</v>
      </c>
      <c r="E199">
        <f t="shared" si="10"/>
        <v>7.8334711687377574</v>
      </c>
      <c r="F199">
        <f t="shared" si="11"/>
        <v>-73.5</v>
      </c>
    </row>
    <row r="200" spans="3:6" x14ac:dyDescent="0.3">
      <c r="C200">
        <f t="shared" si="8"/>
        <v>17.499999999999979</v>
      </c>
      <c r="D200">
        <f t="shared" si="9"/>
        <v>247.70324545290961</v>
      </c>
      <c r="E200">
        <f t="shared" si="10"/>
        <v>7.7599711687377564</v>
      </c>
      <c r="F200">
        <f t="shared" si="11"/>
        <v>-73.5</v>
      </c>
    </row>
    <row r="201" spans="3:6" x14ac:dyDescent="0.3">
      <c r="C201">
        <f t="shared" si="8"/>
        <v>17.59999999999998</v>
      </c>
      <c r="D201">
        <f t="shared" si="9"/>
        <v>248.47189256978339</v>
      </c>
      <c r="E201">
        <f t="shared" si="10"/>
        <v>7.6864711687377554</v>
      </c>
      <c r="F201">
        <f t="shared" si="11"/>
        <v>-73.5</v>
      </c>
    </row>
    <row r="202" spans="3:6" x14ac:dyDescent="0.3">
      <c r="C202">
        <f t="shared" si="8"/>
        <v>17.699999999999982</v>
      </c>
      <c r="D202">
        <f t="shared" si="9"/>
        <v>249.23318968665717</v>
      </c>
      <c r="E202">
        <f t="shared" si="10"/>
        <v>7.6129711687377544</v>
      </c>
      <c r="F202">
        <f t="shared" si="11"/>
        <v>-73.5</v>
      </c>
    </row>
    <row r="203" spans="3:6" x14ac:dyDescent="0.3">
      <c r="C203">
        <f t="shared" si="8"/>
        <v>17.799999999999983</v>
      </c>
      <c r="D203">
        <f t="shared" si="9"/>
        <v>249.98713680353094</v>
      </c>
      <c r="E203">
        <f t="shared" si="10"/>
        <v>7.5394711687377534</v>
      </c>
      <c r="F203">
        <f t="shared" si="11"/>
        <v>-73.5</v>
      </c>
    </row>
    <row r="204" spans="3:6" x14ac:dyDescent="0.3">
      <c r="C204">
        <f t="shared" si="8"/>
        <v>17.899999999999984</v>
      </c>
      <c r="D204">
        <f t="shared" si="9"/>
        <v>250.73373392040472</v>
      </c>
      <c r="E204">
        <f t="shared" si="10"/>
        <v>7.4659711687377524</v>
      </c>
      <c r="F204">
        <f t="shared" si="11"/>
        <v>-73.5</v>
      </c>
    </row>
    <row r="205" spans="3:6" x14ac:dyDescent="0.3">
      <c r="C205">
        <f t="shared" si="8"/>
        <v>17.999999999999986</v>
      </c>
      <c r="D205">
        <f t="shared" si="9"/>
        <v>251.47298103727852</v>
      </c>
      <c r="E205">
        <f t="shared" si="10"/>
        <v>7.3924711687377513</v>
      </c>
      <c r="F205">
        <f t="shared" si="11"/>
        <v>-73.5</v>
      </c>
    </row>
    <row r="206" spans="3:6" x14ac:dyDescent="0.3">
      <c r="C206">
        <f t="shared" si="8"/>
        <v>18.099999999999987</v>
      </c>
      <c r="D206">
        <f t="shared" si="9"/>
        <v>252.20487815415231</v>
      </c>
      <c r="E206">
        <f t="shared" si="10"/>
        <v>7.3189711687377503</v>
      </c>
      <c r="F206">
        <f t="shared" si="11"/>
        <v>-73.5</v>
      </c>
    </row>
    <row r="207" spans="3:6" x14ac:dyDescent="0.3">
      <c r="C207">
        <f t="shared" si="8"/>
        <v>18.199999999999989</v>
      </c>
      <c r="D207">
        <f t="shared" si="9"/>
        <v>252.9294252710261</v>
      </c>
      <c r="E207">
        <f t="shared" si="10"/>
        <v>7.2454711687377493</v>
      </c>
      <c r="F207">
        <f t="shared" si="11"/>
        <v>-73.5</v>
      </c>
    </row>
    <row r="208" spans="3:6" x14ac:dyDescent="0.3">
      <c r="C208">
        <f t="shared" si="8"/>
        <v>18.29999999999999</v>
      </c>
      <c r="D208">
        <f t="shared" si="9"/>
        <v>253.6466223878999</v>
      </c>
      <c r="E208">
        <f t="shared" si="10"/>
        <v>7.1719711687377483</v>
      </c>
      <c r="F208">
        <f t="shared" si="11"/>
        <v>-73.5</v>
      </c>
    </row>
    <row r="209" spans="3:6" x14ac:dyDescent="0.3">
      <c r="C209">
        <f t="shared" si="8"/>
        <v>18.399999999999991</v>
      </c>
      <c r="D209">
        <f t="shared" si="9"/>
        <v>254.35646950477368</v>
      </c>
      <c r="E209">
        <f t="shared" si="10"/>
        <v>7.0984711687377473</v>
      </c>
      <c r="F209">
        <f t="shared" si="11"/>
        <v>-73.5</v>
      </c>
    </row>
    <row r="210" spans="3:6" x14ac:dyDescent="0.3">
      <c r="C210">
        <f t="shared" si="8"/>
        <v>18.499999999999993</v>
      </c>
      <c r="D210">
        <f t="shared" si="9"/>
        <v>255.05896662164747</v>
      </c>
      <c r="E210">
        <f t="shared" si="10"/>
        <v>7.0249711687377463</v>
      </c>
      <c r="F210">
        <f t="shared" si="11"/>
        <v>-73.5</v>
      </c>
    </row>
    <row r="211" spans="3:6" x14ac:dyDescent="0.3">
      <c r="C211">
        <f t="shared" si="8"/>
        <v>18.599999999999994</v>
      </c>
      <c r="D211">
        <f t="shared" si="9"/>
        <v>255.75411373852126</v>
      </c>
      <c r="E211">
        <f t="shared" si="10"/>
        <v>6.9514711687377453</v>
      </c>
      <c r="F211">
        <f t="shared" si="11"/>
        <v>-73.5</v>
      </c>
    </row>
    <row r="212" spans="3:6" x14ac:dyDescent="0.3">
      <c r="C212">
        <f t="shared" si="8"/>
        <v>18.699999999999996</v>
      </c>
      <c r="D212">
        <f t="shared" si="9"/>
        <v>256.44191085539507</v>
      </c>
      <c r="E212">
        <f t="shared" si="10"/>
        <v>6.8779711687377443</v>
      </c>
      <c r="F212">
        <f t="shared" si="11"/>
        <v>-73.5</v>
      </c>
    </row>
    <row r="213" spans="3:6" x14ac:dyDescent="0.3">
      <c r="C213">
        <f t="shared" si="8"/>
        <v>18.799999999999997</v>
      </c>
      <c r="D213">
        <f t="shared" si="9"/>
        <v>257.12235797226884</v>
      </c>
      <c r="E213">
        <f t="shared" si="10"/>
        <v>6.8044711687377433</v>
      </c>
      <c r="F213">
        <f t="shared" si="11"/>
        <v>-73.5</v>
      </c>
    </row>
    <row r="214" spans="3:6" x14ac:dyDescent="0.3">
      <c r="C214">
        <f t="shared" si="8"/>
        <v>18.899999999999999</v>
      </c>
      <c r="D214">
        <f t="shared" si="9"/>
        <v>257.79545508914265</v>
      </c>
      <c r="E214">
        <f t="shared" si="10"/>
        <v>6.7309711687377423</v>
      </c>
      <c r="F214">
        <f t="shared" si="11"/>
        <v>-73.5</v>
      </c>
    </row>
    <row r="215" spans="3:6" x14ac:dyDescent="0.3">
      <c r="C215">
        <f t="shared" si="8"/>
        <v>19</v>
      </c>
      <c r="D215">
        <f t="shared" si="9"/>
        <v>258.46120220601642</v>
      </c>
      <c r="E215">
        <f t="shared" si="10"/>
        <v>6.6574711687377413</v>
      </c>
      <c r="F215">
        <f t="shared" si="11"/>
        <v>-73.5</v>
      </c>
    </row>
    <row r="216" spans="3:6" x14ac:dyDescent="0.3">
      <c r="C216">
        <f t="shared" si="8"/>
        <v>19.100000000000001</v>
      </c>
      <c r="D216">
        <f t="shared" si="9"/>
        <v>259.11959932289022</v>
      </c>
      <c r="E216">
        <f t="shared" si="10"/>
        <v>6.5839711687377402</v>
      </c>
      <c r="F216">
        <f t="shared" si="11"/>
        <v>-73.5</v>
      </c>
    </row>
    <row r="217" spans="3:6" x14ac:dyDescent="0.3">
      <c r="C217">
        <f t="shared" si="8"/>
        <v>19.200000000000003</v>
      </c>
      <c r="D217">
        <f t="shared" si="9"/>
        <v>259.77064643976399</v>
      </c>
      <c r="E217">
        <f t="shared" si="10"/>
        <v>6.5104711687377392</v>
      </c>
      <c r="F217">
        <f t="shared" si="11"/>
        <v>-73.5</v>
      </c>
    </row>
    <row r="218" spans="3:6" x14ac:dyDescent="0.3">
      <c r="C218">
        <f t="shared" si="8"/>
        <v>19.300000000000004</v>
      </c>
      <c r="D218">
        <f t="shared" si="9"/>
        <v>260.41434355663779</v>
      </c>
      <c r="E218">
        <f t="shared" si="10"/>
        <v>6.4369711687377382</v>
      </c>
      <c r="F218">
        <f t="shared" si="11"/>
        <v>-73.5</v>
      </c>
    </row>
    <row r="219" spans="3:6" x14ac:dyDescent="0.3">
      <c r="C219">
        <f t="shared" ref="C219:C282" si="12">C218+$D$23</f>
        <v>19.400000000000006</v>
      </c>
      <c r="D219">
        <f t="shared" ref="D219:D282" si="13">IF(E219&gt; 0, D218+(E219*(C219-C218)), -1)</f>
        <v>261.05069067351155</v>
      </c>
      <c r="E219">
        <f t="shared" ref="E219:E282" si="14">E218+(F219/$D$16)*(C219-C218)</f>
        <v>6.3634711687377372</v>
      </c>
      <c r="F219">
        <f t="shared" ref="F219:F282" si="15">$K$19</f>
        <v>-73.5</v>
      </c>
    </row>
    <row r="220" spans="3:6" x14ac:dyDescent="0.3">
      <c r="C220">
        <f t="shared" si="12"/>
        <v>19.500000000000007</v>
      </c>
      <c r="D220">
        <f t="shared" si="13"/>
        <v>261.67968779038534</v>
      </c>
      <c r="E220">
        <f t="shared" si="14"/>
        <v>6.2899711687377362</v>
      </c>
      <c r="F220">
        <f t="shared" si="15"/>
        <v>-73.5</v>
      </c>
    </row>
    <row r="221" spans="3:6" x14ac:dyDescent="0.3">
      <c r="C221">
        <f t="shared" si="12"/>
        <v>19.600000000000009</v>
      </c>
      <c r="D221">
        <f t="shared" si="13"/>
        <v>262.3013349072591</v>
      </c>
      <c r="E221">
        <f t="shared" si="14"/>
        <v>6.2164711687377352</v>
      </c>
      <c r="F221">
        <f t="shared" si="15"/>
        <v>-73.5</v>
      </c>
    </row>
    <row r="222" spans="3:6" x14ac:dyDescent="0.3">
      <c r="C222">
        <f t="shared" si="12"/>
        <v>19.70000000000001</v>
      </c>
      <c r="D222">
        <f t="shared" si="13"/>
        <v>262.91563202413289</v>
      </c>
      <c r="E222">
        <f t="shared" si="14"/>
        <v>6.1429711687377342</v>
      </c>
      <c r="F222">
        <f t="shared" si="15"/>
        <v>-73.5</v>
      </c>
    </row>
    <row r="223" spans="3:6" x14ac:dyDescent="0.3">
      <c r="C223">
        <f t="shared" si="12"/>
        <v>19.800000000000011</v>
      </c>
      <c r="D223">
        <f t="shared" si="13"/>
        <v>263.52257914100664</v>
      </c>
      <c r="E223">
        <f t="shared" si="14"/>
        <v>6.0694711687377332</v>
      </c>
      <c r="F223">
        <f t="shared" si="15"/>
        <v>-73.5</v>
      </c>
    </row>
    <row r="224" spans="3:6" x14ac:dyDescent="0.3">
      <c r="C224">
        <f t="shared" si="12"/>
        <v>19.900000000000013</v>
      </c>
      <c r="D224">
        <f t="shared" si="13"/>
        <v>264.12217625788043</v>
      </c>
      <c r="E224">
        <f t="shared" si="14"/>
        <v>5.9959711687377322</v>
      </c>
      <c r="F224">
        <f t="shared" si="15"/>
        <v>-73.5</v>
      </c>
    </row>
    <row r="225" spans="3:6" x14ac:dyDescent="0.3">
      <c r="C225">
        <f t="shared" si="12"/>
        <v>20.000000000000014</v>
      </c>
      <c r="D225">
        <f t="shared" si="13"/>
        <v>264.71442337475423</v>
      </c>
      <c r="E225">
        <f t="shared" si="14"/>
        <v>5.9224711687377312</v>
      </c>
      <c r="F225">
        <f t="shared" si="15"/>
        <v>-73.5</v>
      </c>
    </row>
    <row r="226" spans="3:6" x14ac:dyDescent="0.3">
      <c r="C226">
        <f t="shared" si="12"/>
        <v>20.100000000000016</v>
      </c>
      <c r="D226">
        <f t="shared" si="13"/>
        <v>265.29932049162801</v>
      </c>
      <c r="E226">
        <f t="shared" si="14"/>
        <v>5.8489711687377302</v>
      </c>
      <c r="F226">
        <f t="shared" si="15"/>
        <v>-73.5</v>
      </c>
    </row>
    <row r="227" spans="3:6" x14ac:dyDescent="0.3">
      <c r="C227">
        <f t="shared" si="12"/>
        <v>20.200000000000017</v>
      </c>
      <c r="D227">
        <f t="shared" si="13"/>
        <v>265.87686760850181</v>
      </c>
      <c r="E227">
        <f t="shared" si="14"/>
        <v>5.7754711687377291</v>
      </c>
      <c r="F227">
        <f t="shared" si="15"/>
        <v>-73.5</v>
      </c>
    </row>
    <row r="228" spans="3:6" x14ac:dyDescent="0.3">
      <c r="C228">
        <f t="shared" si="12"/>
        <v>20.300000000000018</v>
      </c>
      <c r="D228">
        <f t="shared" si="13"/>
        <v>266.44706472537558</v>
      </c>
      <c r="E228">
        <f t="shared" si="14"/>
        <v>5.7019711687377281</v>
      </c>
      <c r="F228">
        <f t="shared" si="15"/>
        <v>-73.5</v>
      </c>
    </row>
    <row r="229" spans="3:6" x14ac:dyDescent="0.3">
      <c r="C229">
        <f t="shared" si="12"/>
        <v>20.40000000000002</v>
      </c>
      <c r="D229">
        <f t="shared" si="13"/>
        <v>267.00991184224938</v>
      </c>
      <c r="E229">
        <f t="shared" si="14"/>
        <v>5.6284711687377271</v>
      </c>
      <c r="F229">
        <f t="shared" si="15"/>
        <v>-73.5</v>
      </c>
    </row>
    <row r="230" spans="3:6" x14ac:dyDescent="0.3">
      <c r="C230">
        <f t="shared" si="12"/>
        <v>20.500000000000021</v>
      </c>
      <c r="D230">
        <f t="shared" si="13"/>
        <v>267.56540895912315</v>
      </c>
      <c r="E230">
        <f t="shared" si="14"/>
        <v>5.5549711687377261</v>
      </c>
      <c r="F230">
        <f t="shared" si="15"/>
        <v>-73.5</v>
      </c>
    </row>
    <row r="231" spans="3:6" x14ac:dyDescent="0.3">
      <c r="C231">
        <f t="shared" si="12"/>
        <v>20.600000000000023</v>
      </c>
      <c r="D231">
        <f t="shared" si="13"/>
        <v>268.11355607599694</v>
      </c>
      <c r="E231">
        <f t="shared" si="14"/>
        <v>5.4814711687377251</v>
      </c>
      <c r="F231">
        <f t="shared" si="15"/>
        <v>-73.5</v>
      </c>
    </row>
    <row r="232" spans="3:6" x14ac:dyDescent="0.3">
      <c r="C232">
        <f t="shared" si="12"/>
        <v>20.700000000000024</v>
      </c>
      <c r="D232">
        <f t="shared" si="13"/>
        <v>268.6543531928707</v>
      </c>
      <c r="E232">
        <f t="shared" si="14"/>
        <v>5.4079711687377241</v>
      </c>
      <c r="F232">
        <f t="shared" si="15"/>
        <v>-73.5</v>
      </c>
    </row>
    <row r="233" spans="3:6" x14ac:dyDescent="0.3">
      <c r="C233">
        <f t="shared" si="12"/>
        <v>20.800000000000026</v>
      </c>
      <c r="D233">
        <f t="shared" si="13"/>
        <v>269.18780030974449</v>
      </c>
      <c r="E233">
        <f t="shared" si="14"/>
        <v>5.3344711687377231</v>
      </c>
      <c r="F233">
        <f t="shared" si="15"/>
        <v>-73.5</v>
      </c>
    </row>
    <row r="234" spans="3:6" x14ac:dyDescent="0.3">
      <c r="C234">
        <f t="shared" si="12"/>
        <v>20.900000000000027</v>
      </c>
      <c r="D234">
        <f t="shared" si="13"/>
        <v>269.71389742661825</v>
      </c>
      <c r="E234">
        <f t="shared" si="14"/>
        <v>5.2609711687377221</v>
      </c>
      <c r="F234">
        <f t="shared" si="15"/>
        <v>-73.5</v>
      </c>
    </row>
    <row r="235" spans="3:6" x14ac:dyDescent="0.3">
      <c r="C235">
        <f t="shared" si="12"/>
        <v>21.000000000000028</v>
      </c>
      <c r="D235">
        <f t="shared" si="13"/>
        <v>270.23264454349203</v>
      </c>
      <c r="E235">
        <f t="shared" si="14"/>
        <v>5.1874711687377211</v>
      </c>
      <c r="F235">
        <f t="shared" si="15"/>
        <v>-73.5</v>
      </c>
    </row>
    <row r="236" spans="3:6" x14ac:dyDescent="0.3">
      <c r="C236">
        <f t="shared" si="12"/>
        <v>21.10000000000003</v>
      </c>
      <c r="D236">
        <f t="shared" si="13"/>
        <v>270.74404166036578</v>
      </c>
      <c r="E236">
        <f t="shared" si="14"/>
        <v>5.1139711687377201</v>
      </c>
      <c r="F236">
        <f t="shared" si="15"/>
        <v>-73.5</v>
      </c>
    </row>
    <row r="237" spans="3:6" x14ac:dyDescent="0.3">
      <c r="C237">
        <f t="shared" si="12"/>
        <v>21.200000000000031</v>
      </c>
      <c r="D237">
        <f t="shared" si="13"/>
        <v>271.24808877723956</v>
      </c>
      <c r="E237">
        <f t="shared" si="14"/>
        <v>5.0404711687377191</v>
      </c>
      <c r="F237">
        <f t="shared" si="15"/>
        <v>-73.5</v>
      </c>
    </row>
    <row r="238" spans="3:6" x14ac:dyDescent="0.3">
      <c r="C238">
        <f t="shared" si="12"/>
        <v>21.300000000000033</v>
      </c>
      <c r="D238">
        <f t="shared" si="13"/>
        <v>271.74478589411336</v>
      </c>
      <c r="E238">
        <f t="shared" si="14"/>
        <v>4.966971168737718</v>
      </c>
      <c r="F238">
        <f t="shared" si="15"/>
        <v>-73.5</v>
      </c>
    </row>
    <row r="239" spans="3:6" x14ac:dyDescent="0.3">
      <c r="C239">
        <f t="shared" si="12"/>
        <v>21.400000000000034</v>
      </c>
      <c r="D239">
        <f t="shared" si="13"/>
        <v>272.23413301098714</v>
      </c>
      <c r="E239">
        <f t="shared" si="14"/>
        <v>4.893471168737717</v>
      </c>
      <c r="F239">
        <f t="shared" si="15"/>
        <v>-73.5</v>
      </c>
    </row>
    <row r="240" spans="3:6" x14ac:dyDescent="0.3">
      <c r="C240">
        <f t="shared" si="12"/>
        <v>21.500000000000036</v>
      </c>
      <c r="D240">
        <f t="shared" si="13"/>
        <v>272.71613012786094</v>
      </c>
      <c r="E240">
        <f t="shared" si="14"/>
        <v>4.819971168737716</v>
      </c>
      <c r="F240">
        <f t="shared" si="15"/>
        <v>-73.5</v>
      </c>
    </row>
    <row r="241" spans="3:6" x14ac:dyDescent="0.3">
      <c r="C241">
        <f t="shared" si="12"/>
        <v>21.600000000000037</v>
      </c>
      <c r="D241">
        <f t="shared" si="13"/>
        <v>273.1907772447347</v>
      </c>
      <c r="E241">
        <f t="shared" si="14"/>
        <v>4.746471168737715</v>
      </c>
      <c r="F241">
        <f t="shared" si="15"/>
        <v>-73.5</v>
      </c>
    </row>
    <row r="242" spans="3:6" x14ac:dyDescent="0.3">
      <c r="C242">
        <f t="shared" si="12"/>
        <v>21.700000000000038</v>
      </c>
      <c r="D242">
        <f t="shared" si="13"/>
        <v>273.6580743616085</v>
      </c>
      <c r="E242">
        <f t="shared" si="14"/>
        <v>4.672971168737714</v>
      </c>
      <c r="F242">
        <f t="shared" si="15"/>
        <v>-73.5</v>
      </c>
    </row>
    <row r="243" spans="3:6" x14ac:dyDescent="0.3">
      <c r="C243">
        <f t="shared" si="12"/>
        <v>21.80000000000004</v>
      </c>
      <c r="D243">
        <f t="shared" si="13"/>
        <v>274.11802147848226</v>
      </c>
      <c r="E243">
        <f t="shared" si="14"/>
        <v>4.599471168737713</v>
      </c>
      <c r="F243">
        <f t="shared" si="15"/>
        <v>-73.5</v>
      </c>
    </row>
    <row r="244" spans="3:6" x14ac:dyDescent="0.3">
      <c r="C244">
        <f t="shared" si="12"/>
        <v>21.900000000000041</v>
      </c>
      <c r="D244">
        <f t="shared" si="13"/>
        <v>274.57061859535605</v>
      </c>
      <c r="E244">
        <f t="shared" si="14"/>
        <v>4.525971168737712</v>
      </c>
      <c r="F244">
        <f t="shared" si="15"/>
        <v>-73.5</v>
      </c>
    </row>
    <row r="245" spans="3:6" x14ac:dyDescent="0.3">
      <c r="C245">
        <f t="shared" si="12"/>
        <v>22.000000000000043</v>
      </c>
      <c r="D245">
        <f t="shared" si="13"/>
        <v>275.01586571222981</v>
      </c>
      <c r="E245">
        <f t="shared" si="14"/>
        <v>4.452471168737711</v>
      </c>
      <c r="F245">
        <f t="shared" si="15"/>
        <v>-73.5</v>
      </c>
    </row>
    <row r="246" spans="3:6" x14ac:dyDescent="0.3">
      <c r="C246">
        <f t="shared" si="12"/>
        <v>22.100000000000044</v>
      </c>
      <c r="D246">
        <f t="shared" si="13"/>
        <v>275.4537628291036</v>
      </c>
      <c r="E246">
        <f t="shared" si="14"/>
        <v>4.37897116873771</v>
      </c>
      <c r="F246">
        <f t="shared" si="15"/>
        <v>-73.5</v>
      </c>
    </row>
    <row r="247" spans="3:6" x14ac:dyDescent="0.3">
      <c r="C247">
        <f t="shared" si="12"/>
        <v>22.200000000000045</v>
      </c>
      <c r="D247">
        <f t="shared" si="13"/>
        <v>275.88430994597735</v>
      </c>
      <c r="E247">
        <f t="shared" si="14"/>
        <v>4.305471168737709</v>
      </c>
      <c r="F247">
        <f t="shared" si="15"/>
        <v>-73.5</v>
      </c>
    </row>
    <row r="248" spans="3:6" x14ac:dyDescent="0.3">
      <c r="C248">
        <f t="shared" si="12"/>
        <v>22.300000000000047</v>
      </c>
      <c r="D248">
        <f t="shared" si="13"/>
        <v>276.30750706285113</v>
      </c>
      <c r="E248">
        <f t="shared" si="14"/>
        <v>4.231971168737708</v>
      </c>
      <c r="F248">
        <f t="shared" si="15"/>
        <v>-73.5</v>
      </c>
    </row>
    <row r="249" spans="3:6" x14ac:dyDescent="0.3">
      <c r="C249">
        <f t="shared" si="12"/>
        <v>22.400000000000048</v>
      </c>
      <c r="D249">
        <f t="shared" si="13"/>
        <v>276.72335417972488</v>
      </c>
      <c r="E249">
        <f t="shared" si="14"/>
        <v>4.1584711687377069</v>
      </c>
      <c r="F249">
        <f t="shared" si="15"/>
        <v>-73.5</v>
      </c>
    </row>
    <row r="250" spans="3:6" x14ac:dyDescent="0.3">
      <c r="C250">
        <f t="shared" si="12"/>
        <v>22.50000000000005</v>
      </c>
      <c r="D250">
        <f t="shared" si="13"/>
        <v>277.13185129659865</v>
      </c>
      <c r="E250">
        <f t="shared" si="14"/>
        <v>4.0849711687377059</v>
      </c>
      <c r="F250">
        <f t="shared" si="15"/>
        <v>-73.5</v>
      </c>
    </row>
    <row r="251" spans="3:6" x14ac:dyDescent="0.3">
      <c r="C251">
        <f t="shared" si="12"/>
        <v>22.600000000000051</v>
      </c>
      <c r="D251">
        <f t="shared" si="13"/>
        <v>277.53299841347246</v>
      </c>
      <c r="E251">
        <f t="shared" si="14"/>
        <v>4.0114711687377049</v>
      </c>
      <c r="F251">
        <f t="shared" si="15"/>
        <v>-73.5</v>
      </c>
    </row>
    <row r="252" spans="3:6" x14ac:dyDescent="0.3">
      <c r="C252">
        <f t="shared" si="12"/>
        <v>22.700000000000053</v>
      </c>
      <c r="D252">
        <f t="shared" si="13"/>
        <v>277.92679553034623</v>
      </c>
      <c r="E252">
        <f t="shared" si="14"/>
        <v>3.9379711687377039</v>
      </c>
      <c r="F252">
        <f t="shared" si="15"/>
        <v>-73.5</v>
      </c>
    </row>
    <row r="253" spans="3:6" x14ac:dyDescent="0.3">
      <c r="C253">
        <f t="shared" si="12"/>
        <v>22.800000000000054</v>
      </c>
      <c r="D253">
        <f t="shared" si="13"/>
        <v>278.31324264722002</v>
      </c>
      <c r="E253">
        <f t="shared" si="14"/>
        <v>3.8644711687377029</v>
      </c>
      <c r="F253">
        <f t="shared" si="15"/>
        <v>-73.5</v>
      </c>
    </row>
    <row r="254" spans="3:6" x14ac:dyDescent="0.3">
      <c r="C254">
        <f t="shared" si="12"/>
        <v>22.900000000000055</v>
      </c>
      <c r="D254">
        <f t="shared" si="13"/>
        <v>278.69233976409379</v>
      </c>
      <c r="E254">
        <f t="shared" si="14"/>
        <v>3.7909711687377019</v>
      </c>
      <c r="F254">
        <f t="shared" si="15"/>
        <v>-73.5</v>
      </c>
    </row>
    <row r="255" spans="3:6" x14ac:dyDescent="0.3">
      <c r="C255">
        <f t="shared" si="12"/>
        <v>23.000000000000057</v>
      </c>
      <c r="D255">
        <f t="shared" si="13"/>
        <v>279.06408688096758</v>
      </c>
      <c r="E255">
        <f t="shared" si="14"/>
        <v>3.7174711687377009</v>
      </c>
      <c r="F255">
        <f t="shared" si="15"/>
        <v>-73.5</v>
      </c>
    </row>
    <row r="256" spans="3:6" x14ac:dyDescent="0.3">
      <c r="C256">
        <f t="shared" si="12"/>
        <v>23.100000000000058</v>
      </c>
      <c r="D256">
        <f t="shared" si="13"/>
        <v>279.42848399784134</v>
      </c>
      <c r="E256">
        <f t="shared" si="14"/>
        <v>3.6439711687376999</v>
      </c>
      <c r="F256">
        <f t="shared" si="15"/>
        <v>-73.5</v>
      </c>
    </row>
    <row r="257" spans="3:6" x14ac:dyDescent="0.3">
      <c r="C257">
        <f t="shared" si="12"/>
        <v>23.20000000000006</v>
      </c>
      <c r="D257">
        <f t="shared" si="13"/>
        <v>279.78553111471513</v>
      </c>
      <c r="E257">
        <f t="shared" si="14"/>
        <v>3.5704711687376989</v>
      </c>
      <c r="F257">
        <f t="shared" si="15"/>
        <v>-73.5</v>
      </c>
    </row>
    <row r="258" spans="3:6" x14ac:dyDescent="0.3">
      <c r="C258">
        <f t="shared" si="12"/>
        <v>23.300000000000061</v>
      </c>
      <c r="D258">
        <f t="shared" si="13"/>
        <v>280.13522823158888</v>
      </c>
      <c r="E258">
        <f t="shared" si="14"/>
        <v>3.4969711687376979</v>
      </c>
      <c r="F258">
        <f t="shared" si="15"/>
        <v>-73.5</v>
      </c>
    </row>
    <row r="259" spans="3:6" x14ac:dyDescent="0.3">
      <c r="C259">
        <f t="shared" si="12"/>
        <v>23.400000000000063</v>
      </c>
      <c r="D259">
        <f t="shared" si="13"/>
        <v>280.47757534846266</v>
      </c>
      <c r="E259">
        <f t="shared" si="14"/>
        <v>3.4234711687376969</v>
      </c>
      <c r="F259">
        <f t="shared" si="15"/>
        <v>-73.5</v>
      </c>
    </row>
    <row r="260" spans="3:6" x14ac:dyDescent="0.3">
      <c r="C260">
        <f t="shared" si="12"/>
        <v>23.500000000000064</v>
      </c>
      <c r="D260">
        <f t="shared" si="13"/>
        <v>280.81257246533642</v>
      </c>
      <c r="E260">
        <f t="shared" si="14"/>
        <v>3.3499711687376958</v>
      </c>
      <c r="F260">
        <f t="shared" si="15"/>
        <v>-73.5</v>
      </c>
    </row>
    <row r="261" spans="3:6" x14ac:dyDescent="0.3">
      <c r="C261">
        <f t="shared" si="12"/>
        <v>23.600000000000065</v>
      </c>
      <c r="D261">
        <f t="shared" si="13"/>
        <v>281.14021958221019</v>
      </c>
      <c r="E261">
        <f t="shared" si="14"/>
        <v>3.2764711687376948</v>
      </c>
      <c r="F261">
        <f t="shared" si="15"/>
        <v>-73.5</v>
      </c>
    </row>
    <row r="262" spans="3:6" x14ac:dyDescent="0.3">
      <c r="C262">
        <f t="shared" si="12"/>
        <v>23.700000000000067</v>
      </c>
      <c r="D262">
        <f t="shared" si="13"/>
        <v>281.46051669908394</v>
      </c>
      <c r="E262">
        <f t="shared" si="14"/>
        <v>3.2029711687376938</v>
      </c>
      <c r="F262">
        <f t="shared" si="15"/>
        <v>-73.5</v>
      </c>
    </row>
    <row r="263" spans="3:6" x14ac:dyDescent="0.3">
      <c r="C263">
        <f t="shared" si="12"/>
        <v>23.800000000000068</v>
      </c>
      <c r="D263">
        <f t="shared" si="13"/>
        <v>281.77346381595771</v>
      </c>
      <c r="E263">
        <f t="shared" si="14"/>
        <v>3.1294711687376928</v>
      </c>
      <c r="F263">
        <f t="shared" si="15"/>
        <v>-73.5</v>
      </c>
    </row>
    <row r="264" spans="3:6" x14ac:dyDescent="0.3">
      <c r="C264">
        <f t="shared" si="12"/>
        <v>23.90000000000007</v>
      </c>
      <c r="D264">
        <f t="shared" si="13"/>
        <v>282.07906093283151</v>
      </c>
      <c r="E264">
        <f t="shared" si="14"/>
        <v>3.0559711687376918</v>
      </c>
      <c r="F264">
        <f t="shared" si="15"/>
        <v>-73.5</v>
      </c>
    </row>
    <row r="265" spans="3:6" x14ac:dyDescent="0.3">
      <c r="C265">
        <f t="shared" si="12"/>
        <v>24.000000000000071</v>
      </c>
      <c r="D265">
        <f t="shared" si="13"/>
        <v>282.37730804970528</v>
      </c>
      <c r="E265">
        <f t="shared" si="14"/>
        <v>2.9824711687376908</v>
      </c>
      <c r="F265">
        <f t="shared" si="15"/>
        <v>-73.5</v>
      </c>
    </row>
    <row r="266" spans="3:6" x14ac:dyDescent="0.3">
      <c r="C266">
        <f t="shared" si="12"/>
        <v>24.100000000000072</v>
      </c>
      <c r="D266">
        <f t="shared" si="13"/>
        <v>282.66820516657907</v>
      </c>
      <c r="E266">
        <f t="shared" si="14"/>
        <v>2.9089711687376898</v>
      </c>
      <c r="F266">
        <f t="shared" si="15"/>
        <v>-73.5</v>
      </c>
    </row>
    <row r="267" spans="3:6" x14ac:dyDescent="0.3">
      <c r="C267">
        <f t="shared" si="12"/>
        <v>24.200000000000074</v>
      </c>
      <c r="D267">
        <f t="shared" si="13"/>
        <v>282.95175228345283</v>
      </c>
      <c r="E267">
        <f t="shared" si="14"/>
        <v>2.8354711687376888</v>
      </c>
      <c r="F267">
        <f t="shared" si="15"/>
        <v>-73.5</v>
      </c>
    </row>
    <row r="268" spans="3:6" x14ac:dyDescent="0.3">
      <c r="C268">
        <f t="shared" si="12"/>
        <v>24.300000000000075</v>
      </c>
      <c r="D268">
        <f t="shared" si="13"/>
        <v>283.22794940032662</v>
      </c>
      <c r="E268">
        <f t="shared" si="14"/>
        <v>2.7619711687376878</v>
      </c>
      <c r="F268">
        <f t="shared" si="15"/>
        <v>-73.5</v>
      </c>
    </row>
    <row r="269" spans="3:6" x14ac:dyDescent="0.3">
      <c r="C269">
        <f t="shared" si="12"/>
        <v>24.400000000000077</v>
      </c>
      <c r="D269">
        <f t="shared" si="13"/>
        <v>283.49679651720038</v>
      </c>
      <c r="E269">
        <f t="shared" si="14"/>
        <v>2.6884711687376868</v>
      </c>
      <c r="F269">
        <f t="shared" si="15"/>
        <v>-73.5</v>
      </c>
    </row>
    <row r="270" spans="3:6" x14ac:dyDescent="0.3">
      <c r="C270">
        <f t="shared" si="12"/>
        <v>24.500000000000078</v>
      </c>
      <c r="D270">
        <f t="shared" si="13"/>
        <v>283.75829363407416</v>
      </c>
      <c r="E270">
        <f t="shared" si="14"/>
        <v>2.6149711687376858</v>
      </c>
      <c r="F270">
        <f t="shared" si="15"/>
        <v>-73.5</v>
      </c>
    </row>
    <row r="271" spans="3:6" x14ac:dyDescent="0.3">
      <c r="C271">
        <f t="shared" si="12"/>
        <v>24.60000000000008</v>
      </c>
      <c r="D271">
        <f t="shared" si="13"/>
        <v>284.01244075094792</v>
      </c>
      <c r="E271">
        <f t="shared" si="14"/>
        <v>2.5414711687376847</v>
      </c>
      <c r="F271">
        <f t="shared" si="15"/>
        <v>-73.5</v>
      </c>
    </row>
    <row r="272" spans="3:6" x14ac:dyDescent="0.3">
      <c r="C272">
        <f t="shared" si="12"/>
        <v>24.700000000000081</v>
      </c>
      <c r="D272">
        <f t="shared" si="13"/>
        <v>284.2592378678217</v>
      </c>
      <c r="E272">
        <f t="shared" si="14"/>
        <v>2.4679711687376837</v>
      </c>
      <c r="F272">
        <f t="shared" si="15"/>
        <v>-73.5</v>
      </c>
    </row>
    <row r="273" spans="3:6" x14ac:dyDescent="0.3">
      <c r="C273">
        <f t="shared" si="12"/>
        <v>24.800000000000082</v>
      </c>
      <c r="D273">
        <f t="shared" si="13"/>
        <v>284.49868498469544</v>
      </c>
      <c r="E273">
        <f t="shared" si="14"/>
        <v>2.3944711687376827</v>
      </c>
      <c r="F273">
        <f t="shared" si="15"/>
        <v>-73.5</v>
      </c>
    </row>
    <row r="274" spans="3:6" x14ac:dyDescent="0.3">
      <c r="C274">
        <f t="shared" si="12"/>
        <v>24.900000000000084</v>
      </c>
      <c r="D274">
        <f t="shared" si="13"/>
        <v>284.73078210156922</v>
      </c>
      <c r="E274">
        <f t="shared" si="14"/>
        <v>2.3209711687376817</v>
      </c>
      <c r="F274">
        <f t="shared" si="15"/>
        <v>-73.5</v>
      </c>
    </row>
    <row r="275" spans="3:6" x14ac:dyDescent="0.3">
      <c r="C275">
        <f t="shared" si="12"/>
        <v>25.000000000000085</v>
      </c>
      <c r="D275">
        <f t="shared" si="13"/>
        <v>284.95552921844296</v>
      </c>
      <c r="E275">
        <f t="shared" si="14"/>
        <v>2.2474711687376807</v>
      </c>
      <c r="F275">
        <f t="shared" si="15"/>
        <v>-73.5</v>
      </c>
    </row>
    <row r="276" spans="3:6" x14ac:dyDescent="0.3">
      <c r="C276">
        <f t="shared" si="12"/>
        <v>25.100000000000087</v>
      </c>
      <c r="D276">
        <f t="shared" si="13"/>
        <v>285.17292633531673</v>
      </c>
      <c r="E276">
        <f t="shared" si="14"/>
        <v>2.1739711687376797</v>
      </c>
      <c r="F276">
        <f t="shared" si="15"/>
        <v>-73.5</v>
      </c>
    </row>
    <row r="277" spans="3:6" x14ac:dyDescent="0.3">
      <c r="C277">
        <f t="shared" si="12"/>
        <v>25.200000000000088</v>
      </c>
      <c r="D277">
        <f t="shared" si="13"/>
        <v>285.38297345219053</v>
      </c>
      <c r="E277">
        <f t="shared" si="14"/>
        <v>2.1004711687376787</v>
      </c>
      <c r="F277">
        <f t="shared" si="15"/>
        <v>-73.5</v>
      </c>
    </row>
    <row r="278" spans="3:6" x14ac:dyDescent="0.3">
      <c r="C278">
        <f t="shared" si="12"/>
        <v>25.30000000000009</v>
      </c>
      <c r="D278">
        <f t="shared" si="13"/>
        <v>285.58567056906429</v>
      </c>
      <c r="E278">
        <f t="shared" si="14"/>
        <v>2.0269711687376777</v>
      </c>
      <c r="F278">
        <f t="shared" si="15"/>
        <v>-73.5</v>
      </c>
    </row>
    <row r="279" spans="3:6" x14ac:dyDescent="0.3">
      <c r="C279">
        <f t="shared" si="12"/>
        <v>25.400000000000091</v>
      </c>
      <c r="D279">
        <f t="shared" si="13"/>
        <v>285.78101768593808</v>
      </c>
      <c r="E279">
        <f t="shared" si="14"/>
        <v>1.9534711687376767</v>
      </c>
      <c r="F279">
        <f t="shared" si="15"/>
        <v>-73.5</v>
      </c>
    </row>
    <row r="280" spans="3:6" x14ac:dyDescent="0.3">
      <c r="C280">
        <f t="shared" si="12"/>
        <v>25.500000000000092</v>
      </c>
      <c r="D280">
        <f t="shared" si="13"/>
        <v>285.96901480281184</v>
      </c>
      <c r="E280">
        <f t="shared" si="14"/>
        <v>1.8799711687376757</v>
      </c>
      <c r="F280">
        <f t="shared" si="15"/>
        <v>-73.5</v>
      </c>
    </row>
    <row r="281" spans="3:6" x14ac:dyDescent="0.3">
      <c r="C281">
        <f t="shared" si="12"/>
        <v>25.600000000000094</v>
      </c>
      <c r="D281">
        <f t="shared" si="13"/>
        <v>286.14966191968563</v>
      </c>
      <c r="E281">
        <f t="shared" si="14"/>
        <v>1.8064711687376747</v>
      </c>
      <c r="F281">
        <f t="shared" si="15"/>
        <v>-73.5</v>
      </c>
    </row>
    <row r="282" spans="3:6" x14ac:dyDescent="0.3">
      <c r="C282">
        <f t="shared" si="12"/>
        <v>25.700000000000095</v>
      </c>
      <c r="D282">
        <f t="shared" si="13"/>
        <v>286.32295903655938</v>
      </c>
      <c r="E282">
        <f t="shared" si="14"/>
        <v>1.7329711687376737</v>
      </c>
      <c r="F282">
        <f t="shared" si="15"/>
        <v>-73.5</v>
      </c>
    </row>
    <row r="283" spans="3:6" x14ac:dyDescent="0.3">
      <c r="C283">
        <f t="shared" ref="C283:C325" si="16">C282+$D$23</f>
        <v>25.800000000000097</v>
      </c>
      <c r="D283">
        <f t="shared" ref="D283:D325" si="17">IF(E283&gt; 0, D282+(E283*(C283-C282)), -1)</f>
        <v>286.48890615343316</v>
      </c>
      <c r="E283">
        <f t="shared" ref="E283:E325" si="18">E282+(F283/$D$16)*(C283-C282)</f>
        <v>1.6594711687376726</v>
      </c>
      <c r="F283">
        <f t="shared" ref="F283:F325" si="19">$K$19</f>
        <v>-73.5</v>
      </c>
    </row>
    <row r="284" spans="3:6" x14ac:dyDescent="0.3">
      <c r="C284">
        <f t="shared" si="16"/>
        <v>25.900000000000098</v>
      </c>
      <c r="D284">
        <f t="shared" si="17"/>
        <v>286.64750327030691</v>
      </c>
      <c r="E284">
        <f t="shared" si="18"/>
        <v>1.5859711687376716</v>
      </c>
      <c r="F284">
        <f t="shared" si="19"/>
        <v>-73.5</v>
      </c>
    </row>
    <row r="285" spans="3:6" x14ac:dyDescent="0.3">
      <c r="C285">
        <f t="shared" si="16"/>
        <v>26.000000000000099</v>
      </c>
      <c r="D285">
        <f t="shared" si="17"/>
        <v>286.79875038718069</v>
      </c>
      <c r="E285">
        <f t="shared" si="18"/>
        <v>1.5124711687376706</v>
      </c>
      <c r="F285">
        <f t="shared" si="19"/>
        <v>-73.5</v>
      </c>
    </row>
    <row r="286" spans="3:6" x14ac:dyDescent="0.3">
      <c r="C286">
        <f t="shared" si="16"/>
        <v>26.100000000000101</v>
      </c>
      <c r="D286">
        <f t="shared" si="17"/>
        <v>286.94264750405443</v>
      </c>
      <c r="E286">
        <f t="shared" si="18"/>
        <v>1.4389711687376696</v>
      </c>
      <c r="F286">
        <f t="shared" si="19"/>
        <v>-73.5</v>
      </c>
    </row>
    <row r="287" spans="3:6" x14ac:dyDescent="0.3">
      <c r="C287">
        <f t="shared" si="16"/>
        <v>26.200000000000102</v>
      </c>
      <c r="D287">
        <f t="shared" si="17"/>
        <v>287.07919462092821</v>
      </c>
      <c r="E287">
        <f t="shared" si="18"/>
        <v>1.3654711687376686</v>
      </c>
      <c r="F287">
        <f t="shared" si="19"/>
        <v>-73.5</v>
      </c>
    </row>
    <row r="288" spans="3:6" x14ac:dyDescent="0.3">
      <c r="C288">
        <f t="shared" si="16"/>
        <v>26.300000000000104</v>
      </c>
      <c r="D288">
        <f t="shared" si="17"/>
        <v>287.20839173780195</v>
      </c>
      <c r="E288">
        <f t="shared" si="18"/>
        <v>1.2919711687376676</v>
      </c>
      <c r="F288">
        <f t="shared" si="19"/>
        <v>-73.5</v>
      </c>
    </row>
    <row r="289" spans="3:6" x14ac:dyDescent="0.3">
      <c r="C289">
        <f t="shared" si="16"/>
        <v>26.400000000000105</v>
      </c>
      <c r="D289">
        <f t="shared" si="17"/>
        <v>287.33023885467571</v>
      </c>
      <c r="E289">
        <f t="shared" si="18"/>
        <v>1.2184711687376666</v>
      </c>
      <c r="F289">
        <f t="shared" si="19"/>
        <v>-73.5</v>
      </c>
    </row>
    <row r="290" spans="3:6" x14ac:dyDescent="0.3">
      <c r="C290">
        <f t="shared" si="16"/>
        <v>26.500000000000107</v>
      </c>
      <c r="D290">
        <f t="shared" si="17"/>
        <v>287.44473597154951</v>
      </c>
      <c r="E290">
        <f t="shared" si="18"/>
        <v>1.1449711687376656</v>
      </c>
      <c r="F290">
        <f t="shared" si="19"/>
        <v>-73.5</v>
      </c>
    </row>
    <row r="291" spans="3:6" x14ac:dyDescent="0.3">
      <c r="C291">
        <f t="shared" si="16"/>
        <v>26.600000000000108</v>
      </c>
      <c r="D291">
        <f t="shared" si="17"/>
        <v>287.55188308842327</v>
      </c>
      <c r="E291">
        <f t="shared" si="18"/>
        <v>1.0714711687376646</v>
      </c>
      <c r="F291">
        <f t="shared" si="19"/>
        <v>-73.5</v>
      </c>
    </row>
    <row r="292" spans="3:6" x14ac:dyDescent="0.3">
      <c r="C292">
        <f t="shared" si="16"/>
        <v>26.700000000000109</v>
      </c>
      <c r="D292">
        <f t="shared" si="17"/>
        <v>287.65168020529705</v>
      </c>
      <c r="E292">
        <f t="shared" si="18"/>
        <v>0.99797116873766356</v>
      </c>
      <c r="F292">
        <f t="shared" si="19"/>
        <v>-73.5</v>
      </c>
    </row>
    <row r="293" spans="3:6" x14ac:dyDescent="0.3">
      <c r="C293">
        <f t="shared" si="16"/>
        <v>26.800000000000111</v>
      </c>
      <c r="D293">
        <f t="shared" si="17"/>
        <v>287.74412732217081</v>
      </c>
      <c r="E293">
        <f t="shared" si="18"/>
        <v>0.92447116873766255</v>
      </c>
      <c r="F293">
        <f t="shared" si="19"/>
        <v>-73.5</v>
      </c>
    </row>
    <row r="294" spans="3:6" x14ac:dyDescent="0.3">
      <c r="C294">
        <f t="shared" si="16"/>
        <v>26.900000000000112</v>
      </c>
      <c r="D294">
        <f t="shared" si="17"/>
        <v>287.82922443904459</v>
      </c>
      <c r="E294">
        <f t="shared" si="18"/>
        <v>0.85097116873766154</v>
      </c>
      <c r="F294">
        <f t="shared" si="19"/>
        <v>-73.5</v>
      </c>
    </row>
    <row r="295" spans="3:6" x14ac:dyDescent="0.3">
      <c r="C295">
        <f t="shared" si="16"/>
        <v>27.000000000000114</v>
      </c>
      <c r="D295">
        <f t="shared" si="17"/>
        <v>287.90697155591835</v>
      </c>
      <c r="E295">
        <f t="shared" si="18"/>
        <v>0.77747116873766053</v>
      </c>
      <c r="F295">
        <f t="shared" si="19"/>
        <v>-73.5</v>
      </c>
    </row>
    <row r="296" spans="3:6" x14ac:dyDescent="0.3">
      <c r="C296">
        <f t="shared" si="16"/>
        <v>27.100000000000115</v>
      </c>
      <c r="D296">
        <f t="shared" si="17"/>
        <v>287.97736867279212</v>
      </c>
      <c r="E296">
        <f t="shared" si="18"/>
        <v>0.70397116873765953</v>
      </c>
      <c r="F296">
        <f t="shared" si="19"/>
        <v>-73.5</v>
      </c>
    </row>
    <row r="297" spans="3:6" x14ac:dyDescent="0.3">
      <c r="C297">
        <f t="shared" si="16"/>
        <v>27.200000000000117</v>
      </c>
      <c r="D297">
        <f t="shared" si="17"/>
        <v>288.04041578966587</v>
      </c>
      <c r="E297">
        <f t="shared" si="18"/>
        <v>0.63047116873765852</v>
      </c>
      <c r="F297">
        <f t="shared" si="19"/>
        <v>-73.5</v>
      </c>
    </row>
    <row r="298" spans="3:6" x14ac:dyDescent="0.3">
      <c r="C298">
        <f t="shared" si="16"/>
        <v>27.300000000000118</v>
      </c>
      <c r="D298">
        <f t="shared" si="17"/>
        <v>288.09611290653964</v>
      </c>
      <c r="E298">
        <f t="shared" si="18"/>
        <v>0.55697116873765751</v>
      </c>
      <c r="F298">
        <f t="shared" si="19"/>
        <v>-73.5</v>
      </c>
    </row>
    <row r="299" spans="3:6" x14ac:dyDescent="0.3">
      <c r="C299">
        <f t="shared" si="16"/>
        <v>27.400000000000119</v>
      </c>
      <c r="D299">
        <f t="shared" si="17"/>
        <v>288.14446002341339</v>
      </c>
      <c r="E299">
        <f t="shared" si="18"/>
        <v>0.4834711687376565</v>
      </c>
      <c r="F299">
        <f t="shared" si="19"/>
        <v>-73.5</v>
      </c>
    </row>
    <row r="300" spans="3:6" x14ac:dyDescent="0.3">
      <c r="C300">
        <f t="shared" si="16"/>
        <v>27.500000000000121</v>
      </c>
      <c r="D300">
        <f t="shared" si="17"/>
        <v>288.18545714028716</v>
      </c>
      <c r="E300">
        <f t="shared" si="18"/>
        <v>0.40997116873765549</v>
      </c>
      <c r="F300">
        <f t="shared" si="19"/>
        <v>-73.5</v>
      </c>
    </row>
    <row r="301" spans="3:6" x14ac:dyDescent="0.3">
      <c r="C301">
        <f t="shared" si="16"/>
        <v>27.600000000000122</v>
      </c>
      <c r="D301">
        <f t="shared" si="17"/>
        <v>288.21910425716089</v>
      </c>
      <c r="E301">
        <f t="shared" si="18"/>
        <v>0.33647116873765448</v>
      </c>
      <c r="F301">
        <f t="shared" si="19"/>
        <v>-73.5</v>
      </c>
    </row>
    <row r="302" spans="3:6" x14ac:dyDescent="0.3">
      <c r="C302" s="3">
        <f t="shared" si="16"/>
        <v>27.700000000000124</v>
      </c>
      <c r="D302" s="3">
        <f t="shared" si="17"/>
        <v>288.24540137403466</v>
      </c>
      <c r="E302" s="3">
        <f t="shared" si="18"/>
        <v>0.26297116873765347</v>
      </c>
      <c r="F302" s="3">
        <f t="shared" si="19"/>
        <v>-73.5</v>
      </c>
    </row>
    <row r="303" spans="3:6" x14ac:dyDescent="0.3">
      <c r="C303">
        <f t="shared" si="16"/>
        <v>27.800000000000125</v>
      </c>
      <c r="D303">
        <f t="shared" si="17"/>
        <v>288.26434849090845</v>
      </c>
      <c r="E303">
        <f t="shared" si="18"/>
        <v>0.18947116873765243</v>
      </c>
      <c r="F303">
        <f t="shared" si="19"/>
        <v>-73.5</v>
      </c>
    </row>
    <row r="304" spans="3:6" x14ac:dyDescent="0.3">
      <c r="C304">
        <f t="shared" si="16"/>
        <v>27.900000000000126</v>
      </c>
      <c r="D304">
        <f t="shared" si="17"/>
        <v>288.27594560778221</v>
      </c>
      <c r="E304">
        <f t="shared" si="18"/>
        <v>0.1159711687376514</v>
      </c>
      <c r="F304">
        <f t="shared" si="19"/>
        <v>-73.5</v>
      </c>
    </row>
    <row r="305" spans="3:6" x14ac:dyDescent="0.3">
      <c r="C305" s="1">
        <f t="shared" si="16"/>
        <v>28.000000000000128</v>
      </c>
      <c r="D305" s="1">
        <f t="shared" si="17"/>
        <v>288.28019272465599</v>
      </c>
      <c r="E305" s="1">
        <f t="shared" si="18"/>
        <v>4.2471168737650361E-2</v>
      </c>
      <c r="F305" s="1">
        <f t="shared" si="19"/>
        <v>-73.5</v>
      </c>
    </row>
    <row r="306" spans="3:6" x14ac:dyDescent="0.3">
      <c r="C306">
        <f t="shared" si="16"/>
        <v>28.100000000000129</v>
      </c>
      <c r="D306">
        <f t="shared" si="17"/>
        <v>-1</v>
      </c>
      <c r="E306">
        <f t="shared" si="18"/>
        <v>-3.1028831262350676E-2</v>
      </c>
      <c r="F306">
        <f t="shared" si="19"/>
        <v>-73.5</v>
      </c>
    </row>
    <row r="307" spans="3:6" x14ac:dyDescent="0.3">
      <c r="C307">
        <f t="shared" si="16"/>
        <v>28.200000000000131</v>
      </c>
      <c r="D307">
        <f t="shared" si="17"/>
        <v>-1</v>
      </c>
      <c r="E307">
        <f t="shared" si="18"/>
        <v>-0.10452883126235171</v>
      </c>
      <c r="F307">
        <f t="shared" si="19"/>
        <v>-73.5</v>
      </c>
    </row>
    <row r="308" spans="3:6" x14ac:dyDescent="0.3">
      <c r="C308">
        <f t="shared" si="16"/>
        <v>28.300000000000132</v>
      </c>
      <c r="D308">
        <f t="shared" si="17"/>
        <v>-1</v>
      </c>
      <c r="E308">
        <f t="shared" si="18"/>
        <v>-0.17802883126235275</v>
      </c>
      <c r="F308">
        <f t="shared" si="19"/>
        <v>-73.5</v>
      </c>
    </row>
    <row r="309" spans="3:6" x14ac:dyDescent="0.3">
      <c r="C309">
        <f t="shared" si="16"/>
        <v>28.400000000000134</v>
      </c>
      <c r="D309">
        <f t="shared" si="17"/>
        <v>-1</v>
      </c>
      <c r="E309">
        <f t="shared" si="18"/>
        <v>-0.25152883126235381</v>
      </c>
      <c r="F309">
        <f t="shared" si="19"/>
        <v>-73.5</v>
      </c>
    </row>
    <row r="310" spans="3:6" x14ac:dyDescent="0.3">
      <c r="C310">
        <f t="shared" si="16"/>
        <v>28.500000000000135</v>
      </c>
      <c r="D310">
        <f t="shared" si="17"/>
        <v>-1</v>
      </c>
      <c r="E310">
        <f t="shared" si="18"/>
        <v>-0.32502883126235482</v>
      </c>
      <c r="F310">
        <f t="shared" si="19"/>
        <v>-73.5</v>
      </c>
    </row>
    <row r="311" spans="3:6" x14ac:dyDescent="0.3">
      <c r="C311">
        <f t="shared" si="16"/>
        <v>28.600000000000136</v>
      </c>
      <c r="D311">
        <f t="shared" si="17"/>
        <v>-1</v>
      </c>
      <c r="E311">
        <f t="shared" si="18"/>
        <v>-0.39852883126235583</v>
      </c>
      <c r="F311">
        <f t="shared" si="19"/>
        <v>-73.5</v>
      </c>
    </row>
    <row r="312" spans="3:6" x14ac:dyDescent="0.3">
      <c r="C312">
        <f t="shared" si="16"/>
        <v>28.700000000000138</v>
      </c>
      <c r="D312">
        <f t="shared" si="17"/>
        <v>-1</v>
      </c>
      <c r="E312">
        <f t="shared" si="18"/>
        <v>-0.47202883126235684</v>
      </c>
      <c r="F312">
        <f t="shared" si="19"/>
        <v>-73.5</v>
      </c>
    </row>
    <row r="313" spans="3:6" x14ac:dyDescent="0.3">
      <c r="C313">
        <f t="shared" si="16"/>
        <v>28.800000000000139</v>
      </c>
      <c r="D313">
        <f t="shared" si="17"/>
        <v>-1</v>
      </c>
      <c r="E313">
        <f t="shared" si="18"/>
        <v>-0.54552883126235785</v>
      </c>
      <c r="F313">
        <f t="shared" si="19"/>
        <v>-73.5</v>
      </c>
    </row>
    <row r="314" spans="3:6" x14ac:dyDescent="0.3">
      <c r="C314">
        <f t="shared" si="16"/>
        <v>28.900000000000141</v>
      </c>
      <c r="D314">
        <f t="shared" si="17"/>
        <v>-1</v>
      </c>
      <c r="E314">
        <f t="shared" si="18"/>
        <v>-0.61902883126235886</v>
      </c>
      <c r="F314">
        <f t="shared" si="19"/>
        <v>-73.5</v>
      </c>
    </row>
    <row r="315" spans="3:6" x14ac:dyDescent="0.3">
      <c r="C315">
        <f t="shared" si="16"/>
        <v>29.000000000000142</v>
      </c>
      <c r="D315">
        <f t="shared" si="17"/>
        <v>-1</v>
      </c>
      <c r="E315">
        <f t="shared" si="18"/>
        <v>-0.69252883126235987</v>
      </c>
      <c r="F315">
        <f t="shared" si="19"/>
        <v>-73.5</v>
      </c>
    </row>
    <row r="316" spans="3:6" x14ac:dyDescent="0.3">
      <c r="C316">
        <f t="shared" si="16"/>
        <v>29.100000000000144</v>
      </c>
      <c r="D316">
        <f t="shared" si="17"/>
        <v>-1</v>
      </c>
      <c r="E316">
        <f t="shared" si="18"/>
        <v>-0.76602883126236088</v>
      </c>
      <c r="F316">
        <f t="shared" si="19"/>
        <v>-73.5</v>
      </c>
    </row>
    <row r="317" spans="3:6" x14ac:dyDescent="0.3">
      <c r="C317">
        <f t="shared" si="16"/>
        <v>29.200000000000145</v>
      </c>
      <c r="D317">
        <f t="shared" si="17"/>
        <v>-1</v>
      </c>
      <c r="E317">
        <f t="shared" si="18"/>
        <v>-0.83952883126236189</v>
      </c>
      <c r="F317">
        <f t="shared" si="19"/>
        <v>-73.5</v>
      </c>
    </row>
    <row r="318" spans="3:6" x14ac:dyDescent="0.3">
      <c r="C318">
        <f t="shared" si="16"/>
        <v>29.300000000000146</v>
      </c>
      <c r="D318">
        <f t="shared" si="17"/>
        <v>-1</v>
      </c>
      <c r="E318">
        <f t="shared" si="18"/>
        <v>-0.91302883126236289</v>
      </c>
      <c r="F318">
        <f t="shared" si="19"/>
        <v>-73.5</v>
      </c>
    </row>
    <row r="319" spans="3:6" x14ac:dyDescent="0.3">
      <c r="C319">
        <f t="shared" si="16"/>
        <v>29.400000000000148</v>
      </c>
      <c r="D319">
        <f t="shared" si="17"/>
        <v>-1</v>
      </c>
      <c r="E319">
        <f t="shared" si="18"/>
        <v>-0.9865288312623639</v>
      </c>
      <c r="F319">
        <f t="shared" si="19"/>
        <v>-73.5</v>
      </c>
    </row>
    <row r="320" spans="3:6" x14ac:dyDescent="0.3">
      <c r="C320">
        <f t="shared" si="16"/>
        <v>29.500000000000149</v>
      </c>
      <c r="D320">
        <f t="shared" si="17"/>
        <v>-1</v>
      </c>
      <c r="E320">
        <f t="shared" si="18"/>
        <v>-1.0600288312623649</v>
      </c>
      <c r="F320">
        <f t="shared" si="19"/>
        <v>-73.5</v>
      </c>
    </row>
    <row r="321" spans="3:6" x14ac:dyDescent="0.3">
      <c r="C321">
        <f t="shared" si="16"/>
        <v>29.600000000000151</v>
      </c>
      <c r="D321">
        <f t="shared" si="17"/>
        <v>-1</v>
      </c>
      <c r="E321">
        <f t="shared" si="18"/>
        <v>-1.1335288312623659</v>
      </c>
      <c r="F321">
        <f t="shared" si="19"/>
        <v>-73.5</v>
      </c>
    </row>
    <row r="322" spans="3:6" x14ac:dyDescent="0.3">
      <c r="C322">
        <f t="shared" si="16"/>
        <v>29.700000000000152</v>
      </c>
      <c r="D322">
        <f t="shared" si="17"/>
        <v>-1</v>
      </c>
      <c r="E322">
        <f t="shared" si="18"/>
        <v>-1.2070288312623669</v>
      </c>
      <c r="F322">
        <f t="shared" si="19"/>
        <v>-73.5</v>
      </c>
    </row>
    <row r="323" spans="3:6" x14ac:dyDescent="0.3">
      <c r="C323">
        <f t="shared" si="16"/>
        <v>29.800000000000153</v>
      </c>
      <c r="D323">
        <f t="shared" si="17"/>
        <v>-1</v>
      </c>
      <c r="E323">
        <f t="shared" si="18"/>
        <v>-1.2805288312623679</v>
      </c>
      <c r="F323">
        <f t="shared" si="19"/>
        <v>-73.5</v>
      </c>
    </row>
    <row r="324" spans="3:6" x14ac:dyDescent="0.3">
      <c r="C324">
        <f t="shared" si="16"/>
        <v>29.900000000000155</v>
      </c>
      <c r="D324">
        <f t="shared" si="17"/>
        <v>-1</v>
      </c>
      <c r="E324">
        <f t="shared" si="18"/>
        <v>-1.3540288312623689</v>
      </c>
      <c r="F324">
        <f t="shared" si="19"/>
        <v>-73.5</v>
      </c>
    </row>
    <row r="325" spans="3:6" x14ac:dyDescent="0.3">
      <c r="C325">
        <f t="shared" si="16"/>
        <v>30.000000000000156</v>
      </c>
      <c r="D325">
        <f t="shared" si="17"/>
        <v>-1</v>
      </c>
      <c r="E325">
        <f t="shared" si="18"/>
        <v>-1.42752883126237</v>
      </c>
      <c r="F325">
        <f t="shared" si="19"/>
        <v>-73.5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4-1</vt:lpstr>
      <vt:lpstr>5-7</vt:lpstr>
      <vt:lpstr>5-11</vt:lpstr>
      <vt:lpstr>5-15</vt:lpstr>
      <vt:lpstr>5-18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</dc:creator>
  <cp:lastModifiedBy>ozt</cp:lastModifiedBy>
  <dcterms:created xsi:type="dcterms:W3CDTF">2014-08-01T10:41:33Z</dcterms:created>
  <dcterms:modified xsi:type="dcterms:W3CDTF">2014-08-08T04:51:26Z</dcterms:modified>
</cp:coreProperties>
</file>