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phzam\Desktop\UNIVERSIDAD\carrera\6\2_cuatrimestre\TFG_ADE\Bellman_ford_arbitraje_TFG_ADE\RESULTS\"/>
    </mc:Choice>
  </mc:AlternateContent>
  <xr:revisionPtr revIDLastSave="0" documentId="13_ncr:1_{20CDA2D6-D9CB-4344-B218-14D90A19BD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4" i="1" l="1"/>
  <c r="I64" i="1"/>
  <c r="H64" i="1"/>
  <c r="G64" i="1"/>
  <c r="F64" i="1"/>
  <c r="E64" i="1"/>
  <c r="D64" i="1"/>
  <c r="C64" i="1"/>
</calcChain>
</file>

<file path=xl/sharedStrings.xml><?xml version="1.0" encoding="utf-8"?>
<sst xmlns="http://schemas.openxmlformats.org/spreadsheetml/2006/main" count="74" uniqueCount="74">
  <si>
    <t>03.22.22</t>
  </si>
  <si>
    <t>03.23.22</t>
  </si>
  <si>
    <t>03.24.22</t>
  </si>
  <si>
    <t>03.25.22</t>
  </si>
  <si>
    <t>03.27.22</t>
  </si>
  <si>
    <t>03.28.22</t>
  </si>
  <si>
    <t>03.29.22</t>
  </si>
  <si>
    <t>03.30.22</t>
  </si>
  <si>
    <t>04.01.22</t>
  </si>
  <si>
    <t>04.02.22</t>
  </si>
  <si>
    <t>04.03.22</t>
  </si>
  <si>
    <t>04.04.22</t>
  </si>
  <si>
    <t>04.06.22</t>
  </si>
  <si>
    <t>04.07.22</t>
  </si>
  <si>
    <t>04.08.22</t>
  </si>
  <si>
    <t>04.11.22</t>
  </si>
  <si>
    <t>04.12.22</t>
  </si>
  <si>
    <t>04.13.22</t>
  </si>
  <si>
    <t>04.14.22</t>
  </si>
  <si>
    <t>04.15.22</t>
  </si>
  <si>
    <t>04.16.22</t>
  </si>
  <si>
    <t>04.17.22</t>
  </si>
  <si>
    <t>04.18.22</t>
  </si>
  <si>
    <t>04.19.22</t>
  </si>
  <si>
    <t>04.20.22</t>
  </si>
  <si>
    <t>04.21.22</t>
  </si>
  <si>
    <t>04.22.22</t>
  </si>
  <si>
    <t>04.23.22</t>
  </si>
  <si>
    <t>04.24.22</t>
  </si>
  <si>
    <t>04.25.22</t>
  </si>
  <si>
    <t>04.27.22</t>
  </si>
  <si>
    <t>04.28.22</t>
  </si>
  <si>
    <t>04.29.22</t>
  </si>
  <si>
    <t>04.30.22</t>
  </si>
  <si>
    <t>05.01.22</t>
  </si>
  <si>
    <t>05.03.22</t>
  </si>
  <si>
    <t>05.07.22</t>
  </si>
  <si>
    <t>05.09.22</t>
  </si>
  <si>
    <t>05.10.22</t>
  </si>
  <si>
    <t>05.11.22</t>
  </si>
  <si>
    <t>05.12.22</t>
  </si>
  <si>
    <t>05.13.22</t>
  </si>
  <si>
    <t>05.14.22</t>
  </si>
  <si>
    <t>05.15.22</t>
  </si>
  <si>
    <t>05.16.22</t>
  </si>
  <si>
    <t>05.18.22</t>
  </si>
  <si>
    <t>05.19.22</t>
  </si>
  <si>
    <t>05.20.22</t>
  </si>
  <si>
    <t>05.21.22</t>
  </si>
  <si>
    <t>05.22.22</t>
  </si>
  <si>
    <t>05.26.22</t>
  </si>
  <si>
    <t>05.27.22</t>
  </si>
  <si>
    <t>05.30.22</t>
  </si>
  <si>
    <t>05.31.22</t>
  </si>
  <si>
    <t>06.01.22</t>
  </si>
  <si>
    <t>06.02.22</t>
  </si>
  <si>
    <t>06.04.22</t>
  </si>
  <si>
    <t>06.05.22</t>
  </si>
  <si>
    <t>06.07.22</t>
  </si>
  <si>
    <t>06.09.22</t>
  </si>
  <si>
    <t>Porcentaje de oportunidad de arbitraje</t>
  </si>
  <si>
    <t>Valores máximos</t>
  </si>
  <si>
    <t>iterac.</t>
  </si>
  <si>
    <t>Días</t>
  </si>
  <si>
    <t>Total</t>
  </si>
  <si>
    <t>&lt; 1%</t>
  </si>
  <si>
    <t>Accesibles</t>
  </si>
  <si>
    <t>&gt; 20%</t>
  </si>
  <si>
    <t>Modelos</t>
  </si>
  <si>
    <t>1</t>
  </si>
  <si>
    <t>2</t>
  </si>
  <si>
    <t>3</t>
  </si>
  <si>
    <t>4</t>
  </si>
  <si>
    <t>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</si>
</sst>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6">
    <xf numFmtId="0" fontId="0" fillId="0" borderId="0" xfId="0"/>
    <xf numFmtId="164" fontId="0" fillId="0" borderId="0" xfId="2" applyNumberFormat="1" applyFont="1" applyAlignment="1">
      <alignment horizontal="left" vertical="center"/>
    </xf>
    <xf numFmtId="43" fontId="0" fillId="0" borderId="0" xfId="1" applyNumberFormat="1" applyFont="1" applyAlignment="1">
      <alignment horizontal="left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6" xfId="2" applyNumberFormat="1" applyFont="1" applyBorder="1" applyAlignment="1">
      <alignment horizontal="center" vertical="center"/>
    </xf>
    <xf numFmtId="164" fontId="2" fillId="0" borderId="17" xfId="2" applyNumberFormat="1" applyFont="1" applyBorder="1" applyAlignment="1">
      <alignment horizontal="center" vertical="center"/>
    </xf>
    <xf numFmtId="164" fontId="2" fillId="0" borderId="18" xfId="2" applyNumberFormat="1" applyFont="1" applyBorder="1" applyAlignment="1">
      <alignment horizontal="center" vertical="center"/>
    </xf>
    <xf numFmtId="1" fontId="2" fillId="0" borderId="14" xfId="1" applyNumberFormat="1" applyFont="1" applyBorder="1" applyAlignment="1">
      <alignment horizontal="center" vertical="center"/>
    </xf>
    <xf numFmtId="1" fontId="2" fillId="0" borderId="17" xfId="1" applyNumberFormat="1" applyFont="1" applyBorder="1" applyAlignment="1">
      <alignment horizontal="center" vertical="center"/>
    </xf>
    <xf numFmtId="1" fontId="2" fillId="0" borderId="15" xfId="1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164" fontId="2" fillId="2" borderId="28" xfId="2" applyNumberFormat="1" applyFont="1" applyFill="1" applyBorder="1" applyAlignment="1">
      <alignment horizontal="right" vertical="center"/>
    </xf>
    <xf numFmtId="164" fontId="2" fillId="2" borderId="29" xfId="2" applyNumberFormat="1" applyFont="1" applyFill="1" applyBorder="1" applyAlignment="1">
      <alignment horizontal="right" vertical="center"/>
    </xf>
    <xf numFmtId="164" fontId="2" fillId="2" borderId="30" xfId="2" applyNumberFormat="1" applyFont="1" applyFill="1" applyBorder="1" applyAlignment="1">
      <alignment horizontal="right" vertical="center"/>
    </xf>
    <xf numFmtId="43" fontId="2" fillId="2" borderId="28" xfId="1" applyNumberFormat="1" applyFont="1" applyFill="1" applyBorder="1" applyAlignment="1">
      <alignment horizontal="right" vertical="center"/>
    </xf>
    <xf numFmtId="43" fontId="2" fillId="2" borderId="29" xfId="1" applyNumberFormat="1" applyFont="1" applyFill="1" applyBorder="1" applyAlignment="1">
      <alignment horizontal="right" vertical="center"/>
    </xf>
    <xf numFmtId="43" fontId="2" fillId="2" borderId="11" xfId="1" applyNumberFormat="1" applyFont="1" applyFill="1" applyBorder="1" applyAlignment="1">
      <alignment horizontal="right" vertical="center"/>
    </xf>
    <xf numFmtId="164" fontId="2" fillId="2" borderId="25" xfId="2" applyNumberFormat="1" applyFont="1" applyFill="1" applyBorder="1" applyAlignment="1">
      <alignment horizontal="right" vertical="center"/>
    </xf>
    <xf numFmtId="164" fontId="2" fillId="2" borderId="26" xfId="2" applyNumberFormat="1" applyFont="1" applyFill="1" applyBorder="1" applyAlignment="1">
      <alignment horizontal="right" vertical="center"/>
    </xf>
    <xf numFmtId="164" fontId="2" fillId="2" borderId="27" xfId="2" applyNumberFormat="1" applyFont="1" applyFill="1" applyBorder="1" applyAlignment="1">
      <alignment horizontal="right" vertical="center"/>
    </xf>
    <xf numFmtId="164" fontId="0" fillId="0" borderId="10" xfId="2" applyNumberFormat="1" applyFont="1" applyBorder="1" applyAlignment="1">
      <alignment horizontal="right" vertical="center"/>
    </xf>
    <xf numFmtId="164" fontId="0" fillId="0" borderId="4" xfId="2" applyNumberFormat="1" applyFont="1" applyBorder="1" applyAlignment="1">
      <alignment horizontal="right" vertical="center"/>
    </xf>
    <xf numFmtId="164" fontId="0" fillId="0" borderId="8" xfId="2" applyNumberFormat="1" applyFont="1" applyBorder="1" applyAlignment="1">
      <alignment horizontal="right" vertical="center"/>
    </xf>
    <xf numFmtId="43" fontId="0" fillId="0" borderId="12" xfId="1" applyNumberFormat="1" applyFont="1" applyBorder="1" applyAlignment="1">
      <alignment horizontal="right" vertical="center"/>
    </xf>
    <xf numFmtId="43" fontId="0" fillId="0" borderId="4" xfId="1" applyNumberFormat="1" applyFont="1" applyBorder="1" applyAlignment="1">
      <alignment horizontal="right" vertical="center"/>
    </xf>
    <xf numFmtId="43" fontId="0" fillId="0" borderId="13" xfId="1" applyNumberFormat="1" applyFont="1" applyBorder="1" applyAlignment="1">
      <alignment horizontal="right" vertical="center"/>
    </xf>
    <xf numFmtId="164" fontId="0" fillId="0" borderId="7" xfId="2" applyNumberFormat="1" applyFont="1" applyBorder="1" applyAlignment="1">
      <alignment horizontal="right" vertical="center"/>
    </xf>
    <xf numFmtId="164" fontId="0" fillId="0" borderId="1" xfId="2" applyNumberFormat="1" applyFont="1" applyBorder="1" applyAlignment="1">
      <alignment horizontal="right" vertical="center"/>
    </xf>
    <xf numFmtId="164" fontId="0" fillId="0" borderId="9" xfId="2" applyNumberFormat="1" applyFont="1" applyBorder="1" applyAlignment="1">
      <alignment horizontal="right" vertical="center"/>
    </xf>
    <xf numFmtId="43" fontId="0" fillId="0" borderId="3" xfId="1" applyNumberFormat="1" applyFont="1" applyBorder="1" applyAlignment="1">
      <alignment horizontal="right" vertical="center"/>
    </xf>
    <xf numFmtId="43" fontId="0" fillId="0" borderId="1" xfId="1" applyNumberFormat="1" applyFont="1" applyBorder="1" applyAlignment="1">
      <alignment horizontal="right" vertical="center"/>
    </xf>
    <xf numFmtId="43" fontId="0" fillId="0" borderId="2" xfId="1" applyNumberFormat="1" applyFont="1" applyBorder="1" applyAlignment="1">
      <alignment horizontal="right" vertical="center"/>
    </xf>
    <xf numFmtId="164" fontId="0" fillId="0" borderId="23" xfId="2" applyNumberFormat="1" applyFont="1" applyBorder="1" applyAlignment="1">
      <alignment horizontal="right" vertical="center"/>
    </xf>
    <xf numFmtId="164" fontId="0" fillId="0" borderId="5" xfId="2" applyNumberFormat="1" applyFont="1" applyBorder="1" applyAlignment="1">
      <alignment horizontal="right" vertical="center"/>
    </xf>
    <xf numFmtId="164" fontId="0" fillId="0" borderId="24" xfId="2" applyNumberFormat="1" applyFont="1" applyBorder="1" applyAlignment="1">
      <alignment horizontal="right" vertical="center"/>
    </xf>
    <xf numFmtId="43" fontId="0" fillId="0" borderId="19" xfId="1" applyNumberFormat="1" applyFont="1" applyBorder="1" applyAlignment="1">
      <alignment horizontal="right" vertical="center"/>
    </xf>
    <xf numFmtId="43" fontId="0" fillId="0" borderId="5" xfId="1" applyNumberFormat="1" applyFont="1" applyBorder="1" applyAlignment="1">
      <alignment horizontal="right" vertical="center"/>
    </xf>
    <xf numFmtId="43" fontId="0" fillId="0" borderId="6" xfId="1" applyNumberFormat="1" applyFont="1" applyBorder="1" applyAlignment="1">
      <alignment horizontal="right" vertical="center"/>
    </xf>
    <xf numFmtId="164" fontId="0" fillId="0" borderId="16" xfId="0" applyNumberFormat="1" applyBorder="1" applyAlignment="1">
      <alignment horizontal="right" vertical="center"/>
    </xf>
    <xf numFmtId="164" fontId="0" fillId="0" borderId="17" xfId="0" applyNumberFormat="1" applyBorder="1" applyAlignment="1">
      <alignment horizontal="right" vertical="center"/>
    </xf>
    <xf numFmtId="164" fontId="0" fillId="0" borderId="18" xfId="0" applyNumberFormat="1" applyBorder="1" applyAlignment="1">
      <alignment horizontal="right" vertical="center"/>
    </xf>
    <xf numFmtId="43" fontId="0" fillId="0" borderId="20" xfId="0" applyNumberFormat="1" applyBorder="1" applyAlignment="1">
      <alignment horizontal="right" vertical="center"/>
    </xf>
    <xf numFmtId="43" fontId="0" fillId="0" borderId="21" xfId="0" applyNumberFormat="1" applyBorder="1" applyAlignment="1">
      <alignment horizontal="right" vertical="center"/>
    </xf>
    <xf numFmtId="43" fontId="0" fillId="0" borderId="22" xfId="0" applyNumberForma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3">
    <cellStyle name="Millares" xfId="1" builtinId="3"/>
    <cellStyle name="Normal" xfId="0" builtinId="0"/>
    <cellStyle name="Porcentaje" xfId="2" builtinId="5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/>
        <bottom/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/>
        <right style="thin">
          <color auto="1"/>
        </right>
        <top/>
        <bottom/>
      </border>
    </dxf>
    <dxf>
      <numFmt numFmtId="35" formatCode="_-* #,##0.00_-;\-* #,##0.00_-;_-* &quot;-&quot;??_-;_-@_-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medium">
          <color indexed="64"/>
        </right>
        <top/>
        <bottom style="medium">
          <color indexed="64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medium">
          <color indexed="64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4" formatCode="0.000%"/>
      <alignment horizontal="right" vertical="center" textRotation="0" wrapText="0" indent="0" justifyLastLine="0" shrinkToFit="0" readingOrder="0"/>
      <border diagonalUp="0" diagonalDown="0" outline="0">
        <left style="medium">
          <color indexed="64"/>
        </left>
        <right style="thin">
          <color auto="1"/>
        </right>
        <top/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94826-90F5-4726-BDDB-24667DAF9B6B}" name="Tabla1" displayName="Tabla1" ref="A3:J64" totalsRowCount="1" headerRowDxfId="5" dataDxfId="6" totalsRowDxfId="7" headerRowBorderDxfId="24" tableBorderDxfId="23">
  <autoFilter ref="A3:J63" xr:uid="{03194826-90F5-4726-BDDB-24667DAF9B6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B4A79ED-E99F-4FEB-AE7E-AAF580848186}" name="Días" totalsRowLabel="Total" dataDxfId="1" totalsRowDxfId="0"/>
    <tableColumn id="2" xr3:uid="{A2888A41-F707-4023-9D0E-BE24E370D3A4}" name="iterac." dataDxfId="3" totalsRowDxfId="2"/>
    <tableColumn id="3" xr3:uid="{45E77533-8241-4734-A634-C5A5E96DB523}" name="&lt; 1%" totalsRowFunction="average" dataDxfId="4" totalsRowDxfId="22" dataCellStyle="Porcentaje"/>
    <tableColumn id="4" xr3:uid="{FC0F746E-CFF0-4A66-8F9C-10537A5D9A92}" name="Accesibles" totalsRowFunction="average" dataDxfId="21" totalsRowDxfId="20" dataCellStyle="Porcentaje"/>
    <tableColumn id="5" xr3:uid="{AF74F5C4-B774-4C04-8707-EDC33F2A23E4}" name="&gt; 20%" totalsRowFunction="average" dataDxfId="19" totalsRowDxfId="18" dataCellStyle="Porcentaje"/>
    <tableColumn id="6" xr3:uid="{F79E9338-4C47-4679-8521-026166178C5E}" name="1" totalsRowFunction="max" dataDxfId="17" totalsRowDxfId="16" dataCellStyle="Millares"/>
    <tableColumn id="7" xr3:uid="{BFC615E1-2B34-418B-B123-233C9D42F06B}" name="2" totalsRowFunction="max" dataDxfId="15" totalsRowDxfId="14" dataCellStyle="Millares"/>
    <tableColumn id="8" xr3:uid="{81AA35D2-EECC-4E32-B02A-64FDA3BBCAB7}" name="3" totalsRowFunction="max" dataDxfId="13" totalsRowDxfId="12" dataCellStyle="Millares"/>
    <tableColumn id="9" xr3:uid="{AC22C50C-47E2-430B-8CFF-052FD96D1AD9}" name="4" totalsRowFunction="max" dataDxfId="11" totalsRowDxfId="10" dataCellStyle="Millares"/>
    <tableColumn id="10" xr3:uid="{9AFA99DD-E301-4C92-B8AE-52093B78D621}" name="5" totalsRowFunction="max" dataDxfId="9" totalsRowDxfId="8" dataCellStyle="Millares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4"/>
  <sheetViews>
    <sheetView showGridLines="0" tabSelected="1" topLeftCell="A34" workbookViewId="0">
      <selection activeCell="E43" sqref="E43"/>
    </sheetView>
  </sheetViews>
  <sheetFormatPr baseColWidth="10" defaultColWidth="8.85546875" defaultRowHeight="15" x14ac:dyDescent="0.25"/>
  <cols>
    <col min="1" max="1" width="8.140625" style="55" bestFit="1" customWidth="1"/>
    <col min="2" max="2" width="6.28515625" style="54" bestFit="1" customWidth="1"/>
    <col min="3" max="5" width="11.7109375" style="1" customWidth="1"/>
    <col min="6" max="7" width="8" style="2" bestFit="1" customWidth="1"/>
    <col min="8" max="10" width="7" style="2" bestFit="1" customWidth="1"/>
  </cols>
  <sheetData>
    <row r="1" spans="1:10" ht="15.75" thickBot="1" x14ac:dyDescent="0.3">
      <c r="A1" s="12"/>
      <c r="B1" s="13"/>
      <c r="C1" s="21" t="s">
        <v>60</v>
      </c>
      <c r="D1" s="22"/>
      <c r="E1" s="23"/>
      <c r="F1" s="24" t="s">
        <v>61</v>
      </c>
      <c r="G1" s="25"/>
      <c r="H1" s="25"/>
      <c r="I1" s="25"/>
      <c r="J1" s="26"/>
    </row>
    <row r="2" spans="1:10" ht="15.75" thickBot="1" x14ac:dyDescent="0.3">
      <c r="A2" s="12"/>
      <c r="B2" s="13"/>
      <c r="C2" s="27"/>
      <c r="D2" s="28"/>
      <c r="E2" s="29"/>
      <c r="F2" s="24" t="s">
        <v>68</v>
      </c>
      <c r="G2" s="25"/>
      <c r="H2" s="25"/>
      <c r="I2" s="25"/>
      <c r="J2" s="25"/>
    </row>
    <row r="3" spans="1:10" s="11" customFormat="1" ht="15.75" thickBot="1" x14ac:dyDescent="0.3">
      <c r="A3" s="3" t="s">
        <v>63</v>
      </c>
      <c r="B3" s="4" t="s">
        <v>62</v>
      </c>
      <c r="C3" s="5" t="s">
        <v>65</v>
      </c>
      <c r="D3" s="6" t="s">
        <v>66</v>
      </c>
      <c r="E3" s="7" t="s">
        <v>67</v>
      </c>
      <c r="F3" s="8" t="s">
        <v>69</v>
      </c>
      <c r="G3" s="9" t="s">
        <v>70</v>
      </c>
      <c r="H3" s="9" t="s">
        <v>71</v>
      </c>
      <c r="I3" s="9" t="s">
        <v>72</v>
      </c>
      <c r="J3" s="10" t="s">
        <v>73</v>
      </c>
    </row>
    <row r="4" spans="1:10" s="11" customFormat="1" x14ac:dyDescent="0.25">
      <c r="A4" s="14" t="s">
        <v>0</v>
      </c>
      <c r="B4" s="15">
        <v>5000</v>
      </c>
      <c r="C4" s="30">
        <v>0.86599999999999999</v>
      </c>
      <c r="D4" s="31">
        <v>0.13400000000000001</v>
      </c>
      <c r="E4" s="32">
        <v>0</v>
      </c>
      <c r="F4" s="33">
        <v>12.37256886212341</v>
      </c>
      <c r="G4" s="34">
        <v>13.661732535380009</v>
      </c>
      <c r="H4" s="34">
        <v>13.66173253537999</v>
      </c>
      <c r="I4" s="34">
        <v>13.92434229509993</v>
      </c>
      <c r="J4" s="35">
        <v>12.37861514880003</v>
      </c>
    </row>
    <row r="5" spans="1:10" s="11" customFormat="1" x14ac:dyDescent="0.25">
      <c r="A5" s="16" t="s">
        <v>1</v>
      </c>
      <c r="B5" s="17">
        <v>5000</v>
      </c>
      <c r="C5" s="36">
        <v>0.88360000000000005</v>
      </c>
      <c r="D5" s="37">
        <v>0.11260000000000001</v>
      </c>
      <c r="E5" s="38">
        <v>3.8E-3</v>
      </c>
      <c r="F5" s="39">
        <v>37.96171810267068</v>
      </c>
      <c r="G5" s="40">
        <v>33.594497413009513</v>
      </c>
      <c r="H5" s="40">
        <v>33.430774693914003</v>
      </c>
      <c r="I5" s="40">
        <v>33.518992371430102</v>
      </c>
      <c r="J5" s="41">
        <v>35.507679147768243</v>
      </c>
    </row>
    <row r="6" spans="1:10" s="11" customFormat="1" x14ac:dyDescent="0.25">
      <c r="A6" s="16" t="s">
        <v>2</v>
      </c>
      <c r="B6" s="17">
        <v>5000</v>
      </c>
      <c r="C6" s="36">
        <v>0.88740000000000008</v>
      </c>
      <c r="D6" s="37">
        <v>0.10780000000000001</v>
      </c>
      <c r="E6" s="38">
        <v>4.7999999999999996E-3</v>
      </c>
      <c r="F6" s="39">
        <v>35.960521081987913</v>
      </c>
      <c r="G6" s="40">
        <v>33.976543881417307</v>
      </c>
      <c r="H6" s="40">
        <v>34.182179955989668</v>
      </c>
      <c r="I6" s="40">
        <v>34.033590996468412</v>
      </c>
      <c r="J6" s="41">
        <v>34.091832439473222</v>
      </c>
    </row>
    <row r="7" spans="1:10" s="11" customFormat="1" x14ac:dyDescent="0.25">
      <c r="A7" s="16" t="s">
        <v>3</v>
      </c>
      <c r="B7" s="17">
        <v>5000</v>
      </c>
      <c r="C7" s="36">
        <v>0.91080000000000005</v>
      </c>
      <c r="D7" s="37">
        <v>8.3999999999999964E-2</v>
      </c>
      <c r="E7" s="38">
        <v>5.1999999999999998E-3</v>
      </c>
      <c r="F7" s="39">
        <v>33.938689313665307</v>
      </c>
      <c r="G7" s="40">
        <v>34.357075032542369</v>
      </c>
      <c r="H7" s="40">
        <v>34.357075032542369</v>
      </c>
      <c r="I7" s="40">
        <v>34.4965176663504</v>
      </c>
      <c r="J7" s="41">
        <v>34.262419481371921</v>
      </c>
    </row>
    <row r="8" spans="1:10" s="11" customFormat="1" x14ac:dyDescent="0.25">
      <c r="A8" s="16" t="s">
        <v>4</v>
      </c>
      <c r="B8" s="17">
        <v>5000</v>
      </c>
      <c r="C8" s="36">
        <v>0.8448</v>
      </c>
      <c r="D8" s="37">
        <v>0.14860000000000001</v>
      </c>
      <c r="E8" s="38">
        <v>6.6E-3</v>
      </c>
      <c r="F8" s="39">
        <v>37.593754227186743</v>
      </c>
      <c r="G8" s="40">
        <v>35.906004699782073</v>
      </c>
      <c r="H8" s="40">
        <v>33.691283795550582</v>
      </c>
      <c r="I8" s="40">
        <v>33.280082595448789</v>
      </c>
      <c r="J8" s="41">
        <v>33.873615750224083</v>
      </c>
    </row>
    <row r="9" spans="1:10" s="11" customFormat="1" x14ac:dyDescent="0.25">
      <c r="A9" s="16" t="s">
        <v>5</v>
      </c>
      <c r="B9" s="17">
        <v>5000</v>
      </c>
      <c r="C9" s="36">
        <v>0.85739999999999994</v>
      </c>
      <c r="D9" s="37">
        <v>0.13780000000000001</v>
      </c>
      <c r="E9" s="38">
        <v>4.7999999999999996E-3</v>
      </c>
      <c r="F9" s="39">
        <v>33.472650497023423</v>
      </c>
      <c r="G9" s="40">
        <v>33.590905783723933</v>
      </c>
      <c r="H9" s="40">
        <v>33.701510504874662</v>
      </c>
      <c r="I9" s="40">
        <v>33.443722000942827</v>
      </c>
      <c r="J9" s="41">
        <v>33.86423327699719</v>
      </c>
    </row>
    <row r="10" spans="1:10" s="11" customFormat="1" x14ac:dyDescent="0.25">
      <c r="A10" s="16" t="s">
        <v>6</v>
      </c>
      <c r="B10" s="17">
        <v>5000</v>
      </c>
      <c r="C10" s="36">
        <v>0.85060000000000002</v>
      </c>
      <c r="D10" s="37">
        <v>0.14180000000000001</v>
      </c>
      <c r="E10" s="38">
        <v>7.6E-3</v>
      </c>
      <c r="F10" s="39">
        <v>34.5390924330544</v>
      </c>
      <c r="G10" s="40">
        <v>34.336960189440063</v>
      </c>
      <c r="H10" s="40">
        <v>34.391082791710012</v>
      </c>
      <c r="I10" s="40">
        <v>34.436356706593173</v>
      </c>
      <c r="J10" s="41">
        <v>34.010196914176113</v>
      </c>
    </row>
    <row r="11" spans="1:10" s="11" customFormat="1" x14ac:dyDescent="0.25">
      <c r="A11" s="16" t="s">
        <v>7</v>
      </c>
      <c r="B11" s="17">
        <v>5000</v>
      </c>
      <c r="C11" s="36">
        <v>0.85299999999999998</v>
      </c>
      <c r="D11" s="37">
        <v>0.1426</v>
      </c>
      <c r="E11" s="38">
        <v>4.4000000000000003E-3</v>
      </c>
      <c r="F11" s="39">
        <v>32.366132382040561</v>
      </c>
      <c r="G11" s="40">
        <v>31.780403004956192</v>
      </c>
      <c r="H11" s="40">
        <v>32.222246314986513</v>
      </c>
      <c r="I11" s="40">
        <v>32.713603191522132</v>
      </c>
      <c r="J11" s="41">
        <v>33.168975050306983</v>
      </c>
    </row>
    <row r="12" spans="1:10" s="11" customFormat="1" x14ac:dyDescent="0.25">
      <c r="A12" s="16" t="s">
        <v>8</v>
      </c>
      <c r="B12" s="17">
        <v>5000</v>
      </c>
      <c r="C12" s="36">
        <v>0.87980000000000003</v>
      </c>
      <c r="D12" s="37">
        <v>0.1144</v>
      </c>
      <c r="E12" s="38">
        <v>5.7999999999999996E-3</v>
      </c>
      <c r="F12" s="39">
        <v>34.235634600249718</v>
      </c>
      <c r="G12" s="40">
        <v>33.340914215681572</v>
      </c>
      <c r="H12" s="40">
        <v>32.763391963694893</v>
      </c>
      <c r="I12" s="40">
        <v>33.874338934212901</v>
      </c>
      <c r="J12" s="41">
        <v>33.340914215681572</v>
      </c>
    </row>
    <row r="13" spans="1:10" s="11" customFormat="1" x14ac:dyDescent="0.25">
      <c r="A13" s="16" t="s">
        <v>9</v>
      </c>
      <c r="B13" s="17">
        <v>5000</v>
      </c>
      <c r="C13" s="36">
        <v>0.86939999999999995</v>
      </c>
      <c r="D13" s="37">
        <v>0.1278</v>
      </c>
      <c r="E13" s="38">
        <v>2.8E-3</v>
      </c>
      <c r="F13" s="39">
        <v>33.103198794960839</v>
      </c>
      <c r="G13" s="40">
        <v>37.761101733900439</v>
      </c>
      <c r="H13" s="40">
        <v>33.103198794960839</v>
      </c>
      <c r="I13" s="40">
        <v>16.087757119999988</v>
      </c>
      <c r="J13" s="41">
        <v>33.642299399312428</v>
      </c>
    </row>
    <row r="14" spans="1:10" s="11" customFormat="1" x14ac:dyDescent="0.25">
      <c r="A14" s="16" t="s">
        <v>10</v>
      </c>
      <c r="B14" s="17">
        <v>5000</v>
      </c>
      <c r="C14" s="36">
        <v>0.83159999999999989</v>
      </c>
      <c r="D14" s="37">
        <v>0.16259999999999999</v>
      </c>
      <c r="E14" s="38">
        <v>5.7999999999999996E-3</v>
      </c>
      <c r="F14" s="39">
        <v>34.109855064081877</v>
      </c>
      <c r="G14" s="40">
        <v>34.109855064081913</v>
      </c>
      <c r="H14" s="40">
        <v>34.231801420981043</v>
      </c>
      <c r="I14" s="40">
        <v>34.72533054993481</v>
      </c>
      <c r="J14" s="41">
        <v>33.329787633887101</v>
      </c>
    </row>
    <row r="15" spans="1:10" s="11" customFormat="1" x14ac:dyDescent="0.25">
      <c r="A15" s="16" t="s">
        <v>11</v>
      </c>
      <c r="B15" s="17">
        <v>5000</v>
      </c>
      <c r="C15" s="36">
        <v>0.83200000000000007</v>
      </c>
      <c r="D15" s="37">
        <v>0.16200000000000001</v>
      </c>
      <c r="E15" s="38">
        <v>6.0000000000000001E-3</v>
      </c>
      <c r="F15" s="39">
        <v>34.109855064081877</v>
      </c>
      <c r="G15" s="40">
        <v>34.72533054993481</v>
      </c>
      <c r="H15" s="40">
        <v>34.109855064081877</v>
      </c>
      <c r="I15" s="40">
        <v>34.020372199258887</v>
      </c>
      <c r="J15" s="41">
        <v>36.638746305080304</v>
      </c>
    </row>
    <row r="16" spans="1:10" s="11" customFormat="1" x14ac:dyDescent="0.25">
      <c r="A16" s="16" t="s">
        <v>12</v>
      </c>
      <c r="B16" s="17">
        <v>5000</v>
      </c>
      <c r="C16" s="36">
        <v>0.80879999999999996</v>
      </c>
      <c r="D16" s="37">
        <v>0.188</v>
      </c>
      <c r="E16" s="38">
        <v>3.2000000000000002E-3</v>
      </c>
      <c r="F16" s="39">
        <v>39.177262120127168</v>
      </c>
      <c r="G16" s="40">
        <v>34.031964806689203</v>
      </c>
      <c r="H16" s="40">
        <v>39.177262120127168</v>
      </c>
      <c r="I16" s="40">
        <v>36.448092708576382</v>
      </c>
      <c r="J16" s="41">
        <v>33.385205635201601</v>
      </c>
    </row>
    <row r="17" spans="1:10" s="11" customFormat="1" x14ac:dyDescent="0.25">
      <c r="A17" s="16" t="s">
        <v>13</v>
      </c>
      <c r="B17" s="17">
        <v>5000</v>
      </c>
      <c r="C17" s="36">
        <v>0.80899999999999994</v>
      </c>
      <c r="D17" s="37">
        <v>0.18759999999999991</v>
      </c>
      <c r="E17" s="38">
        <v>3.3999999999999998E-3</v>
      </c>
      <c r="F17" s="39">
        <v>30.579506893443352</v>
      </c>
      <c r="G17" s="40">
        <v>34.005407140743287</v>
      </c>
      <c r="H17" s="40">
        <v>33.733114738369999</v>
      </c>
      <c r="I17" s="40">
        <v>39.177262120127168</v>
      </c>
      <c r="J17" s="41">
        <v>34.031964806689203</v>
      </c>
    </row>
    <row r="18" spans="1:10" s="11" customFormat="1" x14ac:dyDescent="0.25">
      <c r="A18" s="16" t="s">
        <v>14</v>
      </c>
      <c r="B18" s="17">
        <v>5000</v>
      </c>
      <c r="C18" s="36">
        <v>0.88900000000000001</v>
      </c>
      <c r="D18" s="37">
        <v>0.111</v>
      </c>
      <c r="E18" s="38">
        <v>0</v>
      </c>
      <c r="F18" s="39">
        <v>12.787140928000021</v>
      </c>
      <c r="G18" s="40">
        <v>12.83934877459998</v>
      </c>
      <c r="H18" s="40">
        <v>13.11646684727994</v>
      </c>
      <c r="I18" s="40">
        <v>12.787140928000021</v>
      </c>
      <c r="J18" s="41">
        <v>13.19611241223992</v>
      </c>
    </row>
    <row r="19" spans="1:10" s="11" customFormat="1" x14ac:dyDescent="0.25">
      <c r="A19" s="16" t="s">
        <v>15</v>
      </c>
      <c r="B19" s="17">
        <v>5000</v>
      </c>
      <c r="C19" s="36">
        <v>0.85139999999999993</v>
      </c>
      <c r="D19" s="37">
        <v>0.1484</v>
      </c>
      <c r="E19" s="38">
        <v>2.0000000000000001E-4</v>
      </c>
      <c r="F19" s="39">
        <v>15.56360617447805</v>
      </c>
      <c r="G19" s="40">
        <v>15.54695615655508</v>
      </c>
      <c r="H19" s="40">
        <v>22.091334610630149</v>
      </c>
      <c r="I19" s="40">
        <v>14.98651443353158</v>
      </c>
      <c r="J19" s="41">
        <v>16.523193752042118</v>
      </c>
    </row>
    <row r="20" spans="1:10" s="11" customFormat="1" x14ac:dyDescent="0.25">
      <c r="A20" s="16" t="s">
        <v>16</v>
      </c>
      <c r="B20" s="17">
        <v>5000</v>
      </c>
      <c r="C20" s="36">
        <v>0.89139999999999997</v>
      </c>
      <c r="D20" s="37">
        <v>0.1086</v>
      </c>
      <c r="E20" s="38">
        <v>0</v>
      </c>
      <c r="F20" s="39">
        <v>15.128761106700029</v>
      </c>
      <c r="G20" s="40">
        <v>15.94480780298</v>
      </c>
      <c r="H20" s="40">
        <v>15.42314333900006</v>
      </c>
      <c r="I20" s="40">
        <v>15.94480780298</v>
      </c>
      <c r="J20" s="41">
        <v>15.376656222920021</v>
      </c>
    </row>
    <row r="21" spans="1:10" s="11" customFormat="1" x14ac:dyDescent="0.25">
      <c r="A21" s="16" t="s">
        <v>17</v>
      </c>
      <c r="B21" s="17">
        <v>5000</v>
      </c>
      <c r="C21" s="36">
        <v>0.89900000000000002</v>
      </c>
      <c r="D21" s="37">
        <v>0.1008</v>
      </c>
      <c r="E21" s="38">
        <v>2.0000000000000001E-4</v>
      </c>
      <c r="F21" s="39">
        <v>20.10352332049996</v>
      </c>
      <c r="G21" s="40">
        <v>15.471697268021289</v>
      </c>
      <c r="H21" s="40">
        <v>15.10205829785958</v>
      </c>
      <c r="I21" s="40">
        <v>14.65447730600005</v>
      </c>
      <c r="J21" s="41">
        <v>15.06382182749995</v>
      </c>
    </row>
    <row r="22" spans="1:10" s="11" customFormat="1" x14ac:dyDescent="0.25">
      <c r="A22" s="16" t="s">
        <v>18</v>
      </c>
      <c r="B22" s="17">
        <v>5000</v>
      </c>
      <c r="C22" s="36">
        <v>0.873</v>
      </c>
      <c r="D22" s="37">
        <v>0.1268</v>
      </c>
      <c r="E22" s="38">
        <v>2.0000000000000001E-4</v>
      </c>
      <c r="F22" s="39">
        <v>15.16961642946921</v>
      </c>
      <c r="G22" s="40">
        <v>15.003344576516129</v>
      </c>
      <c r="H22" s="40">
        <v>19.515300464600109</v>
      </c>
      <c r="I22" s="40">
        <v>20.485690869500001</v>
      </c>
      <c r="J22" s="41">
        <v>15.201018847040009</v>
      </c>
    </row>
    <row r="23" spans="1:10" s="11" customFormat="1" x14ac:dyDescent="0.25">
      <c r="A23" s="16" t="s">
        <v>19</v>
      </c>
      <c r="B23" s="17">
        <v>5000</v>
      </c>
      <c r="C23" s="36">
        <v>0.88600000000000012</v>
      </c>
      <c r="D23" s="37">
        <v>0.114</v>
      </c>
      <c r="E23" s="38">
        <v>0</v>
      </c>
      <c r="F23" s="39">
        <v>15.21946359640001</v>
      </c>
      <c r="G23" s="40">
        <v>15.465785580102031</v>
      </c>
      <c r="H23" s="40">
        <v>15.21946359640001</v>
      </c>
      <c r="I23" s="40">
        <v>15.52529877536983</v>
      </c>
      <c r="J23" s="41">
        <v>15.21946359640001</v>
      </c>
    </row>
    <row r="24" spans="1:10" s="11" customFormat="1" x14ac:dyDescent="0.25">
      <c r="A24" s="16" t="s">
        <v>20</v>
      </c>
      <c r="B24" s="17">
        <v>5000</v>
      </c>
      <c r="C24" s="36">
        <v>0.8597999999999999</v>
      </c>
      <c r="D24" s="37">
        <v>0.14000000000000001</v>
      </c>
      <c r="E24" s="38">
        <v>2.0000000000000001E-4</v>
      </c>
      <c r="F24" s="39">
        <v>18.629130237830019</v>
      </c>
      <c r="G24" s="40">
        <v>21.82461997724003</v>
      </c>
      <c r="H24" s="40">
        <v>18.629130237830019</v>
      </c>
      <c r="I24" s="40">
        <v>18.020269450730051</v>
      </c>
      <c r="J24" s="41">
        <v>18.020269450730051</v>
      </c>
    </row>
    <row r="25" spans="1:10" s="11" customFormat="1" x14ac:dyDescent="0.25">
      <c r="A25" s="16" t="s">
        <v>21</v>
      </c>
      <c r="B25" s="17">
        <v>5000</v>
      </c>
      <c r="C25" s="36">
        <v>0.85860000000000003</v>
      </c>
      <c r="D25" s="37">
        <v>0.14119999999999999</v>
      </c>
      <c r="E25" s="38">
        <v>2.0000000000000001E-4</v>
      </c>
      <c r="F25" s="39">
        <v>18.26781734592624</v>
      </c>
      <c r="G25" s="40">
        <v>16.58118323600004</v>
      </c>
      <c r="H25" s="40">
        <v>21.4530901816401</v>
      </c>
      <c r="I25" s="40">
        <v>17.542214414870049</v>
      </c>
      <c r="J25" s="41">
        <v>17.79073820409895</v>
      </c>
    </row>
    <row r="26" spans="1:10" s="11" customFormat="1" x14ac:dyDescent="0.25">
      <c r="A26" s="16" t="s">
        <v>22</v>
      </c>
      <c r="B26" s="17">
        <v>5000</v>
      </c>
      <c r="C26" s="36">
        <v>0.84000000000000008</v>
      </c>
      <c r="D26" s="37">
        <v>0.16</v>
      </c>
      <c r="E26" s="38">
        <v>0</v>
      </c>
      <c r="F26" s="39">
        <v>7.5947036679800517</v>
      </c>
      <c r="G26" s="40">
        <v>6.5578648731599456</v>
      </c>
      <c r="H26" s="40">
        <v>6.8960203907200368</v>
      </c>
      <c r="I26" s="40">
        <v>10.492961211440081</v>
      </c>
      <c r="J26" s="41">
        <v>6.7213833715881188</v>
      </c>
    </row>
    <row r="27" spans="1:10" s="11" customFormat="1" x14ac:dyDescent="0.25">
      <c r="A27" s="16" t="s">
        <v>23</v>
      </c>
      <c r="B27" s="17">
        <v>5000</v>
      </c>
      <c r="C27" s="36">
        <v>0.84439999999999993</v>
      </c>
      <c r="D27" s="37">
        <v>0.15559999999999999</v>
      </c>
      <c r="E27" s="38">
        <v>0</v>
      </c>
      <c r="F27" s="39">
        <v>6.8960203907200368</v>
      </c>
      <c r="G27" s="40">
        <v>6.5893985583980408</v>
      </c>
      <c r="H27" s="40">
        <v>10.492961211440081</v>
      </c>
      <c r="I27" s="40">
        <v>6.693982771359952</v>
      </c>
      <c r="J27" s="41">
        <v>10.492961211440081</v>
      </c>
    </row>
    <row r="28" spans="1:10" s="11" customFormat="1" x14ac:dyDescent="0.25">
      <c r="A28" s="16" t="s">
        <v>24</v>
      </c>
      <c r="B28" s="17">
        <v>5000</v>
      </c>
      <c r="C28" s="36">
        <v>0.85179999999999989</v>
      </c>
      <c r="D28" s="37">
        <v>0.1482</v>
      </c>
      <c r="E28" s="38">
        <v>0</v>
      </c>
      <c r="F28" s="39">
        <v>19.92981801968012</v>
      </c>
      <c r="G28" s="40">
        <v>16.025673779839991</v>
      </c>
      <c r="H28" s="40">
        <v>15.3394975616</v>
      </c>
      <c r="I28" s="40">
        <v>15.39952027795661</v>
      </c>
      <c r="J28" s="41">
        <v>15.640814608279969</v>
      </c>
    </row>
    <row r="29" spans="1:10" s="11" customFormat="1" x14ac:dyDescent="0.25">
      <c r="A29" s="16" t="s">
        <v>25</v>
      </c>
      <c r="B29" s="17">
        <v>5000</v>
      </c>
      <c r="C29" s="36">
        <v>0.89600000000000013</v>
      </c>
      <c r="D29" s="37">
        <v>0.104</v>
      </c>
      <c r="E29" s="38">
        <v>0</v>
      </c>
      <c r="F29" s="39">
        <v>15.97263320000002</v>
      </c>
      <c r="G29" s="40">
        <v>16.243652632349971</v>
      </c>
      <c r="H29" s="40">
        <v>15.692526713817241</v>
      </c>
      <c r="I29" s="40">
        <v>18.616336046802111</v>
      </c>
      <c r="J29" s="41">
        <v>15.730460613409971</v>
      </c>
    </row>
    <row r="30" spans="1:10" s="11" customFormat="1" x14ac:dyDescent="0.25">
      <c r="A30" s="16" t="s">
        <v>26</v>
      </c>
      <c r="B30" s="17">
        <v>5000</v>
      </c>
      <c r="C30" s="36">
        <v>0.83620000000000005</v>
      </c>
      <c r="D30" s="37">
        <v>0.1636</v>
      </c>
      <c r="E30" s="38">
        <v>2.0000000000000001E-4</v>
      </c>
      <c r="F30" s="39">
        <v>17.198833981599979</v>
      </c>
      <c r="G30" s="40">
        <v>16.595483243750088</v>
      </c>
      <c r="H30" s="40">
        <v>21.23932228030003</v>
      </c>
      <c r="I30" s="40">
        <v>17.078599787531211</v>
      </c>
      <c r="J30" s="41">
        <v>16.639331418348188</v>
      </c>
    </row>
    <row r="31" spans="1:10" s="11" customFormat="1" x14ac:dyDescent="0.25">
      <c r="A31" s="16" t="s">
        <v>27</v>
      </c>
      <c r="B31" s="17">
        <v>5000</v>
      </c>
      <c r="C31" s="36">
        <v>0.79700000000000004</v>
      </c>
      <c r="D31" s="37">
        <v>0.20059999999999989</v>
      </c>
      <c r="E31" s="38">
        <v>2.3999999999999998E-3</v>
      </c>
      <c r="F31" s="39">
        <v>20.832200119999978</v>
      </c>
      <c r="G31" s="40">
        <v>20.496314601960041</v>
      </c>
      <c r="H31" s="40">
        <v>22.380349869181892</v>
      </c>
      <c r="I31" s="40">
        <v>9.3637228039999965</v>
      </c>
      <c r="J31" s="41">
        <v>23.76534163399997</v>
      </c>
    </row>
    <row r="32" spans="1:10" s="11" customFormat="1" x14ac:dyDescent="0.25">
      <c r="A32" s="16" t="s">
        <v>28</v>
      </c>
      <c r="B32" s="17">
        <v>5000</v>
      </c>
      <c r="C32" s="36">
        <v>0.76839999999999997</v>
      </c>
      <c r="D32" s="37">
        <v>0.23019999999999999</v>
      </c>
      <c r="E32" s="38">
        <v>1.4E-3</v>
      </c>
      <c r="F32" s="39">
        <v>20.727423142386229</v>
      </c>
      <c r="G32" s="40">
        <v>23.172985826000001</v>
      </c>
      <c r="H32" s="40">
        <v>23.172985826000001</v>
      </c>
      <c r="I32" s="40">
        <v>19.50965028001999</v>
      </c>
      <c r="J32" s="41">
        <v>19.68991126549993</v>
      </c>
    </row>
    <row r="33" spans="1:10" s="11" customFormat="1" x14ac:dyDescent="0.25">
      <c r="A33" s="16" t="s">
        <v>29</v>
      </c>
      <c r="B33" s="17">
        <v>5000</v>
      </c>
      <c r="C33" s="36">
        <v>0.83460000000000001</v>
      </c>
      <c r="D33" s="37">
        <v>0.16539999999999999</v>
      </c>
      <c r="E33" s="38">
        <v>0</v>
      </c>
      <c r="F33" s="39">
        <v>9.659868955999972</v>
      </c>
      <c r="G33" s="40">
        <v>9.659868955999972</v>
      </c>
      <c r="H33" s="40">
        <v>6.6038645224139936</v>
      </c>
      <c r="I33" s="40">
        <v>6.7693682589199389</v>
      </c>
      <c r="J33" s="41">
        <v>9.9574358785707204</v>
      </c>
    </row>
    <row r="34" spans="1:10" s="11" customFormat="1" x14ac:dyDescent="0.25">
      <c r="A34" s="16" t="s">
        <v>30</v>
      </c>
      <c r="B34" s="17">
        <v>5000</v>
      </c>
      <c r="C34" s="36">
        <v>0.83719999999999994</v>
      </c>
      <c r="D34" s="37">
        <v>0.16120000000000001</v>
      </c>
      <c r="E34" s="38">
        <v>1.6000000000000001E-3</v>
      </c>
      <c r="F34" s="39">
        <v>23.888767117801521</v>
      </c>
      <c r="G34" s="40">
        <v>20.657227948075029</v>
      </c>
      <c r="H34" s="40">
        <v>20.657227948075029</v>
      </c>
      <c r="I34" s="40">
        <v>22.587125971519932</v>
      </c>
      <c r="J34" s="41">
        <v>21.955027040000079</v>
      </c>
    </row>
    <row r="35" spans="1:10" s="11" customFormat="1" x14ac:dyDescent="0.25">
      <c r="A35" s="16" t="s">
        <v>31</v>
      </c>
      <c r="B35" s="17">
        <v>5000</v>
      </c>
      <c r="C35" s="36">
        <v>0.79540000000000011</v>
      </c>
      <c r="D35" s="37">
        <v>0.2</v>
      </c>
      <c r="E35" s="38">
        <v>4.5999999999999999E-3</v>
      </c>
      <c r="F35" s="39">
        <v>27.424432615475091</v>
      </c>
      <c r="G35" s="40">
        <v>22.94852906600002</v>
      </c>
      <c r="H35" s="40">
        <v>21.847273653770038</v>
      </c>
      <c r="I35" s="40">
        <v>27.07244413639998</v>
      </c>
      <c r="J35" s="41">
        <v>23.419116992095962</v>
      </c>
    </row>
    <row r="36" spans="1:10" s="11" customFormat="1" x14ac:dyDescent="0.25">
      <c r="A36" s="16" t="s">
        <v>32</v>
      </c>
      <c r="B36" s="17">
        <v>5000</v>
      </c>
      <c r="C36" s="36">
        <v>0.81419999999999992</v>
      </c>
      <c r="D36" s="37">
        <v>0.1812</v>
      </c>
      <c r="E36" s="38">
        <v>4.5999999999999999E-3</v>
      </c>
      <c r="F36" s="39">
        <v>24.63992283679999</v>
      </c>
      <c r="G36" s="40">
        <v>21.71395689621998</v>
      </c>
      <c r="H36" s="40">
        <v>21.55062115531998</v>
      </c>
      <c r="I36" s="40">
        <v>24.31469458561995</v>
      </c>
      <c r="J36" s="41">
        <v>22.220421013999921</v>
      </c>
    </row>
    <row r="37" spans="1:10" s="11" customFormat="1" x14ac:dyDescent="0.25">
      <c r="A37" s="16" t="s">
        <v>33</v>
      </c>
      <c r="B37" s="17">
        <v>5000</v>
      </c>
      <c r="C37" s="36">
        <v>0.83560000000000001</v>
      </c>
      <c r="D37" s="37">
        <v>0.15920000000000001</v>
      </c>
      <c r="E37" s="38">
        <v>5.2000000000000006E-3</v>
      </c>
      <c r="F37" s="39">
        <v>25.590327063159979</v>
      </c>
      <c r="G37" s="40">
        <v>25.863355421440119</v>
      </c>
      <c r="H37" s="40">
        <v>26.42352712640006</v>
      </c>
      <c r="I37" s="40">
        <v>25.59343197459139</v>
      </c>
      <c r="J37" s="41">
        <v>25.07733699814252</v>
      </c>
    </row>
    <row r="38" spans="1:10" s="11" customFormat="1" x14ac:dyDescent="0.25">
      <c r="A38" s="16" t="s">
        <v>34</v>
      </c>
      <c r="B38" s="17">
        <v>5000</v>
      </c>
      <c r="C38" s="36">
        <v>0.84819999999999995</v>
      </c>
      <c r="D38" s="37">
        <v>0.1464</v>
      </c>
      <c r="E38" s="38">
        <v>5.4000000000000003E-3</v>
      </c>
      <c r="F38" s="39">
        <v>25.097085103918349</v>
      </c>
      <c r="G38" s="40">
        <v>25.94989431584003</v>
      </c>
      <c r="H38" s="40">
        <v>24.892440342884711</v>
      </c>
      <c r="I38" s="40">
        <v>24.32303558858213</v>
      </c>
      <c r="J38" s="41">
        <v>24.600032542699982</v>
      </c>
    </row>
    <row r="39" spans="1:10" s="11" customFormat="1" x14ac:dyDescent="0.25">
      <c r="A39" s="16" t="s">
        <v>35</v>
      </c>
      <c r="B39" s="17">
        <v>5000</v>
      </c>
      <c r="C39" s="36">
        <v>0.89139999999999997</v>
      </c>
      <c r="D39" s="37">
        <v>0.1086</v>
      </c>
      <c r="E39" s="38">
        <v>0</v>
      </c>
      <c r="F39" s="39">
        <v>10.0747756394</v>
      </c>
      <c r="G39" s="40">
        <v>11.26727718848004</v>
      </c>
      <c r="H39" s="40">
        <v>9.1068338552000139</v>
      </c>
      <c r="I39" s="40">
        <v>10.533965086711961</v>
      </c>
      <c r="J39" s="41">
        <v>11.26727718848004</v>
      </c>
    </row>
    <row r="40" spans="1:10" s="11" customFormat="1" x14ac:dyDescent="0.25">
      <c r="A40" s="16" t="s">
        <v>36</v>
      </c>
      <c r="B40" s="17">
        <v>5000</v>
      </c>
      <c r="C40" s="36">
        <v>0.79900000000000004</v>
      </c>
      <c r="D40" s="37">
        <v>0.19739999999999999</v>
      </c>
      <c r="E40" s="38">
        <v>3.5999999999999999E-3</v>
      </c>
      <c r="F40" s="39">
        <v>32.354874006399939</v>
      </c>
      <c r="G40" s="40">
        <v>28.775163180350741</v>
      </c>
      <c r="H40" s="40">
        <v>27.950964263256409</v>
      </c>
      <c r="I40" s="40">
        <v>28.602182173999989</v>
      </c>
      <c r="J40" s="41">
        <v>33.037170499400069</v>
      </c>
    </row>
    <row r="41" spans="1:10" s="11" customFormat="1" x14ac:dyDescent="0.25">
      <c r="A41" s="16" t="s">
        <v>37</v>
      </c>
      <c r="B41" s="17">
        <v>5000</v>
      </c>
      <c r="C41" s="36">
        <v>0.84519999999999995</v>
      </c>
      <c r="D41" s="37">
        <v>0.14799999999999999</v>
      </c>
      <c r="E41" s="38">
        <v>6.7999999999999996E-3</v>
      </c>
      <c r="F41" s="39">
        <v>27.36904632488006</v>
      </c>
      <c r="G41" s="40">
        <v>27.359336252271252</v>
      </c>
      <c r="H41" s="40">
        <v>28.021455343999961</v>
      </c>
      <c r="I41" s="40">
        <v>28.074295000399999</v>
      </c>
      <c r="J41" s="41">
        <v>28.178641761642108</v>
      </c>
    </row>
    <row r="42" spans="1:10" s="11" customFormat="1" x14ac:dyDescent="0.25">
      <c r="A42" s="16" t="s">
        <v>38</v>
      </c>
      <c r="B42" s="17">
        <v>5000</v>
      </c>
      <c r="C42" s="36">
        <v>0.81820000000000004</v>
      </c>
      <c r="D42" s="37">
        <v>0.1656</v>
      </c>
      <c r="E42" s="38">
        <v>1.6199999999999999E-2</v>
      </c>
      <c r="F42" s="39">
        <v>77.071452553792753</v>
      </c>
      <c r="G42" s="40">
        <v>75.703545256370091</v>
      </c>
      <c r="H42" s="40">
        <v>77.189730316963107</v>
      </c>
      <c r="I42" s="40">
        <v>86.258889096410016</v>
      </c>
      <c r="J42" s="41">
        <v>86.258889096410016</v>
      </c>
    </row>
    <row r="43" spans="1:10" s="11" customFormat="1" x14ac:dyDescent="0.25">
      <c r="A43" s="16" t="s">
        <v>39</v>
      </c>
      <c r="B43" s="17">
        <v>5000</v>
      </c>
      <c r="C43" s="36">
        <v>0.82139999999999991</v>
      </c>
      <c r="D43" s="37">
        <v>0.16400000000000001</v>
      </c>
      <c r="E43" s="38">
        <v>1.46E-2</v>
      </c>
      <c r="F43" s="39">
        <v>77.071452553792753</v>
      </c>
      <c r="G43" s="40">
        <v>83.779560903140009</v>
      </c>
      <c r="H43" s="40">
        <v>77.189730316963107</v>
      </c>
      <c r="I43" s="40">
        <v>86.258889096410016</v>
      </c>
      <c r="J43" s="41">
        <v>83.779560903140009</v>
      </c>
    </row>
    <row r="44" spans="1:10" s="11" customFormat="1" x14ac:dyDescent="0.25">
      <c r="A44" s="16" t="s">
        <v>40</v>
      </c>
      <c r="B44" s="17">
        <v>5000</v>
      </c>
      <c r="C44" s="36">
        <v>0.83739999999999992</v>
      </c>
      <c r="D44" s="37">
        <v>0.157</v>
      </c>
      <c r="E44" s="38">
        <v>5.5999999999999999E-3</v>
      </c>
      <c r="F44" s="39">
        <v>24.867288979999969</v>
      </c>
      <c r="G44" s="40">
        <v>24.867288979999969</v>
      </c>
      <c r="H44" s="40">
        <v>23.22399355427007</v>
      </c>
      <c r="I44" s="40">
        <v>23.40431760319996</v>
      </c>
      <c r="J44" s="41">
        <v>28.70109833575281</v>
      </c>
    </row>
    <row r="45" spans="1:10" s="11" customFormat="1" x14ac:dyDescent="0.25">
      <c r="A45" s="16" t="s">
        <v>41</v>
      </c>
      <c r="B45" s="17">
        <v>5000</v>
      </c>
      <c r="C45" s="36">
        <v>0.81000000000000016</v>
      </c>
      <c r="D45" s="37">
        <v>0.18659999999999999</v>
      </c>
      <c r="E45" s="38">
        <v>3.3999999999999998E-3</v>
      </c>
      <c r="F45" s="39">
        <v>22.17094266572008</v>
      </c>
      <c r="G45" s="40">
        <v>28.506660372000031</v>
      </c>
      <c r="H45" s="40">
        <v>21.870491291639979</v>
      </c>
      <c r="I45" s="40">
        <v>17.15027968778908</v>
      </c>
      <c r="J45" s="41">
        <v>21.871093395464111</v>
      </c>
    </row>
    <row r="46" spans="1:10" s="11" customFormat="1" x14ac:dyDescent="0.25">
      <c r="A46" s="16" t="s">
        <v>42</v>
      </c>
      <c r="B46" s="17">
        <v>5000</v>
      </c>
      <c r="C46" s="36">
        <v>0.88099999999999989</v>
      </c>
      <c r="D46" s="37">
        <v>0.1154</v>
      </c>
      <c r="E46" s="38">
        <v>3.5999999999999999E-3</v>
      </c>
      <c r="F46" s="39">
        <v>28.0613379545599</v>
      </c>
      <c r="G46" s="40">
        <v>28.663613350720009</v>
      </c>
      <c r="H46" s="40">
        <v>29.691324887456052</v>
      </c>
      <c r="I46" s="40">
        <v>29.691324887456052</v>
      </c>
      <c r="J46" s="41">
        <v>29.691324887456052</v>
      </c>
    </row>
    <row r="47" spans="1:10" s="11" customFormat="1" x14ac:dyDescent="0.25">
      <c r="A47" s="16" t="s">
        <v>43</v>
      </c>
      <c r="B47" s="17">
        <v>5000</v>
      </c>
      <c r="C47" s="36">
        <v>0.83779999999999988</v>
      </c>
      <c r="D47" s="37">
        <v>0.15559999999999999</v>
      </c>
      <c r="E47" s="38">
        <v>6.6E-3</v>
      </c>
      <c r="F47" s="39">
        <v>28.579528464366199</v>
      </c>
      <c r="G47" s="40">
        <v>28.12810996552</v>
      </c>
      <c r="H47" s="40">
        <v>28.33657458999998</v>
      </c>
      <c r="I47" s="40">
        <v>28.822826170718031</v>
      </c>
      <c r="J47" s="41">
        <v>29.27074000848733</v>
      </c>
    </row>
    <row r="48" spans="1:10" s="11" customFormat="1" x14ac:dyDescent="0.25">
      <c r="A48" s="16" t="s">
        <v>44</v>
      </c>
      <c r="B48" s="17">
        <v>5000</v>
      </c>
      <c r="C48" s="36">
        <v>0.91580000000000017</v>
      </c>
      <c r="D48" s="37">
        <v>8.4199999999999969E-2</v>
      </c>
      <c r="E48" s="38">
        <v>0</v>
      </c>
      <c r="F48" s="39">
        <v>11.28261722600006</v>
      </c>
      <c r="G48" s="40">
        <v>11.920207506799979</v>
      </c>
      <c r="H48" s="40">
        <v>11.17129959897505</v>
      </c>
      <c r="I48" s="40">
        <v>11.29272524974987</v>
      </c>
      <c r="J48" s="41">
        <v>11.920207506799979</v>
      </c>
    </row>
    <row r="49" spans="1:10" s="11" customFormat="1" x14ac:dyDescent="0.25">
      <c r="A49" s="16" t="s">
        <v>45</v>
      </c>
      <c r="B49" s="17">
        <v>5000</v>
      </c>
      <c r="C49" s="36">
        <v>0.83539999999999992</v>
      </c>
      <c r="D49" s="37">
        <v>0.15820000000000001</v>
      </c>
      <c r="E49" s="38">
        <v>6.4000000000000003E-3</v>
      </c>
      <c r="F49" s="39">
        <v>25.962404070977581</v>
      </c>
      <c r="G49" s="40">
        <v>34.646317567999994</v>
      </c>
      <c r="H49" s="40">
        <v>24.82807302560002</v>
      </c>
      <c r="I49" s="40">
        <v>25.270710057289978</v>
      </c>
      <c r="J49" s="41">
        <v>24.65562470115994</v>
      </c>
    </row>
    <row r="50" spans="1:10" s="11" customFormat="1" x14ac:dyDescent="0.25">
      <c r="A50" s="16" t="s">
        <v>46</v>
      </c>
      <c r="B50" s="17">
        <v>5000</v>
      </c>
      <c r="C50" s="36">
        <v>0.82159999999999989</v>
      </c>
      <c r="D50" s="37">
        <v>0.13919999999999999</v>
      </c>
      <c r="E50" s="38">
        <v>3.9199999999999999E-2</v>
      </c>
      <c r="F50" s="39">
        <v>106.5255313587201</v>
      </c>
      <c r="G50" s="40">
        <v>106.5255313587201</v>
      </c>
      <c r="H50" s="40">
        <v>71.141459165599997</v>
      </c>
      <c r="I50" s="40">
        <v>78.358816496000046</v>
      </c>
      <c r="J50" s="41">
        <v>78.358816496000046</v>
      </c>
    </row>
    <row r="51" spans="1:10" s="11" customFormat="1" x14ac:dyDescent="0.25">
      <c r="A51" s="16" t="s">
        <v>47</v>
      </c>
      <c r="B51" s="17">
        <v>5000</v>
      </c>
      <c r="C51" s="36">
        <v>0.88919999999999999</v>
      </c>
      <c r="D51" s="37">
        <v>0.1072</v>
      </c>
      <c r="E51" s="38">
        <v>3.5999999999999999E-3</v>
      </c>
      <c r="F51" s="39">
        <v>30.874893277999991</v>
      </c>
      <c r="G51" s="40">
        <v>25.136421664760022</v>
      </c>
      <c r="H51" s="40">
        <v>25.0086294368</v>
      </c>
      <c r="I51" s="40">
        <v>30.874893277999991</v>
      </c>
      <c r="J51" s="41">
        <v>25.015501164356049</v>
      </c>
    </row>
    <row r="52" spans="1:10" s="11" customFormat="1" x14ac:dyDescent="0.25">
      <c r="A52" s="16" t="s">
        <v>48</v>
      </c>
      <c r="B52" s="17">
        <v>5000</v>
      </c>
      <c r="C52" s="36">
        <v>0.89239999999999997</v>
      </c>
      <c r="D52" s="37">
        <v>0.1032</v>
      </c>
      <c r="E52" s="38">
        <v>4.3999999999999994E-3</v>
      </c>
      <c r="F52" s="39">
        <v>23.825388447080069</v>
      </c>
      <c r="G52" s="40">
        <v>25.205359550204001</v>
      </c>
      <c r="H52" s="40">
        <v>31.225533588607959</v>
      </c>
      <c r="I52" s="40">
        <v>30.874893277999991</v>
      </c>
      <c r="J52" s="41">
        <v>25.730016011019469</v>
      </c>
    </row>
    <row r="53" spans="1:10" s="11" customFormat="1" x14ac:dyDescent="0.25">
      <c r="A53" s="16" t="s">
        <v>49</v>
      </c>
      <c r="B53" s="17">
        <v>5000</v>
      </c>
      <c r="C53" s="36">
        <v>0.84259999999999979</v>
      </c>
      <c r="D53" s="37">
        <v>0.15279999999999999</v>
      </c>
      <c r="E53" s="38">
        <v>4.5999999999999999E-3</v>
      </c>
      <c r="F53" s="39">
        <v>28.156881500000001</v>
      </c>
      <c r="G53" s="40">
        <v>33.946358650700063</v>
      </c>
      <c r="H53" s="40">
        <v>33.946358650700063</v>
      </c>
      <c r="I53" s="40">
        <v>32.605620665100133</v>
      </c>
      <c r="J53" s="41">
        <v>32.605620665100133</v>
      </c>
    </row>
    <row r="54" spans="1:10" s="11" customFormat="1" x14ac:dyDescent="0.25">
      <c r="A54" s="16" t="s">
        <v>50</v>
      </c>
      <c r="B54" s="17">
        <v>5000</v>
      </c>
      <c r="C54" s="36">
        <v>0.83560000000000001</v>
      </c>
      <c r="D54" s="37">
        <v>0.159</v>
      </c>
      <c r="E54" s="38">
        <v>5.4000000000000003E-3</v>
      </c>
      <c r="F54" s="39">
        <v>23.124641360940011</v>
      </c>
      <c r="G54" s="40">
        <v>23.51026056952583</v>
      </c>
      <c r="H54" s="40">
        <v>23.316256233499999</v>
      </c>
      <c r="I54" s="40">
        <v>23.27947687456637</v>
      </c>
      <c r="J54" s="41">
        <v>24.484687663500001</v>
      </c>
    </row>
    <row r="55" spans="1:10" s="11" customFormat="1" x14ac:dyDescent="0.25">
      <c r="A55" s="16" t="s">
        <v>51</v>
      </c>
      <c r="B55" s="17">
        <v>5000</v>
      </c>
      <c r="C55" s="36">
        <v>0.8375999999999999</v>
      </c>
      <c r="D55" s="37">
        <v>0.15659999999999999</v>
      </c>
      <c r="E55" s="38">
        <v>5.7999999999999996E-3</v>
      </c>
      <c r="F55" s="39">
        <v>24.484687663500001</v>
      </c>
      <c r="G55" s="40">
        <v>39.680464751450039</v>
      </c>
      <c r="H55" s="40">
        <v>23.16003013534953</v>
      </c>
      <c r="I55" s="40">
        <v>25.715748654387621</v>
      </c>
      <c r="J55" s="41">
        <v>23.241492731600012</v>
      </c>
    </row>
    <row r="56" spans="1:10" s="11" customFormat="1" x14ac:dyDescent="0.25">
      <c r="A56" s="16" t="s">
        <v>52</v>
      </c>
      <c r="B56" s="17">
        <v>5000</v>
      </c>
      <c r="C56" s="36">
        <v>0.83840000000000003</v>
      </c>
      <c r="D56" s="37">
        <v>0.14699999999999999</v>
      </c>
      <c r="E56" s="38">
        <v>1.46E-2</v>
      </c>
      <c r="F56" s="39">
        <v>33.290994716021082</v>
      </c>
      <c r="G56" s="40">
        <v>29.179625014167911</v>
      </c>
      <c r="H56" s="40">
        <v>28.56120411453205</v>
      </c>
      <c r="I56" s="40">
        <v>29.179625014167929</v>
      </c>
      <c r="J56" s="41">
        <v>29.179625014167929</v>
      </c>
    </row>
    <row r="57" spans="1:10" s="11" customFormat="1" x14ac:dyDescent="0.25">
      <c r="A57" s="16" t="s">
        <v>53</v>
      </c>
      <c r="B57" s="17">
        <v>5000</v>
      </c>
      <c r="C57" s="36">
        <v>0.84979999999999989</v>
      </c>
      <c r="D57" s="37">
        <v>0.14419999999999999</v>
      </c>
      <c r="E57" s="38">
        <v>6.0000000000000001E-3</v>
      </c>
      <c r="F57" s="39">
        <v>37.96874516989255</v>
      </c>
      <c r="G57" s="40">
        <v>37.968632375209999</v>
      </c>
      <c r="H57" s="40">
        <v>21.92914440707008</v>
      </c>
      <c r="I57" s="40">
        <v>24.779549043694971</v>
      </c>
      <c r="J57" s="41">
        <v>21.54872054000008</v>
      </c>
    </row>
    <row r="58" spans="1:10" s="11" customFormat="1" x14ac:dyDescent="0.25">
      <c r="A58" s="16" t="s">
        <v>54</v>
      </c>
      <c r="B58" s="17">
        <v>5000</v>
      </c>
      <c r="C58" s="36">
        <v>0.84699999999999986</v>
      </c>
      <c r="D58" s="37">
        <v>0.13819999999999999</v>
      </c>
      <c r="E58" s="38">
        <v>1.4800000000000001E-2</v>
      </c>
      <c r="F58" s="39">
        <v>28.646003958036221</v>
      </c>
      <c r="G58" s="40">
        <v>29.435255719316022</v>
      </c>
      <c r="H58" s="40">
        <v>29.015839737440061</v>
      </c>
      <c r="I58" s="40">
        <v>39.875221419920102</v>
      </c>
      <c r="J58" s="41">
        <v>51.354570665456038</v>
      </c>
    </row>
    <row r="59" spans="1:10" s="11" customFormat="1" x14ac:dyDescent="0.25">
      <c r="A59" s="16" t="s">
        <v>55</v>
      </c>
      <c r="B59" s="17">
        <v>5000</v>
      </c>
      <c r="C59" s="36">
        <v>0.78760000000000008</v>
      </c>
      <c r="D59" s="37">
        <v>0.2094</v>
      </c>
      <c r="E59" s="38">
        <v>3.0000000000000001E-3</v>
      </c>
      <c r="F59" s="39">
        <v>20.530090939759951</v>
      </c>
      <c r="G59" s="40">
        <v>20.723537481799891</v>
      </c>
      <c r="H59" s="40">
        <v>21.906283979400001</v>
      </c>
      <c r="I59" s="40">
        <v>21.95578781147147</v>
      </c>
      <c r="J59" s="41">
        <v>22.225245676610879</v>
      </c>
    </row>
    <row r="60" spans="1:10" s="11" customFormat="1" x14ac:dyDescent="0.25">
      <c r="A60" s="16" t="s">
        <v>56</v>
      </c>
      <c r="B60" s="17">
        <v>5000</v>
      </c>
      <c r="C60" s="36">
        <v>0.84800000000000009</v>
      </c>
      <c r="D60" s="37">
        <v>0.1454</v>
      </c>
      <c r="E60" s="38">
        <v>6.6E-3</v>
      </c>
      <c r="F60" s="39">
        <v>27.538079154200009</v>
      </c>
      <c r="G60" s="40">
        <v>28.631380289614981</v>
      </c>
      <c r="H60" s="40">
        <v>28.18127692268013</v>
      </c>
      <c r="I60" s="40">
        <v>23.99192958975194</v>
      </c>
      <c r="J60" s="41">
        <v>25.11995521193904</v>
      </c>
    </row>
    <row r="61" spans="1:10" s="11" customFormat="1" x14ac:dyDescent="0.25">
      <c r="A61" s="16" t="s">
        <v>57</v>
      </c>
      <c r="B61" s="17">
        <v>5000</v>
      </c>
      <c r="C61" s="36">
        <v>0.82279999999999998</v>
      </c>
      <c r="D61" s="37">
        <v>0.17299999999999999</v>
      </c>
      <c r="E61" s="38">
        <v>4.2000000000000006E-3</v>
      </c>
      <c r="F61" s="39">
        <v>27.66157293284008</v>
      </c>
      <c r="G61" s="40">
        <v>23.486703622539991</v>
      </c>
      <c r="H61" s="40">
        <v>28.10985138024504</v>
      </c>
      <c r="I61" s="40">
        <v>27.02098297459996</v>
      </c>
      <c r="J61" s="41">
        <v>22.061164862348441</v>
      </c>
    </row>
    <row r="62" spans="1:10" s="11" customFormat="1" x14ac:dyDescent="0.25">
      <c r="A62" s="16" t="s">
        <v>58</v>
      </c>
      <c r="B62" s="17">
        <v>5000</v>
      </c>
      <c r="C62" s="36">
        <v>0.83520000000000005</v>
      </c>
      <c r="D62" s="37">
        <v>0.161</v>
      </c>
      <c r="E62" s="38">
        <v>3.8E-3</v>
      </c>
      <c r="F62" s="39">
        <v>21.46208001232517</v>
      </c>
      <c r="G62" s="40">
        <v>21.42210381875007</v>
      </c>
      <c r="H62" s="40">
        <v>22.362269510000019</v>
      </c>
      <c r="I62" s="40">
        <v>23.980455386000049</v>
      </c>
      <c r="J62" s="41">
        <v>22.362269510000019</v>
      </c>
    </row>
    <row r="63" spans="1:10" s="11" customFormat="1" x14ac:dyDescent="0.25">
      <c r="A63" s="18" t="s">
        <v>59</v>
      </c>
      <c r="B63" s="19">
        <v>5000</v>
      </c>
      <c r="C63" s="42">
        <v>0.90200000000000014</v>
      </c>
      <c r="D63" s="43">
        <v>9.7599999999999978E-2</v>
      </c>
      <c r="E63" s="44">
        <v>4.0000000000000002E-4</v>
      </c>
      <c r="F63" s="45">
        <v>19.9701525301641</v>
      </c>
      <c r="G63" s="46">
        <v>20.390743231640009</v>
      </c>
      <c r="H63" s="46">
        <v>19.41157306880001</v>
      </c>
      <c r="I63" s="46">
        <v>7.5076888531310004</v>
      </c>
      <c r="J63" s="47">
        <v>20.390743231640009</v>
      </c>
    </row>
    <row r="64" spans="1:10" s="11" customFormat="1" ht="15.75" thickBot="1" x14ac:dyDescent="0.3">
      <c r="A64" s="20" t="s">
        <v>64</v>
      </c>
      <c r="B64" s="13"/>
      <c r="C64" s="48">
        <f>SUBTOTAL(101,Tabla1[&lt; 1%])</f>
        <v>0.84889666666666663</v>
      </c>
      <c r="D64" s="49">
        <f>SUBTOTAL(101,Tabla1[Accesibles])</f>
        <v>0.14654</v>
      </c>
      <c r="E64" s="50">
        <f>SUBTOTAL(101,Tabla1[&gt; 20%])</f>
        <v>4.5633333333333333E-3</v>
      </c>
      <c r="F64" s="51">
        <f>SUBTOTAL(104,Tabla1[1])</f>
        <v>106.5255313587201</v>
      </c>
      <c r="G64" s="52">
        <f>SUBTOTAL(104,Tabla1[2])</f>
        <v>106.5255313587201</v>
      </c>
      <c r="H64" s="52">
        <f>SUBTOTAL(104,Tabla1[3])</f>
        <v>77.189730316963107</v>
      </c>
      <c r="I64" s="52">
        <f>SUBTOTAL(104,Tabla1[4])</f>
        <v>86.258889096410016</v>
      </c>
      <c r="J64" s="53">
        <f>SUBTOTAL(104,Tabla1[5])</f>
        <v>86.258889096410016</v>
      </c>
    </row>
  </sheetData>
  <mergeCells count="3">
    <mergeCell ref="C1:E1"/>
    <mergeCell ref="F1:J1"/>
    <mergeCell ref="F2:J2"/>
  </mergeCells>
  <phoneticPr fontId="4" type="noConversion"/>
  <pageMargins left="0.75" right="0.75" top="1" bottom="1" header="0.5" footer="0.5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pablo hernandez</cp:lastModifiedBy>
  <dcterms:created xsi:type="dcterms:W3CDTF">2022-06-15T09:55:12Z</dcterms:created>
  <dcterms:modified xsi:type="dcterms:W3CDTF">2022-06-22T13:34:23Z</dcterms:modified>
</cp:coreProperties>
</file>