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S:\publicworks\TREE FOLDER\Residential Tree Planting Program\"/>
    </mc:Choice>
  </mc:AlternateContent>
  <xr:revisionPtr revIDLastSave="0" documentId="13_ncr:1_{3A37EC59-73CF-4A39-BB6A-D2CD0D94FF71}" xr6:coauthVersionLast="47" xr6:coauthVersionMax="47" xr10:uidLastSave="{00000000-0000-0000-0000-000000000000}"/>
  <bookViews>
    <workbookView xWindow="-120" yWindow="-120" windowWidth="29040" windowHeight="15720" xr2:uid="{3C6FE497-7D0E-444E-AD51-25999F992982}"/>
  </bookViews>
  <sheets>
    <sheet name="Applications" sheetId="2" r:id="rId1"/>
    <sheet name="Inventory" sheetId="1" r:id="rId2"/>
  </sheets>
  <definedNames>
    <definedName name="_xlnm._FilterDatabase" localSheetId="0" hidden="1">Applications!$A$1:$A$60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20" i="1"/>
  <c r="C19" i="1"/>
  <c r="C22" i="1"/>
  <c r="C21" i="1"/>
  <c r="C16" i="1"/>
  <c r="C10" i="1"/>
  <c r="C7" i="1"/>
  <c r="C18" i="1"/>
  <c r="C17" i="1"/>
  <c r="C9" i="1"/>
  <c r="C6" i="1"/>
  <c r="C8" i="1"/>
  <c r="C14" i="1"/>
  <c r="C12" i="1"/>
  <c r="C15" i="1"/>
  <c r="C5" i="1"/>
  <c r="C13" i="1"/>
  <c r="C11" i="1"/>
  <c r="C23" i="1" l="1"/>
</calcChain>
</file>

<file path=xl/sharedStrings.xml><?xml version="1.0" encoding="utf-8"?>
<sst xmlns="http://schemas.openxmlformats.org/spreadsheetml/2006/main" count="320" uniqueCount="218">
  <si>
    <t>Species</t>
  </si>
  <si>
    <t>Tally</t>
  </si>
  <si>
    <t>Freeman maple</t>
  </si>
  <si>
    <t>Apple serviceberry</t>
  </si>
  <si>
    <t>River birch</t>
  </si>
  <si>
    <t>Redbud</t>
  </si>
  <si>
    <t>Dogwood</t>
  </si>
  <si>
    <t>Persimmon</t>
  </si>
  <si>
    <t>Honeylocust</t>
  </si>
  <si>
    <t>American holly</t>
  </si>
  <si>
    <t>Sweetgum</t>
  </si>
  <si>
    <t>Tulip tree</t>
  </si>
  <si>
    <t>Southern magnolia</t>
  </si>
  <si>
    <t>Sweetbay magnolia</t>
  </si>
  <si>
    <t>Loblolly pine</t>
  </si>
  <si>
    <t>Swamp white oak</t>
  </si>
  <si>
    <t>Nuttall oak</t>
  </si>
  <si>
    <t>Bald cypress</t>
  </si>
  <si>
    <t>American linden</t>
  </si>
  <si>
    <t>American elm</t>
  </si>
  <si>
    <t>First and Last Name:</t>
  </si>
  <si>
    <t>Email Address:</t>
  </si>
  <si>
    <t>Phone Number:</t>
  </si>
  <si>
    <t>Address of the Tree</t>
  </si>
  <si>
    <t>Yunfeng Zhang</t>
  </si>
  <si>
    <t>cenlaker@gmail.com</t>
  </si>
  <si>
    <t>Moustafa Ahmed</t>
  </si>
  <si>
    <t>Eric Byrd</t>
  </si>
  <si>
    <t>ebyrd@outlook.com</t>
  </si>
  <si>
    <t>9116 Saint Andrews Pl</t>
  </si>
  <si>
    <t>Quan Bui</t>
  </si>
  <si>
    <t>mkmanagement9011@gmail.com</t>
  </si>
  <si>
    <t>Dustin Clookey</t>
  </si>
  <si>
    <t>dustinclookey@gmail.com</t>
  </si>
  <si>
    <t>Alec Lynde</t>
  </si>
  <si>
    <t>alec.j.lynde@protonmail.com</t>
  </si>
  <si>
    <t>5012 Roanoke Pl</t>
  </si>
  <si>
    <t>Delbert Propst</t>
  </si>
  <si>
    <t>delray3@verizon.net</t>
  </si>
  <si>
    <t>Eunyoung Hwang</t>
  </si>
  <si>
    <t>pmb006@hotmail.com</t>
  </si>
  <si>
    <t>Samuel Robert Ramsey</t>
  </si>
  <si>
    <t>ramsey@umd.edu</t>
  </si>
  <si>
    <t xml:space="preserve">George DiBernardo </t>
  </si>
  <si>
    <t>4713 Berwyn Rd</t>
  </si>
  <si>
    <t>Aurangzeb Nisar</t>
  </si>
  <si>
    <t>Timothy Conley</t>
  </si>
  <si>
    <t>katieandtim40@gmail.com</t>
  </si>
  <si>
    <t>Adam Claudy</t>
  </si>
  <si>
    <t>atclaudy@gmail.com</t>
  </si>
  <si>
    <t>9400 49th Ave</t>
  </si>
  <si>
    <t>Joe and Marie Chvatal</t>
  </si>
  <si>
    <t>ahew@collegeparkmd.gov</t>
  </si>
  <si>
    <t>9105 Autoville Dr</t>
  </si>
  <si>
    <t>Frances Sutphen</t>
  </si>
  <si>
    <t>healingfls@verizon.net</t>
  </si>
  <si>
    <t>Species 1</t>
  </si>
  <si>
    <t>Species 2</t>
  </si>
  <si>
    <t>Species 3</t>
  </si>
  <si>
    <t>Species 4</t>
  </si>
  <si>
    <t>James Milmoe</t>
  </si>
  <si>
    <t>milmoej2007@hotmail.com</t>
  </si>
  <si>
    <t>William Crane</t>
  </si>
  <si>
    <t>frunpro@outlook.com</t>
  </si>
  <si>
    <t>8611 Rhode Island Ave</t>
  </si>
  <si>
    <t>Kenesha Reynolds</t>
  </si>
  <si>
    <t>kenallie26@gmail.com</t>
  </si>
  <si>
    <t>9629 52nd Ave</t>
  </si>
  <si>
    <t>Carlton &amp; Marion Green</t>
  </si>
  <si>
    <t>marilg@juno.com</t>
  </si>
  <si>
    <t>Russell Quintero</t>
  </si>
  <si>
    <t>russellq@gmail.com</t>
  </si>
  <si>
    <t>9621 Narragansett Pkwy</t>
  </si>
  <si>
    <t>Bernadette Tan</t>
  </si>
  <si>
    <t>help.artemisia@gmail.com</t>
  </si>
  <si>
    <t>5108 Navahoe St</t>
  </si>
  <si>
    <t>Sharon Crissinger</t>
  </si>
  <si>
    <t>sharon.crissinger@gmail.com</t>
  </si>
  <si>
    <t>4908 Fox St</t>
  </si>
  <si>
    <t>Viki Johnson</t>
  </si>
  <si>
    <t>vjhook@yahoo.com</t>
  </si>
  <si>
    <t>9522 51st Ave</t>
  </si>
  <si>
    <t>Maxine Gross</t>
  </si>
  <si>
    <t>maxine.a.gross@gmail.com</t>
  </si>
  <si>
    <t>5011 Navahoe St</t>
  </si>
  <si>
    <t>Patrick Smith</t>
  </si>
  <si>
    <t>psmith@dematha.org</t>
  </si>
  <si>
    <t>9211 Wofford Ln</t>
  </si>
  <si>
    <t>Cara Pleau</t>
  </si>
  <si>
    <t>cara.pleau@gmail.com</t>
  </si>
  <si>
    <t>3730 Marlbrough Way</t>
  </si>
  <si>
    <t>Gil Berterand</t>
  </si>
  <si>
    <t>gberterand@msn.com</t>
  </si>
  <si>
    <t>8806 36th Ave</t>
  </si>
  <si>
    <t>John Wilkerson</t>
  </si>
  <si>
    <t>john.stirling.wilkerson@gmail.com</t>
  </si>
  <si>
    <t>8615 Rhode Island Ave</t>
  </si>
  <si>
    <t>Alma Umana</t>
  </si>
  <si>
    <t>alma.umana21@gmail.com</t>
  </si>
  <si>
    <t>4710 Mangum Rd</t>
  </si>
  <si>
    <t>Alison Frane</t>
  </si>
  <si>
    <t>4912 Indian Ln</t>
  </si>
  <si>
    <t>9011 Saint Andrews Pl</t>
  </si>
  <si>
    <t>8709 48th Ave</t>
  </si>
  <si>
    <t>7314 Edmonston Rd</t>
  </si>
  <si>
    <t>5025 Kenesaw St</t>
  </si>
  <si>
    <t>6909 Dartmouth Ave</t>
  </si>
  <si>
    <t>ajfrane@gmail.com</t>
  </si>
  <si>
    <t>H. Keith Pierce</t>
  </si>
  <si>
    <t>hkpmoto@gmail.com</t>
  </si>
  <si>
    <t>Warren Corbin</t>
  </si>
  <si>
    <t>Notes</t>
  </si>
  <si>
    <t>9531 48th Ave</t>
  </si>
  <si>
    <t>dwigglesworth@collegeparkmd.gov</t>
  </si>
  <si>
    <t>requested deer protection</t>
  </si>
  <si>
    <t>9603 51st Ave</t>
  </si>
  <si>
    <t>4822 Erie St</t>
  </si>
  <si>
    <t>Vanesa Hercules</t>
  </si>
  <si>
    <t>vnhercules@gmail.com</t>
  </si>
  <si>
    <t>9713 51st Pl</t>
  </si>
  <si>
    <t>Maria Sosa</t>
  </si>
  <si>
    <t>5000 Geronimo St</t>
  </si>
  <si>
    <t>Louise Niepoetter</t>
  </si>
  <si>
    <t>lpniepoetter@kennedy-center.org</t>
  </si>
  <si>
    <t>stephen.wills@usda.gov</t>
  </si>
  <si>
    <t>Stephen Wills</t>
  </si>
  <si>
    <t>Beatriz Gamez</t>
  </si>
  <si>
    <t>beatrizperez601@gmail.com</t>
  </si>
  <si>
    <t>Stephanie Stone</t>
  </si>
  <si>
    <t>stone.stephanie@gmail.com</t>
  </si>
  <si>
    <t xml:space="preserve">	7207 Dartmouth Ave</t>
  </si>
  <si>
    <t>Theresa Keeler</t>
  </si>
  <si>
    <t>Patrick Jones</t>
  </si>
  <si>
    <t>trick.jones1966@gmail.com</t>
  </si>
  <si>
    <t>3535 Duke St</t>
  </si>
  <si>
    <t>Jacob Hamburger</t>
  </si>
  <si>
    <t>hamburger.jacob@gmail.com</t>
  </si>
  <si>
    <t>Terry Whelton</t>
  </si>
  <si>
    <t>twhelton@umd.edu</t>
  </si>
  <si>
    <t xml:space="preserve">	5026 Laguna Rd</t>
  </si>
  <si>
    <t>8717 36th Ave</t>
  </si>
  <si>
    <t>9743 53rd Avenue</t>
  </si>
  <si>
    <t>5018 Roanoke Pl</t>
  </si>
  <si>
    <t>5002 Indian Ln</t>
  </si>
  <si>
    <t>Joyce Lewis</t>
  </si>
  <si>
    <t>joycelewisx@yahoo.com</t>
  </si>
  <si>
    <t>Dwight Onley</t>
  </si>
  <si>
    <t>7329 Radcliffe Dr</t>
  </si>
  <si>
    <t>antuco@verizon.net</t>
  </si>
  <si>
    <t>Maria Kensey</t>
  </si>
  <si>
    <t>mkensey5@gmail.com</t>
  </si>
  <si>
    <t>9524 49th Ave</t>
  </si>
  <si>
    <t>theresa.keeler@yahoo.com</t>
  </si>
  <si>
    <t>sm.alicea.s@gmail.com</t>
  </si>
  <si>
    <t>nisar642@hotmail.com</t>
  </si>
  <si>
    <t>zamalek149@yahoo.com</t>
  </si>
  <si>
    <t>lgd62752@icloud.com</t>
  </si>
  <si>
    <t>4610 Amherst Rd</t>
  </si>
  <si>
    <t>Garrett Geraci</t>
  </si>
  <si>
    <t>geraci.gm@gmail.com</t>
  </si>
  <si>
    <t>5020 Geronimo St</t>
  </si>
  <si>
    <t>Marcy Jagdeo</t>
  </si>
  <si>
    <t>marcyjagdeo@gmail.com</t>
  </si>
  <si>
    <t xml:space="preserve">	9726 52nd Ave</t>
  </si>
  <si>
    <t>Kelvin Esters</t>
  </si>
  <si>
    <t>kpe546@yahoo.com</t>
  </si>
  <si>
    <t xml:space="preserve">	4912 Blackfoot Rd</t>
  </si>
  <si>
    <t>Elizabeth Bell</t>
  </si>
  <si>
    <t>Ljenkins0791@yahoo.com</t>
  </si>
  <si>
    <t>5 Austin Ct</t>
  </si>
  <si>
    <t>Nancy Woodhouse</t>
  </si>
  <si>
    <t>Nancy800711@aol.com</t>
  </si>
  <si>
    <t xml:space="preserve">	9608 Autoville Dr</t>
  </si>
  <si>
    <t>Matthew Jesick</t>
  </si>
  <si>
    <t>mattjesick@yahoo.com</t>
  </si>
  <si>
    <t xml:space="preserve">	4516 Albion Road</t>
  </si>
  <si>
    <t>John Littleford (owner)</t>
  </si>
  <si>
    <t xml:space="preserve">                                                                                                                          </t>
  </si>
  <si>
    <t>María Guerra</t>
  </si>
  <si>
    <t>cguerra0213@gmail.com</t>
  </si>
  <si>
    <t>9224 Saint Andrew’s Pl</t>
  </si>
  <si>
    <t>4806 Indian Ln</t>
  </si>
  <si>
    <t>6917 Carleton Ter</t>
  </si>
  <si>
    <t>TBD</t>
  </si>
  <si>
    <t>8302 Potomac Ave</t>
  </si>
  <si>
    <t>4817 Osage St</t>
  </si>
  <si>
    <t>Daniel Richtmyre</t>
  </si>
  <si>
    <t>drichtmyre@gmail.com</t>
  </si>
  <si>
    <t>9802 53rd Ave</t>
  </si>
  <si>
    <t>Total</t>
  </si>
  <si>
    <t>8803 Rhode Island Ave</t>
  </si>
  <si>
    <t>9519 48th Ave</t>
  </si>
  <si>
    <t>4708 Kiernan Rd</t>
  </si>
  <si>
    <t>Jeffrey Kusterbeck</t>
  </si>
  <si>
    <t>kusterjm@gmail.com</t>
  </si>
  <si>
    <t>7406 Edmonston Rd</t>
  </si>
  <si>
    <t>Brittney Kuzila</t>
  </si>
  <si>
    <t>brittneykuzila@gmail.com</t>
  </si>
  <si>
    <t xml:space="preserve">	5012 Hollywood Rd</t>
  </si>
  <si>
    <t>Amanda McWilliams</t>
  </si>
  <si>
    <t>mmmletsnot@gmail.com</t>
  </si>
  <si>
    <t>7015 Wake Forest Dr</t>
  </si>
  <si>
    <t>College Park Fall '24 Planting</t>
  </si>
  <si>
    <t>Last updated: 8/2 1 pm</t>
  </si>
  <si>
    <t>contact owner to turn off circuit for shed</t>
  </si>
  <si>
    <t>City Dist</t>
  </si>
  <si>
    <t>City Inspetion date</t>
  </si>
  <si>
    <t>Casey Trees date planted</t>
  </si>
  <si>
    <t>11/18/224</t>
  </si>
  <si>
    <t>Khensani</t>
  </si>
  <si>
    <t>5004 Fox St</t>
  </si>
  <si>
    <t>Debbie Rowe</t>
  </si>
  <si>
    <t>drowe@porterwright.com</t>
  </si>
  <si>
    <t>301-275-7942</t>
  </si>
  <si>
    <t>7520 Edmonston Rd</t>
  </si>
  <si>
    <t>11/22//2024</t>
  </si>
  <si>
    <t>Eastern Red Cedars</t>
  </si>
  <si>
    <t>4811 Osage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</si>
</sst>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 applyFill="1"/>
    <xf numFmtId="0" fontId="1" fillId="0" borderId="2" xfId="0" applyFont="1" applyBorder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0" xfId="0" applyAlignment="1">
      <alignment horizontal="left"/>
    </xf>
    <xf numFmtId="0" fontId="1" fillId="2" borderId="12" xfId="0" applyFont="1" applyFill="1" applyBorder="1"/>
    <xf numFmtId="0" fontId="0" fillId="0" borderId="9" xfId="0" applyBorder="1"/>
    <xf numFmtId="0" fontId="2" fillId="0" borderId="1" xfId="0" applyFont="1" applyBorder="1"/>
    <xf numFmtId="0" fontId="1" fillId="0" borderId="8" xfId="0" applyFont="1" applyBorder="1"/>
    <xf numFmtId="0" fontId="1" fillId="0" borderId="13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4" xfId="0" applyBorder="1" applyAlignment="1">
      <alignment horizontal="left" vertical="top" wrapText="1"/>
    </xf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&lt;=9999999]###\-####;\(###\)\ ###\-####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BE146-A09A-4D05-9D3E-0DE92C9B5377}" name="Table1" displayName="Table1" ref="B1:L60" totalsRowShown="0" headerRowDxfId="9">
  <autoFilter ref="B1:L60" xr:uid="{E2FBE146-A09A-4D05-9D3E-0DE92C9B5377}"/>
  <tableColumns count="11">
    <tableColumn id="2" xr3:uid="{4A16033A-30FB-4D6B-ABA4-DC63C6545EF1}" name="First and Last Name:"/>
    <tableColumn id="3" xr3:uid="{30E590CE-7F24-4604-A63B-C2238699476C}" name="Email Address:"/>
    <tableColumn id="4" xr3:uid="{D565DF71-272C-46AF-8247-31BE13AD21D2}" name="Phone Number:" dataDxfId="8"/>
    <tableColumn id="5" xr3:uid="{22F673AF-7EEB-4613-9F4C-A4C1CCEFBF33}" name="Address of the Tree" dataDxfId="7"/>
    <tableColumn id="10" xr3:uid="{210A7DD1-3B24-4A13-B747-6339FE86FC7B}" name="Species 1"/>
    <tableColumn id="11" xr3:uid="{E3C5BBA3-0DAC-4021-8CCE-BCF10EDA792E}" name="Species 2"/>
    <tableColumn id="12" xr3:uid="{2C427F3F-9DDA-4BB0-8040-1923AC425239}" name="Species 3"/>
    <tableColumn id="13" xr3:uid="{5183CC10-CAE6-43A4-BA1E-4A4F506321AD}" name="Species 4"/>
    <tableColumn id="14" xr3:uid="{06904FBF-8CF0-4BA0-9727-48711413F436}" name="Notes" dataDxfId="6"/>
    <tableColumn id="1" xr3:uid="{D058EDB8-338D-4615-9A8E-BE75782B587E}" name="Casey Trees date planted"/>
    <tableColumn id="6" xr3:uid="{83AC416E-7F5D-4B9F-88E7-7B3056D8ACC9}" name="City Inspetion d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D098EE-CA15-4E00-B374-1CB4ACEDF2D6}" name="Table4" displayName="Table4" ref="B3:C23" totalsRowShown="0" headerRowDxfId="5" headerRowBorderDxfId="4" tableBorderDxfId="3" totalsRowBorderDxfId="2">
  <autoFilter ref="B3:C23" xr:uid="{96D098EE-CA15-4E00-B374-1CB4ACEDF2D6}"/>
  <tableColumns count="2">
    <tableColumn id="1" xr3:uid="{B868D89C-E071-433A-9F56-25C8AFD0A9AB}" name="Species" dataDxfId="1"/>
    <tableColumn id="3" xr3:uid="{32A2FAB7-4A61-457B-9BE2-421B1B59C47E}" name="Tall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hn.stirling.wilkerson@gmail.com" TargetMode="External"/><Relationship Id="rId18" Type="http://schemas.openxmlformats.org/officeDocument/2006/relationships/hyperlink" Target="mailto:ebyrd@outlook.com" TargetMode="External"/><Relationship Id="rId26" Type="http://schemas.openxmlformats.org/officeDocument/2006/relationships/hyperlink" Target="mailto:katieandtim40@gmail.com" TargetMode="External"/><Relationship Id="rId39" Type="http://schemas.openxmlformats.org/officeDocument/2006/relationships/hyperlink" Target="mailto:theresa.keeler@yahoo.com" TargetMode="External"/><Relationship Id="rId21" Type="http://schemas.openxmlformats.org/officeDocument/2006/relationships/hyperlink" Target="mailto:dustinclookey@gmail.com" TargetMode="External"/><Relationship Id="rId34" Type="http://schemas.openxmlformats.org/officeDocument/2006/relationships/hyperlink" Target="mailto:vnhercules@gmail.com" TargetMode="External"/><Relationship Id="rId42" Type="http://schemas.openxmlformats.org/officeDocument/2006/relationships/hyperlink" Target="mailto:twhelton@umd.edu" TargetMode="External"/><Relationship Id="rId47" Type="http://schemas.openxmlformats.org/officeDocument/2006/relationships/hyperlink" Target="mailto:geraci.gm@gmail.com" TargetMode="External"/><Relationship Id="rId50" Type="http://schemas.openxmlformats.org/officeDocument/2006/relationships/hyperlink" Target="mailto:Ljenkins0791@yahoo.com" TargetMode="External"/><Relationship Id="rId55" Type="http://schemas.openxmlformats.org/officeDocument/2006/relationships/hyperlink" Target="mailto:kusterjm@gmail.com" TargetMode="External"/><Relationship Id="rId7" Type="http://schemas.openxmlformats.org/officeDocument/2006/relationships/hyperlink" Target="mailto:sharon.crissinger@gmail.com" TargetMode="External"/><Relationship Id="rId2" Type="http://schemas.openxmlformats.org/officeDocument/2006/relationships/hyperlink" Target="mailto:frunpro@outlook.com" TargetMode="External"/><Relationship Id="rId16" Type="http://schemas.openxmlformats.org/officeDocument/2006/relationships/hyperlink" Target="mailto:lgd62752@icloud.com" TargetMode="External"/><Relationship Id="rId29" Type="http://schemas.openxmlformats.org/officeDocument/2006/relationships/hyperlink" Target="mailto:delray3@verizon.net" TargetMode="External"/><Relationship Id="rId11" Type="http://schemas.openxmlformats.org/officeDocument/2006/relationships/hyperlink" Target="mailto:cara.pleau@gmail.com" TargetMode="External"/><Relationship Id="rId24" Type="http://schemas.openxmlformats.org/officeDocument/2006/relationships/hyperlink" Target="mailto:ramsey@umd.edu" TargetMode="External"/><Relationship Id="rId32" Type="http://schemas.openxmlformats.org/officeDocument/2006/relationships/hyperlink" Target="mailto:hkpmoto@gmail.com" TargetMode="External"/><Relationship Id="rId37" Type="http://schemas.openxmlformats.org/officeDocument/2006/relationships/hyperlink" Target="mailto:stephen.wills@usda.gov" TargetMode="External"/><Relationship Id="rId40" Type="http://schemas.openxmlformats.org/officeDocument/2006/relationships/hyperlink" Target="mailto:trick.jones1966@gmail.com" TargetMode="External"/><Relationship Id="rId45" Type="http://schemas.openxmlformats.org/officeDocument/2006/relationships/hyperlink" Target="mailto:antuco@verizon.net" TargetMode="External"/><Relationship Id="rId53" Type="http://schemas.openxmlformats.org/officeDocument/2006/relationships/hyperlink" Target="mailto:cguerra0213@gmail.com" TargetMode="External"/><Relationship Id="rId58" Type="http://schemas.openxmlformats.org/officeDocument/2006/relationships/hyperlink" Target="mailto:drowe@porterwright.com" TargetMode="External"/><Relationship Id="rId5" Type="http://schemas.openxmlformats.org/officeDocument/2006/relationships/hyperlink" Target="mailto:russellq@gmail.com" TargetMode="External"/><Relationship Id="rId19" Type="http://schemas.openxmlformats.org/officeDocument/2006/relationships/hyperlink" Target="mailto:pmb006@hotmail.com" TargetMode="External"/><Relationship Id="rId4" Type="http://schemas.openxmlformats.org/officeDocument/2006/relationships/hyperlink" Target="mailto:marilg@juno.com" TargetMode="External"/><Relationship Id="rId9" Type="http://schemas.openxmlformats.org/officeDocument/2006/relationships/hyperlink" Target="mailto:maxine.a.gross@gmail.com" TargetMode="External"/><Relationship Id="rId14" Type="http://schemas.openxmlformats.org/officeDocument/2006/relationships/hyperlink" Target="mailto:alma.umana21@gmail.com" TargetMode="External"/><Relationship Id="rId22" Type="http://schemas.openxmlformats.org/officeDocument/2006/relationships/hyperlink" Target="mailto:cenlaker@gmail.com" TargetMode="External"/><Relationship Id="rId27" Type="http://schemas.openxmlformats.org/officeDocument/2006/relationships/hyperlink" Target="mailto:atclaudy@gmail.com" TargetMode="External"/><Relationship Id="rId30" Type="http://schemas.openxmlformats.org/officeDocument/2006/relationships/hyperlink" Target="mailto:nisar642@hotmail.com" TargetMode="External"/><Relationship Id="rId35" Type="http://schemas.openxmlformats.org/officeDocument/2006/relationships/hyperlink" Target="mailto:sm.alicea.s@gmail.com" TargetMode="External"/><Relationship Id="rId43" Type="http://schemas.openxmlformats.org/officeDocument/2006/relationships/hyperlink" Target="mailto:beatrizperez601@gmail.com" TargetMode="External"/><Relationship Id="rId48" Type="http://schemas.openxmlformats.org/officeDocument/2006/relationships/hyperlink" Target="mailto:marcyjagdeo@gmail.com" TargetMode="External"/><Relationship Id="rId56" Type="http://schemas.openxmlformats.org/officeDocument/2006/relationships/hyperlink" Target="mailto:brittneykuzila@gmail.com" TargetMode="External"/><Relationship Id="rId8" Type="http://schemas.openxmlformats.org/officeDocument/2006/relationships/hyperlink" Target="mailto:vjhook@yahoo.com" TargetMode="External"/><Relationship Id="rId51" Type="http://schemas.openxmlformats.org/officeDocument/2006/relationships/hyperlink" Target="mailto:Nancy800711@aol.com" TargetMode="External"/><Relationship Id="rId3" Type="http://schemas.openxmlformats.org/officeDocument/2006/relationships/hyperlink" Target="mailto:kenallie26@gmail.com" TargetMode="External"/><Relationship Id="rId12" Type="http://schemas.openxmlformats.org/officeDocument/2006/relationships/hyperlink" Target="mailto:gberterand@msn.com" TargetMode="External"/><Relationship Id="rId17" Type="http://schemas.openxmlformats.org/officeDocument/2006/relationships/hyperlink" Target="mailto:zamalek149@yahoo.com" TargetMode="External"/><Relationship Id="rId25" Type="http://schemas.openxmlformats.org/officeDocument/2006/relationships/hyperlink" Target="mailto:alec.j.lynde@protonmail.com" TargetMode="External"/><Relationship Id="rId33" Type="http://schemas.openxmlformats.org/officeDocument/2006/relationships/hyperlink" Target="mailto:dwigglesworth@collegeparkmd.gov" TargetMode="External"/><Relationship Id="rId38" Type="http://schemas.openxmlformats.org/officeDocument/2006/relationships/hyperlink" Target="mailto:stone.stephanie@gmail.com" TargetMode="External"/><Relationship Id="rId46" Type="http://schemas.openxmlformats.org/officeDocument/2006/relationships/hyperlink" Target="mailto:mkensey5@gmail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dustinclookey@gmail.com" TargetMode="External"/><Relationship Id="rId41" Type="http://schemas.openxmlformats.org/officeDocument/2006/relationships/hyperlink" Target="mailto:hamburger.jacob@gmail.com" TargetMode="External"/><Relationship Id="rId54" Type="http://schemas.openxmlformats.org/officeDocument/2006/relationships/hyperlink" Target="mailto:drichtmyre@gmail.com" TargetMode="External"/><Relationship Id="rId1" Type="http://schemas.openxmlformats.org/officeDocument/2006/relationships/hyperlink" Target="mailto:milmoej2007@hotmail.com" TargetMode="External"/><Relationship Id="rId6" Type="http://schemas.openxmlformats.org/officeDocument/2006/relationships/hyperlink" Target="mailto:help.artemisia@gmail.com" TargetMode="External"/><Relationship Id="rId15" Type="http://schemas.openxmlformats.org/officeDocument/2006/relationships/hyperlink" Target="mailto:ajfrane@gmail.com" TargetMode="External"/><Relationship Id="rId23" Type="http://schemas.openxmlformats.org/officeDocument/2006/relationships/hyperlink" Target="mailto:mkmanagement9011@gmail.com" TargetMode="External"/><Relationship Id="rId28" Type="http://schemas.openxmlformats.org/officeDocument/2006/relationships/hyperlink" Target="mailto:ahew@collegeparkmd.gov" TargetMode="External"/><Relationship Id="rId36" Type="http://schemas.openxmlformats.org/officeDocument/2006/relationships/hyperlink" Target="mailto:lpniepoetter@kennedy-center.org" TargetMode="External"/><Relationship Id="rId49" Type="http://schemas.openxmlformats.org/officeDocument/2006/relationships/hyperlink" Target="mailto:kpe546@yahoo.com" TargetMode="External"/><Relationship Id="rId57" Type="http://schemas.openxmlformats.org/officeDocument/2006/relationships/hyperlink" Target="mailto:mmmletsnot@gmail.com" TargetMode="External"/><Relationship Id="rId10" Type="http://schemas.openxmlformats.org/officeDocument/2006/relationships/hyperlink" Target="mailto:psmith@dematha.org" TargetMode="External"/><Relationship Id="rId31" Type="http://schemas.openxmlformats.org/officeDocument/2006/relationships/hyperlink" Target="mailto:healingfls@verizon.net" TargetMode="External"/><Relationship Id="rId44" Type="http://schemas.openxmlformats.org/officeDocument/2006/relationships/hyperlink" Target="mailto:joycelewisx@yahoo.com" TargetMode="External"/><Relationship Id="rId52" Type="http://schemas.openxmlformats.org/officeDocument/2006/relationships/hyperlink" Target="mailto:mattjesick@yahoo.com" TargetMode="External"/><Relationship Id="rId6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B77D-B4B8-4CDF-AEF2-39DC965BCCCE}">
  <sheetPr codeName="Sheet1">
    <pageSetUpPr fitToPage="1"/>
  </sheetPr>
  <dimension ref="A1:L60"/>
  <sheetViews>
    <sheetView tabSelected="1" zoomScaleNormal="100" workbookViewId="0">
      <pane ySplit="1" topLeftCell="A11" activePane="bottomLeft" state="frozen"/>
      <selection pane="bottomLeft" activeCell="M1" sqref="M1"/>
    </sheetView>
  </sheetViews>
  <sheetFormatPr defaultRowHeight="15" x14ac:dyDescent="0.25"/>
  <cols>
    <col min="1" max="1" width="4.7109375" customWidth="1"/>
    <col min="2" max="2" width="21.42578125" bestFit="1" customWidth="1"/>
    <col min="3" max="3" width="29.28515625" customWidth="1"/>
    <col min="4" max="4" width="13.42578125" style="5" customWidth="1"/>
    <col min="5" max="5" width="22.28515625" style="11" bestFit="1" customWidth="1"/>
    <col min="6" max="6" width="17.28515625" bestFit="1" customWidth="1"/>
    <col min="7" max="7" width="16.42578125" bestFit="1" customWidth="1"/>
    <col min="8" max="8" width="11" customWidth="1"/>
    <col min="9" max="9" width="11.7109375" customWidth="1"/>
    <col min="10" max="10" width="23.42578125" style="17" customWidth="1"/>
    <col min="11" max="11" width="10.28515625" customWidth="1"/>
    <col min="12" max="12" width="10.140625" customWidth="1"/>
  </cols>
  <sheetData>
    <row r="1" spans="1:12" ht="44.25" customHeight="1" x14ac:dyDescent="0.25">
      <c r="A1" s="21" t="s">
        <v>205</v>
      </c>
      <c r="B1" s="18" t="s">
        <v>20</v>
      </c>
      <c r="C1" s="22" t="s">
        <v>21</v>
      </c>
      <c r="D1" s="19" t="s">
        <v>22</v>
      </c>
      <c r="E1" s="18" t="s">
        <v>23</v>
      </c>
      <c r="F1" s="18" t="s">
        <v>56</v>
      </c>
      <c r="G1" s="18" t="s">
        <v>57</v>
      </c>
      <c r="H1" s="18" t="s">
        <v>58</v>
      </c>
      <c r="I1" s="18" t="s">
        <v>59</v>
      </c>
      <c r="J1" s="18" t="s">
        <v>111</v>
      </c>
      <c r="K1" s="20" t="s">
        <v>207</v>
      </c>
      <c r="L1" s="20" t="s">
        <v>206</v>
      </c>
    </row>
    <row r="2" spans="1:12" x14ac:dyDescent="0.25">
      <c r="A2">
        <v>1</v>
      </c>
      <c r="B2" t="s">
        <v>62</v>
      </c>
      <c r="C2" s="2" t="s">
        <v>63</v>
      </c>
      <c r="D2" s="5">
        <v>2022465897</v>
      </c>
      <c r="E2" s="11" t="s">
        <v>64</v>
      </c>
      <c r="F2" t="s">
        <v>9</v>
      </c>
      <c r="G2" t="s">
        <v>5</v>
      </c>
      <c r="H2" t="s">
        <v>15</v>
      </c>
      <c r="K2" s="23">
        <v>45615</v>
      </c>
      <c r="L2" s="23">
        <v>45615</v>
      </c>
    </row>
    <row r="3" spans="1:12" x14ac:dyDescent="0.25">
      <c r="A3">
        <v>1</v>
      </c>
      <c r="B3" t="s">
        <v>60</v>
      </c>
      <c r="C3" s="2" t="s">
        <v>61</v>
      </c>
      <c r="D3" s="5">
        <v>4434667799</v>
      </c>
      <c r="E3" s="11" t="s">
        <v>103</v>
      </c>
      <c r="F3" t="s">
        <v>9</v>
      </c>
      <c r="G3" t="s">
        <v>16</v>
      </c>
      <c r="K3" s="23">
        <v>45615</v>
      </c>
      <c r="L3" s="23">
        <v>45615</v>
      </c>
    </row>
    <row r="4" spans="1:12" x14ac:dyDescent="0.25">
      <c r="A4">
        <v>1</v>
      </c>
      <c r="B4" t="s">
        <v>65</v>
      </c>
      <c r="C4" s="2" t="s">
        <v>66</v>
      </c>
      <c r="D4" s="5">
        <v>3342244296</v>
      </c>
      <c r="E4" s="11" t="s">
        <v>67</v>
      </c>
      <c r="F4" t="s">
        <v>5</v>
      </c>
      <c r="K4" s="23">
        <v>45614</v>
      </c>
      <c r="L4" s="23">
        <v>45614</v>
      </c>
    </row>
    <row r="5" spans="1:12" x14ac:dyDescent="0.25">
      <c r="A5">
        <v>1</v>
      </c>
      <c r="B5" t="s">
        <v>68</v>
      </c>
      <c r="C5" s="2" t="s">
        <v>69</v>
      </c>
      <c r="D5" s="5">
        <v>3013953775</v>
      </c>
      <c r="E5" s="11" t="s">
        <v>182</v>
      </c>
      <c r="F5" t="s">
        <v>3</v>
      </c>
      <c r="G5" t="s">
        <v>2</v>
      </c>
      <c r="H5" t="s">
        <v>2</v>
      </c>
      <c r="I5" t="s">
        <v>5</v>
      </c>
      <c r="K5" s="23">
        <v>45618</v>
      </c>
      <c r="L5" s="23">
        <v>45618</v>
      </c>
    </row>
    <row r="6" spans="1:12" x14ac:dyDescent="0.25">
      <c r="A6">
        <v>1</v>
      </c>
      <c r="B6" t="s">
        <v>70</v>
      </c>
      <c r="C6" s="2" t="s">
        <v>71</v>
      </c>
      <c r="D6" s="5">
        <v>9704812030</v>
      </c>
      <c r="E6" s="11" t="s">
        <v>72</v>
      </c>
      <c r="F6" t="s">
        <v>7</v>
      </c>
      <c r="G6" t="s">
        <v>7</v>
      </c>
      <c r="K6" s="23">
        <v>45614</v>
      </c>
      <c r="L6" s="23">
        <v>45614</v>
      </c>
    </row>
    <row r="7" spans="1:12" x14ac:dyDescent="0.25">
      <c r="A7">
        <v>1</v>
      </c>
      <c r="B7" t="s">
        <v>26</v>
      </c>
      <c r="C7" s="3" t="s">
        <v>155</v>
      </c>
      <c r="D7" s="5">
        <v>5709726804</v>
      </c>
      <c r="E7" s="11" t="s">
        <v>104</v>
      </c>
      <c r="F7" s="7" t="s">
        <v>2</v>
      </c>
      <c r="G7" s="7" t="s">
        <v>2</v>
      </c>
      <c r="H7" s="7" t="s">
        <v>12</v>
      </c>
      <c r="I7" s="7"/>
      <c r="K7" s="23">
        <v>45618</v>
      </c>
      <c r="L7" s="23">
        <v>45618</v>
      </c>
    </row>
    <row r="8" spans="1:12" x14ac:dyDescent="0.25">
      <c r="A8">
        <v>1</v>
      </c>
      <c r="B8" t="s">
        <v>73</v>
      </c>
      <c r="C8" s="2" t="s">
        <v>74</v>
      </c>
      <c r="D8" s="5">
        <v>2402943535</v>
      </c>
      <c r="E8" s="11" t="s">
        <v>75</v>
      </c>
      <c r="F8" s="7" t="s">
        <v>3</v>
      </c>
      <c r="G8" s="7" t="s">
        <v>2</v>
      </c>
      <c r="H8" s="7"/>
      <c r="I8" s="7"/>
      <c r="K8" s="23">
        <v>45615</v>
      </c>
      <c r="L8" s="23">
        <v>45615</v>
      </c>
    </row>
    <row r="9" spans="1:12" x14ac:dyDescent="0.25">
      <c r="A9">
        <v>1</v>
      </c>
      <c r="B9" t="s">
        <v>43</v>
      </c>
      <c r="C9" s="2" t="s">
        <v>156</v>
      </c>
      <c r="D9" s="5">
        <v>2408988067</v>
      </c>
      <c r="E9" s="11" t="s">
        <v>44</v>
      </c>
      <c r="F9" t="s">
        <v>15</v>
      </c>
      <c r="G9" t="s">
        <v>10</v>
      </c>
      <c r="K9" s="23">
        <v>45615</v>
      </c>
      <c r="L9" s="23">
        <v>45615</v>
      </c>
    </row>
    <row r="10" spans="1:12" x14ac:dyDescent="0.25">
      <c r="A10">
        <v>1</v>
      </c>
      <c r="B10" t="s">
        <v>27</v>
      </c>
      <c r="C10" s="2" t="s">
        <v>28</v>
      </c>
      <c r="D10" s="5">
        <v>3016134234</v>
      </c>
      <c r="E10" s="11" t="s">
        <v>29</v>
      </c>
      <c r="F10" t="s">
        <v>3</v>
      </c>
      <c r="K10" s="23">
        <v>45615</v>
      </c>
      <c r="L10" s="23">
        <v>45615</v>
      </c>
    </row>
    <row r="11" spans="1:12" x14ac:dyDescent="0.25">
      <c r="A11">
        <v>1</v>
      </c>
      <c r="B11" t="s">
        <v>39</v>
      </c>
      <c r="C11" s="2" t="s">
        <v>40</v>
      </c>
      <c r="D11" s="5">
        <v>3017413416</v>
      </c>
      <c r="E11" s="11" t="s">
        <v>105</v>
      </c>
      <c r="F11" t="s">
        <v>6</v>
      </c>
      <c r="G11" t="s">
        <v>7</v>
      </c>
      <c r="H11" t="s">
        <v>7</v>
      </c>
      <c r="K11" s="23">
        <v>45614</v>
      </c>
      <c r="L11" s="23">
        <v>45614</v>
      </c>
    </row>
    <row r="12" spans="1:12" x14ac:dyDescent="0.25">
      <c r="A12">
        <v>1</v>
      </c>
      <c r="B12" t="s">
        <v>209</v>
      </c>
      <c r="C12" s="2"/>
      <c r="E12" s="11" t="s">
        <v>210</v>
      </c>
      <c r="F12" t="s">
        <v>2</v>
      </c>
      <c r="K12" s="23">
        <v>45614</v>
      </c>
      <c r="L12" s="23">
        <v>45614</v>
      </c>
    </row>
    <row r="13" spans="1:12" x14ac:dyDescent="0.25">
      <c r="A13">
        <v>1</v>
      </c>
      <c r="B13" t="s">
        <v>76</v>
      </c>
      <c r="C13" s="2" t="s">
        <v>77</v>
      </c>
      <c r="D13" s="5">
        <v>4109805127</v>
      </c>
      <c r="E13" s="11" t="s">
        <v>78</v>
      </c>
      <c r="F13" t="s">
        <v>9</v>
      </c>
      <c r="G13" t="s">
        <v>16</v>
      </c>
      <c r="K13" s="23">
        <v>45614</v>
      </c>
      <c r="L13" s="23">
        <v>45614</v>
      </c>
    </row>
    <row r="14" spans="1:12" x14ac:dyDescent="0.25">
      <c r="A14">
        <v>1</v>
      </c>
      <c r="B14" t="s">
        <v>79</v>
      </c>
      <c r="C14" s="2" t="s">
        <v>80</v>
      </c>
      <c r="D14" s="5">
        <v>2403184130</v>
      </c>
      <c r="E14" s="11" t="s">
        <v>81</v>
      </c>
      <c r="F14" t="s">
        <v>2</v>
      </c>
      <c r="K14" s="23">
        <v>45614</v>
      </c>
      <c r="L14" s="23">
        <v>45614</v>
      </c>
    </row>
    <row r="15" spans="1:12" x14ac:dyDescent="0.25">
      <c r="A15">
        <v>1</v>
      </c>
      <c r="B15" t="s">
        <v>82</v>
      </c>
      <c r="C15" s="2" t="s">
        <v>83</v>
      </c>
      <c r="D15" s="5">
        <v>2406437264</v>
      </c>
      <c r="E15" s="11" t="s">
        <v>84</v>
      </c>
      <c r="F15" t="s">
        <v>3</v>
      </c>
      <c r="G15" t="s">
        <v>6</v>
      </c>
      <c r="K15" s="23">
        <v>45615</v>
      </c>
      <c r="L15" s="23">
        <v>45615</v>
      </c>
    </row>
    <row r="16" spans="1:12" x14ac:dyDescent="0.25">
      <c r="A16">
        <v>1</v>
      </c>
      <c r="B16" t="s">
        <v>32</v>
      </c>
      <c r="C16" s="2" t="s">
        <v>33</v>
      </c>
      <c r="D16" s="5">
        <v>5188104199</v>
      </c>
      <c r="E16" s="11" t="s">
        <v>184</v>
      </c>
      <c r="F16" t="s">
        <v>4</v>
      </c>
      <c r="K16" s="23">
        <v>45615</v>
      </c>
      <c r="L16" s="23">
        <v>45615</v>
      </c>
    </row>
    <row r="17" spans="1:12" x14ac:dyDescent="0.25">
      <c r="A17">
        <v>1</v>
      </c>
      <c r="B17" t="s">
        <v>32</v>
      </c>
      <c r="C17" s="2" t="s">
        <v>33</v>
      </c>
      <c r="D17" s="5">
        <v>5188104199</v>
      </c>
      <c r="E17" s="11" t="s">
        <v>185</v>
      </c>
      <c r="F17" t="s">
        <v>19</v>
      </c>
      <c r="G17" t="s">
        <v>15</v>
      </c>
      <c r="K17" s="23">
        <v>45615</v>
      </c>
      <c r="L17" s="23">
        <v>45615</v>
      </c>
    </row>
    <row r="18" spans="1:12" x14ac:dyDescent="0.25">
      <c r="A18">
        <v>1</v>
      </c>
      <c r="B18" t="s">
        <v>85</v>
      </c>
      <c r="C18" s="2" t="s">
        <v>86</v>
      </c>
      <c r="D18" s="5">
        <v>3019747979</v>
      </c>
      <c r="E18" s="11" t="s">
        <v>87</v>
      </c>
      <c r="F18" t="s">
        <v>2</v>
      </c>
      <c r="K18" s="23">
        <v>45615</v>
      </c>
      <c r="L18" s="23">
        <v>45615</v>
      </c>
    </row>
    <row r="19" spans="1:12" x14ac:dyDescent="0.25">
      <c r="A19">
        <v>1</v>
      </c>
      <c r="B19" t="s">
        <v>30</v>
      </c>
      <c r="C19" s="2" t="s">
        <v>31</v>
      </c>
      <c r="D19" s="5">
        <v>5056034010</v>
      </c>
      <c r="E19" s="11" t="s">
        <v>102</v>
      </c>
      <c r="F19" t="s">
        <v>6</v>
      </c>
      <c r="K19" s="23">
        <v>45615</v>
      </c>
      <c r="L19" s="23">
        <v>45615</v>
      </c>
    </row>
    <row r="20" spans="1:12" x14ac:dyDescent="0.25">
      <c r="A20">
        <v>1</v>
      </c>
      <c r="B20" t="s">
        <v>24</v>
      </c>
      <c r="C20" s="2" t="s">
        <v>25</v>
      </c>
      <c r="D20" s="5">
        <v>3017898866</v>
      </c>
      <c r="E20" s="11" t="s">
        <v>190</v>
      </c>
      <c r="F20" t="s">
        <v>9</v>
      </c>
      <c r="G20" t="s">
        <v>4</v>
      </c>
      <c r="K20" s="23">
        <v>45615</v>
      </c>
      <c r="L20" s="23">
        <v>45615</v>
      </c>
    </row>
    <row r="21" spans="1:12" x14ac:dyDescent="0.25">
      <c r="A21">
        <v>1</v>
      </c>
      <c r="B21" t="s">
        <v>41</v>
      </c>
      <c r="C21" s="2" t="s">
        <v>42</v>
      </c>
      <c r="D21" s="5">
        <v>3019284455</v>
      </c>
      <c r="E21" s="11" t="s">
        <v>106</v>
      </c>
      <c r="F21" t="s">
        <v>6</v>
      </c>
      <c r="K21" s="23">
        <v>45618</v>
      </c>
      <c r="L21" s="23">
        <v>45618</v>
      </c>
    </row>
    <row r="22" spans="1:12" x14ac:dyDescent="0.25">
      <c r="A22">
        <v>1</v>
      </c>
      <c r="B22" t="s">
        <v>88</v>
      </c>
      <c r="C22" s="2" t="s">
        <v>89</v>
      </c>
      <c r="D22" s="5">
        <v>5083202359</v>
      </c>
      <c r="E22" s="11" t="s">
        <v>90</v>
      </c>
      <c r="F22" t="s">
        <v>13</v>
      </c>
      <c r="K22" s="23">
        <v>45615</v>
      </c>
      <c r="L22" s="23">
        <v>45615</v>
      </c>
    </row>
    <row r="23" spans="1:12" x14ac:dyDescent="0.25">
      <c r="A23">
        <v>1</v>
      </c>
      <c r="B23" t="s">
        <v>94</v>
      </c>
      <c r="C23" s="2" t="s">
        <v>95</v>
      </c>
      <c r="D23" s="5">
        <v>3018018543</v>
      </c>
      <c r="E23" s="11" t="s">
        <v>96</v>
      </c>
      <c r="F23" t="s">
        <v>7</v>
      </c>
      <c r="K23" s="23">
        <v>45615</v>
      </c>
      <c r="L23" s="23">
        <v>45615</v>
      </c>
    </row>
    <row r="24" spans="1:12" x14ac:dyDescent="0.25">
      <c r="A24">
        <v>1</v>
      </c>
      <c r="B24" t="s">
        <v>97</v>
      </c>
      <c r="C24" s="2" t="s">
        <v>98</v>
      </c>
      <c r="D24" s="5">
        <v>3012327876</v>
      </c>
      <c r="E24" s="11" t="s">
        <v>99</v>
      </c>
      <c r="F24" t="s">
        <v>13</v>
      </c>
      <c r="K24" s="23">
        <v>45614</v>
      </c>
      <c r="L24" s="23">
        <v>45614</v>
      </c>
    </row>
    <row r="25" spans="1:12" x14ac:dyDescent="0.25">
      <c r="A25">
        <v>1</v>
      </c>
      <c r="B25" t="s">
        <v>46</v>
      </c>
      <c r="C25" s="2" t="s">
        <v>47</v>
      </c>
      <c r="D25" s="5">
        <v>4046684737</v>
      </c>
      <c r="E25" s="11" t="s">
        <v>191</v>
      </c>
      <c r="F25" s="6" t="s">
        <v>15</v>
      </c>
      <c r="K25" s="23">
        <v>45614</v>
      </c>
      <c r="L25" s="23">
        <v>45614</v>
      </c>
    </row>
    <row r="26" spans="1:12" x14ac:dyDescent="0.25">
      <c r="A26">
        <v>1</v>
      </c>
      <c r="B26" t="s">
        <v>48</v>
      </c>
      <c r="C26" s="2" t="s">
        <v>49</v>
      </c>
      <c r="D26" s="5">
        <v>3013560282</v>
      </c>
      <c r="E26" s="11" t="s">
        <v>50</v>
      </c>
      <c r="F26" s="9" t="s">
        <v>8</v>
      </c>
      <c r="G26" t="s">
        <v>11</v>
      </c>
      <c r="K26" s="23">
        <v>45614</v>
      </c>
      <c r="L26" s="23">
        <v>45614</v>
      </c>
    </row>
    <row r="27" spans="1:12" ht="30" x14ac:dyDescent="0.25">
      <c r="A27">
        <v>1</v>
      </c>
      <c r="B27" t="s">
        <v>110</v>
      </c>
      <c r="C27" s="2" t="s">
        <v>113</v>
      </c>
      <c r="D27" s="5">
        <v>3014412958</v>
      </c>
      <c r="E27" s="11" t="s">
        <v>112</v>
      </c>
      <c r="F27" s="8" t="s">
        <v>15</v>
      </c>
      <c r="G27" t="s">
        <v>15</v>
      </c>
      <c r="J27" s="17" t="s">
        <v>114</v>
      </c>
      <c r="K27" s="23">
        <v>45614</v>
      </c>
      <c r="L27" s="23">
        <v>45614</v>
      </c>
    </row>
    <row r="28" spans="1:12" x14ac:dyDescent="0.25">
      <c r="A28">
        <v>1</v>
      </c>
      <c r="B28" t="s">
        <v>34</v>
      </c>
      <c r="C28" s="2" t="s">
        <v>35</v>
      </c>
      <c r="D28" s="5">
        <v>6085569381</v>
      </c>
      <c r="E28" s="11" t="s">
        <v>36</v>
      </c>
      <c r="F28" s="10" t="s">
        <v>9</v>
      </c>
      <c r="K28" s="23">
        <v>45615</v>
      </c>
      <c r="L28" s="23">
        <v>45615</v>
      </c>
    </row>
    <row r="29" spans="1:12" x14ac:dyDescent="0.25">
      <c r="A29">
        <v>1</v>
      </c>
      <c r="B29" t="s">
        <v>45</v>
      </c>
      <c r="C29" s="2" t="s">
        <v>154</v>
      </c>
      <c r="D29" s="5">
        <v>8487026254</v>
      </c>
      <c r="E29" s="11" t="s">
        <v>192</v>
      </c>
      <c r="F29" t="s">
        <v>18</v>
      </c>
      <c r="K29" s="23">
        <v>45615</v>
      </c>
      <c r="L29" s="23">
        <v>45615</v>
      </c>
    </row>
    <row r="30" spans="1:12" x14ac:dyDescent="0.25">
      <c r="A30">
        <v>1</v>
      </c>
      <c r="B30" t="s">
        <v>51</v>
      </c>
      <c r="C30" s="3" t="s">
        <v>52</v>
      </c>
      <c r="D30" s="5">
        <v>3013457138</v>
      </c>
      <c r="E30" s="11" t="s">
        <v>53</v>
      </c>
      <c r="F30" t="s">
        <v>13</v>
      </c>
      <c r="K30" s="23">
        <v>45615</v>
      </c>
      <c r="L30" s="23">
        <v>45615</v>
      </c>
    </row>
    <row r="31" spans="1:12" x14ac:dyDescent="0.25">
      <c r="A31">
        <v>1</v>
      </c>
      <c r="B31" t="s">
        <v>108</v>
      </c>
      <c r="C31" s="2" t="s">
        <v>109</v>
      </c>
      <c r="D31" s="5">
        <v>3012195790</v>
      </c>
      <c r="E31" s="11" t="s">
        <v>217</v>
      </c>
      <c r="F31" t="s">
        <v>19</v>
      </c>
      <c r="G31" t="s">
        <v>8</v>
      </c>
      <c r="K31" s="23">
        <v>45615</v>
      </c>
      <c r="L31" s="23">
        <v>45615</v>
      </c>
    </row>
    <row r="32" spans="1:12" ht="16.5" customHeight="1" x14ac:dyDescent="0.25">
      <c r="A32">
        <v>2</v>
      </c>
      <c r="B32" t="s">
        <v>100</v>
      </c>
      <c r="C32" s="2" t="s">
        <v>107</v>
      </c>
      <c r="D32" s="5">
        <v>3015372989</v>
      </c>
      <c r="E32" s="11" t="s">
        <v>101</v>
      </c>
      <c r="F32" t="s">
        <v>13</v>
      </c>
      <c r="K32" t="s">
        <v>208</v>
      </c>
      <c r="L32" s="23">
        <v>45614</v>
      </c>
    </row>
    <row r="33" spans="1:12" x14ac:dyDescent="0.25">
      <c r="A33">
        <v>2</v>
      </c>
      <c r="B33" t="s">
        <v>54</v>
      </c>
      <c r="C33" s="2" t="s">
        <v>55</v>
      </c>
      <c r="D33" s="5">
        <v>3013950486</v>
      </c>
      <c r="E33" s="11" t="s">
        <v>116</v>
      </c>
      <c r="F33" t="s">
        <v>4</v>
      </c>
      <c r="K33" s="23">
        <v>45614</v>
      </c>
      <c r="L33" s="23">
        <v>45614</v>
      </c>
    </row>
    <row r="34" spans="1:12" x14ac:dyDescent="0.25">
      <c r="A34">
        <v>2</v>
      </c>
      <c r="B34" t="s">
        <v>91</v>
      </c>
      <c r="C34" s="3" t="s">
        <v>92</v>
      </c>
      <c r="D34" s="5">
        <v>3017040797</v>
      </c>
      <c r="E34" s="11" t="s">
        <v>93</v>
      </c>
      <c r="F34" t="s">
        <v>16</v>
      </c>
      <c r="G34" t="s">
        <v>16</v>
      </c>
      <c r="K34" s="23">
        <v>45615</v>
      </c>
      <c r="L34" s="23">
        <v>45615</v>
      </c>
    </row>
    <row r="35" spans="1:12" x14ac:dyDescent="0.25">
      <c r="A35">
        <v>2</v>
      </c>
      <c r="B35" t="s">
        <v>37</v>
      </c>
      <c r="C35" s="2" t="s">
        <v>38</v>
      </c>
      <c r="D35" s="5">
        <v>3013457623</v>
      </c>
      <c r="E35" s="11" t="s">
        <v>115</v>
      </c>
      <c r="F35" t="s">
        <v>8</v>
      </c>
      <c r="G35" t="s">
        <v>7</v>
      </c>
      <c r="K35" s="23">
        <v>41961</v>
      </c>
      <c r="L35" s="23">
        <v>45614</v>
      </c>
    </row>
    <row r="36" spans="1:12" ht="30" x14ac:dyDescent="0.25">
      <c r="A36">
        <v>2</v>
      </c>
      <c r="B36" t="s">
        <v>117</v>
      </c>
      <c r="C36" s="2" t="s">
        <v>118</v>
      </c>
      <c r="D36" s="5">
        <v>2023369374</v>
      </c>
      <c r="E36" s="11" t="s">
        <v>119</v>
      </c>
      <c r="F36" t="s">
        <v>12</v>
      </c>
      <c r="G36" t="s">
        <v>12</v>
      </c>
      <c r="J36" s="17" t="s">
        <v>204</v>
      </c>
      <c r="K36" s="23">
        <v>45614</v>
      </c>
      <c r="L36" s="23">
        <v>45614</v>
      </c>
    </row>
    <row r="37" spans="1:12" ht="13.5" customHeight="1" x14ac:dyDescent="0.25">
      <c r="A37">
        <v>2</v>
      </c>
      <c r="B37" t="s">
        <v>125</v>
      </c>
      <c r="C37" s="2" t="s">
        <v>124</v>
      </c>
      <c r="D37" s="5">
        <v>2404951644</v>
      </c>
      <c r="E37" s="11" t="s">
        <v>141</v>
      </c>
      <c r="F37" t="s">
        <v>10</v>
      </c>
      <c r="K37" s="23">
        <v>45614</v>
      </c>
      <c r="L37" s="23">
        <v>45614</v>
      </c>
    </row>
    <row r="38" spans="1:12" x14ac:dyDescent="0.25">
      <c r="A38">
        <v>2</v>
      </c>
      <c r="B38" t="s">
        <v>131</v>
      </c>
      <c r="C38" s="2" t="s">
        <v>152</v>
      </c>
      <c r="D38" s="5">
        <v>3017289983</v>
      </c>
      <c r="E38" s="11" t="s">
        <v>140</v>
      </c>
      <c r="F38" t="s">
        <v>5</v>
      </c>
      <c r="G38" t="s">
        <v>12</v>
      </c>
      <c r="K38" s="23">
        <v>45615</v>
      </c>
      <c r="L38" s="23">
        <v>45615</v>
      </c>
    </row>
    <row r="39" spans="1:12" x14ac:dyDescent="0.25">
      <c r="A39">
        <v>2</v>
      </c>
      <c r="B39" t="s">
        <v>137</v>
      </c>
      <c r="C39" s="2" t="s">
        <v>138</v>
      </c>
      <c r="D39" s="5">
        <v>3014408789</v>
      </c>
      <c r="E39" s="11" t="s">
        <v>139</v>
      </c>
      <c r="F39" t="s">
        <v>12</v>
      </c>
      <c r="K39" s="23">
        <v>45614</v>
      </c>
      <c r="L39" s="23">
        <v>45614</v>
      </c>
    </row>
    <row r="40" spans="1:12" x14ac:dyDescent="0.25">
      <c r="A40">
        <v>2</v>
      </c>
      <c r="B40" t="s">
        <v>149</v>
      </c>
      <c r="C40" s="2" t="s">
        <v>150</v>
      </c>
      <c r="D40" s="5">
        <v>3012043880</v>
      </c>
      <c r="E40" s="11" t="s">
        <v>151</v>
      </c>
      <c r="F40" t="s">
        <v>8</v>
      </c>
      <c r="K40" s="23">
        <v>45614</v>
      </c>
      <c r="L40" s="23">
        <v>45614</v>
      </c>
    </row>
    <row r="41" spans="1:12" x14ac:dyDescent="0.25">
      <c r="A41">
        <v>2</v>
      </c>
      <c r="B41" t="s">
        <v>161</v>
      </c>
      <c r="C41" s="2" t="s">
        <v>162</v>
      </c>
      <c r="D41" s="5">
        <v>3014335125</v>
      </c>
      <c r="E41" s="11" t="s">
        <v>163</v>
      </c>
      <c r="F41" t="s">
        <v>9</v>
      </c>
      <c r="G41" t="s">
        <v>9</v>
      </c>
      <c r="H41" t="s">
        <v>4</v>
      </c>
      <c r="K41" s="23">
        <v>45614</v>
      </c>
      <c r="L41" s="23">
        <v>45614</v>
      </c>
    </row>
    <row r="42" spans="1:12" ht="30" x14ac:dyDescent="0.25">
      <c r="A42">
        <v>2</v>
      </c>
      <c r="B42" t="s">
        <v>144</v>
      </c>
      <c r="C42" s="2" t="s">
        <v>145</v>
      </c>
      <c r="D42" s="5">
        <v>4107391112</v>
      </c>
      <c r="E42" s="11" t="s">
        <v>181</v>
      </c>
      <c r="F42" t="s">
        <v>17</v>
      </c>
      <c r="J42" s="17" t="s">
        <v>176</v>
      </c>
      <c r="K42" s="23">
        <v>45614</v>
      </c>
      <c r="L42" s="23">
        <v>45614</v>
      </c>
    </row>
    <row r="43" spans="1:12" x14ac:dyDescent="0.25">
      <c r="A43">
        <v>2</v>
      </c>
      <c r="B43" t="s">
        <v>173</v>
      </c>
      <c r="C43" s="2" t="s">
        <v>174</v>
      </c>
      <c r="D43" s="5">
        <v>2023061269</v>
      </c>
      <c r="E43" s="11" t="s">
        <v>175</v>
      </c>
      <c r="F43" t="s">
        <v>14</v>
      </c>
      <c r="G43" t="s">
        <v>14</v>
      </c>
      <c r="H43" t="s">
        <v>14</v>
      </c>
      <c r="K43" s="23">
        <v>45618</v>
      </c>
      <c r="L43" s="23">
        <v>45618</v>
      </c>
    </row>
    <row r="44" spans="1:12" x14ac:dyDescent="0.25">
      <c r="A44">
        <v>3</v>
      </c>
      <c r="B44" t="s">
        <v>122</v>
      </c>
      <c r="C44" s="2" t="s">
        <v>123</v>
      </c>
      <c r="D44" s="5">
        <v>2404756228</v>
      </c>
      <c r="E44" s="11" t="s">
        <v>157</v>
      </c>
      <c r="F44" t="s">
        <v>9</v>
      </c>
      <c r="G44" t="s">
        <v>4</v>
      </c>
      <c r="K44" s="23">
        <v>45618</v>
      </c>
      <c r="L44" s="23">
        <v>45618</v>
      </c>
    </row>
    <row r="45" spans="1:12" x14ac:dyDescent="0.25">
      <c r="A45">
        <v>3</v>
      </c>
      <c r="B45" t="s">
        <v>158</v>
      </c>
      <c r="C45" s="2" t="s">
        <v>159</v>
      </c>
      <c r="D45" s="5">
        <v>9855027173</v>
      </c>
      <c r="E45" s="11" t="s">
        <v>160</v>
      </c>
      <c r="F45" t="s">
        <v>18</v>
      </c>
      <c r="G45" t="s">
        <v>16</v>
      </c>
      <c r="K45" s="23">
        <v>45614</v>
      </c>
      <c r="L45" t="s">
        <v>208</v>
      </c>
    </row>
    <row r="46" spans="1:12" x14ac:dyDescent="0.25">
      <c r="A46">
        <v>3</v>
      </c>
      <c r="B46" t="s">
        <v>135</v>
      </c>
      <c r="C46" s="2" t="s">
        <v>136</v>
      </c>
      <c r="D46" s="5">
        <v>6153909660</v>
      </c>
      <c r="E46" s="11" t="s">
        <v>142</v>
      </c>
      <c r="F46" t="s">
        <v>17</v>
      </c>
      <c r="G46" t="s">
        <v>17</v>
      </c>
      <c r="K46" s="23">
        <v>45615</v>
      </c>
      <c r="L46" s="23">
        <v>45615</v>
      </c>
    </row>
    <row r="47" spans="1:12" x14ac:dyDescent="0.25">
      <c r="A47">
        <v>3</v>
      </c>
      <c r="B47" t="s">
        <v>178</v>
      </c>
      <c r="C47" s="2" t="s">
        <v>179</v>
      </c>
      <c r="D47" s="5">
        <v>2028488858</v>
      </c>
      <c r="E47" s="11" t="s">
        <v>180</v>
      </c>
      <c r="F47" t="s">
        <v>11</v>
      </c>
      <c r="K47" s="23">
        <v>45615</v>
      </c>
      <c r="L47" s="23">
        <v>45615</v>
      </c>
    </row>
    <row r="48" spans="1:12" x14ac:dyDescent="0.25">
      <c r="A48">
        <v>3</v>
      </c>
      <c r="B48" t="s">
        <v>164</v>
      </c>
      <c r="C48" s="2" t="s">
        <v>165</v>
      </c>
      <c r="D48" s="5">
        <v>2022464375</v>
      </c>
      <c r="E48" s="11" t="s">
        <v>166</v>
      </c>
      <c r="F48" t="s">
        <v>14</v>
      </c>
      <c r="K48" s="23">
        <v>45615</v>
      </c>
      <c r="L48" s="23">
        <v>45615</v>
      </c>
    </row>
    <row r="49" spans="1:12" x14ac:dyDescent="0.25">
      <c r="A49">
        <v>3</v>
      </c>
      <c r="B49" t="s">
        <v>167</v>
      </c>
      <c r="C49" s="2" t="s">
        <v>168</v>
      </c>
      <c r="D49" s="5">
        <v>4435348227</v>
      </c>
      <c r="E49" s="11" t="s">
        <v>169</v>
      </c>
      <c r="F49" t="s">
        <v>4</v>
      </c>
      <c r="G49" t="s">
        <v>4</v>
      </c>
      <c r="K49" s="23">
        <v>45615</v>
      </c>
      <c r="L49" s="23">
        <v>45615</v>
      </c>
    </row>
    <row r="50" spans="1:12" x14ac:dyDescent="0.25">
      <c r="A50">
        <v>3</v>
      </c>
      <c r="B50" t="s">
        <v>120</v>
      </c>
      <c r="C50" s="2" t="s">
        <v>153</v>
      </c>
      <c r="D50" s="5">
        <v>2028177774</v>
      </c>
      <c r="E50" s="11" t="s">
        <v>121</v>
      </c>
      <c r="F50" t="s">
        <v>4</v>
      </c>
      <c r="K50" s="23">
        <v>45614</v>
      </c>
      <c r="L50" s="23">
        <v>45614</v>
      </c>
    </row>
    <row r="51" spans="1:12" x14ac:dyDescent="0.25">
      <c r="A51">
        <v>3</v>
      </c>
      <c r="B51" t="s">
        <v>170</v>
      </c>
      <c r="C51" s="2" t="s">
        <v>171</v>
      </c>
      <c r="D51" s="5">
        <v>3017424355</v>
      </c>
      <c r="E51" s="11" t="s">
        <v>172</v>
      </c>
      <c r="F51" t="s">
        <v>16</v>
      </c>
      <c r="K51" s="23">
        <v>45615</v>
      </c>
      <c r="L51" s="23">
        <v>45615</v>
      </c>
    </row>
    <row r="52" spans="1:12" x14ac:dyDescent="0.25">
      <c r="A52">
        <v>3</v>
      </c>
      <c r="B52" t="s">
        <v>146</v>
      </c>
      <c r="C52" s="2" t="s">
        <v>148</v>
      </c>
      <c r="D52" s="5">
        <v>3016756905</v>
      </c>
      <c r="E52" s="11" t="s">
        <v>147</v>
      </c>
      <c r="F52" t="s">
        <v>19</v>
      </c>
      <c r="G52" t="s">
        <v>16</v>
      </c>
      <c r="K52" s="23">
        <v>45618</v>
      </c>
      <c r="L52" s="23">
        <v>45618</v>
      </c>
    </row>
    <row r="53" spans="1:12" x14ac:dyDescent="0.25">
      <c r="A53">
        <v>3</v>
      </c>
      <c r="B53" t="s">
        <v>211</v>
      </c>
      <c r="C53" s="2" t="s">
        <v>212</v>
      </c>
      <c r="D53" s="24" t="s">
        <v>213</v>
      </c>
      <c r="E53" s="11" t="s">
        <v>214</v>
      </c>
      <c r="F53" t="s">
        <v>183</v>
      </c>
      <c r="G53" t="s">
        <v>183</v>
      </c>
      <c r="H53" t="s">
        <v>183</v>
      </c>
      <c r="I53" t="s">
        <v>183</v>
      </c>
      <c r="J53" s="17" t="s">
        <v>216</v>
      </c>
      <c r="K53" s="23" t="s">
        <v>215</v>
      </c>
      <c r="L53" s="23">
        <v>45618</v>
      </c>
    </row>
    <row r="54" spans="1:12" x14ac:dyDescent="0.25">
      <c r="A54">
        <v>4</v>
      </c>
      <c r="B54" t="s">
        <v>186</v>
      </c>
      <c r="C54" s="2" t="s">
        <v>187</v>
      </c>
      <c r="D54" s="5">
        <v>7034730341</v>
      </c>
      <c r="E54" s="11" t="s">
        <v>188</v>
      </c>
      <c r="F54" t="s">
        <v>18</v>
      </c>
      <c r="G54" t="s">
        <v>8</v>
      </c>
      <c r="H54" t="s">
        <v>16</v>
      </c>
      <c r="K54" s="23">
        <v>45614</v>
      </c>
      <c r="L54" s="23">
        <v>45614</v>
      </c>
    </row>
    <row r="55" spans="1:12" x14ac:dyDescent="0.25">
      <c r="A55">
        <v>4</v>
      </c>
      <c r="B55" t="s">
        <v>128</v>
      </c>
      <c r="C55" s="2" t="s">
        <v>129</v>
      </c>
      <c r="D55" s="5">
        <v>3018019425</v>
      </c>
      <c r="E55" s="11" t="s">
        <v>130</v>
      </c>
      <c r="F55" t="s">
        <v>10</v>
      </c>
      <c r="G55" t="s">
        <v>11</v>
      </c>
      <c r="K55" s="23">
        <v>45618</v>
      </c>
      <c r="L55" s="23">
        <v>45618</v>
      </c>
    </row>
    <row r="56" spans="1:12" x14ac:dyDescent="0.25">
      <c r="A56">
        <v>4</v>
      </c>
      <c r="B56" t="s">
        <v>199</v>
      </c>
      <c r="C56" s="2" t="s">
        <v>200</v>
      </c>
      <c r="D56" s="5">
        <v>7147911267</v>
      </c>
      <c r="E56" s="11" t="s">
        <v>201</v>
      </c>
      <c r="F56" t="s">
        <v>19</v>
      </c>
      <c r="G56" t="s">
        <v>19</v>
      </c>
      <c r="K56" s="23">
        <v>45618</v>
      </c>
      <c r="L56" s="23">
        <v>45618</v>
      </c>
    </row>
    <row r="57" spans="1:12" x14ac:dyDescent="0.25">
      <c r="A57">
        <v>4</v>
      </c>
      <c r="B57" t="s">
        <v>193</v>
      </c>
      <c r="C57" s="2" t="s">
        <v>194</v>
      </c>
      <c r="D57" s="5">
        <v>7032163038</v>
      </c>
      <c r="E57" s="11" t="s">
        <v>195</v>
      </c>
      <c r="F57" t="s">
        <v>11</v>
      </c>
      <c r="K57" s="23">
        <v>45618</v>
      </c>
      <c r="L57" s="23">
        <v>45618</v>
      </c>
    </row>
    <row r="58" spans="1:12" x14ac:dyDescent="0.25">
      <c r="A58">
        <v>4</v>
      </c>
      <c r="B58" t="s">
        <v>196</v>
      </c>
      <c r="C58" s="2" t="s">
        <v>197</v>
      </c>
      <c r="D58" s="5">
        <v>2028052458</v>
      </c>
      <c r="E58" s="11" t="s">
        <v>198</v>
      </c>
      <c r="F58" t="s">
        <v>18</v>
      </c>
      <c r="K58" s="23">
        <v>45614</v>
      </c>
      <c r="L58" s="23">
        <v>45614</v>
      </c>
    </row>
    <row r="59" spans="1:12" x14ac:dyDescent="0.25">
      <c r="A59">
        <v>4</v>
      </c>
      <c r="B59" t="s">
        <v>126</v>
      </c>
      <c r="C59" s="2" t="s">
        <v>127</v>
      </c>
      <c r="D59" s="5">
        <v>3016588850</v>
      </c>
      <c r="E59" s="11" t="s">
        <v>143</v>
      </c>
      <c r="F59" t="s">
        <v>18</v>
      </c>
      <c r="K59" s="23">
        <v>45614</v>
      </c>
      <c r="L59" s="23">
        <v>45614</v>
      </c>
    </row>
    <row r="60" spans="1:12" x14ac:dyDescent="0.25">
      <c r="A60">
        <v>4</v>
      </c>
      <c r="B60" t="s">
        <v>132</v>
      </c>
      <c r="C60" s="2" t="s">
        <v>133</v>
      </c>
      <c r="D60" s="5">
        <v>9546124550</v>
      </c>
      <c r="E60" s="11" t="s">
        <v>134</v>
      </c>
      <c r="F60" t="s">
        <v>17</v>
      </c>
      <c r="K60" s="23">
        <v>45615</v>
      </c>
      <c r="L60" s="23">
        <v>45615</v>
      </c>
    </row>
  </sheetData>
  <autoFilter ref="A1:A60" xr:uid="{F41FB77D-B4B8-4CDF-AEF2-39DC965BCCCE}">
    <sortState xmlns:xlrd2="http://schemas.microsoft.com/office/spreadsheetml/2017/richdata2" ref="A2:A60">
      <sortCondition ref="A1:A60"/>
    </sortState>
  </autoFilter>
  <sortState xmlns:xlrd2="http://schemas.microsoft.com/office/spreadsheetml/2017/richdata2" ref="A1">
    <sortCondition ref="A1" customList="1,2,3,4"/>
  </sortState>
  <phoneticPr fontId="4" type="noConversion"/>
  <hyperlinks>
    <hyperlink ref="C3" r:id="rId1" xr:uid="{235B1227-E8D8-46BA-8615-417D4C637ABA}"/>
    <hyperlink ref="C2" r:id="rId2" xr:uid="{5E94F847-32D6-40B4-97AA-116882F3E1E6}"/>
    <hyperlink ref="C4" r:id="rId3" xr:uid="{90E104CD-4BDB-42D6-A00C-D1119B51F1FC}"/>
    <hyperlink ref="C5" r:id="rId4" xr:uid="{8B592CE4-2133-4ED9-BE9A-BFA8E1E5084B}"/>
    <hyperlink ref="C6" r:id="rId5" xr:uid="{C840DFF0-EEE4-4BB4-9B15-DD292BE3EC17}"/>
    <hyperlink ref="C8" r:id="rId6" xr:uid="{202F9546-1FBA-4787-9D99-D85D426333D6}"/>
    <hyperlink ref="C13" r:id="rId7" xr:uid="{980A3239-07F7-443B-9D52-8D8886BCED4E}"/>
    <hyperlink ref="C14" r:id="rId8" xr:uid="{AFC4AE7D-FB7E-40CB-B7E1-809017801BAB}"/>
    <hyperlink ref="C15" r:id="rId9" xr:uid="{011D5B1D-72C5-46EE-9516-D2EF58D7AC99}"/>
    <hyperlink ref="C18" r:id="rId10" xr:uid="{7D3F8FFA-089A-402B-9374-6AFC008D1E16}"/>
    <hyperlink ref="C22" r:id="rId11" xr:uid="{D01BBC3C-04D3-427B-BA00-3170F8507BAB}"/>
    <hyperlink ref="C34" r:id="rId12" xr:uid="{3ED5DD69-6EC1-4ACB-AC9C-92189A3FC903}"/>
    <hyperlink ref="C23" r:id="rId13" xr:uid="{AC0B0BC0-9112-498E-919C-1D9C0D6B7E3B}"/>
    <hyperlink ref="C24" r:id="rId14" xr:uid="{EABB26BF-8C04-4146-AE27-23749E14C7C7}"/>
    <hyperlink ref="C32" r:id="rId15" xr:uid="{887EBCD4-C497-421F-A571-EF68BDDC34D0}"/>
    <hyperlink ref="C9" r:id="rId16" xr:uid="{EF2CEE9B-7CB6-4B51-911B-1B73159D7AAB}"/>
    <hyperlink ref="C7" r:id="rId17" xr:uid="{F4D0CD44-209F-48A1-832D-079D82BC4C80}"/>
    <hyperlink ref="C10" r:id="rId18" xr:uid="{CCF0775D-DA14-470E-BB56-1FA23D3253D6}"/>
    <hyperlink ref="C11" r:id="rId19" xr:uid="{BB6A534B-5CB9-49C7-A4C2-0638EAF7ACC4}"/>
    <hyperlink ref="C17" r:id="rId20" xr:uid="{796212C9-5A56-4BB8-9FE3-BB2D1189D3AA}"/>
    <hyperlink ref="C16" r:id="rId21" xr:uid="{20557A4E-91D6-44DD-99EC-9D89AC5F6428}"/>
    <hyperlink ref="C20" r:id="rId22" xr:uid="{002CEBE5-6532-4171-A998-A6420EC357E8}"/>
    <hyperlink ref="C19" r:id="rId23" xr:uid="{DFD1A8A8-79EA-49C3-8362-738F2C3943DD}"/>
    <hyperlink ref="C21" r:id="rId24" xr:uid="{5391D07A-D72B-4A67-A7CE-BA461DB5C191}"/>
    <hyperlink ref="C28" r:id="rId25" xr:uid="{96F6FF18-DCE7-4CB7-B2BA-FA6080906F8E}"/>
    <hyperlink ref="C25" r:id="rId26" xr:uid="{FA497CD9-7C19-4FFC-83C9-AEE07D7F02AB}"/>
    <hyperlink ref="C26" r:id="rId27" xr:uid="{C2C2EBCF-E473-4753-8303-2348A6C4DBE6}"/>
    <hyperlink ref="C30" r:id="rId28" xr:uid="{CC596F05-3AB2-4286-99AB-22A2FBA2D76C}"/>
    <hyperlink ref="C35" r:id="rId29" xr:uid="{363D757C-3277-4719-AF9B-F30233F46968}"/>
    <hyperlink ref="C29" r:id="rId30" xr:uid="{17344256-D3F7-44CC-BC3F-E91F8F5F61D2}"/>
    <hyperlink ref="C33" r:id="rId31" xr:uid="{8D49A177-7133-4B55-9CA5-B8254EEA2C50}"/>
    <hyperlink ref="C31" r:id="rId32" xr:uid="{7AC6D04A-2D0A-4260-A743-26DCB75F13CB}"/>
    <hyperlink ref="C27" r:id="rId33" xr:uid="{073B01BA-D07E-45B1-B6AA-C3A583C526C0}"/>
    <hyperlink ref="C36" r:id="rId34" xr:uid="{12F25C36-771E-45FB-8184-93256C6C2324}"/>
    <hyperlink ref="C50" r:id="rId35" xr:uid="{C78B6F02-9374-42C1-97EB-E58C504AC39B}"/>
    <hyperlink ref="C44" r:id="rId36" xr:uid="{881622F6-E62B-4453-8AA5-90ABF76DB92D}"/>
    <hyperlink ref="C37" r:id="rId37" xr:uid="{2C429B2B-FE99-4FDC-B369-FD34A3BD9DB7}"/>
    <hyperlink ref="C55" r:id="rId38" xr:uid="{295B903C-B57F-4056-BD88-DFBEC1F7B453}"/>
    <hyperlink ref="C38" r:id="rId39" xr:uid="{E508F27E-3526-48A1-8C21-F4EE7FD0AD5D}"/>
    <hyperlink ref="C60" r:id="rId40" xr:uid="{21AC6FCB-280E-44FE-9069-2EE8C9198A12}"/>
    <hyperlink ref="C46" r:id="rId41" xr:uid="{6FF29F2A-B91F-4C76-99DF-573B596FBD02}"/>
    <hyperlink ref="C39" r:id="rId42" xr:uid="{33F8627F-EB5D-4988-AE3F-D8EE4BF68602}"/>
    <hyperlink ref="C59" r:id="rId43" xr:uid="{948392E3-11F8-4651-994D-F5CBE0B8C4F0}"/>
    <hyperlink ref="C42" r:id="rId44" xr:uid="{B5D1D9A7-BEA1-4B67-A95A-4610A28A5A27}"/>
    <hyperlink ref="C52" r:id="rId45" xr:uid="{256D6E0E-0830-4C1A-868B-AF53AE011AE6}"/>
    <hyperlink ref="C40" r:id="rId46" xr:uid="{74DE0F90-57FD-42FE-B211-27EA20BA921A}"/>
    <hyperlink ref="C45" r:id="rId47" xr:uid="{C6E1CE3C-6238-426C-9882-0E389AAA0A50}"/>
    <hyperlink ref="C41" r:id="rId48" xr:uid="{D84422C2-7088-48CE-903F-97312BBADDC0}"/>
    <hyperlink ref="C48" r:id="rId49" xr:uid="{8AF1868B-DA8B-44EB-93B0-F10DEB261EE8}"/>
    <hyperlink ref="C49" r:id="rId50" xr:uid="{F75622B8-611F-436E-8F7C-3A188D3C7F74}"/>
    <hyperlink ref="C51" r:id="rId51" xr:uid="{799A465A-B01E-4D79-A5FE-C7B347D0BF74}"/>
    <hyperlink ref="C43" r:id="rId52" xr:uid="{846D9293-9D66-4D24-B22D-20D7E240DB6E}"/>
    <hyperlink ref="C47" r:id="rId53" xr:uid="{B6060A7A-7991-4C7A-B02C-D85DDBA6E380}"/>
    <hyperlink ref="C54" r:id="rId54" xr:uid="{9B46D59E-CA2A-4AE3-8A49-DDA1F078DEA2}"/>
    <hyperlink ref="C57" r:id="rId55" xr:uid="{3304FF32-428C-4B19-BCE4-E08AB42F3897}"/>
    <hyperlink ref="C58" r:id="rId56" xr:uid="{217510A4-17A2-41DD-A9EC-E1A16EA6CE03}"/>
    <hyperlink ref="C56" r:id="rId57" xr:uid="{C6321EC0-BDD2-4E08-8105-F86434054838}"/>
    <hyperlink ref="C53" r:id="rId58" xr:uid="{804196A8-210A-467D-8DEA-7589F5ECCC1D}"/>
  </hyperlinks>
  <pageMargins left="0.7" right="0.7" top="0.75" bottom="0.75" header="0.3" footer="0.3"/>
  <pageSetup scale="72" fitToHeight="0" orientation="landscape" r:id="rId59"/>
  <tableParts count="1">
    <tablePart r:id="rId60"/>
  </tableParts>
  <extLst>
    <ext xmlns:x14="http://schemas.microsoft.com/office/spreadsheetml/2009/9/main" uri="{CCE6A557-97BC-4b89-ADB6-D9C93CAAB3DF}">
      <x14:dataValidations xmlns:xm="http://schemas.microsoft.com/office/excel/2006/main" xWindow="1311" yWindow="905" count="2">
        <x14:dataValidation type="list" allowBlank="1" showInputMessage="1" showErrorMessage="1" prompt="Input Species" xr:uid="{2D73B1E6-1649-422A-9B71-A00B762968BD}">
          <x14:formula1>
            <xm:f>Inventory!$B$4:$B$21</xm:f>
          </x14:formula1>
          <xm:sqref>G22:G23 H62:H99 F57:H60 G62:G94 F62:F96 I2:I28 G25:H28 F22:F28 H2:H24 F2:G21</xm:sqref>
        </x14:dataValidation>
        <x14:dataValidation type="list" allowBlank="1" showInputMessage="1" showErrorMessage="1" promptTitle="Input Species" xr:uid="{EB8AD2CD-311F-44A6-9A87-0E1FE6D8C1CD}">
          <x14:formula1>
            <xm:f>Inventory!$B$4:$B$23</xm:f>
          </x14:formula1>
          <xm:sqref>F29:I56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3EB0-3DBA-4BC7-BB78-EB1333753D0C}">
  <dimension ref="B1:E23"/>
  <sheetViews>
    <sheetView workbookViewId="0">
      <selection activeCell="C4" sqref="C4"/>
    </sheetView>
  </sheetViews>
  <sheetFormatPr defaultRowHeight="15" x14ac:dyDescent="0.25"/>
  <cols>
    <col min="2" max="2" width="18.28515625" bestFit="1" customWidth="1"/>
    <col min="3" max="3" width="12.5703125" customWidth="1"/>
  </cols>
  <sheetData>
    <row r="1" spans="2:5" ht="15.75" thickBot="1" x14ac:dyDescent="0.3"/>
    <row r="2" spans="2:5" x14ac:dyDescent="0.25">
      <c r="B2" s="25" t="s">
        <v>202</v>
      </c>
      <c r="C2" s="26"/>
    </row>
    <row r="3" spans="2:5" x14ac:dyDescent="0.25">
      <c r="B3" s="12" t="s">
        <v>0</v>
      </c>
      <c r="C3" s="4" t="s">
        <v>1</v>
      </c>
      <c r="E3" s="1"/>
    </row>
    <row r="4" spans="2:5" x14ac:dyDescent="0.25">
      <c r="B4" s="13" t="s">
        <v>3</v>
      </c>
      <c r="C4" s="14">
        <f>COUNTIF(Applications!F:I,"Apple serviceberry")</f>
        <v>4</v>
      </c>
      <c r="E4" t="s">
        <v>203</v>
      </c>
    </row>
    <row r="5" spans="2:5" x14ac:dyDescent="0.25">
      <c r="B5" s="13" t="s">
        <v>6</v>
      </c>
      <c r="C5" s="14">
        <f>COUNTIF(Applications!F:I,"Dogwood")</f>
        <v>4</v>
      </c>
      <c r="E5" t="s">
        <v>177</v>
      </c>
    </row>
    <row r="6" spans="2:5" x14ac:dyDescent="0.25">
      <c r="B6" s="13" t="s">
        <v>13</v>
      </c>
      <c r="C6" s="14">
        <f>COUNTIF(Applications!F:I,"Sweetbay magnolia")</f>
        <v>4</v>
      </c>
    </row>
    <row r="7" spans="2:5" x14ac:dyDescent="0.25">
      <c r="B7" s="13" t="s">
        <v>5</v>
      </c>
      <c r="C7" s="14">
        <f>COUNTIF(Applications!F:I,"Redbud")</f>
        <v>4</v>
      </c>
    </row>
    <row r="8" spans="2:5" x14ac:dyDescent="0.25">
      <c r="B8" s="13" t="s">
        <v>12</v>
      </c>
      <c r="C8" s="14">
        <f>COUNTIF(Applications!F:I,"Southern magnolia")</f>
        <v>5</v>
      </c>
    </row>
    <row r="9" spans="2:5" x14ac:dyDescent="0.25">
      <c r="B9" s="13" t="s">
        <v>15</v>
      </c>
      <c r="C9" s="14">
        <f>COUNTIF(Applications!F:I,"Swamp white oak")</f>
        <v>6</v>
      </c>
    </row>
    <row r="10" spans="2:5" x14ac:dyDescent="0.25">
      <c r="B10" s="13" t="s">
        <v>7</v>
      </c>
      <c r="C10" s="14">
        <f>COUNTIF(Applications!F:I,"Persimmon")</f>
        <v>6</v>
      </c>
    </row>
    <row r="11" spans="2:5" x14ac:dyDescent="0.25">
      <c r="B11" s="13" t="s">
        <v>2</v>
      </c>
      <c r="C11" s="14">
        <f>COUNTIF(Applications!F:I,"Freeman maple")</f>
        <v>8</v>
      </c>
    </row>
    <row r="12" spans="2:5" x14ac:dyDescent="0.25">
      <c r="B12" s="13" t="s">
        <v>9</v>
      </c>
      <c r="C12" s="14">
        <f>COUNTIF(Applications!F:I,"American holly")</f>
        <v>8</v>
      </c>
    </row>
    <row r="13" spans="2:5" x14ac:dyDescent="0.25">
      <c r="B13" s="13" t="s">
        <v>4</v>
      </c>
      <c r="C13" s="14">
        <f>COUNTIF(Applications!F:I,"River birch")</f>
        <v>8</v>
      </c>
    </row>
    <row r="14" spans="2:5" x14ac:dyDescent="0.25">
      <c r="B14" s="13" t="s">
        <v>10</v>
      </c>
      <c r="C14" s="14">
        <f>COUNTIF(Applications!F:I,"Sweetgum")</f>
        <v>3</v>
      </c>
    </row>
    <row r="15" spans="2:5" x14ac:dyDescent="0.25">
      <c r="B15" s="13" t="s">
        <v>8</v>
      </c>
      <c r="C15" s="14">
        <f>COUNTIF(Applications!F:I,"Honeylocust")</f>
        <v>5</v>
      </c>
    </row>
    <row r="16" spans="2:5" x14ac:dyDescent="0.25">
      <c r="B16" s="13" t="s">
        <v>16</v>
      </c>
      <c r="C16" s="14">
        <f>COUNTIF(Applications!F:I,"Nuttall oak")</f>
        <v>8</v>
      </c>
    </row>
    <row r="17" spans="2:3" x14ac:dyDescent="0.25">
      <c r="B17" s="13" t="s">
        <v>19</v>
      </c>
      <c r="C17" s="14">
        <f>COUNTIF(Applications!F:I,"American elm")</f>
        <v>5</v>
      </c>
    </row>
    <row r="18" spans="2:3" x14ac:dyDescent="0.25">
      <c r="B18" s="13" t="s">
        <v>14</v>
      </c>
      <c r="C18" s="14">
        <f>COUNTIF(Applications!F:I,"Loblolly pine")</f>
        <v>4</v>
      </c>
    </row>
    <row r="19" spans="2:3" x14ac:dyDescent="0.25">
      <c r="B19" s="13" t="s">
        <v>17</v>
      </c>
      <c r="C19" s="14">
        <f>COUNTIF(Applications!F:I,"Bald cypress")</f>
        <v>4</v>
      </c>
    </row>
    <row r="20" spans="2:3" x14ac:dyDescent="0.25">
      <c r="B20" s="13" t="s">
        <v>18</v>
      </c>
      <c r="C20" s="14">
        <f>COUNTIF(Applications!F:I,"American linden")</f>
        <v>5</v>
      </c>
    </row>
    <row r="21" spans="2:3" x14ac:dyDescent="0.25">
      <c r="B21" s="13" t="s">
        <v>11</v>
      </c>
      <c r="C21" s="14">
        <f>COUNTIF(Applications!F:I,"Tulip tree")</f>
        <v>4</v>
      </c>
    </row>
    <row r="22" spans="2:3" hidden="1" x14ac:dyDescent="0.25">
      <c r="B22" s="13" t="s">
        <v>183</v>
      </c>
      <c r="C22" s="14">
        <f>COUNTIF(Applications!F:I,"TBD")</f>
        <v>4</v>
      </c>
    </row>
    <row r="23" spans="2:3" x14ac:dyDescent="0.25">
      <c r="B23" s="15" t="s">
        <v>189</v>
      </c>
      <c r="C23" s="16">
        <f>SUM(C3:C22)</f>
        <v>99</v>
      </c>
    </row>
  </sheetData>
  <mergeCells count="1">
    <mergeCell ref="B2:C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Tekoa Sultan Reisler</dc:creator>
  <cp:keywords/>
  <dc:description/>
  <cp:lastModifiedBy>David Wigglesworth</cp:lastModifiedBy>
  <cp:revision/>
  <cp:lastPrinted>2025-03-28T12:54:32Z</cp:lastPrinted>
  <dcterms:created xsi:type="dcterms:W3CDTF">2024-06-21T18:31:18Z</dcterms:created>
  <dcterms:modified xsi:type="dcterms:W3CDTF">2025-03-28T13:01:19Z</dcterms:modified>
  <cp:category/>
  <cp:contentStatus/>
</cp:coreProperties>
</file>