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B9690FED-B328-431A-8015-79B673D04AA9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3072" yWindow="3072" windowWidth="17280" windowHeight="9420" tabRatio="933" activeTab="6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4" i="7"/>
  <c r="N4" i="3"/>
  <c r="N7" i="12"/>
  <c r="N6" i="12"/>
  <c r="N5" i="14"/>
  <c r="N4" i="12"/>
  <c r="N4" i="14"/>
  <c r="N4" i="6"/>
  <c r="N4" i="10"/>
  <c r="N7" i="14"/>
  <c r="N4" i="9"/>
  <c r="N5" i="10"/>
  <c r="N6" i="14"/>
  <c r="N4" i="8"/>
  <c r="N4" i="4"/>
  <c r="N5" i="12"/>
  <c r="N4" i="13"/>
  <c r="N8" i="12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5" i="9"/>
  <c r="N4" i="5"/>
  <c r="N6" i="4"/>
  <c r="N5" i="13"/>
  <c r="N9" i="12"/>
  <c r="N8" i="14"/>
  <c r="N5" i="8"/>
  <c r="N5" i="4"/>
  <c r="N4" i="11"/>
  <c r="N6" i="10"/>
  <c r="N5" i="7"/>
  <c r="N5" i="6"/>
  <c r="N5" i="3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6" i="8"/>
  <c r="N9" i="14"/>
  <c r="N5" i="5"/>
  <c r="N5" i="11"/>
  <c r="N6" i="7"/>
  <c r="N6" i="9"/>
  <c r="N7" i="4"/>
  <c r="N6" i="3"/>
  <c r="N10" i="12"/>
  <c r="N6" i="6"/>
  <c r="N6" i="13"/>
  <c r="N7" i="10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7" i="7"/>
  <c r="N6" i="5"/>
  <c r="N7" i="3"/>
  <c r="N7" i="9"/>
  <c r="N8" i="10"/>
  <c r="N8" i="8"/>
  <c r="N10" i="14"/>
  <c r="N7" i="13"/>
  <c r="N8" i="4"/>
  <c r="N6" i="11"/>
  <c r="N7" i="8"/>
  <c r="N7" i="6"/>
  <c r="N9" i="4"/>
  <c r="N11" i="12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I7" i="8"/>
  <c r="N8" i="13"/>
  <c r="N8" i="3"/>
  <c r="N7" i="11"/>
  <c r="N12" i="12"/>
  <c r="N8" i="7"/>
  <c r="N7" i="5"/>
  <c r="N11" i="14"/>
  <c r="N8" i="6"/>
  <c r="N9" i="8"/>
  <c r="N8" i="9"/>
  <c r="N9" i="10"/>
  <c r="N10" i="4"/>
  <c r="C7" i="15" l="1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8" i="5"/>
  <c r="N9" i="6"/>
  <c r="N11" i="4"/>
  <c r="N10" i="10"/>
  <c r="N9" i="9"/>
  <c r="N9" i="7"/>
  <c r="N12" i="14"/>
  <c r="N8" i="11"/>
  <c r="N10" i="8"/>
  <c r="N13" i="12"/>
  <c r="N9" i="13"/>
  <c r="N9" i="3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11" i="8"/>
  <c r="N14" i="12"/>
  <c r="N11" i="7"/>
  <c r="N12" i="4"/>
  <c r="N9" i="11"/>
  <c r="N9" i="5"/>
  <c r="N10" i="9"/>
  <c r="N10" i="3"/>
  <c r="N10" i="6"/>
  <c r="N10" i="7"/>
  <c r="N13" i="14"/>
  <c r="N10" i="13"/>
  <c r="N11" i="10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0" i="5"/>
  <c r="N14" i="14"/>
  <c r="N11" i="9"/>
  <c r="N12" i="8"/>
  <c r="N15" i="12"/>
  <c r="N13" i="4"/>
  <c r="N12" i="10"/>
  <c r="N11" i="13"/>
  <c r="N11" i="6"/>
  <c r="N11" i="3"/>
  <c r="N10" i="11"/>
  <c r="N12" i="7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2" i="6"/>
  <c r="N12" i="3"/>
  <c r="N11" i="11"/>
  <c r="N11" i="5"/>
  <c r="N15" i="14"/>
  <c r="N13" i="8"/>
  <c r="N12" i="13"/>
  <c r="N13" i="10"/>
  <c r="N14" i="4"/>
  <c r="N13" i="7"/>
  <c r="N12" i="9"/>
  <c r="N16" i="12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4" i="7"/>
  <c r="N17" i="12"/>
  <c r="N12" i="11"/>
  <c r="N13" i="9"/>
  <c r="N14" i="8"/>
  <c r="N12" i="5"/>
  <c r="N14" i="10"/>
  <c r="N13" i="3"/>
  <c r="N15" i="4"/>
  <c r="N13" i="6"/>
  <c r="N16" i="14"/>
  <c r="N13" i="13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5" i="7"/>
  <c r="N14" i="13"/>
  <c r="N14" i="3"/>
  <c r="N15" i="8"/>
  <c r="N17" i="14"/>
  <c r="N14" i="9"/>
  <c r="N18" i="12"/>
  <c r="N15" i="10"/>
  <c r="N13" i="5"/>
  <c r="N16" i="4"/>
  <c r="N13" i="11"/>
  <c r="N14" i="6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5" i="9"/>
  <c r="N15" i="3"/>
  <c r="N16" i="8"/>
  <c r="N15" i="13"/>
  <c r="N19" i="12"/>
  <c r="N16" i="10"/>
  <c r="N17" i="4"/>
  <c r="N18" i="14"/>
  <c r="N15" i="6"/>
  <c r="N16" i="7"/>
  <c r="N14" i="5"/>
  <c r="N14" i="11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7" i="10"/>
  <c r="N16" i="3"/>
  <c r="N15" i="5"/>
  <c r="N16" i="9"/>
  <c r="N16" i="6"/>
  <c r="N19" i="14"/>
  <c r="N17" i="7"/>
  <c r="N17" i="8"/>
  <c r="N15" i="11"/>
  <c r="N18" i="4"/>
  <c r="N16" i="13"/>
  <c r="N20" i="12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18" i="7"/>
  <c r="N21" i="12"/>
  <c r="N17" i="13"/>
  <c r="N17" i="6"/>
  <c r="N16" i="5"/>
  <c r="N20" i="14"/>
  <c r="N16" i="11"/>
  <c r="N18" i="8"/>
  <c r="N17" i="3"/>
  <c r="N19" i="4"/>
  <c r="N18" i="10"/>
  <c r="N17" i="9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21" i="14"/>
  <c r="N22" i="12"/>
  <c r="N19" i="10"/>
  <c r="N19" i="8"/>
  <c r="N17" i="5"/>
  <c r="N18" i="3"/>
  <c r="N18" i="6"/>
  <c r="N17" i="11"/>
  <c r="N18" i="13"/>
  <c r="N19" i="7"/>
  <c r="N18" i="9"/>
  <c r="N20" i="4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19" i="6"/>
  <c r="N19" i="13"/>
  <c r="N18" i="5"/>
  <c r="N22" i="14"/>
  <c r="N20" i="8"/>
  <c r="N18" i="11"/>
  <c r="N19" i="9"/>
  <c r="N23" i="12"/>
  <c r="N21" i="4"/>
  <c r="N20" i="7"/>
  <c r="N20" i="10"/>
  <c r="N19" i="3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2" i="4"/>
  <c r="N19" i="11"/>
  <c r="N21" i="10"/>
  <c r="N20" i="3"/>
  <c r="N20" i="13"/>
  <c r="N19" i="5"/>
  <c r="N24" i="12"/>
  <c r="N21" i="8"/>
  <c r="N20" i="9"/>
  <c r="N20" i="6"/>
  <c r="N23" i="14"/>
  <c r="N21" i="7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1" i="3"/>
  <c r="N21" i="6"/>
  <c r="N21" i="9"/>
  <c r="N25" i="12"/>
  <c r="N22" i="7"/>
  <c r="N20" i="5"/>
  <c r="N21" i="13"/>
  <c r="N24" i="14"/>
  <c r="N23" i="4"/>
  <c r="N20" i="11"/>
  <c r="N22" i="10"/>
  <c r="N22" i="8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2" i="6"/>
  <c r="N23" i="10"/>
  <c r="N21" i="11"/>
  <c r="N21" i="5"/>
  <c r="N25" i="14"/>
  <c r="N23" i="8"/>
  <c r="N22" i="3"/>
  <c r="N22" i="9"/>
  <c r="N24" i="4"/>
  <c r="N26" i="12"/>
  <c r="N23" i="7"/>
  <c r="N22" i="13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3" i="6"/>
  <c r="N22" i="11"/>
  <c r="N23" i="9"/>
  <c r="N27" i="12"/>
  <c r="N26" i="14"/>
  <c r="N23" i="13"/>
  <c r="N22" i="5"/>
  <c r="N24" i="8"/>
  <c r="N24" i="7"/>
  <c r="N23" i="3"/>
  <c r="N25" i="4"/>
  <c r="N24" i="10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3" i="5"/>
  <c r="N28" i="12"/>
  <c r="N24" i="6"/>
  <c r="N25" i="10"/>
  <c r="N27" i="14"/>
  <c r="N25" i="8"/>
  <c r="N24" i="13"/>
  <c r="N24" i="3"/>
  <c r="N26" i="4"/>
  <c r="N25" i="7"/>
  <c r="N24" i="9"/>
  <c r="N23" i="11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5" i="6"/>
  <c r="N26" i="7"/>
  <c r="N27" i="4"/>
  <c r="N26" i="10"/>
  <c r="N24" i="11"/>
  <c r="N24" i="5"/>
  <c r="N29" i="12"/>
  <c r="N25" i="3"/>
  <c r="N25" i="13"/>
  <c r="N28" i="14"/>
  <c r="N26" i="8"/>
  <c r="N25" i="9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7" i="10"/>
  <c r="N26" i="3"/>
  <c r="N27" i="8"/>
  <c r="N25" i="11"/>
  <c r="N25" i="5"/>
  <c r="N27" i="7"/>
  <c r="N28" i="4"/>
  <c r="N29" i="14"/>
  <c r="N26" i="13"/>
  <c r="N26" i="6"/>
  <c r="N26" i="9"/>
  <c r="N30" i="12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28" i="7"/>
  <c r="N27" i="9"/>
  <c r="N27" i="3"/>
  <c r="N29" i="4"/>
  <c r="N28" i="10"/>
  <c r="N31" i="12"/>
  <c r="N28" i="8"/>
  <c r="N27" i="13"/>
  <c r="N30" i="14"/>
  <c r="N26" i="5"/>
  <c r="N27" i="6"/>
  <c r="N26" i="11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28" i="3"/>
  <c r="N28" i="9"/>
  <c r="N34" i="12"/>
  <c r="N29" i="10"/>
  <c r="N27" i="5"/>
  <c r="N29" i="8"/>
  <c r="N33" i="12"/>
  <c r="N28" i="6"/>
  <c r="N32" i="12"/>
  <c r="N27" i="11"/>
  <c r="N30" i="4"/>
  <c r="N28" i="13"/>
  <c r="N31" i="14"/>
  <c r="N29" i="7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29" i="6"/>
  <c r="N34" i="14"/>
  <c r="N30" i="7"/>
  <c r="N28" i="11"/>
  <c r="N30" i="8"/>
  <c r="N30" i="10"/>
  <c r="N32" i="14"/>
  <c r="N29" i="3"/>
  <c r="N29" i="13"/>
  <c r="N33" i="14"/>
  <c r="N29" i="9"/>
  <c r="N31" i="4"/>
  <c r="N28" i="5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30" i="6"/>
  <c r="N31" i="10"/>
  <c r="N29" i="11"/>
  <c r="N30" i="3"/>
  <c r="N30" i="13"/>
  <c r="N30" i="9"/>
  <c r="N31" i="8"/>
  <c r="N29" i="5"/>
  <c r="N31" i="7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0" i="11"/>
  <c r="N34" i="7"/>
  <c r="N32" i="10"/>
  <c r="N33" i="8"/>
  <c r="N32" i="8"/>
  <c r="N33" i="10"/>
  <c r="N31" i="6"/>
  <c r="N32" i="7"/>
  <c r="N34" i="10"/>
  <c r="N30" i="5"/>
  <c r="N33" i="7"/>
  <c r="N31" i="3"/>
  <c r="N31" i="9"/>
  <c r="N31" i="13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3" i="13"/>
  <c r="N32" i="6"/>
  <c r="N31" i="5"/>
  <c r="N32" i="13"/>
  <c r="N33" i="3"/>
  <c r="N33" i="6"/>
  <c r="N32" i="9"/>
  <c r="N31" i="11"/>
  <c r="N32" i="3"/>
  <c r="N33" i="9"/>
  <c r="N34" i="3"/>
  <c r="N34" i="9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4" i="5"/>
  <c r="N32" i="11"/>
  <c r="N32" i="5"/>
  <c r="N33" i="11"/>
  <c r="N33" i="5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<sst xmlns="http://schemas.openxmlformats.org/spreadsheetml/2006/main" count="398" uniqueCount="145">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</sst>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E14" sqref="E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44376</v>
      </c>
      <c r="C13" s="15">
        <f>IF(B13="","",SUM(D13:J13))</f>
        <v>3.125</v>
      </c>
      <c r="D13" s="155">
        <v>3.125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DATE(Jahr,8,1)</f>
        <v>44408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-1.1354166666666701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-1.1354166666666701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-1.1354166666666701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-1.1354166666666701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-1.1354166666666701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-1.1354166666666701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-1.1354166666666701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-1.1354166666666701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-1.1354166666666701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-1.1354166666666701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-1.1354166666666701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-1.1354166666666701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-1.1354166666666701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-1.1354166666666701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-1.1354166666666701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-1.1354166666666701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-1.1354166666666701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-1.1354166666666701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-1.1354166666666701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-1.1354166666666701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-1.1354166666666701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-1.1354166666666701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-1.1354166666666701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-1.1354166666666701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-1.1354166666666701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-1.1354166666666701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-1.1354166666666701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-1.1354166666666701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-1.1354166666666701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-1.1354166666666701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-1.1354166666666701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-1.1354166666666701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-1.1354166666666701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DATE(Jahr,9,1)</f>
        <v>44439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-1.1354166666666701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-1.1354166666666701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-1.1354166666666701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-1.1354166666666701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-1.1354166666666701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-1.1354166666666701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-1.1354166666666701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-1.1354166666666701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-1.1354166666666701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-1.1354166666666701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-1.1354166666666701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-1.1354166666666701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-1.1354166666666701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-1.1354166666666701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-1.1354166666666701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-1.1354166666666701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-1.1354166666666701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-1.1354166666666701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-1.1354166666666701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-1.1354166666666701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-1.1354166666666701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-1.1354166666666701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-1.1354166666666701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-1.1354166666666701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-1.1354166666666701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-1.1354166666666701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-1.1354166666666701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-1.1354166666666701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-1.1354166666666701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-1.1354166666666701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-1.1354166666666701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-1.1354166666666701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DATE(Jahr,10,1)</f>
        <v>44469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-1.1354166666666701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-1.1354166666666701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-1.1354166666666701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-1.1354166666666701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-1.1354166666666701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-1.1354166666666701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-1.1354166666666701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-1.1354166666666701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-1.1354166666666701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-1.1354166666666701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-1.1354166666666701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-1.1354166666666701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-1.1354166666666701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-1.1354166666666701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-1.1354166666666701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-1.1354166666666701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-1.1354166666666701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-1.1354166666666701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-1.1354166666666701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-1.1354166666666701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-1.1354166666666701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-1.1354166666666701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-1.1354166666666701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-1.1354166666666701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-1.1354166666666701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-1.1354166666666701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-1.1354166666666701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-1.1354166666666701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-1.1354166666666701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-1.1354166666666701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-1.1354166666666701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-1.1354166666666701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-1.1354166666666701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DATE(Jahr,11,1)</f>
        <v>44500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-1.1354166666666701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-1.1354166666666701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-1.1354166666666701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-1.1354166666666701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-1.1354166666666701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-1.1354166666666701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-1.1354166666666701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-1.1354166666666701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-1.1354166666666701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-1.1354166666666701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-1.1354166666666701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-1.1354166666666701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-1.1354166666666701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-1.1354166666666701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-1.1354166666666701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-1.1354166666666701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-1.1354166666666701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-1.1354166666666701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-1.1354166666666701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-1.1354166666666701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-1.1354166666666701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-1.1354166666666701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-1.1354166666666701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-1.1354166666666701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-1.1354166666666701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-1.1354166666666701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-1.1354166666666701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-1.1354166666666701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-1.1354166666666701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-1.1354166666666701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-1.1354166666666701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-1.1354166666666701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DATE(Jahr,12,1)</f>
        <v>44530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-1.1354166666666701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-1.1354166666666701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-1.1354166666666701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-1.1354166666666701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-1.1354166666666701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-1.1354166666666701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-1.1354166666666701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-1.1354166666666701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-1.1354166666666701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-1.1354166666666701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-1.1354166666666701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-1.1354166666666701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-1.1354166666666701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-1.1354166666666701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-1.1354166666666701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-1.1354166666666701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-1.1354166666666701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-1.1354166666666701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-1.1354166666666701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-1.1354166666666701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-1.1354166666666701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-1.1354166666666701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-1.1354166666666701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-1.1354166666666701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-1.1354166666666701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-1.1354166666666701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-1.1354166666666701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-1.1354166666666701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-1.1354166666666701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-1.1354166666666701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-1.1354166666666701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-1.1354166666666701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-1.1354166666666701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14"/>
      <c r="B1" s="412"/>
      <c r="C1" s="412"/>
      <c r="D1" s="412"/>
      <c r="E1" s="411" t="str">
        <f>"Jahresübersicht "&amp;Jahr</f>
        <v>Jahresübersicht 2025</v>
      </c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08" t="str">
        <f>Voreinstellungen!C3</f>
        <v>Sepin, Philipp</v>
      </c>
      <c r="AJ1" s="409"/>
      <c r="AK1" s="409"/>
      <c r="AL1" s="410"/>
    </row>
    <row r="2" spans="1:38" x14ac:dyDescent="0.25">
      <c r="A2" s="415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05" t="str">
        <f>IF(ISBLANK(Voreinstellungen!C4),"","Personal-Nr.: "&amp;Voreinstellungen!C4)</f>
        <v>Personal-Nr.: 11918494</v>
      </c>
      <c r="AJ2" s="406"/>
      <c r="AK2" s="406"/>
      <c r="AL2" s="407"/>
    </row>
    <row r="3" spans="1:38" ht="18" customHeight="1" x14ac:dyDescent="0.25">
      <c r="A3" s="71" t="s">
        <v>77</v>
      </c>
      <c r="B3" s="417" t="s">
        <v>94</v>
      </c>
      <c r="C3" s="417"/>
      <c r="D3" s="417"/>
      <c r="E3" s="417" t="s">
        <v>95</v>
      </c>
      <c r="F3" s="417"/>
      <c r="G3" s="417"/>
      <c r="H3" s="417" t="s">
        <v>96</v>
      </c>
      <c r="I3" s="417"/>
      <c r="J3" s="417"/>
      <c r="K3" s="417" t="s">
        <v>97</v>
      </c>
      <c r="L3" s="417"/>
      <c r="M3" s="417"/>
      <c r="N3" s="417" t="s">
        <v>98</v>
      </c>
      <c r="O3" s="417"/>
      <c r="P3" s="417"/>
      <c r="Q3" s="417" t="s">
        <v>99</v>
      </c>
      <c r="R3" s="417"/>
      <c r="S3" s="417"/>
      <c r="T3" s="417" t="s">
        <v>100</v>
      </c>
      <c r="U3" s="417"/>
      <c r="V3" s="417"/>
      <c r="W3" s="417" t="s">
        <v>101</v>
      </c>
      <c r="X3" s="417"/>
      <c r="Y3" s="417"/>
      <c r="Z3" s="417" t="s">
        <v>102</v>
      </c>
      <c r="AA3" s="417"/>
      <c r="AB3" s="417"/>
      <c r="AC3" s="417" t="s">
        <v>103</v>
      </c>
      <c r="AD3" s="417"/>
      <c r="AE3" s="417"/>
      <c r="AF3" s="417" t="s">
        <v>104</v>
      </c>
      <c r="AG3" s="417"/>
      <c r="AH3" s="417"/>
      <c r="AI3" s="417" t="s">
        <v>105</v>
      </c>
      <c r="AJ3" s="417"/>
      <c r="AK3" s="417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>
        <f>IF(April!K4&gt;0,April!K4,"")</f>
        <v>0.20833333333333337</v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 t="str">
        <f>IF(Juni!K4&gt;0,Juni!K4,"")</f>
        <v/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 t="str">
        <f>IF(Juni!K5&gt;0,Juni!K5,"")</f>
        <v/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 t="str">
        <f>IF(Juni!K6&gt;0,Juni!K6,"")</f>
        <v/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>
        <f>IF(April!K12&gt;0,April!K12,"")</f>
        <v>7.2916666666666741E-2</v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>
        <f>IF(April!K21&gt;0,April!K21,"")</f>
        <v>0.21875</v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>
        <f>IF(April!K22&gt;0,April!K22,"")</f>
        <v>3.125E-2</v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>
        <f>IF(Mai!K24&gt;0,Mai!K24,"")</f>
        <v>0.10416666666666663</v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>
        <f>IF(April!K25&gt;0,April!K25,"")</f>
        <v>0.10416666666666669</v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>
        <f>IF(April!K26&gt;0,April!K26,"")</f>
        <v>0.23958333333333331</v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>
        <f>IF(April!K27&gt;0,April!K27,"")</f>
        <v>0.10416666666666663</v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>
        <f>IF(Mai!K32&gt;0,Mai!K32,"")</f>
        <v>0.10416666666666663</v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 t="str">
        <f>IF(Mai!K33&gt;0,Mai!K33,"")</f>
        <v/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0.17708333333333326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 t="str">
        <f>IF(Mai!K34&gt;0,Mai!K34,"")</f>
        <v/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9">
        <f ca="1">Januar!F37</f>
        <v>0</v>
      </c>
      <c r="C35" s="419"/>
      <c r="D35" s="259"/>
      <c r="E35" s="419">
        <f ca="1">Februar!F37</f>
        <v>0</v>
      </c>
      <c r="F35" s="419"/>
      <c r="G35" s="260"/>
      <c r="H35" s="416">
        <f ca="1">März!F37</f>
        <v>0</v>
      </c>
      <c r="I35" s="416"/>
      <c r="J35" s="261"/>
      <c r="K35" s="419">
        <f ca="1">April!F37</f>
        <v>0</v>
      </c>
      <c r="L35" s="419"/>
      <c r="M35" s="260"/>
      <c r="N35" s="416">
        <f ca="1">Mai!F37</f>
        <v>0</v>
      </c>
      <c r="O35" s="416"/>
      <c r="P35" s="261"/>
      <c r="Q35" s="419">
        <f ca="1">Juni!F37</f>
        <v>3.125</v>
      </c>
      <c r="R35" s="419"/>
      <c r="S35" s="260"/>
      <c r="T35" s="416">
        <f ca="1">Juli!F37</f>
        <v>0</v>
      </c>
      <c r="U35" s="416"/>
      <c r="V35" s="261"/>
      <c r="W35" s="419">
        <f ca="1">August!F37</f>
        <v>0</v>
      </c>
      <c r="X35" s="419"/>
      <c r="Y35" s="260"/>
      <c r="Z35" s="416">
        <f ca="1">September!F37</f>
        <v>0</v>
      </c>
      <c r="AA35" s="416"/>
      <c r="AB35" s="261"/>
      <c r="AC35" s="419">
        <f ca="1">Oktober!F37</f>
        <v>0</v>
      </c>
      <c r="AD35" s="419"/>
      <c r="AE35" s="260"/>
      <c r="AF35" s="416">
        <f ca="1">November!F37</f>
        <v>0</v>
      </c>
      <c r="AG35" s="416"/>
      <c r="AH35" s="261"/>
      <c r="AI35" s="419">
        <f ca="1">Dezember!F37</f>
        <v>0</v>
      </c>
      <c r="AJ35" s="419"/>
      <c r="AK35" s="260"/>
      <c r="AL35" s="262">
        <f t="shared" ref="AL35:AL50" ca="1" si="0">SUM(B35:AK35)</f>
        <v>3.125</v>
      </c>
    </row>
    <row r="36" spans="1:38" s="1" customFormat="1" x14ac:dyDescent="0.25">
      <c r="A36" s="80" t="s">
        <v>106</v>
      </c>
      <c r="B36" s="420">
        <f>Januar!F38</f>
        <v>0</v>
      </c>
      <c r="C36" s="420"/>
      <c r="D36" s="263"/>
      <c r="E36" s="420">
        <f>Februar!F38</f>
        <v>0</v>
      </c>
      <c r="F36" s="420"/>
      <c r="G36" s="264"/>
      <c r="H36" s="421">
        <f>März!F38</f>
        <v>0.80208333333333337</v>
      </c>
      <c r="I36" s="421"/>
      <c r="J36" s="265"/>
      <c r="K36" s="420">
        <f>April!F38</f>
        <v>0.97916666666666663</v>
      </c>
      <c r="L36" s="420"/>
      <c r="M36" s="264"/>
      <c r="N36" s="421">
        <f>Mai!F38</f>
        <v>0.20833333333333326</v>
      </c>
      <c r="O36" s="421"/>
      <c r="P36" s="265"/>
      <c r="Q36" s="420">
        <f>Juni!F38</f>
        <v>0</v>
      </c>
      <c r="R36" s="420"/>
      <c r="S36" s="264"/>
      <c r="T36" s="421">
        <f>Juli!F38</f>
        <v>0</v>
      </c>
      <c r="U36" s="421"/>
      <c r="V36" s="265"/>
      <c r="W36" s="420">
        <f>August!F38</f>
        <v>0</v>
      </c>
      <c r="X36" s="420"/>
      <c r="Y36" s="264"/>
      <c r="Z36" s="421">
        <f>September!F38</f>
        <v>0</v>
      </c>
      <c r="AA36" s="421"/>
      <c r="AB36" s="265"/>
      <c r="AC36" s="420">
        <f>Oktober!F38</f>
        <v>0</v>
      </c>
      <c r="AD36" s="420"/>
      <c r="AE36" s="264"/>
      <c r="AF36" s="421">
        <f>November!F38</f>
        <v>0</v>
      </c>
      <c r="AG36" s="421"/>
      <c r="AH36" s="265"/>
      <c r="AI36" s="420">
        <f>Dezember!F38</f>
        <v>0</v>
      </c>
      <c r="AJ36" s="420"/>
      <c r="AK36" s="264"/>
      <c r="AL36" s="266">
        <f t="shared" si="0"/>
        <v>1.9895833333333333</v>
      </c>
    </row>
    <row r="37" spans="1:38" s="1" customFormat="1" ht="13.8" thickBot="1" x14ac:dyDescent="0.3">
      <c r="A37" s="81" t="s">
        <v>107</v>
      </c>
      <c r="B37" s="423">
        <f ca="1">ROUND(B36-B35,10)</f>
        <v>0</v>
      </c>
      <c r="C37" s="423"/>
      <c r="D37" s="258"/>
      <c r="E37" s="423">
        <f ca="1">ROUND(E36-E35,10)</f>
        <v>0</v>
      </c>
      <c r="F37" s="423"/>
      <c r="G37" s="82"/>
      <c r="H37" s="418">
        <f ca="1">ROUND(H36-H35,10)</f>
        <v>0.80208333330000003</v>
      </c>
      <c r="I37" s="418"/>
      <c r="J37" s="83"/>
      <c r="K37" s="423">
        <f ca="1">ROUND(K36-K35,10)</f>
        <v>0.97916666669999997</v>
      </c>
      <c r="L37" s="423"/>
      <c r="M37" s="82"/>
      <c r="N37" s="418">
        <f ca="1">ROUND(N36-N35,10)</f>
        <v>0.20833333330000001</v>
      </c>
      <c r="O37" s="418"/>
      <c r="P37" s="83"/>
      <c r="Q37" s="423">
        <f ca="1">ROUND(Q36-Q35,10)</f>
        <v>-3.125</v>
      </c>
      <c r="R37" s="423"/>
      <c r="S37" s="82"/>
      <c r="T37" s="418">
        <f ca="1">ROUND(T36-T35,10)</f>
        <v>0</v>
      </c>
      <c r="U37" s="418"/>
      <c r="V37" s="83"/>
      <c r="W37" s="423">
        <f ca="1">ROUND(W36-W35,10)</f>
        <v>0</v>
      </c>
      <c r="X37" s="423"/>
      <c r="Y37" s="82"/>
      <c r="Z37" s="418">
        <f ca="1">ROUND(Z36-Z35,10)</f>
        <v>0</v>
      </c>
      <c r="AA37" s="418"/>
      <c r="AB37" s="83"/>
      <c r="AC37" s="423">
        <f ca="1">ROUND(AC36-AC35,10)</f>
        <v>0</v>
      </c>
      <c r="AD37" s="423"/>
      <c r="AE37" s="82"/>
      <c r="AF37" s="418">
        <f ca="1">ROUND(AF36-AF35,10)</f>
        <v>0</v>
      </c>
      <c r="AG37" s="418"/>
      <c r="AH37" s="83"/>
      <c r="AI37" s="423">
        <f ca="1">ROUND(AI36-AI35,10)</f>
        <v>0</v>
      </c>
      <c r="AJ37" s="423"/>
      <c r="AK37" s="82"/>
      <c r="AL37" s="84">
        <f t="shared" ca="1" si="0"/>
        <v>-1.1354166667000001</v>
      </c>
    </row>
    <row r="38" spans="1:38" ht="13.8" thickTop="1" x14ac:dyDescent="0.25">
      <c r="A38" s="342" t="s">
        <v>108</v>
      </c>
      <c r="B38" s="424">
        <f>Januar!J40</f>
        <v>0</v>
      </c>
      <c r="C38" s="424"/>
      <c r="D38" s="424"/>
      <c r="E38" s="424">
        <f>Februar!J40</f>
        <v>0</v>
      </c>
      <c r="F38" s="424"/>
      <c r="G38" s="424"/>
      <c r="H38" s="424">
        <f>März!J40</f>
        <v>7</v>
      </c>
      <c r="I38" s="424"/>
      <c r="J38" s="424"/>
      <c r="K38" s="424">
        <f>April!J40</f>
        <v>7</v>
      </c>
      <c r="L38" s="424"/>
      <c r="M38" s="424"/>
      <c r="N38" s="424">
        <f>Mai!J40</f>
        <v>2</v>
      </c>
      <c r="O38" s="424"/>
      <c r="P38" s="424"/>
      <c r="Q38" s="424">
        <f>Juni!J40</f>
        <v>0</v>
      </c>
      <c r="R38" s="424"/>
      <c r="S38" s="424"/>
      <c r="T38" s="424">
        <f>Juli!J40</f>
        <v>0</v>
      </c>
      <c r="U38" s="424"/>
      <c r="V38" s="424"/>
      <c r="W38" s="424">
        <f>August!J40</f>
        <v>0</v>
      </c>
      <c r="X38" s="424"/>
      <c r="Y38" s="424"/>
      <c r="Z38" s="424">
        <f>September!J40</f>
        <v>0</v>
      </c>
      <c r="AA38" s="424"/>
      <c r="AB38" s="424"/>
      <c r="AC38" s="424">
        <f>Oktober!J40</f>
        <v>0</v>
      </c>
      <c r="AD38" s="424"/>
      <c r="AE38" s="424"/>
      <c r="AF38" s="424">
        <f>November!J40</f>
        <v>0</v>
      </c>
      <c r="AG38" s="424"/>
      <c r="AH38" s="424"/>
      <c r="AI38" s="424">
        <f>Dezember!J40</f>
        <v>0</v>
      </c>
      <c r="AJ38" s="424"/>
      <c r="AK38" s="424"/>
      <c r="AL38" s="343">
        <f t="shared" si="0"/>
        <v>16</v>
      </c>
    </row>
    <row r="39" spans="1:38" x14ac:dyDescent="0.25">
      <c r="A39" s="85" t="str">
        <f>Voreinstellungen!A27&amp;" ("&amp;Voreinstellungen!B27&amp;")"</f>
        <v>Homeoffice (H)</v>
      </c>
      <c r="B39" s="422">
        <f>Januar!J41</f>
        <v>0</v>
      </c>
      <c r="C39" s="422"/>
      <c r="D39" s="422"/>
      <c r="E39" s="422">
        <f>Februar!J41</f>
        <v>0</v>
      </c>
      <c r="F39" s="422"/>
      <c r="G39" s="422"/>
      <c r="H39" s="422">
        <f>März!J41</f>
        <v>0</v>
      </c>
      <c r="I39" s="422"/>
      <c r="J39" s="422"/>
      <c r="K39" s="422">
        <f>April!J41</f>
        <v>0</v>
      </c>
      <c r="L39" s="422"/>
      <c r="M39" s="422"/>
      <c r="N39" s="422">
        <f>Mai!J41</f>
        <v>0</v>
      </c>
      <c r="O39" s="422"/>
      <c r="P39" s="422"/>
      <c r="Q39" s="422">
        <f>Juni!J41</f>
        <v>0</v>
      </c>
      <c r="R39" s="422"/>
      <c r="S39" s="422"/>
      <c r="T39" s="422">
        <f>Juli!J41</f>
        <v>0</v>
      </c>
      <c r="U39" s="422"/>
      <c r="V39" s="422"/>
      <c r="W39" s="422">
        <f>August!J41</f>
        <v>0</v>
      </c>
      <c r="X39" s="422"/>
      <c r="Y39" s="422"/>
      <c r="Z39" s="422">
        <f>September!J41</f>
        <v>0</v>
      </c>
      <c r="AA39" s="422"/>
      <c r="AB39" s="422"/>
      <c r="AC39" s="422">
        <f>Oktober!J41</f>
        <v>0</v>
      </c>
      <c r="AD39" s="422"/>
      <c r="AE39" s="422"/>
      <c r="AF39" s="422">
        <f>November!J41</f>
        <v>0</v>
      </c>
      <c r="AG39" s="422"/>
      <c r="AH39" s="422"/>
      <c r="AI39" s="422">
        <f>Dezember!J41</f>
        <v>0</v>
      </c>
      <c r="AJ39" s="422"/>
      <c r="AK39" s="422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22">
        <f>Januar!J38</f>
        <v>0</v>
      </c>
      <c r="C40" s="422"/>
      <c r="D40" s="422"/>
      <c r="E40" s="422">
        <f>Februar!J38</f>
        <v>0</v>
      </c>
      <c r="F40" s="422"/>
      <c r="G40" s="422"/>
      <c r="H40" s="422">
        <f>März!J38</f>
        <v>0</v>
      </c>
      <c r="I40" s="422"/>
      <c r="J40" s="422"/>
      <c r="K40" s="422">
        <f>April!J38</f>
        <v>0</v>
      </c>
      <c r="L40" s="422"/>
      <c r="M40" s="422"/>
      <c r="N40" s="422">
        <f>Mai!J38</f>
        <v>0</v>
      </c>
      <c r="O40" s="422"/>
      <c r="P40" s="422"/>
      <c r="Q40" s="422">
        <f>Juni!J38</f>
        <v>0</v>
      </c>
      <c r="R40" s="422"/>
      <c r="S40" s="422"/>
      <c r="T40" s="422">
        <f>Juli!J38</f>
        <v>0</v>
      </c>
      <c r="U40" s="422"/>
      <c r="V40" s="422"/>
      <c r="W40" s="422">
        <f>August!J38</f>
        <v>0</v>
      </c>
      <c r="X40" s="422"/>
      <c r="Y40" s="422"/>
      <c r="Z40" s="422">
        <f>September!J38</f>
        <v>0</v>
      </c>
      <c r="AA40" s="422"/>
      <c r="AB40" s="422"/>
      <c r="AC40" s="422">
        <f>Oktober!J38</f>
        <v>0</v>
      </c>
      <c r="AD40" s="422"/>
      <c r="AE40" s="422"/>
      <c r="AF40" s="422">
        <f>November!J38</f>
        <v>0</v>
      </c>
      <c r="AG40" s="422"/>
      <c r="AH40" s="422"/>
      <c r="AI40" s="422">
        <f>Dezember!J38</f>
        <v>0</v>
      </c>
      <c r="AJ40" s="422"/>
      <c r="AK40" s="422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22">
        <f>Januar!J36</f>
        <v>0</v>
      </c>
      <c r="C41" s="422"/>
      <c r="D41" s="422"/>
      <c r="E41" s="422">
        <f>Februar!J36</f>
        <v>0</v>
      </c>
      <c r="F41" s="422"/>
      <c r="G41" s="422"/>
      <c r="H41" s="422">
        <f>März!J36</f>
        <v>0</v>
      </c>
      <c r="I41" s="422"/>
      <c r="J41" s="422"/>
      <c r="K41" s="422">
        <f>April!J36</f>
        <v>0</v>
      </c>
      <c r="L41" s="422"/>
      <c r="M41" s="422"/>
      <c r="N41" s="422">
        <f>Mai!J36</f>
        <v>0</v>
      </c>
      <c r="O41" s="422"/>
      <c r="P41" s="422"/>
      <c r="Q41" s="422">
        <f>Juni!J36</f>
        <v>0</v>
      </c>
      <c r="R41" s="422"/>
      <c r="S41" s="422"/>
      <c r="T41" s="422">
        <f>Juli!J36</f>
        <v>0</v>
      </c>
      <c r="U41" s="422"/>
      <c r="V41" s="422"/>
      <c r="W41" s="422">
        <f>August!J36</f>
        <v>0</v>
      </c>
      <c r="X41" s="422"/>
      <c r="Y41" s="422"/>
      <c r="Z41" s="422">
        <f>September!J36</f>
        <v>0</v>
      </c>
      <c r="AA41" s="422"/>
      <c r="AB41" s="422"/>
      <c r="AC41" s="422">
        <f>Oktober!J36</f>
        <v>0</v>
      </c>
      <c r="AD41" s="422"/>
      <c r="AE41" s="422"/>
      <c r="AF41" s="422">
        <f>November!J36</f>
        <v>0</v>
      </c>
      <c r="AG41" s="422"/>
      <c r="AH41" s="422"/>
      <c r="AI41" s="422">
        <f>Dezember!J36</f>
        <v>0</v>
      </c>
      <c r="AJ41" s="422"/>
      <c r="AK41" s="422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22">
        <f>Januar!J39</f>
        <v>0</v>
      </c>
      <c r="C42" s="422"/>
      <c r="D42" s="422"/>
      <c r="E42" s="422">
        <f>Februar!J39</f>
        <v>0</v>
      </c>
      <c r="F42" s="422"/>
      <c r="G42" s="422"/>
      <c r="H42" s="422">
        <f>März!J39</f>
        <v>0</v>
      </c>
      <c r="I42" s="422"/>
      <c r="J42" s="422"/>
      <c r="K42" s="422">
        <f>April!J39</f>
        <v>0</v>
      </c>
      <c r="L42" s="422"/>
      <c r="M42" s="422"/>
      <c r="N42" s="422">
        <f>Mai!J39</f>
        <v>0</v>
      </c>
      <c r="O42" s="422"/>
      <c r="P42" s="422"/>
      <c r="Q42" s="422">
        <f>Juni!J39</f>
        <v>0</v>
      </c>
      <c r="R42" s="422"/>
      <c r="S42" s="422"/>
      <c r="T42" s="422">
        <f>Juli!J39</f>
        <v>0</v>
      </c>
      <c r="U42" s="422"/>
      <c r="V42" s="422"/>
      <c r="W42" s="422">
        <f>August!J39</f>
        <v>0</v>
      </c>
      <c r="X42" s="422"/>
      <c r="Y42" s="422"/>
      <c r="Z42" s="422">
        <f>September!J39</f>
        <v>0</v>
      </c>
      <c r="AA42" s="422"/>
      <c r="AB42" s="422"/>
      <c r="AC42" s="422">
        <f>Oktober!J39</f>
        <v>0</v>
      </c>
      <c r="AD42" s="422"/>
      <c r="AE42" s="422"/>
      <c r="AF42" s="422">
        <f>November!J39</f>
        <v>0</v>
      </c>
      <c r="AG42" s="422"/>
      <c r="AH42" s="422"/>
      <c r="AI42" s="422">
        <f>Dezember!J39</f>
        <v>0</v>
      </c>
      <c r="AJ42" s="422"/>
      <c r="AK42" s="422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22">
        <f>Januar!J37</f>
        <v>0</v>
      </c>
      <c r="C43" s="422"/>
      <c r="D43" s="422"/>
      <c r="E43" s="422">
        <f>Februar!J37</f>
        <v>0</v>
      </c>
      <c r="F43" s="422"/>
      <c r="G43" s="422"/>
      <c r="H43" s="422">
        <f>März!J37</f>
        <v>0</v>
      </c>
      <c r="I43" s="422"/>
      <c r="J43" s="422"/>
      <c r="K43" s="422">
        <f>April!J37</f>
        <v>0</v>
      </c>
      <c r="L43" s="422"/>
      <c r="M43" s="422"/>
      <c r="N43" s="422">
        <f>Mai!J37</f>
        <v>0</v>
      </c>
      <c r="O43" s="422"/>
      <c r="P43" s="422"/>
      <c r="Q43" s="422">
        <f>Juni!J37</f>
        <v>0</v>
      </c>
      <c r="R43" s="422"/>
      <c r="S43" s="422"/>
      <c r="T43" s="422">
        <f>Juli!J37</f>
        <v>0</v>
      </c>
      <c r="U43" s="422"/>
      <c r="V43" s="422"/>
      <c r="W43" s="422">
        <f>August!J37</f>
        <v>0</v>
      </c>
      <c r="X43" s="422"/>
      <c r="Y43" s="422"/>
      <c r="Z43" s="422">
        <f>September!J37</f>
        <v>0</v>
      </c>
      <c r="AA43" s="422"/>
      <c r="AB43" s="422"/>
      <c r="AC43" s="422">
        <f>Oktober!J37</f>
        <v>0</v>
      </c>
      <c r="AD43" s="422"/>
      <c r="AE43" s="422"/>
      <c r="AF43" s="422">
        <f>November!J37</f>
        <v>0</v>
      </c>
      <c r="AG43" s="422"/>
      <c r="AH43" s="422"/>
      <c r="AI43" s="422">
        <f>Dezember!J37</f>
        <v>0</v>
      </c>
      <c r="AJ43" s="422"/>
      <c r="AK43" s="422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22">
        <f>Januar!J42</f>
        <v>0</v>
      </c>
      <c r="C44" s="422"/>
      <c r="D44" s="422"/>
      <c r="E44" s="422">
        <f>Februar!J42</f>
        <v>0</v>
      </c>
      <c r="F44" s="422"/>
      <c r="G44" s="422"/>
      <c r="H44" s="422">
        <f>März!J42</f>
        <v>0</v>
      </c>
      <c r="I44" s="422"/>
      <c r="J44" s="422"/>
      <c r="K44" s="422">
        <f>April!J42</f>
        <v>0</v>
      </c>
      <c r="L44" s="422"/>
      <c r="M44" s="422"/>
      <c r="N44" s="422">
        <f>Mai!J42</f>
        <v>0</v>
      </c>
      <c r="O44" s="422"/>
      <c r="P44" s="422"/>
      <c r="Q44" s="422">
        <f>Juni!J42</f>
        <v>0</v>
      </c>
      <c r="R44" s="422"/>
      <c r="S44" s="422"/>
      <c r="T44" s="422">
        <f>Juli!J42</f>
        <v>0</v>
      </c>
      <c r="U44" s="422"/>
      <c r="V44" s="422"/>
      <c r="W44" s="422">
        <f>August!J42</f>
        <v>0</v>
      </c>
      <c r="X44" s="422"/>
      <c r="Y44" s="422"/>
      <c r="Z44" s="422">
        <f>September!J42</f>
        <v>0</v>
      </c>
      <c r="AA44" s="422"/>
      <c r="AB44" s="422"/>
      <c r="AC44" s="422">
        <f>Oktober!J42</f>
        <v>0</v>
      </c>
      <c r="AD44" s="422"/>
      <c r="AE44" s="422"/>
      <c r="AF44" s="422">
        <f>November!J42</f>
        <v>0</v>
      </c>
      <c r="AG44" s="422"/>
      <c r="AH44" s="422"/>
      <c r="AI44" s="422">
        <f>Dezember!J42</f>
        <v>0</v>
      </c>
      <c r="AJ44" s="422"/>
      <c r="AK44" s="422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22">
        <f>Januar!J43</f>
        <v>0</v>
      </c>
      <c r="C45" s="422"/>
      <c r="D45" s="422"/>
      <c r="E45" s="422">
        <f>Februar!J43</f>
        <v>0</v>
      </c>
      <c r="F45" s="422"/>
      <c r="G45" s="422"/>
      <c r="H45" s="422">
        <f>März!J43</f>
        <v>0</v>
      </c>
      <c r="I45" s="422"/>
      <c r="J45" s="422"/>
      <c r="K45" s="422">
        <f>April!J43</f>
        <v>0</v>
      </c>
      <c r="L45" s="422"/>
      <c r="M45" s="422"/>
      <c r="N45" s="422">
        <f>Mai!J43</f>
        <v>0</v>
      </c>
      <c r="O45" s="422"/>
      <c r="P45" s="422"/>
      <c r="Q45" s="422">
        <f>Juni!J43</f>
        <v>0</v>
      </c>
      <c r="R45" s="422"/>
      <c r="S45" s="422"/>
      <c r="T45" s="422">
        <f>Juli!J43</f>
        <v>0</v>
      </c>
      <c r="U45" s="422"/>
      <c r="V45" s="422"/>
      <c r="W45" s="422">
        <f>August!J43</f>
        <v>0</v>
      </c>
      <c r="X45" s="422"/>
      <c r="Y45" s="422"/>
      <c r="Z45" s="422">
        <f>September!J43</f>
        <v>0</v>
      </c>
      <c r="AA45" s="422"/>
      <c r="AB45" s="422"/>
      <c r="AC45" s="422">
        <f>Oktober!J43</f>
        <v>0</v>
      </c>
      <c r="AD45" s="422"/>
      <c r="AE45" s="422"/>
      <c r="AF45" s="422">
        <f>November!J43</f>
        <v>0</v>
      </c>
      <c r="AG45" s="422"/>
      <c r="AH45" s="422"/>
      <c r="AI45" s="422">
        <f>Dezember!J43</f>
        <v>0</v>
      </c>
      <c r="AJ45" s="422"/>
      <c r="AK45" s="422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22">
        <f>Januar!J44</f>
        <v>0</v>
      </c>
      <c r="C46" s="422"/>
      <c r="D46" s="422"/>
      <c r="E46" s="422">
        <f>Februar!J44</f>
        <v>0</v>
      </c>
      <c r="F46" s="422"/>
      <c r="G46" s="422"/>
      <c r="H46" s="422">
        <f>März!J44</f>
        <v>0</v>
      </c>
      <c r="I46" s="422"/>
      <c r="J46" s="422"/>
      <c r="K46" s="422">
        <f>April!J44</f>
        <v>0</v>
      </c>
      <c r="L46" s="422"/>
      <c r="M46" s="422"/>
      <c r="N46" s="422">
        <f>Mai!J44</f>
        <v>0</v>
      </c>
      <c r="O46" s="422"/>
      <c r="P46" s="422"/>
      <c r="Q46" s="422">
        <f>Juni!J44</f>
        <v>0</v>
      </c>
      <c r="R46" s="422"/>
      <c r="S46" s="422"/>
      <c r="T46" s="422">
        <f>Juli!J44</f>
        <v>0</v>
      </c>
      <c r="U46" s="422"/>
      <c r="V46" s="422"/>
      <c r="W46" s="422">
        <f>August!J44</f>
        <v>0</v>
      </c>
      <c r="X46" s="422"/>
      <c r="Y46" s="422"/>
      <c r="Z46" s="422">
        <f>September!J44</f>
        <v>0</v>
      </c>
      <c r="AA46" s="422"/>
      <c r="AB46" s="422"/>
      <c r="AC46" s="422">
        <f>Oktober!J44</f>
        <v>0</v>
      </c>
      <c r="AD46" s="422"/>
      <c r="AE46" s="422"/>
      <c r="AF46" s="422">
        <f>November!J44</f>
        <v>0</v>
      </c>
      <c r="AG46" s="422"/>
      <c r="AH46" s="422"/>
      <c r="AI46" s="422">
        <f>Dezember!J44</f>
        <v>0</v>
      </c>
      <c r="AJ46" s="422"/>
      <c r="AK46" s="422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22">
        <f>Januar!J45</f>
        <v>0</v>
      </c>
      <c r="C47" s="422"/>
      <c r="D47" s="422"/>
      <c r="E47" s="422">
        <f>Februar!J45</f>
        <v>0</v>
      </c>
      <c r="F47" s="422"/>
      <c r="G47" s="422"/>
      <c r="H47" s="422">
        <f>März!J45</f>
        <v>0</v>
      </c>
      <c r="I47" s="422"/>
      <c r="J47" s="422"/>
      <c r="K47" s="422">
        <f>April!J45</f>
        <v>0</v>
      </c>
      <c r="L47" s="422"/>
      <c r="M47" s="422"/>
      <c r="N47" s="422">
        <f>Mai!J45</f>
        <v>0</v>
      </c>
      <c r="O47" s="422"/>
      <c r="P47" s="422"/>
      <c r="Q47" s="422">
        <f>Juni!J45</f>
        <v>0</v>
      </c>
      <c r="R47" s="422"/>
      <c r="S47" s="422"/>
      <c r="T47" s="422">
        <f>Juli!J45</f>
        <v>0</v>
      </c>
      <c r="U47" s="422"/>
      <c r="V47" s="422"/>
      <c r="W47" s="422">
        <f>August!J45</f>
        <v>0</v>
      </c>
      <c r="X47" s="422"/>
      <c r="Y47" s="422"/>
      <c r="Z47" s="422">
        <f>September!J45</f>
        <v>0</v>
      </c>
      <c r="AA47" s="422"/>
      <c r="AB47" s="422"/>
      <c r="AC47" s="422">
        <f>Oktober!J45</f>
        <v>0</v>
      </c>
      <c r="AD47" s="422"/>
      <c r="AE47" s="422"/>
      <c r="AF47" s="422">
        <f>November!J45</f>
        <v>0</v>
      </c>
      <c r="AG47" s="422"/>
      <c r="AH47" s="422"/>
      <c r="AI47" s="422">
        <f>Dezember!J45</f>
        <v>0</v>
      </c>
      <c r="AJ47" s="422"/>
      <c r="AK47" s="422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22">
        <f>Januar!J46</f>
        <v>0</v>
      </c>
      <c r="C48" s="422"/>
      <c r="D48" s="422"/>
      <c r="E48" s="422">
        <f>Februar!J46</f>
        <v>0</v>
      </c>
      <c r="F48" s="422"/>
      <c r="G48" s="422"/>
      <c r="H48" s="422">
        <f>März!J46</f>
        <v>0</v>
      </c>
      <c r="I48" s="422"/>
      <c r="J48" s="422"/>
      <c r="K48" s="422">
        <f>April!J46</f>
        <v>0</v>
      </c>
      <c r="L48" s="422"/>
      <c r="M48" s="422"/>
      <c r="N48" s="422">
        <f>Mai!J46</f>
        <v>0</v>
      </c>
      <c r="O48" s="422"/>
      <c r="P48" s="422"/>
      <c r="Q48" s="422">
        <f>Juni!J46</f>
        <v>0</v>
      </c>
      <c r="R48" s="422"/>
      <c r="S48" s="422"/>
      <c r="T48" s="422">
        <f>Juli!J46</f>
        <v>0</v>
      </c>
      <c r="U48" s="422"/>
      <c r="V48" s="422"/>
      <c r="W48" s="422">
        <f>August!J46</f>
        <v>0</v>
      </c>
      <c r="X48" s="422"/>
      <c r="Y48" s="422"/>
      <c r="Z48" s="422">
        <f>September!J46</f>
        <v>0</v>
      </c>
      <c r="AA48" s="422"/>
      <c r="AB48" s="422"/>
      <c r="AC48" s="422">
        <f>Oktober!J46</f>
        <v>0</v>
      </c>
      <c r="AD48" s="422"/>
      <c r="AE48" s="422"/>
      <c r="AF48" s="422">
        <f>November!J46</f>
        <v>0</v>
      </c>
      <c r="AG48" s="422"/>
      <c r="AH48" s="422"/>
      <c r="AI48" s="422">
        <f>Dezember!J46</f>
        <v>0</v>
      </c>
      <c r="AJ48" s="422"/>
      <c r="AK48" s="422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25">
        <f>Januar!J47</f>
        <v>0</v>
      </c>
      <c r="C49" s="425"/>
      <c r="D49" s="425"/>
      <c r="E49" s="425">
        <f>Februar!J47</f>
        <v>0</v>
      </c>
      <c r="F49" s="425"/>
      <c r="G49" s="425"/>
      <c r="H49" s="425">
        <f>März!J47</f>
        <v>0</v>
      </c>
      <c r="I49" s="425"/>
      <c r="J49" s="425"/>
      <c r="K49" s="425">
        <f>April!J47</f>
        <v>0</v>
      </c>
      <c r="L49" s="425"/>
      <c r="M49" s="425"/>
      <c r="N49" s="425">
        <f>Mai!J47</f>
        <v>0</v>
      </c>
      <c r="O49" s="425"/>
      <c r="P49" s="425"/>
      <c r="Q49" s="425">
        <f>Juni!J47</f>
        <v>0</v>
      </c>
      <c r="R49" s="425"/>
      <c r="S49" s="425"/>
      <c r="T49" s="425">
        <f>Juli!J47</f>
        <v>0</v>
      </c>
      <c r="U49" s="425"/>
      <c r="V49" s="425"/>
      <c r="W49" s="425">
        <f>August!J47</f>
        <v>0</v>
      </c>
      <c r="X49" s="425"/>
      <c r="Y49" s="425"/>
      <c r="Z49" s="425">
        <f>September!J47</f>
        <v>0</v>
      </c>
      <c r="AA49" s="425"/>
      <c r="AB49" s="425"/>
      <c r="AC49" s="425">
        <f>Oktober!J47</f>
        <v>0</v>
      </c>
      <c r="AD49" s="425"/>
      <c r="AE49" s="425"/>
      <c r="AF49" s="425">
        <f>November!J47</f>
        <v>0</v>
      </c>
      <c r="AG49" s="425"/>
      <c r="AH49" s="425"/>
      <c r="AI49" s="425">
        <f>Dezember!J47</f>
        <v>0</v>
      </c>
      <c r="AJ49" s="425"/>
      <c r="AK49" s="425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26">
        <f>Januar!P39</f>
        <v>0</v>
      </c>
      <c r="C50" s="426"/>
      <c r="D50" s="426"/>
      <c r="E50" s="426">
        <f>Februar!P39</f>
        <v>0</v>
      </c>
      <c r="F50" s="426"/>
      <c r="G50" s="426"/>
      <c r="H50" s="426">
        <f>März!P39</f>
        <v>0</v>
      </c>
      <c r="I50" s="426"/>
      <c r="J50" s="426"/>
      <c r="K50" s="426">
        <f>April!P39</f>
        <v>0</v>
      </c>
      <c r="L50" s="426"/>
      <c r="M50" s="426"/>
      <c r="N50" s="426">
        <f>Mai!P39</f>
        <v>0</v>
      </c>
      <c r="O50" s="426"/>
      <c r="P50" s="426"/>
      <c r="Q50" s="426">
        <f>Juni!P39</f>
        <v>0</v>
      </c>
      <c r="R50" s="426"/>
      <c r="S50" s="426"/>
      <c r="T50" s="426">
        <f>Juli!P39</f>
        <v>0</v>
      </c>
      <c r="U50" s="426"/>
      <c r="V50" s="426"/>
      <c r="W50" s="426">
        <f>August!P39</f>
        <v>0</v>
      </c>
      <c r="X50" s="426"/>
      <c r="Y50" s="426"/>
      <c r="Z50" s="426">
        <f>September!P39</f>
        <v>0</v>
      </c>
      <c r="AA50" s="426"/>
      <c r="AB50" s="426"/>
      <c r="AC50" s="426">
        <f>Oktober!P39</f>
        <v>0</v>
      </c>
      <c r="AD50" s="426"/>
      <c r="AE50" s="426"/>
      <c r="AF50" s="426">
        <f>November!P39</f>
        <v>0</v>
      </c>
      <c r="AG50" s="426"/>
      <c r="AH50" s="426"/>
      <c r="AI50" s="426">
        <f>Dezember!P39</f>
        <v>0</v>
      </c>
      <c r="AJ50" s="426"/>
      <c r="AK50" s="426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16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90">
        <f>DATE(Jahr,1,1)</f>
        <v>44196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8" t="s">
        <v>82</v>
      </c>
      <c r="I3" s="399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39:O39"/>
    <mergeCell ref="A1:G2"/>
    <mergeCell ref="O1:P1"/>
    <mergeCell ref="O2:P2"/>
    <mergeCell ref="H3:I3"/>
    <mergeCell ref="K37:O37"/>
    <mergeCell ref="K36:O36"/>
    <mergeCell ref="K38:O38"/>
    <mergeCell ref="K40:O40"/>
    <mergeCell ref="K47:O47"/>
    <mergeCell ref="K42:O42"/>
    <mergeCell ref="K43:O43"/>
    <mergeCell ref="K44:O44"/>
    <mergeCell ref="K45:O45"/>
    <mergeCell ref="K46:O46"/>
    <mergeCell ref="K41:O41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DATE(Jahr,2,1)</f>
        <v>44227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DATE(Jahr,3,1)</f>
        <v>44255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</v>
      </c>
      <c r="M20" s="164">
        <f t="shared" ca="1" si="4"/>
        <v>0.10416666666667</v>
      </c>
      <c r="N20" s="360">
        <f t="shared" ca="1" si="5"/>
        <v>0</v>
      </c>
      <c r="O20" s="165" t="s">
        <v>142</v>
      </c>
      <c r="P20" s="304">
        <f t="shared" ca="1" si="8"/>
        <v>0.10416666666667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0.16666666666666999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0.16666666666666999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0.16666666666666999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0.16666666666666999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0.16666666666666999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0.20833333333334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143</v>
      </c>
      <c r="P27" s="304">
        <f t="shared" ca="1" si="8"/>
        <v>0.31250000000000999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0.31250000000000999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0.31250000000000999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0.31250000000000999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0.31250000000000999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0.40625000000000999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0.62500000000000999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0.79166666666666663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0.17708333333333326</v>
      </c>
      <c r="L34" s="322">
        <f t="shared" ca="1" si="3"/>
        <v>0</v>
      </c>
      <c r="M34" s="309">
        <f ca="1">IF(A34="",0,ROUND(K34-L34,14))</f>
        <v>0.17708333333333001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0.80208333333334003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0.80208333333333337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0.80208333333333004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G26" sqref="G26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DATE(Jahr,4,1)</f>
        <v>44286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>
        <v>0.4375</v>
      </c>
      <c r="E4" s="323">
        <v>0.64583333333333337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0.20833333333333337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0.20833333333333001</v>
      </c>
      <c r="N4" s="359">
        <f t="shared" ref="N4:N34" ca="1" si="5">IF(A4="",0,INDIRECT(ADDRESS(MATCH(A4,SOLL_AZ_Ab,1)+11,WEEKDAY(A4,2)+3,,,"Voreinstellungen"),TRUE))</f>
        <v>0</v>
      </c>
      <c r="O4" s="301" t="s">
        <v>144</v>
      </c>
      <c r="P4" s="302">
        <f ca="1">IF(A4="","",IF(M4&lt;&gt;"",ROUND(F36+M4,14),F36))</f>
        <v>1.0104166666666601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1.0104166666666601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1.0104166666666601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1.0104166666666601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1.0104166666666601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1.0104166666666601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1.0104166666666601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1.0104166666666601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>
        <v>0.51041666666666663</v>
      </c>
      <c r="E12" s="325">
        <v>0.58333333333333337</v>
      </c>
      <c r="F12" s="325"/>
      <c r="G12" s="325"/>
      <c r="H12" s="326"/>
      <c r="I12" s="166" t="str">
        <f t="shared" si="2"/>
        <v/>
      </c>
      <c r="J12" s="163"/>
      <c r="K12" s="319">
        <f t="shared" si="7"/>
        <v>7.2916666666666741E-2</v>
      </c>
      <c r="L12" s="320">
        <f t="shared" ca="1" si="3"/>
        <v>0</v>
      </c>
      <c r="M12" s="164">
        <f t="shared" ca="1" si="4"/>
        <v>7.2916666666670002E-2</v>
      </c>
      <c r="N12" s="360">
        <f t="shared" ca="1" si="5"/>
        <v>0</v>
      </c>
      <c r="O12" s="165" t="s">
        <v>144</v>
      </c>
      <c r="P12" s="304">
        <f t="shared" ca="1" si="8"/>
        <v>1.0833333333333299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1.0833333333333299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1.0833333333333299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1.0833333333333299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1.0833333333333299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1.0833333333333299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1.0833333333333299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1.0833333333333299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1.0833333333333299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>
        <v>0.51041666666666663</v>
      </c>
      <c r="E21" s="325">
        <v>0.72916666666666663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0.21875</v>
      </c>
      <c r="L21" s="320">
        <f t="shared" ca="1" si="3"/>
        <v>0</v>
      </c>
      <c r="M21" s="164">
        <f t="shared" ca="1" si="4"/>
        <v>0.21875</v>
      </c>
      <c r="N21" s="360">
        <f t="shared" ca="1" si="5"/>
        <v>0</v>
      </c>
      <c r="O21" s="165" t="s">
        <v>144</v>
      </c>
      <c r="P21" s="304">
        <f t="shared" ca="1" si="8"/>
        <v>1.3020833333333299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>
        <v>0.51041666666666663</v>
      </c>
      <c r="E22" s="325">
        <v>0.54166666666666663</v>
      </c>
      <c r="F22" s="325"/>
      <c r="G22" s="325"/>
      <c r="H22" s="326"/>
      <c r="I22" s="166" t="str">
        <f t="shared" si="2"/>
        <v/>
      </c>
      <c r="J22" s="163"/>
      <c r="K22" s="319">
        <f t="shared" si="7"/>
        <v>3.125E-2</v>
      </c>
      <c r="L22" s="320">
        <f t="shared" ca="1" si="3"/>
        <v>0</v>
      </c>
      <c r="M22" s="164">
        <f t="shared" ca="1" si="4"/>
        <v>3.125E-2</v>
      </c>
      <c r="N22" s="360">
        <f t="shared" ca="1" si="5"/>
        <v>0</v>
      </c>
      <c r="O22" s="165" t="s">
        <v>144</v>
      </c>
      <c r="P22" s="304">
        <f t="shared" ca="1" si="8"/>
        <v>1.3333333333333299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1.3333333333333299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1.3333333333333299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>
        <v>0.47916666666666669</v>
      </c>
      <c r="E25" s="325">
        <v>0.58333333333333337</v>
      </c>
      <c r="F25" s="325"/>
      <c r="G25" s="325"/>
      <c r="H25" s="326"/>
      <c r="I25" s="166" t="str">
        <f t="shared" si="2"/>
        <v/>
      </c>
      <c r="J25" s="163"/>
      <c r="K25" s="319">
        <f t="shared" si="7"/>
        <v>0.10416666666666669</v>
      </c>
      <c r="L25" s="320">
        <f t="shared" ca="1" si="3"/>
        <v>0</v>
      </c>
      <c r="M25" s="164">
        <f t="shared" ca="1" si="4"/>
        <v>0.10416666666667</v>
      </c>
      <c r="N25" s="360">
        <f t="shared" ca="1" si="5"/>
        <v>0</v>
      </c>
      <c r="O25" s="165" t="s">
        <v>144</v>
      </c>
      <c r="P25" s="304">
        <f t="shared" ca="1" si="8"/>
        <v>1.4375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>
        <v>0.48958333333333331</v>
      </c>
      <c r="E26" s="325">
        <v>0.72916666666666663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0.23958333333333331</v>
      </c>
      <c r="L26" s="320">
        <f t="shared" ca="1" si="3"/>
        <v>0</v>
      </c>
      <c r="M26" s="164">
        <f t="shared" ca="1" si="4"/>
        <v>0.23958333333333001</v>
      </c>
      <c r="N26" s="360">
        <f t="shared" ca="1" si="5"/>
        <v>0</v>
      </c>
      <c r="O26" s="165" t="s">
        <v>144</v>
      </c>
      <c r="P26" s="304">
        <f t="shared" ca="1" si="8"/>
        <v>1.6770833333333299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>
        <v>0.625</v>
      </c>
      <c r="E27" s="325">
        <v>0.72916666666666663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0.10416666666666663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144</v>
      </c>
      <c r="P27" s="304">
        <f t="shared" ca="1" si="8"/>
        <v>1.78125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1.78125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1.78125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1.78125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1.78125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1.78125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1.78125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0.80208333333333004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0.97916666666666663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1.78125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tabSelected="1" workbookViewId="0">
      <pane ySplit="3" topLeftCell="A21" activePane="bottomLeft" state="frozen"/>
      <selection activeCell="D4" sqref="D4"/>
      <selection pane="bottomLeft" activeCell="F30" sqref="F30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DATE(Jahr,5,1)</f>
        <v>44316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1.78125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1.78125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1.78125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1.78125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1.78125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1.78125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1.78125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1.78125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1.78125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1.78125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1.78125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1.78125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1.78125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1.78125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1.78125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1.78125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1.78125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1.78125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1.78125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1.78125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>
        <v>0.5</v>
      </c>
      <c r="E24" s="325">
        <v>0.60416666666666663</v>
      </c>
      <c r="F24" s="325"/>
      <c r="G24" s="325"/>
      <c r="H24" s="326"/>
      <c r="I24" s="166" t="str">
        <f t="shared" si="2"/>
        <v/>
      </c>
      <c r="J24" s="163"/>
      <c r="K24" s="319">
        <f t="shared" si="7"/>
        <v>0.10416666666666663</v>
      </c>
      <c r="L24" s="320">
        <f t="shared" ca="1" si="3"/>
        <v>0</v>
      </c>
      <c r="M24" s="164">
        <f t="shared" ca="1" si="4"/>
        <v>0.10416666666667</v>
      </c>
      <c r="N24" s="360">
        <f t="shared" ca="1" si="5"/>
        <v>0</v>
      </c>
      <c r="O24" s="165" t="s">
        <v>144</v>
      </c>
      <c r="P24" s="304">
        <f t="shared" ca="1" si="8"/>
        <v>1.8854166666666701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1.8854166666666701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1.8854166666666701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1.8854166666666701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1.8854166666666701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1.8854166666666701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1.8854166666666701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1.8854166666666701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>
        <v>0.64583333333333337</v>
      </c>
      <c r="E32" s="325">
        <v>0.75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0.10416666666666663</v>
      </c>
      <c r="L32" s="320">
        <f t="shared" ca="1" si="3"/>
        <v>0</v>
      </c>
      <c r="M32" s="164">
        <f t="shared" ca="1" si="4"/>
        <v>0.10416666666667</v>
      </c>
      <c r="N32" s="360">
        <f t="shared" ca="1" si="5"/>
        <v>0</v>
      </c>
      <c r="O32" s="165" t="s">
        <v>144</v>
      </c>
      <c r="P32" s="304">
        <f t="shared" ca="1" si="8"/>
        <v>1.9895833333333399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1.9895833333333399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1.9895833333333399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1.78125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0.20833333333333326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1.9895833333333299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2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DATE(Jahr,6,1)</f>
        <v>44347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1.9895833333333299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1.9895833333333299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1.9895833333333299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1.9895833333333299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1.9895833333333299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1.9895833333333299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1.9895833333333299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1.9895833333333299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1.9895833333333299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1.9895833333333299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1.9895833333333299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1.9895833333333299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1.9895833333333299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1.9895833333333299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1.9895833333333299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1.9895833333333299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1.9895833333333299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1.9895833333333299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1.9895833333333299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1.9895833333333299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1.9895833333333299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1.9895833333333299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1.9895833333333299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1.9895833333333299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1.9895833333333299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1.9895833333333299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1.9895833333333299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1.9895833333333299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1.9895833333333299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3.125</v>
      </c>
      <c r="M33" s="164">
        <f t="shared" ca="1" si="4"/>
        <v>-3.125</v>
      </c>
      <c r="N33" s="360">
        <f t="shared" ca="1" si="5"/>
        <v>3.125</v>
      </c>
      <c r="O33" s="165"/>
      <c r="P33" s="304">
        <f t="shared" ca="1" si="8"/>
        <v>-1.1354166666666701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1.9895833333333299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3.125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-1.1354166666666701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DATE(Jahr,7,1)</f>
        <v>44377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-1.1354166666666701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-1.1354166666666701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-1.1354166666666701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-1.1354166666666701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-1.1354166666666701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-1.1354166666666701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-1.1354166666666701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-1.1354166666666701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-1.1354166666666701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-1.1354166666666701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-1.1354166666666701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-1.1354166666666701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-1.1354166666666701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-1.1354166666666701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-1.1354166666666701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-1.1354166666666701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-1.1354166666666701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-1.1354166666666701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-1.1354166666666701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-1.1354166666666701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-1.1354166666666701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-1.1354166666666701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-1.1354166666666701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-1.1354166666666701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-1.1354166666666701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-1.1354166666666701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-1.1354166666666701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-1.1354166666666701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-1.1354166666666701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-1.1354166666666701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-1.1354166666666701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-1.1354166666666701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-1.1354166666666701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2025-05-29T17:00:29Z</dcterms:modified>
  <cp:category/>
  <cp:contentStatus/>
</cp:coreProperties>
</file>