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Dell\OneDrive - ALCHEMY TECHSOL INDIA PVT LTD\Desktop\Vendor Management Tool\"/>
    </mc:Choice>
  </mc:AlternateContent>
  <bookViews>
    <workbookView minimized="1" xWindow="0" yWindow="0" windowWidth="18360" windowHeight="6915"/>
  </bookViews>
  <sheets>
    <sheet name="Routing" sheetId="8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46" i="8" l="1"/>
  <c r="V130" i="8"/>
  <c r="W130" i="8" s="1"/>
  <c r="V129" i="8"/>
  <c r="W129" i="8" s="1"/>
  <c r="AM128" i="8"/>
  <c r="AN128" i="8" s="1"/>
  <c r="AL128" i="8"/>
  <c r="V128" i="8"/>
  <c r="W128" i="8" s="1"/>
  <c r="S128" i="8"/>
  <c r="AM127" i="8"/>
  <c r="AN127" i="8" s="1"/>
  <c r="V127" i="8"/>
  <c r="W127" i="8" s="1"/>
  <c r="S127" i="8"/>
  <c r="AM126" i="8"/>
  <c r="AN126" i="8" s="1"/>
  <c r="W126" i="8"/>
  <c r="V126" i="8"/>
  <c r="S126" i="8"/>
  <c r="AM125" i="8"/>
  <c r="AN125" i="8" s="1"/>
  <c r="V125" i="8"/>
  <c r="W125" i="8" s="1"/>
  <c r="S125" i="8"/>
  <c r="AM124" i="8"/>
  <c r="AN124" i="8" s="1"/>
  <c r="W124" i="8"/>
  <c r="V124" i="8"/>
  <c r="S124" i="8"/>
  <c r="AM123" i="8"/>
  <c r="AN123" i="8" s="1"/>
  <c r="V123" i="8"/>
  <c r="W123" i="8" s="1"/>
  <c r="S123" i="8"/>
  <c r="AM122" i="8"/>
  <c r="AN122" i="8" s="1"/>
  <c r="W122" i="8"/>
  <c r="V122" i="8"/>
  <c r="S122" i="8"/>
  <c r="AM121" i="8"/>
  <c r="AN121" i="8" s="1"/>
  <c r="V121" i="8"/>
  <c r="W121" i="8" s="1"/>
  <c r="S121" i="8"/>
  <c r="AM120" i="8"/>
  <c r="AN120" i="8" s="1"/>
  <c r="W120" i="8"/>
  <c r="V120" i="8"/>
  <c r="S120" i="8"/>
  <c r="AM119" i="8"/>
  <c r="AN119" i="8" s="1"/>
  <c r="V119" i="8"/>
  <c r="W119" i="8" s="1"/>
  <c r="S119" i="8"/>
  <c r="AM118" i="8"/>
  <c r="AN118" i="8" s="1"/>
  <c r="AL118" i="8"/>
  <c r="V118" i="8"/>
  <c r="W118" i="8" s="1"/>
  <c r="S118" i="8"/>
  <c r="AN117" i="8"/>
  <c r="AM117" i="8"/>
  <c r="V117" i="8"/>
  <c r="W117" i="8" s="1"/>
  <c r="S117" i="8"/>
  <c r="AM116" i="8"/>
  <c r="AN116" i="8" s="1"/>
  <c r="V116" i="8"/>
  <c r="W116" i="8" s="1"/>
  <c r="S116" i="8"/>
  <c r="AN115" i="8"/>
  <c r="AM115" i="8"/>
  <c r="V115" i="8"/>
  <c r="W115" i="8" s="1"/>
  <c r="S115" i="8"/>
  <c r="V114" i="8"/>
  <c r="W114" i="8" s="1"/>
  <c r="V113" i="8"/>
  <c r="W113" i="8" s="1"/>
  <c r="V112" i="8"/>
  <c r="W112" i="8" s="1"/>
  <c r="V111" i="8"/>
  <c r="W111" i="8" s="1"/>
  <c r="AM110" i="8"/>
  <c r="AN110" i="8" s="1"/>
  <c r="V110" i="8"/>
  <c r="W110" i="8" s="1"/>
  <c r="AM109" i="8"/>
  <c r="AN109" i="8" s="1"/>
  <c r="V109" i="8"/>
  <c r="W109" i="8" s="1"/>
  <c r="AM108" i="8"/>
  <c r="AN108" i="8" s="1"/>
  <c r="V108" i="8"/>
  <c r="W108" i="8" s="1"/>
  <c r="AM107" i="8"/>
  <c r="AN107" i="8" s="1"/>
  <c r="V107" i="8"/>
  <c r="W107" i="8" s="1"/>
  <c r="AM106" i="8"/>
  <c r="AN106" i="8" s="1"/>
  <c r="V106" i="8"/>
  <c r="W106" i="8" s="1"/>
  <c r="AM105" i="8"/>
  <c r="AN105" i="8" s="1"/>
  <c r="V105" i="8"/>
  <c r="W105" i="8" s="1"/>
  <c r="V104" i="8"/>
  <c r="W104" i="8" s="1"/>
  <c r="V103" i="8"/>
  <c r="W103" i="8" s="1"/>
  <c r="V102" i="8"/>
  <c r="W102" i="8" s="1"/>
  <c r="AM101" i="8"/>
  <c r="AL101" i="8"/>
  <c r="U101" i="8"/>
  <c r="T101" i="8"/>
  <c r="S101" i="8" s="1"/>
  <c r="AM100" i="8"/>
  <c r="AL100" i="8"/>
  <c r="V100" i="8"/>
  <c r="W100" i="8" s="1"/>
  <c r="S100" i="8"/>
  <c r="AM99" i="8"/>
  <c r="AL99" i="8"/>
  <c r="AN99" i="8" s="1"/>
  <c r="W99" i="8"/>
  <c r="V99" i="8"/>
  <c r="S99" i="8"/>
  <c r="AM98" i="8"/>
  <c r="AL98" i="8"/>
  <c r="AN98" i="8" s="1"/>
  <c r="W98" i="8"/>
  <c r="V98" i="8"/>
  <c r="S98" i="8"/>
  <c r="AM97" i="8"/>
  <c r="AN97" i="8" s="1"/>
  <c r="AL97" i="8"/>
  <c r="V97" i="8"/>
  <c r="W97" i="8" s="1"/>
  <c r="S97" i="8"/>
  <c r="V96" i="8"/>
  <c r="W96" i="8" s="1"/>
  <c r="V95" i="8"/>
  <c r="W95" i="8" s="1"/>
  <c r="AM94" i="8"/>
  <c r="AL94" i="8"/>
  <c r="AN94" i="8" s="1"/>
  <c r="W94" i="8"/>
  <c r="V94" i="8"/>
  <c r="S94" i="8"/>
  <c r="AM93" i="8"/>
  <c r="AN93" i="8" s="1"/>
  <c r="AL93" i="8"/>
  <c r="V93" i="8"/>
  <c r="W93" i="8" s="1"/>
  <c r="S93" i="8"/>
  <c r="AM92" i="8"/>
  <c r="AL92" i="8"/>
  <c r="V92" i="8"/>
  <c r="W92" i="8" s="1"/>
  <c r="S92" i="8"/>
  <c r="AM91" i="8"/>
  <c r="AL91" i="8"/>
  <c r="W91" i="8"/>
  <c r="V91" i="8"/>
  <c r="S91" i="8"/>
  <c r="AM90" i="8"/>
  <c r="AL90" i="8"/>
  <c r="AN90" i="8" s="1"/>
  <c r="W90" i="8"/>
  <c r="V90" i="8"/>
  <c r="S90" i="8"/>
  <c r="AM89" i="8"/>
  <c r="AN89" i="8" s="1"/>
  <c r="AL89" i="8"/>
  <c r="V89" i="8"/>
  <c r="W89" i="8" s="1"/>
  <c r="AM88" i="8"/>
  <c r="AL88" i="8"/>
  <c r="V88" i="8"/>
  <c r="W88" i="8" s="1"/>
  <c r="AM87" i="8"/>
  <c r="AL87" i="8"/>
  <c r="AN87" i="8" s="1"/>
  <c r="W87" i="8"/>
  <c r="V87" i="8"/>
  <c r="AM86" i="8"/>
  <c r="AN86" i="8" s="1"/>
  <c r="AL86" i="8"/>
  <c r="V86" i="8"/>
  <c r="W86" i="8" s="1"/>
  <c r="S86" i="8"/>
  <c r="AM85" i="8"/>
  <c r="AL85" i="8"/>
  <c r="V85" i="8"/>
  <c r="W85" i="8" s="1"/>
  <c r="S85" i="8"/>
  <c r="AN84" i="8"/>
  <c r="AM84" i="8"/>
  <c r="AL84" i="8"/>
  <c r="V84" i="8"/>
  <c r="W84" i="8" s="1"/>
  <c r="S84" i="8"/>
  <c r="AM83" i="8"/>
  <c r="AL83" i="8"/>
  <c r="V83" i="8"/>
  <c r="W83" i="8" s="1"/>
  <c r="S83" i="8"/>
  <c r="AM82" i="8"/>
  <c r="AL82" i="8"/>
  <c r="AN82" i="8" s="1"/>
  <c r="V82" i="8"/>
  <c r="W82" i="8" s="1"/>
  <c r="S82" i="8"/>
  <c r="AM81" i="8"/>
  <c r="AL81" i="8"/>
  <c r="V81" i="8"/>
  <c r="W81" i="8" s="1"/>
  <c r="S81" i="8"/>
  <c r="AM80" i="8"/>
  <c r="AL80" i="8"/>
  <c r="AN80" i="8" s="1"/>
  <c r="T80" i="8"/>
  <c r="U80" i="8" s="1"/>
  <c r="AM79" i="8"/>
  <c r="AL79" i="8"/>
  <c r="AN79" i="8" s="1"/>
  <c r="V79" i="8"/>
  <c r="W79" i="8" s="1"/>
  <c r="S79" i="8"/>
  <c r="AM78" i="8"/>
  <c r="AL78" i="8"/>
  <c r="AN78" i="8" s="1"/>
  <c r="V78" i="8"/>
  <c r="W78" i="8" s="1"/>
  <c r="S78" i="8"/>
  <c r="AM77" i="8"/>
  <c r="AL77" i="8"/>
  <c r="AN77" i="8" s="1"/>
  <c r="V77" i="8"/>
  <c r="W77" i="8" s="1"/>
  <c r="S77" i="8"/>
  <c r="W76" i="8"/>
  <c r="V76" i="8"/>
  <c r="W75" i="8"/>
  <c r="V75" i="8"/>
  <c r="W74" i="8"/>
  <c r="V74" i="8"/>
  <c r="AN73" i="8"/>
  <c r="AM73" i="8"/>
  <c r="AL73" i="8"/>
  <c r="V73" i="8"/>
  <c r="W73" i="8" s="1"/>
  <c r="S73" i="8"/>
  <c r="AM72" i="8"/>
  <c r="AL72" i="8"/>
  <c r="AN72" i="8" s="1"/>
  <c r="V72" i="8"/>
  <c r="W72" i="8" s="1"/>
  <c r="S72" i="8"/>
  <c r="V71" i="8"/>
  <c r="W71" i="8" s="1"/>
  <c r="AM70" i="8"/>
  <c r="AL70" i="8"/>
  <c r="AN70" i="8" s="1"/>
  <c r="V70" i="8"/>
  <c r="W70" i="8" s="1"/>
  <c r="AM69" i="8"/>
  <c r="AL69" i="8"/>
  <c r="AN69" i="8" s="1"/>
  <c r="W69" i="8"/>
  <c r="V69" i="8"/>
  <c r="AN68" i="8"/>
  <c r="AM68" i="8"/>
  <c r="AL68" i="8"/>
  <c r="V68" i="8"/>
  <c r="W68" i="8" s="1"/>
  <c r="AM67" i="8"/>
  <c r="AN67" i="8" s="1"/>
  <c r="AL67" i="8"/>
  <c r="W67" i="8"/>
  <c r="V67" i="8"/>
  <c r="W66" i="8"/>
  <c r="V66" i="8"/>
  <c r="S66" i="8"/>
  <c r="V65" i="8"/>
  <c r="W65" i="8" s="1"/>
  <c r="S65" i="8"/>
  <c r="W64" i="8"/>
  <c r="V64" i="8"/>
  <c r="S64" i="8"/>
  <c r="V63" i="8"/>
  <c r="W63" i="8" s="1"/>
  <c r="S63" i="8"/>
  <c r="AL62" i="8"/>
  <c r="AN62" i="8" s="1"/>
  <c r="W62" i="8"/>
  <c r="V62" i="8"/>
  <c r="S62" i="8"/>
  <c r="AM61" i="8"/>
  <c r="AN61" i="8" s="1"/>
  <c r="V61" i="8"/>
  <c r="W61" i="8" s="1"/>
  <c r="AM60" i="8"/>
  <c r="AL60" i="8"/>
  <c r="V60" i="8"/>
  <c r="W60" i="8" s="1"/>
  <c r="S60" i="8"/>
  <c r="AM59" i="8"/>
  <c r="AL59" i="8"/>
  <c r="W59" i="8"/>
  <c r="V59" i="8"/>
  <c r="S59" i="8"/>
  <c r="AM58" i="8"/>
  <c r="AL58" i="8"/>
  <c r="AN58" i="8" s="1"/>
  <c r="W58" i="8"/>
  <c r="V58" i="8"/>
  <c r="S58" i="8"/>
  <c r="AM57" i="8"/>
  <c r="AN57" i="8" s="1"/>
  <c r="AL57" i="8"/>
  <c r="V57" i="8"/>
  <c r="W57" i="8" s="1"/>
  <c r="S57" i="8"/>
  <c r="AM56" i="8"/>
  <c r="AL56" i="8"/>
  <c r="AN56" i="8" s="1"/>
  <c r="V56" i="8"/>
  <c r="W56" i="8" s="1"/>
  <c r="S56" i="8"/>
  <c r="AM55" i="8"/>
  <c r="AN55" i="8" s="1"/>
  <c r="AL55" i="8"/>
  <c r="W55" i="8"/>
  <c r="V55" i="8"/>
  <c r="S55" i="8"/>
  <c r="AM54" i="8"/>
  <c r="AL54" i="8"/>
  <c r="AN54" i="8" s="1"/>
  <c r="W54" i="8"/>
  <c r="V54" i="8"/>
  <c r="S54" i="8"/>
  <c r="V53" i="8"/>
  <c r="W53" i="8" s="1"/>
  <c r="V52" i="8"/>
  <c r="W52" i="8" s="1"/>
  <c r="S52" i="8"/>
  <c r="AM51" i="8"/>
  <c r="AL51" i="8"/>
  <c r="AN51" i="8" s="1"/>
  <c r="V51" i="8"/>
  <c r="W51" i="8" s="1"/>
  <c r="S51" i="8"/>
  <c r="AM50" i="8"/>
  <c r="AL50" i="8"/>
  <c r="AN50" i="8" s="1"/>
  <c r="V50" i="8"/>
  <c r="W50" i="8" s="1"/>
  <c r="S50" i="8"/>
  <c r="AM49" i="8"/>
  <c r="AL49" i="8"/>
  <c r="V49" i="8"/>
  <c r="W49" i="8" s="1"/>
  <c r="S49" i="8"/>
  <c r="AN48" i="8"/>
  <c r="AM48" i="8"/>
  <c r="AL48" i="8"/>
  <c r="V48" i="8"/>
  <c r="W48" i="8" s="1"/>
  <c r="S48" i="8"/>
  <c r="AM47" i="8"/>
  <c r="AL47" i="8"/>
  <c r="V47" i="8"/>
  <c r="W47" i="8" s="1"/>
  <c r="S47" i="8"/>
  <c r="AM46" i="8"/>
  <c r="AL46" i="8"/>
  <c r="AN46" i="8" s="1"/>
  <c r="V46" i="8"/>
  <c r="W46" i="8" s="1"/>
  <c r="S46" i="8"/>
  <c r="AM45" i="8"/>
  <c r="AL45" i="8"/>
  <c r="AN45" i="8" s="1"/>
  <c r="V45" i="8"/>
  <c r="W45" i="8" s="1"/>
  <c r="S45" i="8"/>
  <c r="AM44" i="8"/>
  <c r="AL44" i="8"/>
  <c r="AN44" i="8" s="1"/>
  <c r="V44" i="8"/>
  <c r="W44" i="8" s="1"/>
  <c r="S44" i="8"/>
  <c r="AM43" i="8"/>
  <c r="AL43" i="8"/>
  <c r="AN43" i="8" s="1"/>
  <c r="V43" i="8"/>
  <c r="W43" i="8" s="1"/>
  <c r="S43" i="8"/>
  <c r="AM42" i="8"/>
  <c r="AN42" i="8" s="1"/>
  <c r="AL42" i="8"/>
  <c r="V42" i="8"/>
  <c r="W42" i="8" s="1"/>
  <c r="S42" i="8"/>
  <c r="AM41" i="8"/>
  <c r="AL41" i="8"/>
  <c r="V41" i="8"/>
  <c r="W41" i="8" s="1"/>
  <c r="S41" i="8"/>
  <c r="AN40" i="8"/>
  <c r="AM40" i="8"/>
  <c r="AL40" i="8"/>
  <c r="V40" i="8"/>
  <c r="W40" i="8" s="1"/>
  <c r="S40" i="8"/>
  <c r="AM39" i="8"/>
  <c r="AL39" i="8"/>
  <c r="V39" i="8"/>
  <c r="W39" i="8" s="1"/>
  <c r="S39" i="8"/>
  <c r="AM38" i="8"/>
  <c r="AL38" i="8"/>
  <c r="AN38" i="8" s="1"/>
  <c r="V38" i="8"/>
  <c r="W38" i="8" s="1"/>
  <c r="S38" i="8"/>
  <c r="AM37" i="8"/>
  <c r="AL37" i="8"/>
  <c r="AN37" i="8" s="1"/>
  <c r="V37" i="8"/>
  <c r="W37" i="8" s="1"/>
  <c r="S37" i="8"/>
  <c r="AM36" i="8"/>
  <c r="AL36" i="8"/>
  <c r="AN36" i="8" s="1"/>
  <c r="V36" i="8"/>
  <c r="W36" i="8" s="1"/>
  <c r="S36" i="8"/>
  <c r="AM35" i="8"/>
  <c r="AL35" i="8"/>
  <c r="AN35" i="8" s="1"/>
  <c r="V35" i="8"/>
  <c r="W35" i="8" s="1"/>
  <c r="S35" i="8"/>
  <c r="AM34" i="8"/>
  <c r="AN34" i="8" s="1"/>
  <c r="AL34" i="8"/>
  <c r="V34" i="8"/>
  <c r="W34" i="8" s="1"/>
  <c r="S34" i="8"/>
  <c r="AM33" i="8"/>
  <c r="AL33" i="8"/>
  <c r="AN33" i="8" s="1"/>
  <c r="V33" i="8"/>
  <c r="W33" i="8" s="1"/>
  <c r="V32" i="8"/>
  <c r="W32" i="8" s="1"/>
  <c r="S32" i="8"/>
  <c r="AM31" i="8"/>
  <c r="AL31" i="8"/>
  <c r="AN31" i="8" s="1"/>
  <c r="V31" i="8"/>
  <c r="W31" i="8" s="1"/>
  <c r="AL30" i="8"/>
  <c r="V30" i="8"/>
  <c r="W30" i="8" s="1"/>
  <c r="T30" i="8"/>
  <c r="S30" i="8" s="1"/>
  <c r="AN29" i="8"/>
  <c r="AM29" i="8"/>
  <c r="AL29" i="8"/>
  <c r="V29" i="8"/>
  <c r="W29" i="8" s="1"/>
  <c r="S29" i="8"/>
  <c r="V28" i="8"/>
  <c r="W28" i="8" s="1"/>
  <c r="AM27" i="8"/>
  <c r="AN27" i="8" s="1"/>
  <c r="AL27" i="8"/>
  <c r="U27" i="8"/>
  <c r="V27" i="8" s="1"/>
  <c r="S27" i="8"/>
  <c r="AM26" i="8"/>
  <c r="AL26" i="8"/>
  <c r="AN26" i="8" s="1"/>
  <c r="U26" i="8"/>
  <c r="S26" i="8"/>
  <c r="AM25" i="8"/>
  <c r="AL25" i="8"/>
  <c r="AN25" i="8" s="1"/>
  <c r="T25" i="8"/>
  <c r="S25" i="8" s="1"/>
  <c r="AM24" i="8"/>
  <c r="AL24" i="8"/>
  <c r="T24" i="8"/>
  <c r="S24" i="8" s="1"/>
  <c r="AM23" i="8"/>
  <c r="AN23" i="8" s="1"/>
  <c r="U23" i="8"/>
  <c r="V23" i="8" s="1"/>
  <c r="W23" i="8" s="1"/>
  <c r="T23" i="8"/>
  <c r="S23" i="8"/>
  <c r="AN22" i="8"/>
  <c r="U22" i="8"/>
  <c r="T22" i="8"/>
  <c r="S22" i="8"/>
  <c r="AM21" i="8"/>
  <c r="AN21" i="8" s="1"/>
  <c r="V21" i="8"/>
  <c r="W21" i="8" s="1"/>
  <c r="U21" i="8"/>
  <c r="AM20" i="8"/>
  <c r="AN20" i="8" s="1"/>
  <c r="V20" i="8"/>
  <c r="W20" i="8" s="1"/>
  <c r="AM19" i="8"/>
  <c r="AK19" i="8"/>
  <c r="AL19" i="8" s="1"/>
  <c r="AN19" i="8" s="1"/>
  <c r="T19" i="8"/>
  <c r="U19" i="8" s="1"/>
  <c r="AM18" i="8"/>
  <c r="AN18" i="8" s="1"/>
  <c r="AL18" i="8"/>
  <c r="T18" i="8"/>
  <c r="S18" i="8" s="1"/>
  <c r="AM17" i="8"/>
  <c r="AL17" i="8"/>
  <c r="U17" i="8"/>
  <c r="V17" i="8" s="1"/>
  <c r="W17" i="8" s="1"/>
  <c r="T17" i="8"/>
  <c r="S17" i="8" s="1"/>
  <c r="AM16" i="8"/>
  <c r="AL16" i="8"/>
  <c r="U16" i="8"/>
  <c r="V16" i="8" s="1"/>
  <c r="W16" i="8" s="1"/>
  <c r="T16" i="8"/>
  <c r="T146" i="8" s="1"/>
  <c r="S16" i="8"/>
  <c r="AM15" i="8"/>
  <c r="AK15" i="8"/>
  <c r="AL15" i="8" s="1"/>
  <c r="V15" i="8"/>
  <c r="W15" i="8" s="1"/>
  <c r="AK14" i="8"/>
  <c r="AL14" i="8" s="1"/>
  <c r="V14" i="8"/>
  <c r="W14" i="8" s="1"/>
  <c r="AM13" i="8"/>
  <c r="AK13" i="8"/>
  <c r="AL13" i="8" s="1"/>
  <c r="V13" i="8"/>
  <c r="W13" i="8" s="1"/>
  <c r="V12" i="8"/>
  <c r="W12" i="8" s="1"/>
  <c r="AM11" i="8"/>
  <c r="AK11" i="8"/>
  <c r="AL11" i="8" s="1"/>
  <c r="AN11" i="8" s="1"/>
  <c r="V11" i="8"/>
  <c r="U11" i="8"/>
  <c r="W11" i="8" s="1"/>
  <c r="AN10" i="8"/>
  <c r="V10" i="8"/>
  <c r="W10" i="8" s="1"/>
  <c r="AN9" i="8"/>
  <c r="W9" i="8"/>
  <c r="V9" i="8"/>
  <c r="AN8" i="8"/>
  <c r="V8" i="8"/>
  <c r="W8" i="8" s="1"/>
  <c r="AN7" i="8"/>
  <c r="W7" i="8"/>
  <c r="V7" i="8"/>
  <c r="AM6" i="8"/>
  <c r="AL6" i="8"/>
  <c r="AN6" i="8" s="1"/>
  <c r="AK6" i="8"/>
  <c r="U6" i="8"/>
  <c r="AM5" i="8"/>
  <c r="AK5" i="8"/>
  <c r="AL5" i="8" s="1"/>
  <c r="AN5" i="8" s="1"/>
  <c r="T5" i="8"/>
  <c r="S5" i="8" s="1"/>
  <c r="AM4" i="8"/>
  <c r="AL4" i="8"/>
  <c r="AN4" i="8" s="1"/>
  <c r="AK4" i="8"/>
  <c r="U4" i="8"/>
  <c r="T4" i="8"/>
  <c r="S4" i="8"/>
  <c r="AM3" i="8"/>
  <c r="AK3" i="8"/>
  <c r="AL3" i="8" s="1"/>
  <c r="AN3" i="8" s="1"/>
  <c r="T3" i="8"/>
  <c r="U3" i="8" s="1"/>
  <c r="U2" i="8"/>
  <c r="T2" i="8"/>
  <c r="S2" i="8"/>
  <c r="U18" i="8" l="1"/>
  <c r="V18" i="8" s="1"/>
  <c r="W18" i="8" s="1"/>
  <c r="AN13" i="8"/>
  <c r="AN17" i="8"/>
  <c r="AN39" i="8"/>
  <c r="AN47" i="8"/>
  <c r="AN59" i="8"/>
  <c r="AN60" i="8"/>
  <c r="AN83" i="8"/>
  <c r="AN91" i="8"/>
  <c r="AN92" i="8"/>
  <c r="AN16" i="8"/>
  <c r="AN15" i="8"/>
  <c r="AN24" i="8"/>
  <c r="AN41" i="8"/>
  <c r="AN49" i="8"/>
  <c r="AN85" i="8"/>
  <c r="AN88" i="8"/>
  <c r="AN100" i="8"/>
  <c r="AN101" i="8"/>
  <c r="W27" i="8"/>
  <c r="AN81" i="8"/>
  <c r="V19" i="8"/>
  <c r="W19" i="8" s="1"/>
  <c r="V3" i="8"/>
  <c r="W3" i="8" s="1"/>
  <c r="V80" i="8"/>
  <c r="W80" i="8" s="1"/>
  <c r="S3" i="8"/>
  <c r="V4" i="8"/>
  <c r="W4" i="8" s="1"/>
  <c r="U5" i="8"/>
  <c r="V6" i="8"/>
  <c r="W6" i="8" s="1"/>
  <c r="V22" i="8"/>
  <c r="W22" i="8" s="1"/>
  <c r="U24" i="8"/>
  <c r="U146" i="8" s="1"/>
  <c r="U25" i="8"/>
  <c r="V26" i="8"/>
  <c r="W26" i="8" s="1"/>
  <c r="S80" i="8"/>
  <c r="V101" i="8"/>
  <c r="W101" i="8" s="1"/>
  <c r="V25" i="8" l="1"/>
  <c r="W25" i="8" s="1"/>
  <c r="V5" i="8"/>
  <c r="W5" i="8" s="1"/>
  <c r="W146" i="8" s="1"/>
  <c r="X146" i="8" s="1"/>
  <c r="V24" i="8"/>
  <c r="W24" i="8" s="1"/>
  <c r="V146" i="8" l="1"/>
  <c r="AK20" i="8" l="1"/>
</calcChain>
</file>

<file path=xl/sharedStrings.xml><?xml version="1.0" encoding="utf-8"?>
<sst xmlns="http://schemas.openxmlformats.org/spreadsheetml/2006/main" count="3769" uniqueCount="585">
  <si>
    <t>Sl.No</t>
  </si>
  <si>
    <t>Costing Date</t>
  </si>
  <si>
    <t>IBM / KYNDRYL</t>
  </si>
  <si>
    <t>Requestor</t>
  </si>
  <si>
    <t>Department SPOC</t>
  </si>
  <si>
    <t>SPOC E-mail ID</t>
  </si>
  <si>
    <t>Training / Services Details</t>
  </si>
  <si>
    <t>Description</t>
  </si>
  <si>
    <t>PAX</t>
  </si>
  <si>
    <t>IBM / KYNDRYL PO No</t>
  </si>
  <si>
    <t>IBM / KYNDRYL PO Date</t>
  </si>
  <si>
    <t>IBM / KYNDRYL PO Value</t>
  </si>
  <si>
    <t>Duration  / Days</t>
  </si>
  <si>
    <t>Payment INR / $</t>
  </si>
  <si>
    <t>Payment $ WHT %</t>
  </si>
  <si>
    <t>Gross Up $ Percentage</t>
  </si>
  <si>
    <t>Grossed Up Invoice $</t>
  </si>
  <si>
    <t>Vendor Payout</t>
  </si>
  <si>
    <t>Integration %</t>
  </si>
  <si>
    <t>Integrator Charges (Margin)</t>
  </si>
  <si>
    <t>Alchemy Billing Value</t>
  </si>
  <si>
    <t>Vendor Details</t>
  </si>
  <si>
    <t>Vendor SPOC</t>
  </si>
  <si>
    <t>Vendor SPOC Contact No</t>
  </si>
  <si>
    <t>Vendor SPOC E-mail ID</t>
  </si>
  <si>
    <t>Trainer Name</t>
  </si>
  <si>
    <t>Training Dates</t>
  </si>
  <si>
    <t>Vendor Inv. No.</t>
  </si>
  <si>
    <t>Vendor Inv. Date</t>
  </si>
  <si>
    <t>Vendor Inv. Amount</t>
  </si>
  <si>
    <t>CGST @ 9%</t>
  </si>
  <si>
    <t>SGST @ 9%</t>
  </si>
  <si>
    <t>IGST @ 18%</t>
  </si>
  <si>
    <t>Total Invoice</t>
  </si>
  <si>
    <t>Vendor Amount After TDS 10%</t>
  </si>
  <si>
    <t>Net Payment to Vendor</t>
  </si>
  <si>
    <t>Payment Due Date</t>
  </si>
  <si>
    <t>Payment Due Week</t>
  </si>
  <si>
    <t>Alchemy Techsol Invoive No</t>
  </si>
  <si>
    <t>Alchemy Techsol  Invoice Date</t>
  </si>
  <si>
    <t>Alchemy Techsol  Invoice Amount</t>
  </si>
  <si>
    <t>Payment Expected Date (IBM)</t>
  </si>
  <si>
    <t>Cheque Issued Name</t>
  </si>
  <si>
    <t>Cheque Date</t>
  </si>
  <si>
    <t>Cheque No</t>
  </si>
  <si>
    <t>Cheque Amount</t>
  </si>
  <si>
    <t>REMARK</t>
  </si>
  <si>
    <t>IBM</t>
  </si>
  <si>
    <t>Ashwini</t>
  </si>
  <si>
    <t>Pending</t>
  </si>
  <si>
    <t>Badminton and Football</t>
  </si>
  <si>
    <t>Sports Event</t>
  </si>
  <si>
    <t>NA</t>
  </si>
  <si>
    <t>INR</t>
  </si>
  <si>
    <t>Lake View Sport Arena</t>
  </si>
  <si>
    <t>Shyam</t>
  </si>
  <si>
    <t>samyelsam123@gmail.com</t>
  </si>
  <si>
    <t>Advance Payment</t>
  </si>
  <si>
    <t>Advance 30 Days</t>
  </si>
  <si>
    <t>Shared Costing with IBM</t>
  </si>
  <si>
    <t>Ankita</t>
  </si>
  <si>
    <t>Rakshith Survana</t>
  </si>
  <si>
    <t>Rakshith.K.Suvarna@ibm.com</t>
  </si>
  <si>
    <t>ABC</t>
  </si>
  <si>
    <t>Recuritment</t>
  </si>
  <si>
    <t>IG276399</t>
  </si>
  <si>
    <t>Connect Pro Management Consultants (P) Ltd</t>
  </si>
  <si>
    <t>YK Shrestha</t>
  </si>
  <si>
    <t>yk@connectproconsultants.com</t>
  </si>
  <si>
    <t>26-07-2024 to 31-12-2024</t>
  </si>
  <si>
    <t>CPLD/023/24-25</t>
  </si>
  <si>
    <t>16th Week Sep</t>
  </si>
  <si>
    <t>24-TT07004431</t>
  </si>
  <si>
    <t>Payment done</t>
  </si>
  <si>
    <t>DLF</t>
  </si>
  <si>
    <t>IG276400</t>
  </si>
  <si>
    <t>CPLD/024/24-25</t>
  </si>
  <si>
    <t>24-TT07004434</t>
  </si>
  <si>
    <t>ABC (P6ZPNV)</t>
  </si>
  <si>
    <t>IG276402</t>
  </si>
  <si>
    <t>31-08-2024 to 31-12-2024</t>
  </si>
  <si>
    <t>CPLD/025/24-25</t>
  </si>
  <si>
    <t>24-TT08004432</t>
  </si>
  <si>
    <t>Sunil</t>
  </si>
  <si>
    <t>Vinod</t>
  </si>
  <si>
    <t>vinodtn3@in.ibm.com</t>
  </si>
  <si>
    <t>Material Supply For Event</t>
  </si>
  <si>
    <t>IG276641</t>
  </si>
  <si>
    <t>Fidato Events Private Limited</t>
  </si>
  <si>
    <t>Nakul</t>
  </si>
  <si>
    <t>nakul@fidatoevents.com</t>
  </si>
  <si>
    <t>28-08-2024 to 01-10-2024</t>
  </si>
  <si>
    <t>FEPL2425078</t>
  </si>
  <si>
    <t>21st Week Oct</t>
  </si>
  <si>
    <t>24-TT08004078</t>
  </si>
  <si>
    <t>Abhishek Shrivastava &lt;ashriva1@in.ibm.com&gt;</t>
  </si>
  <si>
    <t>ashriva1@in.ibm.com</t>
  </si>
  <si>
    <t>Billing support services</t>
  </si>
  <si>
    <t>Hiring candidates for billing support services</t>
  </si>
  <si>
    <t>IG276674</t>
  </si>
  <si>
    <t>Proeffico Solutions</t>
  </si>
  <si>
    <t>Ankit</t>
  </si>
  <si>
    <t>saurabh@proeffico.com</t>
  </si>
  <si>
    <t>09-08-2024 to 31-12-2024</t>
  </si>
  <si>
    <t>Proe/24-25/118</t>
  </si>
  <si>
    <t>24-TT08005081</t>
  </si>
  <si>
    <t>Proe/24-25/119</t>
  </si>
  <si>
    <t>Proe/24-25/120</t>
  </si>
  <si>
    <t>IBM Event Leela Palace- 20-Sep-24</t>
  </si>
  <si>
    <t>Client Meeting</t>
  </si>
  <si>
    <t>IG276866</t>
  </si>
  <si>
    <t>Maverick Media Solutions</t>
  </si>
  <si>
    <t>Yuvaraj</t>
  </si>
  <si>
    <t>yuvaraj@maverickms.in</t>
  </si>
  <si>
    <t>30-08-2024 to 30-09-2024</t>
  </si>
  <si>
    <t>70/24-25</t>
  </si>
  <si>
    <t>04th Week Nov</t>
  </si>
  <si>
    <t>24-TT09005259</t>
  </si>
  <si>
    <t>IBM Event Leela Palace- 24-Sep-24</t>
  </si>
  <si>
    <t>120 Days</t>
  </si>
  <si>
    <t>Raised Invoice to IBM</t>
  </si>
  <si>
    <r>
      <rPr>
        <sz val="11"/>
        <color theme="1"/>
        <rFont val="Calibri"/>
        <family val="2"/>
      </rPr>
      <t>Tea &amp; Dinner for 100 Guests- 20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> September</t>
    </r>
  </si>
  <si>
    <t>Food for Client Meeting</t>
  </si>
  <si>
    <t>IG276864</t>
  </si>
  <si>
    <t>Leela Palace</t>
  </si>
  <si>
    <t>Samten</t>
  </si>
  <si>
    <t>Samten.Bhutia@theleela.com</t>
  </si>
  <si>
    <t>03-09-2024 to 01-10-2024</t>
  </si>
  <si>
    <t>7,16,388.80</t>
  </si>
  <si>
    <t>24-TT09005260</t>
  </si>
  <si>
    <r>
      <rPr>
        <sz val="11"/>
        <color theme="1"/>
        <rFont val="Calibri"/>
        <family val="2"/>
      </rPr>
      <t>Tea &amp; Dinner for 60 Guests- 24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> September</t>
    </r>
  </si>
  <si>
    <t>Ejaz Sherif</t>
  </si>
  <si>
    <t>Greatest of All Time</t>
  </si>
  <si>
    <t>Movie Tickets</t>
  </si>
  <si>
    <t>IG276800</t>
  </si>
  <si>
    <t>Kasi Talkies</t>
  </si>
  <si>
    <t>Jayanthi</t>
  </si>
  <si>
    <t>kasicitypark.site@gmail.com</t>
  </si>
  <si>
    <t>13-09-2024 to 30-09-2024</t>
  </si>
  <si>
    <t>Immediate</t>
  </si>
  <si>
    <t>24-TT09004326</t>
  </si>
  <si>
    <t>ABC (P6ZRNK)</t>
  </si>
  <si>
    <t>IG276828</t>
  </si>
  <si>
    <t>09-09-2024 to 31-12-2024</t>
  </si>
  <si>
    <t>CPLD/027/24-25</t>
  </si>
  <si>
    <t>7th Week Oct</t>
  </si>
  <si>
    <t>24-TT09004525</t>
  </si>
  <si>
    <t>Laxman</t>
  </si>
  <si>
    <t>laxman.ravula@ibm.com</t>
  </si>
  <si>
    <t>AMC Prices</t>
  </si>
  <si>
    <t>Annual Maintenance Charge</t>
  </si>
  <si>
    <t>IG276840</t>
  </si>
  <si>
    <t>Navigator Systems Pvt Ltd</t>
  </si>
  <si>
    <t>Subrhamani</t>
  </si>
  <si>
    <t>subrhamani@Navigatorsystem.com</t>
  </si>
  <si>
    <t>01-08-2024 to 31-07-2025</t>
  </si>
  <si>
    <t>NLA/0635/24-25</t>
  </si>
  <si>
    <t>Advance 45 Days</t>
  </si>
  <si>
    <t>30th Week Dec</t>
  </si>
  <si>
    <t>24-TT08006808</t>
  </si>
  <si>
    <t>NLA/0636/24-25</t>
  </si>
  <si>
    <t>24-TT09006809</t>
  </si>
  <si>
    <t>NLA/0637/24-25</t>
  </si>
  <si>
    <t>24-TT10006810</t>
  </si>
  <si>
    <t>Mission Possible</t>
  </si>
  <si>
    <t>Physical and mental activities</t>
  </si>
  <si>
    <t>IG277149</t>
  </si>
  <si>
    <t>Skill Power</t>
  </si>
  <si>
    <t>Aparna</t>
  </si>
  <si>
    <t>mail@skillpower.in</t>
  </si>
  <si>
    <t>22-09-2024 to 30-09-2024</t>
  </si>
  <si>
    <t>08/24-25</t>
  </si>
  <si>
    <t>24-TT09004906</t>
  </si>
  <si>
    <t>Kanak Sharma</t>
  </si>
  <si>
    <t>Flea Market Management</t>
  </si>
  <si>
    <t>IG277189</t>
  </si>
  <si>
    <t>Mist LGBTQ Foundation</t>
  </si>
  <si>
    <t>Suraj Raut</t>
  </si>
  <si>
    <t>suraj@lgbtq.co.in</t>
  </si>
  <si>
    <t>25-09-2024 to 24-09-2025</t>
  </si>
  <si>
    <t>24-25/031</t>
  </si>
  <si>
    <t>24-TT09005020</t>
  </si>
  <si>
    <t>Kosalo Chakma</t>
  </si>
  <si>
    <t>kochaklo@in.ibm.com</t>
  </si>
  <si>
    <t>AMC Prices for Access control System and CCTV System</t>
  </si>
  <si>
    <t>IG277449</t>
  </si>
  <si>
    <t>24,250(4Pc)</t>
  </si>
  <si>
    <t>Secutron Systems</t>
  </si>
  <si>
    <t>Nabadip Barman</t>
  </si>
  <si>
    <t>service@secutronsystems.com</t>
  </si>
  <si>
    <t>01-10-2024 to 30-09-2025</t>
  </si>
  <si>
    <t>24-25/156</t>
  </si>
  <si>
    <t>23rd Week Dec</t>
  </si>
  <si>
    <t>24-TT10006833</t>
  </si>
  <si>
    <t>ABC (P6ZSGT)</t>
  </si>
  <si>
    <t>IG277224</t>
  </si>
  <si>
    <t>18-09-2024 to 31-12-2024</t>
  </si>
  <si>
    <t>CPLD/029/24-25</t>
  </si>
  <si>
    <t>21th Week Oct</t>
  </si>
  <si>
    <t>24-TT09005039</t>
  </si>
  <si>
    <t>DEF (P6ZSL3)</t>
  </si>
  <si>
    <t>IG277225</t>
  </si>
  <si>
    <t>19-09-2024 to 31-12-2024</t>
  </si>
  <si>
    <t>CPLD/031/24-25</t>
  </si>
  <si>
    <t>24-TT09005040</t>
  </si>
  <si>
    <t>GHI (P6ZSL4)</t>
  </si>
  <si>
    <t>IG277226</t>
  </si>
  <si>
    <t>CPLD/030/24-25</t>
  </si>
  <si>
    <t>24-TT09005041</t>
  </si>
  <si>
    <t>ABC (P6ZSL5)</t>
  </si>
  <si>
    <t>IG277227</t>
  </si>
  <si>
    <t>CPLD/032/24-25</t>
  </si>
  <si>
    <t>24-TT09005042</t>
  </si>
  <si>
    <t>BCWI Level 3 Report</t>
  </si>
  <si>
    <t>Case study on the company's policies</t>
  </si>
  <si>
    <t>IG277699</t>
  </si>
  <si>
    <t>Avtar Career Creators</t>
  </si>
  <si>
    <t>Naveen</t>
  </si>
  <si>
    <t>naveen@avtarcc.com</t>
  </si>
  <si>
    <t>18-10-2024 to 17-10-2025</t>
  </si>
  <si>
    <t>OCT/009/24-25</t>
  </si>
  <si>
    <t>18th Week Nov</t>
  </si>
  <si>
    <t>24-TT10005974</t>
  </si>
  <si>
    <t>ABC (P6ZV3N)</t>
  </si>
  <si>
    <t>IG277489</t>
  </si>
  <si>
    <t>Epirocks Consulting OPC Limited</t>
  </si>
  <si>
    <t>Sharath</t>
  </si>
  <si>
    <t>sharath.devaiah@epirocks.co.in</t>
  </si>
  <si>
    <t>30-09-2024 to 07-10-2024</t>
  </si>
  <si>
    <t>2024-25/005</t>
  </si>
  <si>
    <t>4th Week Nov</t>
  </si>
  <si>
    <t>24-TT09005973</t>
  </si>
  <si>
    <t>Mohammed Abrar</t>
  </si>
  <si>
    <t>moabrar2@in.ibm.com</t>
  </si>
  <si>
    <t>Penetration Testing for 2 Web app</t>
  </si>
  <si>
    <t>Developing App</t>
  </si>
  <si>
    <t>SISA Information Security Pvt Ltd</t>
  </si>
  <si>
    <t>Parag</t>
  </si>
  <si>
    <t>parag.sathe@sisainfosec.com</t>
  </si>
  <si>
    <t>ABC (P6ZVWT)</t>
  </si>
  <si>
    <t>IG277731</t>
  </si>
  <si>
    <t>Connect Pro Management Consultants ( P) Ltd</t>
  </si>
  <si>
    <t>18-10-2024 to 31-12-2024</t>
  </si>
  <si>
    <t>CPLD/038/24-25</t>
  </si>
  <si>
    <t>2nd week of Dec</t>
  </si>
  <si>
    <t>24-TT10006433</t>
  </si>
  <si>
    <t>3,76,368.72</t>
  </si>
  <si>
    <t>Kumar Siddaraj Ratkal</t>
  </si>
  <si>
    <t>skrvijay@in.ibm.com</t>
  </si>
  <si>
    <t>Motivational speaking and motivation feets</t>
  </si>
  <si>
    <t>Speech</t>
  </si>
  <si>
    <t>IG278023</t>
  </si>
  <si>
    <t>Manoj Kumar Chopra</t>
  </si>
  <si>
    <t>manojkchopra@rediffmail.com</t>
  </si>
  <si>
    <t>07-10-2024 to 08-10-2024</t>
  </si>
  <si>
    <t>A00001</t>
  </si>
  <si>
    <t>24-TT10007207</t>
  </si>
  <si>
    <t>ESIC CA Certification</t>
  </si>
  <si>
    <t>Providing CA Certificates to IBM</t>
  </si>
  <si>
    <t>IG277966</t>
  </si>
  <si>
    <t>15,000(2PC)</t>
  </si>
  <si>
    <t>SSB &amp; Associates</t>
  </si>
  <si>
    <t>Lakshmi</t>
  </si>
  <si>
    <t>Lakshmik@yukphi.co.in</t>
  </si>
  <si>
    <t>31-10-2024 to 01-03-2025</t>
  </si>
  <si>
    <t>603/2024-25</t>
  </si>
  <si>
    <t>24-TT10007073</t>
  </si>
  <si>
    <t>ABC (P6ZWV9)</t>
  </si>
  <si>
    <t>IG277876</t>
  </si>
  <si>
    <t>30-10-2024 to 31-12-2024</t>
  </si>
  <si>
    <t>CPLD/040/24-25</t>
  </si>
  <si>
    <t>4,65,960</t>
  </si>
  <si>
    <t>9th Week Dec</t>
  </si>
  <si>
    <t>24-TT10006159</t>
  </si>
  <si>
    <t>4,84,598.40</t>
  </si>
  <si>
    <t>PCI DSS Audit</t>
  </si>
  <si>
    <t>PCI DSS Certification</t>
  </si>
  <si>
    <t>IG278022</t>
  </si>
  <si>
    <t>12,66,678.4</t>
  </si>
  <si>
    <t>22-12-2024 to 21-12-2025</t>
  </si>
  <si>
    <t>SISA/24-25/1112</t>
  </si>
  <si>
    <t>24-TT12006829</t>
  </si>
  <si>
    <t>Manoj Pandey</t>
  </si>
  <si>
    <t>manoj.pandey11@ibm.com</t>
  </si>
  <si>
    <t>Compliance_Activities at SEZ GGN</t>
  </si>
  <si>
    <t>Assessments and support Tests</t>
  </si>
  <si>
    <t>IG277794</t>
  </si>
  <si>
    <t>Aradhya Expert Import Consultants Pvt Ltd</t>
  </si>
  <si>
    <t>Abhinav Gaur</t>
  </si>
  <si>
    <t>account@aradhyaexim.com</t>
  </si>
  <si>
    <t>AEIC-24-25-1691</t>
  </si>
  <si>
    <t>25th Week Nov</t>
  </si>
  <si>
    <t>24-TT08006024</t>
  </si>
  <si>
    <t>AEIC-24-25-1692</t>
  </si>
  <si>
    <t>AEIC-24-25-1693</t>
  </si>
  <si>
    <t>AEIC-24-25-1694</t>
  </si>
  <si>
    <t>AEIC-24-25-1698</t>
  </si>
  <si>
    <t>AEIC-24-25-1723</t>
  </si>
  <si>
    <t>AEIC-24-25-1724</t>
  </si>
  <si>
    <t>AEIC-24-25-1725</t>
  </si>
  <si>
    <t>AEIC-24-25-1726</t>
  </si>
  <si>
    <t>AEIC-24-25-1727</t>
  </si>
  <si>
    <t>AEIC-24-25-1728</t>
  </si>
  <si>
    <t>AEIC-24-25-1729</t>
  </si>
  <si>
    <t>AEIC-24-25-1730</t>
  </si>
  <si>
    <t>AEIC-24-25-1731</t>
  </si>
  <si>
    <t>AEIC-24-25-1732</t>
  </si>
  <si>
    <t>Compliance_Activities at STP GGN</t>
  </si>
  <si>
    <t>IG277793</t>
  </si>
  <si>
    <t>AEIC-24-25-1697</t>
  </si>
  <si>
    <t>24-TT08006025</t>
  </si>
  <si>
    <t>AEIC-24-25-1696</t>
  </si>
  <si>
    <t>AEIC-24-25-1695</t>
  </si>
  <si>
    <t>AEIC/24-25/1758</t>
  </si>
  <si>
    <t>Nikitha Jain</t>
  </si>
  <si>
    <t>nikjain1@in.ibm.com</t>
  </si>
  <si>
    <t>DSW, ESW &amp; Third party Certifications</t>
  </si>
  <si>
    <t>Providing Certification to IBM Employees</t>
  </si>
  <si>
    <t>IG279161</t>
  </si>
  <si>
    <t>01-01-2025 to 31-12-2025</t>
  </si>
  <si>
    <t>Shared PO with Vendor</t>
  </si>
  <si>
    <t>ABC (P6ZXQS)</t>
  </si>
  <si>
    <t>IG278051</t>
  </si>
  <si>
    <t>11-11-2024 to 31-12-2024</t>
  </si>
  <si>
    <t>CPLD/041/24-25</t>
  </si>
  <si>
    <t>24-TT11006542</t>
  </si>
  <si>
    <t>6,30,614.40</t>
  </si>
  <si>
    <t>Subham Mukherjee</t>
  </si>
  <si>
    <t>Subham.Mukherjee3@ibm.com</t>
  </si>
  <si>
    <t>Stall Fee</t>
  </si>
  <si>
    <t>Stall in IBM</t>
  </si>
  <si>
    <t>IG278449</t>
  </si>
  <si>
    <t>GiftAbled Innoventures Pvt Ltd</t>
  </si>
  <si>
    <t>Anish</t>
  </si>
  <si>
    <t>anish.raj@giftabled.org</t>
  </si>
  <si>
    <t>29-11-2024 to 28-11-2025</t>
  </si>
  <si>
    <t>GSS/24-25/0037</t>
  </si>
  <si>
    <t>24-TT11007185</t>
  </si>
  <si>
    <t>Run 4 you</t>
  </si>
  <si>
    <t>Providing Items for Marathon Event</t>
  </si>
  <si>
    <t>IG278143</t>
  </si>
  <si>
    <t>J Miles</t>
  </si>
  <si>
    <t>Jaydev Raja</t>
  </si>
  <si>
    <t>rajajaydev@gmail.com</t>
  </si>
  <si>
    <t>31-11-2024 to 30-12-2024</t>
  </si>
  <si>
    <t>JM/01/24/25</t>
  </si>
  <si>
    <t>24-TT10006587</t>
  </si>
  <si>
    <t>5,64,822.96</t>
  </si>
  <si>
    <t>AEIC-24-25-1830</t>
  </si>
  <si>
    <t>24-TT08006328</t>
  </si>
  <si>
    <t>AEIC-24-25-1831</t>
  </si>
  <si>
    <t>AEIC-24-25-1832</t>
  </si>
  <si>
    <t>AEIC-24-25-1833</t>
  </si>
  <si>
    <t>sunil.kulkarni@in.ibm.com</t>
  </si>
  <si>
    <t>Food and Activities</t>
  </si>
  <si>
    <t>Event Management</t>
  </si>
  <si>
    <t>IG278356</t>
  </si>
  <si>
    <t>6,09,076</t>
  </si>
  <si>
    <t>Aroha Srishti</t>
  </si>
  <si>
    <t>arohasrushti@gmail.com</t>
  </si>
  <si>
    <t>20-11-2024 to 31-12-2024</t>
  </si>
  <si>
    <t>2023-2024#014</t>
  </si>
  <si>
    <t>16,575(3%)</t>
  </si>
  <si>
    <t>24-TT11006832</t>
  </si>
  <si>
    <t>6,09,055.72</t>
  </si>
  <si>
    <t>Photographer</t>
  </si>
  <si>
    <t>Photographer for event in IBM</t>
  </si>
  <si>
    <t>Desi Artists</t>
  </si>
  <si>
    <t>Gurpreet</t>
  </si>
  <si>
    <t>desiartistsofficial@gmail.com</t>
  </si>
  <si>
    <t>24-TT12008558</t>
  </si>
  <si>
    <t>AEIC-24-25-2022</t>
  </si>
  <si>
    <t>24-TT08007184</t>
  </si>
  <si>
    <t>AEIC-24-25-2037</t>
  </si>
  <si>
    <t>24-TT11007238</t>
  </si>
  <si>
    <t>AEIC-24-25-2038</t>
  </si>
  <si>
    <t>asingh3k@in.ibm.com</t>
  </si>
  <si>
    <t>Outplacement Services</t>
  </si>
  <si>
    <t>Randstad Risemart</t>
  </si>
  <si>
    <t>Anchita</t>
  </si>
  <si>
    <t>anchita.dhar@randstadrisesmart.com</t>
  </si>
  <si>
    <t>Penetration Testing for Web App</t>
  </si>
  <si>
    <t>IG278721</t>
  </si>
  <si>
    <t>2,40,302.4</t>
  </si>
  <si>
    <t>08-12-2024 to 07-12-2025</t>
  </si>
  <si>
    <t>SISA/24-25/1234</t>
  </si>
  <si>
    <t>13th Week Jan</t>
  </si>
  <si>
    <t>24-TT11007705</t>
  </si>
  <si>
    <t>1,68,211.68</t>
  </si>
  <si>
    <t>Penetration Testing for Web app</t>
  </si>
  <si>
    <t>IG278500</t>
  </si>
  <si>
    <t>1,81,209.6</t>
  </si>
  <si>
    <t>30-11-2024 to 29-11-2025</t>
  </si>
  <si>
    <t>SISA/24-25/1273</t>
  </si>
  <si>
    <t>20th Week Jan</t>
  </si>
  <si>
    <t>ABC (P6ZYY6)</t>
  </si>
  <si>
    <t>IG278350</t>
  </si>
  <si>
    <t>3,67,879.2</t>
  </si>
  <si>
    <t>25-11-2024 to 31-12-2024</t>
  </si>
  <si>
    <t>2024-25/008</t>
  </si>
  <si>
    <t>24-TT11007064</t>
  </si>
  <si>
    <t>ABC (P6ZYY8)</t>
  </si>
  <si>
    <t>IG278351</t>
  </si>
  <si>
    <t>3,74,400</t>
  </si>
  <si>
    <t>CPLD/043/24-25</t>
  </si>
  <si>
    <t>24-TT11007062</t>
  </si>
  <si>
    <t>Placement Fee</t>
  </si>
  <si>
    <t>Placement Registration Fee</t>
  </si>
  <si>
    <t>IG278475</t>
  </si>
  <si>
    <t>IIT Madras</t>
  </si>
  <si>
    <t>Faisal</t>
  </si>
  <si>
    <t>iprhead@smail.iitm.ac.in</t>
  </si>
  <si>
    <t>27-11-2024 to 31-12-2024</t>
  </si>
  <si>
    <t>PI/066/24-25</t>
  </si>
  <si>
    <t>24-TT11007307</t>
  </si>
  <si>
    <t>Event Management(DLF)</t>
  </si>
  <si>
    <t>Standup comedy show</t>
  </si>
  <si>
    <t>IG278590</t>
  </si>
  <si>
    <t>DDV Event Management</t>
  </si>
  <si>
    <t>Saravanan Mohan</t>
  </si>
  <si>
    <t>dreamdecovibeseventmanagement@gmail.com</t>
  </si>
  <si>
    <t>08-12-2024 to 31-12-2024</t>
  </si>
  <si>
    <t>00116</t>
  </si>
  <si>
    <t>24-TT12007071</t>
  </si>
  <si>
    <t>2,84,960</t>
  </si>
  <si>
    <t>Event Management (Prince Infocity)</t>
  </si>
  <si>
    <t>IG278589</t>
  </si>
  <si>
    <t>00117</t>
  </si>
  <si>
    <t>24-TT12007072</t>
  </si>
  <si>
    <t>1,65,672</t>
  </si>
  <si>
    <t>Project scope with 200 surveys and ~70 interviews</t>
  </si>
  <si>
    <t>Conducting Surveys</t>
  </si>
  <si>
    <t>24,96,000</t>
  </si>
  <si>
    <t>Aranca</t>
  </si>
  <si>
    <t>Chetan Barapatre</t>
  </si>
  <si>
    <t>chetan.barapatre@aranca.com</t>
  </si>
  <si>
    <t>Project scope with 200 surveys and ~120 interviews</t>
  </si>
  <si>
    <t>29,64,000</t>
  </si>
  <si>
    <t>1,14,000</t>
  </si>
  <si>
    <t>Dhanraj</t>
  </si>
  <si>
    <t>dhanrrao@in.ibm.com</t>
  </si>
  <si>
    <t>Internal Audit Fees for CY 2025</t>
  </si>
  <si>
    <t>Audit Fee</t>
  </si>
  <si>
    <t>IG278784</t>
  </si>
  <si>
    <t>P.K.Rungta &amp; Co.</t>
  </si>
  <si>
    <t>Asish</t>
  </si>
  <si>
    <t>ibm.trust@pkrungta.com</t>
  </si>
  <si>
    <t>AEIC-24-25-1990</t>
  </si>
  <si>
    <t>24-TT08007069</t>
  </si>
  <si>
    <t>AEIC-24-25-1991</t>
  </si>
  <si>
    <t>AEIC-24-25-1992</t>
  </si>
  <si>
    <t>NLA/0672/24-25</t>
  </si>
  <si>
    <t>24-TT11007063</t>
  </si>
  <si>
    <t>AEIC-24-25-2013</t>
  </si>
  <si>
    <t>24-TT08007183</t>
  </si>
  <si>
    <t>AEIC-24-25-2014</t>
  </si>
  <si>
    <t>AEIC-24-25-2015</t>
  </si>
  <si>
    <t>AEIC-24-25-2016</t>
  </si>
  <si>
    <t>AEIC-24-25-2017</t>
  </si>
  <si>
    <t>AEIC-24-25-2018</t>
  </si>
  <si>
    <t>ABC (P722F7)</t>
  </si>
  <si>
    <t>IG278756</t>
  </si>
  <si>
    <t>10-12-2024 to 31-12-2024</t>
  </si>
  <si>
    <t>CPLD/045/24-25</t>
  </si>
  <si>
    <t>24-TT11007306</t>
  </si>
  <si>
    <t>ABC (P722LB)</t>
  </si>
  <si>
    <t>IG278754</t>
  </si>
  <si>
    <t>11-12-2024 to 31-12-2024</t>
  </si>
  <si>
    <t>CPLD/046/24-25</t>
  </si>
  <si>
    <t>24-TT11007305</t>
  </si>
  <si>
    <t>Sarika</t>
  </si>
  <si>
    <t>Sarika.CK@ibm.com</t>
  </si>
  <si>
    <t>Q4 Kochi Buzz events</t>
  </si>
  <si>
    <t>Christmas Events</t>
  </si>
  <si>
    <t>IG278823</t>
  </si>
  <si>
    <t>Experience Makers</t>
  </si>
  <si>
    <t>Ajesh</t>
  </si>
  <si>
    <t>accounts@experiencemakers.in</t>
  </si>
  <si>
    <t>11-12-2024 to 11-12-2024</t>
  </si>
  <si>
    <t>055/2024-25</t>
  </si>
  <si>
    <t>27th Week Jan</t>
  </si>
  <si>
    <t>24-TT11007304</t>
  </si>
  <si>
    <t>2,33,168.00</t>
  </si>
  <si>
    <t>AEIC-24-25-2102</t>
  </si>
  <si>
    <t>24-TT08007401</t>
  </si>
  <si>
    <t>AEIC-24-25-2103</t>
  </si>
  <si>
    <t>AEIC-24-25-2104</t>
  </si>
  <si>
    <t>AEIC-24-25-2105</t>
  </si>
  <si>
    <t>AEIC-24-25-2106</t>
  </si>
  <si>
    <t>Abhishek Shrivastava</t>
  </si>
  <si>
    <t>OBRM Billing Application Maintenance</t>
  </si>
  <si>
    <t>IG278971</t>
  </si>
  <si>
    <t>External Penetration Testing for 125 Ips</t>
  </si>
  <si>
    <t>1,84,184</t>
  </si>
  <si>
    <t>AEIC-24-25-2176</t>
  </si>
  <si>
    <t>24-TT08007898</t>
  </si>
  <si>
    <t>AEIC-24-25-2177</t>
  </si>
  <si>
    <t>AEIC-24-25-2178</t>
  </si>
  <si>
    <t>AEIC-24-25-2155</t>
  </si>
  <si>
    <t>NLA/0739/24-25</t>
  </si>
  <si>
    <t>10th week Feb</t>
  </si>
  <si>
    <t>24-TT12007897</t>
  </si>
  <si>
    <t>External Penetration Testing for 135 Ips</t>
  </si>
  <si>
    <t>POSH Investigation</t>
  </si>
  <si>
    <t>IG279645</t>
  </si>
  <si>
    <t xml:space="preserve">Abhishek Shrivastava </t>
  </si>
  <si>
    <t>End to End Delivery for Phase 1</t>
  </si>
  <si>
    <t>End to End Delivery for Phase 2</t>
  </si>
  <si>
    <t>External Committee members Fee for POSH investigations</t>
  </si>
  <si>
    <t>IG279527</t>
  </si>
  <si>
    <t>Kavita Sethi Jain</t>
  </si>
  <si>
    <t>9922994775</t>
  </si>
  <si>
    <t>cskavita.sethijain@gmail.com</t>
  </si>
  <si>
    <t>01-07-2023 to 31-07-2023</t>
  </si>
  <si>
    <t>KSJ2425-Prof-183</t>
  </si>
  <si>
    <t>IG279533</t>
  </si>
  <si>
    <t>01-08-2024 to 31-08-2024</t>
  </si>
  <si>
    <t>KSJ2425-Prof-184</t>
  </si>
  <si>
    <t>24-TT12008726</t>
  </si>
  <si>
    <t>IG279534</t>
  </si>
  <si>
    <t>01-09-2024 to 30-09-2024</t>
  </si>
  <si>
    <t>KSJ2425-Prof-185</t>
  </si>
  <si>
    <t>24-TT12008725</t>
  </si>
  <si>
    <t>IG279535</t>
  </si>
  <si>
    <t>01-10-2024 to 31-10-2024</t>
  </si>
  <si>
    <t>KSJ2425-Prof-187</t>
  </si>
  <si>
    <t>IG279536</t>
  </si>
  <si>
    <t>01-11-2024 to 30-11-2024</t>
  </si>
  <si>
    <t>KSJ2425-Prof-186</t>
  </si>
  <si>
    <t>24-TT11008723</t>
  </si>
  <si>
    <t>IG279607</t>
  </si>
  <si>
    <t>Susanna Prabhu</t>
  </si>
  <si>
    <t>susanna.prabhu@gmail.com</t>
  </si>
  <si>
    <t>01-08-2024 to 30-11-2024</t>
  </si>
  <si>
    <t>8-11/2024/POSH IBM</t>
  </si>
  <si>
    <t>24-TT12008724</t>
  </si>
  <si>
    <t>1,04,000</t>
  </si>
  <si>
    <t>IG279608</t>
  </si>
  <si>
    <t>Molly Agarwal</t>
  </si>
  <si>
    <t>molly@mnmpartners.in</t>
  </si>
  <si>
    <t>MA/IBM/039</t>
  </si>
  <si>
    <t>1,40,000</t>
  </si>
  <si>
    <t>1,26,000</t>
  </si>
  <si>
    <t>IG279609</t>
  </si>
  <si>
    <t>Reunka</t>
  </si>
  <si>
    <t>renukasheshadri@yahoo.com</t>
  </si>
  <si>
    <t>IG279612</t>
  </si>
  <si>
    <t>Jyotsna Mukherjee</t>
  </si>
  <si>
    <t>jroy.mukherjee76@gmail.com</t>
  </si>
  <si>
    <t>8/2024.</t>
  </si>
  <si>
    <t>1,00,000</t>
  </si>
  <si>
    <t>IG279633</t>
  </si>
  <si>
    <t>Yamuna GC</t>
  </si>
  <si>
    <t>yamuna@sashaindia.com</t>
  </si>
  <si>
    <t>ATI/01/2025</t>
  </si>
  <si>
    <t>AEIC-24-25-2483</t>
  </si>
  <si>
    <t>24-TT12008716</t>
  </si>
  <si>
    <t>AEIC-24-25-2482</t>
  </si>
  <si>
    <t>AEIC-24-25-2473</t>
  </si>
  <si>
    <t>AEIC-24-25-2470</t>
  </si>
  <si>
    <t>24-TT12008717</t>
  </si>
  <si>
    <t>AEIC-24-25-2407</t>
  </si>
  <si>
    <t>24-TT12008700</t>
  </si>
  <si>
    <t>AEIC-24-25-2406</t>
  </si>
  <si>
    <t>AEIC-24-25-2405</t>
  </si>
  <si>
    <t>AEIC-24-25-2404</t>
  </si>
  <si>
    <t>AEIC-24-25-2403</t>
  </si>
  <si>
    <t>AEIC-24-25-2402</t>
  </si>
  <si>
    <t>AEIC-24-25-2507</t>
  </si>
  <si>
    <t>24th Week Feb</t>
  </si>
  <si>
    <t>AEIC-24-25-2508</t>
  </si>
  <si>
    <t>AEIC-24-25-2509</t>
  </si>
  <si>
    <t>AEIC-24-25-1997</t>
  </si>
  <si>
    <t>Application Penetration Testing</t>
  </si>
  <si>
    <t>1,05,284.4</t>
  </si>
  <si>
    <t>4.049.4</t>
  </si>
  <si>
    <t>SISA/24-25/1514</t>
  </si>
  <si>
    <t>3,65,388</t>
  </si>
  <si>
    <t>4,31,158</t>
  </si>
  <si>
    <t>3,94,619</t>
  </si>
  <si>
    <t>Billing Month</t>
  </si>
  <si>
    <t>Funding cost</t>
  </si>
  <si>
    <t>Net Margin</t>
  </si>
  <si>
    <t>Payment Day's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</si>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</sst>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??_);_(@_)"/>
    <numFmt numFmtId="166" formatCode="_(* #,##0.0_);_(* \(#,##0.0\);_(* &quot;-&quot;??_);_(@_)"/>
    <numFmt numFmtId="167" formatCode="[$-409]mmm\-yy;@"/>
  </numFmts>
  <fonts count="16">
    <font>
      <sz val="11"/>
      <color theme="1"/>
      <name val="Calibri"/>
      <charset val="134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424242"/>
      <name val="Calibri"/>
      <family val="2"/>
    </font>
    <font>
      <sz val="11"/>
      <color rgb="FF201741"/>
      <name val="Calibri"/>
      <family val="2"/>
    </font>
    <font>
      <sz val="11"/>
      <name val="Calibri"/>
      <family val="2"/>
    </font>
    <font>
      <u/>
      <sz val="11"/>
      <color theme="1"/>
      <name val="Calibri"/>
      <family val="2"/>
    </font>
    <font>
      <sz val="11"/>
      <color rgb="FF242424"/>
      <name val="Calibri"/>
      <family val="2"/>
    </font>
    <font>
      <sz val="11"/>
      <color rgb="FF212121"/>
      <name val="Calibri"/>
      <family val="2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1" fillId="0" borderId="0" applyFont="0" applyFill="0" applyBorder="0" applyAlignment="0" applyProtection="0"/>
    <xf numFmtId="0" fontId="9" fillId="0" borderId="0" applyNumberFormat="0" applyFill="0" applyBorder="0" applyAlignment="0" applyProtection="0"/>
    <xf numFmtId="9" fontId="11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14" fontId="5" fillId="0" borderId="0" xfId="0" applyNumberFormat="1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9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9" fontId="1" fillId="0" borderId="0" xfId="0" applyNumberFormat="1" applyFont="1" applyFill="1" applyBorder="1" applyAlignment="1">
      <alignment horizontal="center" vertical="center"/>
    </xf>
    <xf numFmtId="0" fontId="1" fillId="0" borderId="0" xfId="2" applyFont="1" applyFill="1" applyBorder="1" applyAlignment="1">
      <alignment horizontal="center" vertical="center"/>
    </xf>
    <xf numFmtId="165" fontId="1" fillId="0" borderId="0" xfId="1" applyNumberFormat="1" applyFont="1" applyFill="1" applyBorder="1" applyAlignment="1">
      <alignment horizontal="center" vertical="center"/>
    </xf>
    <xf numFmtId="164" fontId="1" fillId="0" borderId="0" xfId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2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4" fontId="1" fillId="0" borderId="0" xfId="1" applyFont="1" applyFill="1" applyBorder="1" applyAlignment="1">
      <alignment horizontal="right" vertical="center"/>
    </xf>
    <xf numFmtId="0" fontId="6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/>
    </xf>
    <xf numFmtId="4" fontId="2" fillId="0" borderId="0" xfId="0" applyNumberFormat="1" applyFont="1" applyFill="1" applyBorder="1" applyAlignment="1">
      <alignment horizontal="center" vertical="center"/>
    </xf>
    <xf numFmtId="0" fontId="1" fillId="0" borderId="0" xfId="0" quotePrefix="1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2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 vertical="center"/>
    </xf>
    <xf numFmtId="17" fontId="1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65" fontId="1" fillId="0" borderId="0" xfId="1" applyNumberFormat="1" applyFont="1" applyFill="1" applyBorder="1" applyAlignment="1">
      <alignment horizontal="right" vertical="center"/>
    </xf>
    <xf numFmtId="165" fontId="2" fillId="0" borderId="0" xfId="1" applyNumberFormat="1" applyFont="1" applyFill="1" applyBorder="1" applyAlignment="1">
      <alignment horizontal="right" vertical="center"/>
    </xf>
    <xf numFmtId="165" fontId="1" fillId="0" borderId="0" xfId="1" applyNumberFormat="1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/>
    </xf>
    <xf numFmtId="164" fontId="2" fillId="0" borderId="0" xfId="1" applyFont="1" applyFill="1" applyBorder="1" applyAlignment="1">
      <alignment horizontal="right" vertical="center"/>
    </xf>
    <xf numFmtId="4" fontId="2" fillId="0" borderId="0" xfId="0" applyNumberFormat="1" applyFont="1" applyFill="1" applyBorder="1" applyAlignment="1">
      <alignment horizontal="right" vertical="center"/>
    </xf>
    <xf numFmtId="166" fontId="1" fillId="0" borderId="0" xfId="1" applyNumberFormat="1" applyFont="1" applyFill="1" applyBorder="1" applyAlignment="1">
      <alignment horizontal="right" vertical="center"/>
    </xf>
    <xf numFmtId="3" fontId="1" fillId="0" borderId="0" xfId="0" applyNumberFormat="1" applyFont="1" applyFill="1" applyBorder="1" applyAlignment="1">
      <alignment horizontal="right" vertical="center"/>
    </xf>
    <xf numFmtId="3" fontId="2" fillId="0" borderId="0" xfId="0" applyNumberFormat="1" applyFont="1" applyFill="1" applyBorder="1" applyAlignment="1">
      <alignment horizontal="right" vertical="center"/>
    </xf>
    <xf numFmtId="164" fontId="1" fillId="0" borderId="0" xfId="1" applyNumberFormat="1" applyFont="1" applyFill="1" applyBorder="1" applyAlignment="1">
      <alignment horizontal="right" vertical="center"/>
    </xf>
    <xf numFmtId="167" fontId="1" fillId="0" borderId="0" xfId="0" applyNumberFormat="1" applyFont="1" applyFill="1" applyBorder="1" applyAlignment="1">
      <alignment horizontal="center" vertical="center"/>
    </xf>
    <xf numFmtId="167" fontId="1" fillId="0" borderId="0" xfId="1" applyNumberFormat="1" applyFont="1" applyFill="1" applyBorder="1" applyAlignment="1">
      <alignment horizontal="right" vertical="center"/>
    </xf>
    <xf numFmtId="0" fontId="12" fillId="2" borderId="0" xfId="0" applyFont="1" applyFill="1" applyBorder="1" applyAlignment="1">
      <alignment horizontal="center" vertical="center" wrapText="1"/>
    </xf>
    <xf numFmtId="165" fontId="12" fillId="2" borderId="0" xfId="1" applyNumberFormat="1" applyFont="1" applyFill="1" applyBorder="1" applyAlignment="1">
      <alignment horizontal="center" vertical="center" wrapText="1"/>
    </xf>
    <xf numFmtId="167" fontId="12" fillId="2" borderId="0" xfId="1" applyNumberFormat="1" applyFont="1" applyFill="1" applyBorder="1" applyAlignment="1">
      <alignment horizontal="center" vertical="center" wrapText="1"/>
    </xf>
    <xf numFmtId="49" fontId="12" fillId="2" borderId="0" xfId="0" applyNumberFormat="1" applyFont="1" applyFill="1" applyBorder="1" applyAlignment="1">
      <alignment horizontal="center" vertical="center" wrapText="1"/>
    </xf>
    <xf numFmtId="14" fontId="12" fillId="2" borderId="0" xfId="0" applyNumberFormat="1" applyFont="1" applyFill="1" applyBorder="1" applyAlignment="1">
      <alignment horizontal="center" vertical="center" wrapText="1"/>
    </xf>
    <xf numFmtId="164" fontId="12" fillId="2" borderId="0" xfId="1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165" fontId="13" fillId="0" borderId="0" xfId="1" applyNumberFormat="1" applyFont="1" applyFill="1" applyBorder="1" applyAlignment="1">
      <alignment horizontal="right" vertical="center"/>
    </xf>
    <xf numFmtId="167" fontId="13" fillId="0" borderId="0" xfId="0" applyNumberFormat="1" applyFont="1" applyFill="1" applyBorder="1" applyAlignment="1">
      <alignment horizontal="center" vertical="center"/>
    </xf>
    <xf numFmtId="165" fontId="12" fillId="3" borderId="0" xfId="1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vertical="center"/>
    </xf>
    <xf numFmtId="165" fontId="14" fillId="2" borderId="0" xfId="0" applyNumberFormat="1" applyFont="1" applyFill="1" applyAlignment="1">
      <alignment vertical="center"/>
    </xf>
    <xf numFmtId="9" fontId="14" fillId="2" borderId="0" xfId="3" applyFont="1" applyFill="1" applyAlignment="1">
      <alignment vertical="center"/>
    </xf>
    <xf numFmtId="0" fontId="15" fillId="0" borderId="0" xfId="0" applyFont="1" applyAlignment="1">
      <alignment vertical="center"/>
    </xf>
  </cellXfs>
  <cellStyles count="4">
    <cellStyle name="Comma" xfId="1" builtinId="3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oabrar2@in.ibm.com" TargetMode="External"/><Relationship Id="rId21" Type="http://schemas.openxmlformats.org/officeDocument/2006/relationships/hyperlink" Target="mailto:yk@connectproconsultants.com" TargetMode="External"/><Relationship Id="rId42" Type="http://schemas.openxmlformats.org/officeDocument/2006/relationships/hyperlink" Target="mailto:moabrar2@in.ibm.com" TargetMode="External"/><Relationship Id="rId47" Type="http://schemas.openxmlformats.org/officeDocument/2006/relationships/hyperlink" Target="mailto:asingh3k@in.ibm.com" TargetMode="External"/><Relationship Id="rId63" Type="http://schemas.openxmlformats.org/officeDocument/2006/relationships/hyperlink" Target="mailto:yk@connectproconsultants.com" TargetMode="External"/><Relationship Id="rId68" Type="http://schemas.openxmlformats.org/officeDocument/2006/relationships/hyperlink" Target="mailto:saurabh@proeffico.com" TargetMode="External"/><Relationship Id="rId84" Type="http://schemas.openxmlformats.org/officeDocument/2006/relationships/hyperlink" Target="mailto:dhanrrao@in.ibm.com" TargetMode="External"/><Relationship Id="rId89" Type="http://schemas.openxmlformats.org/officeDocument/2006/relationships/hyperlink" Target="mailto:cskavita.sethijain@gmail.com" TargetMode="External"/><Relationship Id="rId16" Type="http://schemas.openxmlformats.org/officeDocument/2006/relationships/hyperlink" Target="mailto:Rakshith.K.Suvarna@ibm.com" TargetMode="External"/><Relationship Id="rId11" Type="http://schemas.openxmlformats.org/officeDocument/2006/relationships/hyperlink" Target="mailto:kasicitypark.site@gmail.com" TargetMode="External"/><Relationship Id="rId32" Type="http://schemas.openxmlformats.org/officeDocument/2006/relationships/hyperlink" Target="mailto:moabrar2@in.ibm.com" TargetMode="External"/><Relationship Id="rId37" Type="http://schemas.openxmlformats.org/officeDocument/2006/relationships/hyperlink" Target="mailto:sunil.kulkarni@in.ibm.com" TargetMode="External"/><Relationship Id="rId53" Type="http://schemas.openxmlformats.org/officeDocument/2006/relationships/hyperlink" Target="mailto:anish.raj@giftabled.org" TargetMode="External"/><Relationship Id="rId58" Type="http://schemas.openxmlformats.org/officeDocument/2006/relationships/hyperlink" Target="mailto:subrhamani@Navigatorsystem.com" TargetMode="External"/><Relationship Id="rId74" Type="http://schemas.openxmlformats.org/officeDocument/2006/relationships/hyperlink" Target="mailto:subrhamani@Navigatorsystem.com" TargetMode="External"/><Relationship Id="rId79" Type="http://schemas.openxmlformats.org/officeDocument/2006/relationships/hyperlink" Target="mailto:parag.sathe@sisainfosec.com" TargetMode="External"/><Relationship Id="rId102" Type="http://schemas.openxmlformats.org/officeDocument/2006/relationships/hyperlink" Target="mailto:moabrar2@in.ibm.com" TargetMode="External"/><Relationship Id="rId5" Type="http://schemas.openxmlformats.org/officeDocument/2006/relationships/hyperlink" Target="mailto:yk@connectproconsultants.com" TargetMode="External"/><Relationship Id="rId90" Type="http://schemas.openxmlformats.org/officeDocument/2006/relationships/hyperlink" Target="mailto:dhanrrao@in.ibm.com" TargetMode="External"/><Relationship Id="rId95" Type="http://schemas.openxmlformats.org/officeDocument/2006/relationships/hyperlink" Target="mailto:molly@mnmpartners.in" TargetMode="External"/><Relationship Id="rId22" Type="http://schemas.openxmlformats.org/officeDocument/2006/relationships/hyperlink" Target="mailto:yk@connectproconsultants.com" TargetMode="External"/><Relationship Id="rId27" Type="http://schemas.openxmlformats.org/officeDocument/2006/relationships/hyperlink" Target="mailto:skrvijay@in.ibm.com" TargetMode="External"/><Relationship Id="rId43" Type="http://schemas.openxmlformats.org/officeDocument/2006/relationships/hyperlink" Target="mailto:moabrar2@in.ibm.com" TargetMode="External"/><Relationship Id="rId48" Type="http://schemas.openxmlformats.org/officeDocument/2006/relationships/hyperlink" Target="mailto:vinodtn3@in.ibm.com" TargetMode="External"/><Relationship Id="rId64" Type="http://schemas.openxmlformats.org/officeDocument/2006/relationships/hyperlink" Target="mailto:yk@connectproconsultants.com" TargetMode="External"/><Relationship Id="rId69" Type="http://schemas.openxmlformats.org/officeDocument/2006/relationships/hyperlink" Target="mailto:moabrar2@in.ibm.com" TargetMode="External"/><Relationship Id="rId80" Type="http://schemas.openxmlformats.org/officeDocument/2006/relationships/hyperlink" Target="mailto:saurabh@proeffico.com" TargetMode="External"/><Relationship Id="rId85" Type="http://schemas.openxmlformats.org/officeDocument/2006/relationships/hyperlink" Target="mailto:dhanrrao@in.ibm.com" TargetMode="External"/><Relationship Id="rId12" Type="http://schemas.openxmlformats.org/officeDocument/2006/relationships/hyperlink" Target="mailto:Rakshith.K.Suvarna@ibm.com" TargetMode="External"/><Relationship Id="rId17" Type="http://schemas.openxmlformats.org/officeDocument/2006/relationships/hyperlink" Target="mailto:Rakshith.K.Suvarna@ibm.com" TargetMode="External"/><Relationship Id="rId25" Type="http://schemas.openxmlformats.org/officeDocument/2006/relationships/hyperlink" Target="mailto:Rakshith.K.Suvarna@ibm.com" TargetMode="External"/><Relationship Id="rId33" Type="http://schemas.openxmlformats.org/officeDocument/2006/relationships/hyperlink" Target="mailto:Lakshmik@yukphi.co.in" TargetMode="External"/><Relationship Id="rId38" Type="http://schemas.openxmlformats.org/officeDocument/2006/relationships/hyperlink" Target="mailto:sunil.kulkarni@in.ibm.com" TargetMode="External"/><Relationship Id="rId46" Type="http://schemas.openxmlformats.org/officeDocument/2006/relationships/hyperlink" Target="mailto:yk@connectproconsultants.com" TargetMode="External"/><Relationship Id="rId59" Type="http://schemas.openxmlformats.org/officeDocument/2006/relationships/hyperlink" Target="mailto:suraj@lgbtq.co.in" TargetMode="External"/><Relationship Id="rId67" Type="http://schemas.openxmlformats.org/officeDocument/2006/relationships/hyperlink" Target="mailto:asingh3k@in.ibm.com" TargetMode="External"/><Relationship Id="rId20" Type="http://schemas.openxmlformats.org/officeDocument/2006/relationships/hyperlink" Target="mailto:yk@connectproconsultants.com" TargetMode="External"/><Relationship Id="rId41" Type="http://schemas.openxmlformats.org/officeDocument/2006/relationships/hyperlink" Target="mailto:desiartistsofficial@gmail.com" TargetMode="External"/><Relationship Id="rId54" Type="http://schemas.openxmlformats.org/officeDocument/2006/relationships/hyperlink" Target="mailto:vinodtn3@in.ibm.com" TargetMode="External"/><Relationship Id="rId62" Type="http://schemas.openxmlformats.org/officeDocument/2006/relationships/hyperlink" Target="mailto:Rakshith.K.Suvarna@ibm.com" TargetMode="External"/><Relationship Id="rId70" Type="http://schemas.openxmlformats.org/officeDocument/2006/relationships/hyperlink" Target="mailto:nikjain1@in.ibm.com" TargetMode="External"/><Relationship Id="rId75" Type="http://schemas.openxmlformats.org/officeDocument/2006/relationships/hyperlink" Target="mailto:parag.sathe@sisainfosec.com" TargetMode="External"/><Relationship Id="rId83" Type="http://schemas.openxmlformats.org/officeDocument/2006/relationships/hyperlink" Target="mailto:dhanrrao@in.ibm.com" TargetMode="External"/><Relationship Id="rId88" Type="http://schemas.openxmlformats.org/officeDocument/2006/relationships/hyperlink" Target="mailto:cskavita.sethijain@gmail.com" TargetMode="External"/><Relationship Id="rId91" Type="http://schemas.openxmlformats.org/officeDocument/2006/relationships/hyperlink" Target="mailto:dhanrrao@in.ibm.com" TargetMode="External"/><Relationship Id="rId96" Type="http://schemas.openxmlformats.org/officeDocument/2006/relationships/hyperlink" Target="mailto:renukasheshadri@yahoo.com" TargetMode="External"/><Relationship Id="rId1" Type="http://schemas.openxmlformats.org/officeDocument/2006/relationships/hyperlink" Target="mailto:samyelsam123@gmail.com" TargetMode="External"/><Relationship Id="rId6" Type="http://schemas.openxmlformats.org/officeDocument/2006/relationships/hyperlink" Target="mailto:yk@connectproconsultants.com" TargetMode="External"/><Relationship Id="rId15" Type="http://schemas.openxmlformats.org/officeDocument/2006/relationships/hyperlink" Target="mailto:Rakshith.K.Suvarna@ibm.com" TargetMode="External"/><Relationship Id="rId23" Type="http://schemas.openxmlformats.org/officeDocument/2006/relationships/hyperlink" Target="mailto:Rakshith.K.Suvarna@ibm.com" TargetMode="External"/><Relationship Id="rId28" Type="http://schemas.openxmlformats.org/officeDocument/2006/relationships/hyperlink" Target="mailto:saurabh@proeffico.com" TargetMode="External"/><Relationship Id="rId36" Type="http://schemas.openxmlformats.org/officeDocument/2006/relationships/hyperlink" Target="mailto:sunil.kulkarni@in.ibm.com" TargetMode="External"/><Relationship Id="rId49" Type="http://schemas.openxmlformats.org/officeDocument/2006/relationships/hyperlink" Target="mailto:vinodtn3@in.ibm.com" TargetMode="External"/><Relationship Id="rId57" Type="http://schemas.openxmlformats.org/officeDocument/2006/relationships/hyperlink" Target="mailto:ibm.trust@pkrungta.com" TargetMode="External"/><Relationship Id="rId10" Type="http://schemas.openxmlformats.org/officeDocument/2006/relationships/hyperlink" Target="mailto:saurabh@proeffico.com" TargetMode="External"/><Relationship Id="rId31" Type="http://schemas.openxmlformats.org/officeDocument/2006/relationships/hyperlink" Target="mailto:yk@connectproconsultants.com" TargetMode="External"/><Relationship Id="rId44" Type="http://schemas.openxmlformats.org/officeDocument/2006/relationships/hyperlink" Target="mailto:Rakshith.K.Suvarna@ibm.com" TargetMode="External"/><Relationship Id="rId52" Type="http://schemas.openxmlformats.org/officeDocument/2006/relationships/hyperlink" Target="mailto:Subham.Mukherjee3@ibm.com" TargetMode="External"/><Relationship Id="rId60" Type="http://schemas.openxmlformats.org/officeDocument/2006/relationships/hyperlink" Target="mailto:Samten.Bhutia@theleela.com" TargetMode="External"/><Relationship Id="rId65" Type="http://schemas.openxmlformats.org/officeDocument/2006/relationships/hyperlink" Target="mailto:Sarika.CK@ibm.com" TargetMode="External"/><Relationship Id="rId73" Type="http://schemas.openxmlformats.org/officeDocument/2006/relationships/hyperlink" Target="mailto:subrhamani@Navigatorsystem.com" TargetMode="External"/><Relationship Id="rId78" Type="http://schemas.openxmlformats.org/officeDocument/2006/relationships/hyperlink" Target="mailto:moabrar2@in.ibm.com" TargetMode="External"/><Relationship Id="rId81" Type="http://schemas.openxmlformats.org/officeDocument/2006/relationships/hyperlink" Target="mailto:saurabh@proeffico.com" TargetMode="External"/><Relationship Id="rId86" Type="http://schemas.openxmlformats.org/officeDocument/2006/relationships/hyperlink" Target="mailto:cskavita.sethijain@gmail.com" TargetMode="External"/><Relationship Id="rId94" Type="http://schemas.openxmlformats.org/officeDocument/2006/relationships/hyperlink" Target="mailto:susanna.prabhu@gmail.com" TargetMode="External"/><Relationship Id="rId99" Type="http://schemas.openxmlformats.org/officeDocument/2006/relationships/hyperlink" Target="mailto:parag.sathe@sisainfosec.com" TargetMode="External"/><Relationship Id="rId101" Type="http://schemas.openxmlformats.org/officeDocument/2006/relationships/hyperlink" Target="mailto:yamuna@sashaindia.com" TargetMode="External"/><Relationship Id="rId4" Type="http://schemas.openxmlformats.org/officeDocument/2006/relationships/hyperlink" Target="mailto:Rakshith.K.Suvarna@ibm.com" TargetMode="External"/><Relationship Id="rId9" Type="http://schemas.openxmlformats.org/officeDocument/2006/relationships/hyperlink" Target="mailto:nakul@fidatoevents.com" TargetMode="External"/><Relationship Id="rId13" Type="http://schemas.openxmlformats.org/officeDocument/2006/relationships/hyperlink" Target="mailto:yk@connectproconsultants.com" TargetMode="External"/><Relationship Id="rId18" Type="http://schemas.openxmlformats.org/officeDocument/2006/relationships/hyperlink" Target="mailto:Rakshith.K.Suvarna@ibm.com" TargetMode="External"/><Relationship Id="rId39" Type="http://schemas.openxmlformats.org/officeDocument/2006/relationships/hyperlink" Target="mailto:sunil.kulkarni@in.ibm.com" TargetMode="External"/><Relationship Id="rId34" Type="http://schemas.openxmlformats.org/officeDocument/2006/relationships/hyperlink" Target="mailto:Rakshith.K.Suvarna@ibm.com" TargetMode="External"/><Relationship Id="rId50" Type="http://schemas.openxmlformats.org/officeDocument/2006/relationships/hyperlink" Target="mailto:dreamdecovibeseventmanagement@gmail.com" TargetMode="External"/><Relationship Id="rId55" Type="http://schemas.openxmlformats.org/officeDocument/2006/relationships/hyperlink" Target="mailto:vinodtn3@in.ibm.com" TargetMode="External"/><Relationship Id="rId76" Type="http://schemas.openxmlformats.org/officeDocument/2006/relationships/hyperlink" Target="mailto:dhanrrao@in.ibm.com" TargetMode="External"/><Relationship Id="rId97" Type="http://schemas.openxmlformats.org/officeDocument/2006/relationships/hyperlink" Target="mailto:jroy.mukherjee76@gmail.com" TargetMode="External"/><Relationship Id="rId7" Type="http://schemas.openxmlformats.org/officeDocument/2006/relationships/hyperlink" Target="mailto:yk@connectproconsultants.com" TargetMode="External"/><Relationship Id="rId71" Type="http://schemas.openxmlformats.org/officeDocument/2006/relationships/hyperlink" Target="mailto:Lakshmik@yukphi.co.in" TargetMode="External"/><Relationship Id="rId92" Type="http://schemas.openxmlformats.org/officeDocument/2006/relationships/hyperlink" Target="mailto:dhanrrao@in.ibm.com" TargetMode="External"/><Relationship Id="rId2" Type="http://schemas.openxmlformats.org/officeDocument/2006/relationships/hyperlink" Target="mailto:Rakshith.K.Suvarna@ibm.com" TargetMode="External"/><Relationship Id="rId29" Type="http://schemas.openxmlformats.org/officeDocument/2006/relationships/hyperlink" Target="mailto:saurabh@proeffico.com" TargetMode="External"/><Relationship Id="rId24" Type="http://schemas.openxmlformats.org/officeDocument/2006/relationships/hyperlink" Target="mailto:yk@connectproconsultants.com" TargetMode="External"/><Relationship Id="rId40" Type="http://schemas.openxmlformats.org/officeDocument/2006/relationships/hyperlink" Target="mailto:arohasrushti@gmail.com" TargetMode="External"/><Relationship Id="rId45" Type="http://schemas.openxmlformats.org/officeDocument/2006/relationships/hyperlink" Target="mailto:Rakshith.K.Suvarna@ibm.com" TargetMode="External"/><Relationship Id="rId66" Type="http://schemas.openxmlformats.org/officeDocument/2006/relationships/hyperlink" Target="mailto:accounts@experiencemakers.in" TargetMode="External"/><Relationship Id="rId87" Type="http://schemas.openxmlformats.org/officeDocument/2006/relationships/hyperlink" Target="mailto:cskavita.sethijain@gmail.com" TargetMode="External"/><Relationship Id="rId61" Type="http://schemas.openxmlformats.org/officeDocument/2006/relationships/hyperlink" Target="mailto:Rakshith.K.Suvarna@ibm.com" TargetMode="External"/><Relationship Id="rId82" Type="http://schemas.openxmlformats.org/officeDocument/2006/relationships/hyperlink" Target="mailto:dhanrrao@in.ibm.com" TargetMode="External"/><Relationship Id="rId19" Type="http://schemas.openxmlformats.org/officeDocument/2006/relationships/hyperlink" Target="mailto:yk@connectproconsultants.com" TargetMode="External"/><Relationship Id="rId14" Type="http://schemas.openxmlformats.org/officeDocument/2006/relationships/hyperlink" Target="mailto:subrhamani@Navigatorsystem.com" TargetMode="External"/><Relationship Id="rId30" Type="http://schemas.openxmlformats.org/officeDocument/2006/relationships/hyperlink" Target="mailto:Rakshith.K.Suvarna@ibm.com" TargetMode="External"/><Relationship Id="rId35" Type="http://schemas.openxmlformats.org/officeDocument/2006/relationships/hyperlink" Target="mailto:yk@connectproconsultants.com" TargetMode="External"/><Relationship Id="rId56" Type="http://schemas.openxmlformats.org/officeDocument/2006/relationships/hyperlink" Target="mailto:dhanrrao@in.ibm.com" TargetMode="External"/><Relationship Id="rId77" Type="http://schemas.openxmlformats.org/officeDocument/2006/relationships/hyperlink" Target="mailto:cskavita.sethijain@gmail.com" TargetMode="External"/><Relationship Id="rId100" Type="http://schemas.openxmlformats.org/officeDocument/2006/relationships/hyperlink" Target="mailto:dhanrrao@in.ibm.com" TargetMode="External"/><Relationship Id="rId8" Type="http://schemas.openxmlformats.org/officeDocument/2006/relationships/hyperlink" Target="mailto:nakul@fidatoevents.com" TargetMode="External"/><Relationship Id="rId51" Type="http://schemas.openxmlformats.org/officeDocument/2006/relationships/hyperlink" Target="mailto:dreamdecovibeseventmanagement@gmail.com" TargetMode="External"/><Relationship Id="rId72" Type="http://schemas.openxmlformats.org/officeDocument/2006/relationships/hyperlink" Target="mailto:subrhamani@Navigatorsystem.com" TargetMode="External"/><Relationship Id="rId93" Type="http://schemas.openxmlformats.org/officeDocument/2006/relationships/hyperlink" Target="mailto:dhanrrao@in.ibm.com" TargetMode="External"/><Relationship Id="rId98" Type="http://schemas.openxmlformats.org/officeDocument/2006/relationships/hyperlink" Target="mailto:moabrar2@in.ibm.com" TargetMode="External"/><Relationship Id="rId3" Type="http://schemas.openxmlformats.org/officeDocument/2006/relationships/hyperlink" Target="mailto:Rakshith.K.Suvarna@ib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46"/>
  <sheetViews>
    <sheetView tabSelected="1" zoomScale="85" zoomScaleNormal="85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T23" sqref="T23"/>
    </sheetView>
  </sheetViews>
  <sheetFormatPr defaultRowHeight="15" customHeight="1"/>
  <cols>
    <col min="1" max="1" width="5.7109375" bestFit="1" customWidth="1"/>
    <col min="2" max="2" width="12.140625" bestFit="1" customWidth="1"/>
    <col min="3" max="3" width="9" customWidth="1"/>
    <col min="4" max="4" width="26.140625" customWidth="1"/>
    <col min="5" max="5" width="26.42578125" customWidth="1"/>
    <col min="6" max="6" width="28.85546875" bestFit="1" customWidth="1"/>
    <col min="7" max="7" width="32.140625" customWidth="1"/>
    <col min="8" max="8" width="31.7109375" customWidth="1"/>
    <col min="9" max="9" width="4.42578125" bestFit="1" customWidth="1"/>
    <col min="10" max="10" width="21.140625" bestFit="1" customWidth="1"/>
    <col min="11" max="11" width="22.85546875" bestFit="1" customWidth="1"/>
    <col min="12" max="12" width="11.42578125" customWidth="1"/>
    <col min="13" max="13" width="15.42578125" bestFit="1" customWidth="1"/>
    <col min="14" max="14" width="10.85546875" customWidth="1"/>
    <col min="15" max="15" width="10.42578125" customWidth="1"/>
    <col min="16" max="16" width="10.85546875" customWidth="1"/>
    <col min="17" max="17" width="11.85546875" customWidth="1"/>
    <col min="18" max="18" width="14.85546875" customWidth="1"/>
    <col min="19" max="19" width="10.140625" customWidth="1"/>
    <col min="20" max="20" width="16.42578125" customWidth="1"/>
    <col min="21" max="21" width="14.5703125" customWidth="1"/>
    <col min="22" max="22" width="12.140625" customWidth="1"/>
    <col min="23" max="23" width="11.85546875" bestFit="1" customWidth="1"/>
    <col min="24" max="24" width="12.85546875" bestFit="1" customWidth="1"/>
    <col min="25" max="25" width="16.5703125" bestFit="1" customWidth="1"/>
    <col min="26" max="26" width="41.5703125" bestFit="1" customWidth="1"/>
    <col min="27" max="27" width="19.7109375" bestFit="1" customWidth="1"/>
    <col min="28" max="28" width="23.140625" bestFit="1" customWidth="1"/>
    <col min="29" max="29" width="42.85546875" bestFit="1" customWidth="1"/>
    <col min="30" max="30" width="12.85546875" bestFit="1" customWidth="1"/>
    <col min="31" max="31" width="24.42578125" bestFit="1" customWidth="1"/>
    <col min="32" max="32" width="20.140625" bestFit="1" customWidth="1"/>
    <col min="33" max="33" width="16.140625" bestFit="1" customWidth="1"/>
    <col min="34" max="34" width="19.5703125" bestFit="1" customWidth="1"/>
    <col min="35" max="37" width="12.140625" bestFit="1" customWidth="1"/>
    <col min="38" max="38" width="12.7109375" bestFit="1" customWidth="1"/>
    <col min="39" max="39" width="28.42578125" bestFit="1" customWidth="1"/>
    <col min="40" max="40" width="22.140625" bestFit="1" customWidth="1"/>
    <col min="41" max="41" width="17.85546875" bestFit="1" customWidth="1"/>
    <col min="42" max="42" width="18.5703125" bestFit="1" customWidth="1"/>
    <col min="43" max="43" width="25.85546875" bestFit="1" customWidth="1"/>
    <col min="44" max="44" width="28" bestFit="1" customWidth="1"/>
    <col min="45" max="45" width="31" bestFit="1" customWidth="1"/>
    <col min="46" max="46" width="27.85546875" bestFit="1" customWidth="1"/>
    <col min="47" max="47" width="41.5703125" bestFit="1" customWidth="1"/>
    <col min="48" max="48" width="12.42578125" bestFit="1" customWidth="1"/>
    <col min="49" max="49" width="10.7109375" bestFit="1" customWidth="1"/>
    <col min="50" max="50" width="15.42578125" bestFit="1" customWidth="1"/>
    <col min="51" max="51" width="22.42578125" bestFit="1" customWidth="1"/>
  </cols>
  <sheetData>
    <row r="1" spans="1:51" ht="45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2" t="s">
        <v>11</v>
      </c>
      <c r="M1" s="41" t="s">
        <v>12</v>
      </c>
      <c r="N1" s="41" t="s">
        <v>13</v>
      </c>
      <c r="O1" s="41" t="s">
        <v>14</v>
      </c>
      <c r="P1" s="41" t="s">
        <v>15</v>
      </c>
      <c r="Q1" s="41" t="s">
        <v>16</v>
      </c>
      <c r="R1" s="50" t="s">
        <v>17</v>
      </c>
      <c r="S1" s="41" t="s">
        <v>18</v>
      </c>
      <c r="T1" s="42" t="s">
        <v>19</v>
      </c>
      <c r="U1" s="50" t="s">
        <v>20</v>
      </c>
      <c r="V1" s="42" t="s">
        <v>581</v>
      </c>
      <c r="W1" s="50" t="s">
        <v>582</v>
      </c>
      <c r="X1" s="43" t="s">
        <v>580</v>
      </c>
      <c r="Y1" s="41" t="s">
        <v>583</v>
      </c>
      <c r="Z1" s="41" t="s">
        <v>21</v>
      </c>
      <c r="AA1" s="41" t="s">
        <v>22</v>
      </c>
      <c r="AB1" s="41" t="s">
        <v>23</v>
      </c>
      <c r="AC1" s="41" t="s">
        <v>24</v>
      </c>
      <c r="AD1" s="41" t="s">
        <v>25</v>
      </c>
      <c r="AE1" s="41" t="s">
        <v>26</v>
      </c>
      <c r="AF1" s="44" t="s">
        <v>27</v>
      </c>
      <c r="AG1" s="45" t="s">
        <v>28</v>
      </c>
      <c r="AH1" s="42" t="s">
        <v>29</v>
      </c>
      <c r="AI1" s="46" t="s">
        <v>30</v>
      </c>
      <c r="AJ1" s="46" t="s">
        <v>31</v>
      </c>
      <c r="AK1" s="42" t="s">
        <v>32</v>
      </c>
      <c r="AL1" s="42" t="s">
        <v>33</v>
      </c>
      <c r="AM1" s="41" t="s">
        <v>34</v>
      </c>
      <c r="AN1" s="41" t="s">
        <v>35</v>
      </c>
      <c r="AO1" s="41" t="s">
        <v>36</v>
      </c>
      <c r="AP1" s="41" t="s">
        <v>37</v>
      </c>
      <c r="AQ1" s="41" t="s">
        <v>38</v>
      </c>
      <c r="AR1" s="41" t="s">
        <v>39</v>
      </c>
      <c r="AS1" s="41" t="s">
        <v>40</v>
      </c>
      <c r="AT1" s="41" t="s">
        <v>41</v>
      </c>
      <c r="AU1" s="47" t="s">
        <v>42</v>
      </c>
      <c r="AV1" s="41" t="s">
        <v>43</v>
      </c>
      <c r="AW1" s="41" t="s">
        <v>44</v>
      </c>
      <c r="AX1" s="41" t="s">
        <v>45</v>
      </c>
      <c r="AY1" s="41" t="s">
        <v>46</v>
      </c>
    </row>
    <row r="2" spans="1:51" ht="15" customHeight="1">
      <c r="A2" s="2">
        <v>1</v>
      </c>
      <c r="B2" s="3">
        <v>45513</v>
      </c>
      <c r="C2" s="2" t="s">
        <v>47</v>
      </c>
      <c r="D2" s="2" t="s">
        <v>48</v>
      </c>
      <c r="E2" s="2" t="s">
        <v>49</v>
      </c>
      <c r="F2" s="7" t="s">
        <v>49</v>
      </c>
      <c r="G2" s="2" t="s">
        <v>50</v>
      </c>
      <c r="H2" s="2" t="s">
        <v>51</v>
      </c>
      <c r="I2" s="2" t="s">
        <v>52</v>
      </c>
      <c r="J2" s="2" t="s">
        <v>49</v>
      </c>
      <c r="K2" s="2" t="s">
        <v>49</v>
      </c>
      <c r="L2" s="29">
        <v>12792</v>
      </c>
      <c r="M2" s="2" t="s">
        <v>52</v>
      </c>
      <c r="N2" s="2" t="s">
        <v>53</v>
      </c>
      <c r="O2" s="2" t="s">
        <v>52</v>
      </c>
      <c r="P2" s="2" t="s">
        <v>52</v>
      </c>
      <c r="Q2" s="2" t="s">
        <v>52</v>
      </c>
      <c r="R2" s="29">
        <v>12300</v>
      </c>
      <c r="S2" s="8">
        <f>T2/L2</f>
        <v>3.8461538461538464E-2</v>
      </c>
      <c r="T2" s="29">
        <f>L2-R2</f>
        <v>492</v>
      </c>
      <c r="U2" s="29">
        <f>R2+T2</f>
        <v>12792</v>
      </c>
      <c r="V2" s="29"/>
      <c r="W2" s="29"/>
      <c r="X2" s="40"/>
      <c r="Y2" s="2" t="s">
        <v>58</v>
      </c>
      <c r="Z2" s="7" t="s">
        <v>54</v>
      </c>
      <c r="AA2" s="2" t="s">
        <v>55</v>
      </c>
      <c r="AB2" s="2">
        <v>9959000760</v>
      </c>
      <c r="AC2" s="9" t="s">
        <v>56</v>
      </c>
      <c r="AD2" s="2" t="s">
        <v>49</v>
      </c>
      <c r="AE2" s="2" t="s">
        <v>49</v>
      </c>
      <c r="AF2" s="2" t="s">
        <v>49</v>
      </c>
      <c r="AG2" s="2" t="s">
        <v>49</v>
      </c>
      <c r="AH2" s="10" t="s">
        <v>49</v>
      </c>
      <c r="AI2" s="11" t="s">
        <v>49</v>
      </c>
      <c r="AJ2" s="11" t="s">
        <v>49</v>
      </c>
      <c r="AK2" s="10" t="s">
        <v>49</v>
      </c>
      <c r="AL2" s="10" t="s">
        <v>49</v>
      </c>
      <c r="AM2" s="2" t="s">
        <v>49</v>
      </c>
      <c r="AN2" s="10" t="s">
        <v>49</v>
      </c>
      <c r="AO2" s="2" t="s">
        <v>49</v>
      </c>
      <c r="AP2" s="2" t="s">
        <v>49</v>
      </c>
      <c r="AQ2" s="2" t="s">
        <v>49</v>
      </c>
      <c r="AR2" s="2" t="s">
        <v>49</v>
      </c>
      <c r="AS2" s="2" t="s">
        <v>49</v>
      </c>
      <c r="AT2" s="2" t="s">
        <v>49</v>
      </c>
      <c r="AU2" s="7" t="s">
        <v>54</v>
      </c>
      <c r="AV2" s="2" t="s">
        <v>49</v>
      </c>
      <c r="AW2" s="2" t="s">
        <v>49</v>
      </c>
      <c r="AX2" s="2" t="s">
        <v>49</v>
      </c>
      <c r="AY2" s="2" t="s">
        <v>59</v>
      </c>
    </row>
    <row r="3" spans="1:51" ht="15" customHeight="1">
      <c r="A3" s="2">
        <v>2</v>
      </c>
      <c r="B3" s="3">
        <v>45517</v>
      </c>
      <c r="C3" s="2" t="s">
        <v>47</v>
      </c>
      <c r="D3" s="2" t="s">
        <v>60</v>
      </c>
      <c r="E3" s="2" t="s">
        <v>61</v>
      </c>
      <c r="F3" s="7" t="s">
        <v>62</v>
      </c>
      <c r="G3" s="2" t="s">
        <v>63</v>
      </c>
      <c r="H3" s="2" t="s">
        <v>64</v>
      </c>
      <c r="I3" s="2" t="s">
        <v>52</v>
      </c>
      <c r="J3" s="12" t="s">
        <v>65</v>
      </c>
      <c r="K3" s="3">
        <v>45518</v>
      </c>
      <c r="L3" s="30">
        <v>306800</v>
      </c>
      <c r="M3" s="2" t="s">
        <v>52</v>
      </c>
      <c r="N3" s="2" t="s">
        <v>53</v>
      </c>
      <c r="O3" s="2" t="s">
        <v>52</v>
      </c>
      <c r="P3" s="2" t="s">
        <v>52</v>
      </c>
      <c r="Q3" s="2" t="s">
        <v>52</v>
      </c>
      <c r="R3" s="30">
        <v>295000</v>
      </c>
      <c r="S3" s="8">
        <f>T3/L3</f>
        <v>3.8461538461538464E-2</v>
      </c>
      <c r="T3" s="29">
        <f>L3-R3</f>
        <v>11800</v>
      </c>
      <c r="U3" s="29">
        <f>R3+T3</f>
        <v>306800</v>
      </c>
      <c r="V3" s="29">
        <f>U3*3%</f>
        <v>9204</v>
      </c>
      <c r="W3" s="29">
        <f>U3-V3-R3</f>
        <v>2596</v>
      </c>
      <c r="X3" s="39">
        <v>45518</v>
      </c>
      <c r="Y3" s="2" t="s">
        <v>58</v>
      </c>
      <c r="Z3" s="13" t="s">
        <v>66</v>
      </c>
      <c r="AA3" s="2" t="s">
        <v>67</v>
      </c>
      <c r="AB3" s="2">
        <v>9810611240</v>
      </c>
      <c r="AC3" s="9" t="s">
        <v>68</v>
      </c>
      <c r="AD3" s="2" t="s">
        <v>49</v>
      </c>
      <c r="AE3" s="2" t="s">
        <v>69</v>
      </c>
      <c r="AF3" s="12" t="s">
        <v>70</v>
      </c>
      <c r="AG3" s="3">
        <v>45523</v>
      </c>
      <c r="AH3" s="30">
        <v>295000</v>
      </c>
      <c r="AI3" s="18">
        <v>0</v>
      </c>
      <c r="AJ3" s="18">
        <v>0</v>
      </c>
      <c r="AK3" s="30">
        <f>AH3*18%</f>
        <v>53100</v>
      </c>
      <c r="AL3" s="30">
        <f>AH3+AI3+AJ3+AK3</f>
        <v>348100</v>
      </c>
      <c r="AM3" s="29">
        <f>AH3*10%</f>
        <v>29500</v>
      </c>
      <c r="AN3" s="29">
        <f t="shared" ref="AN3:AN11" si="0">AL3-AM3</f>
        <v>318600</v>
      </c>
      <c r="AO3" s="3">
        <v>45553</v>
      </c>
      <c r="AP3" s="2" t="s">
        <v>71</v>
      </c>
      <c r="AQ3" s="12" t="s">
        <v>72</v>
      </c>
      <c r="AR3" s="3">
        <v>45545</v>
      </c>
      <c r="AS3" s="29">
        <v>306800</v>
      </c>
      <c r="AT3" s="3">
        <v>45667</v>
      </c>
      <c r="AU3" s="13" t="s">
        <v>66</v>
      </c>
      <c r="AV3" s="2" t="s">
        <v>49</v>
      </c>
      <c r="AW3" s="2" t="s">
        <v>49</v>
      </c>
      <c r="AX3" s="2" t="s">
        <v>49</v>
      </c>
      <c r="AY3" s="2" t="s">
        <v>73</v>
      </c>
    </row>
    <row r="4" spans="1:51" ht="15" customHeight="1">
      <c r="A4" s="2">
        <v>3</v>
      </c>
      <c r="B4" s="3">
        <v>45517</v>
      </c>
      <c r="C4" s="2" t="s">
        <v>47</v>
      </c>
      <c r="D4" s="2" t="s">
        <v>60</v>
      </c>
      <c r="E4" s="2" t="s">
        <v>61</v>
      </c>
      <c r="F4" s="7" t="s">
        <v>62</v>
      </c>
      <c r="G4" s="2" t="s">
        <v>74</v>
      </c>
      <c r="H4" s="2" t="s">
        <v>64</v>
      </c>
      <c r="I4" s="2" t="s">
        <v>52</v>
      </c>
      <c r="J4" s="12" t="s">
        <v>75</v>
      </c>
      <c r="K4" s="3">
        <v>45518</v>
      </c>
      <c r="L4" s="30">
        <v>368836</v>
      </c>
      <c r="M4" s="2" t="s">
        <v>52</v>
      </c>
      <c r="N4" s="2" t="s">
        <v>53</v>
      </c>
      <c r="O4" s="2" t="s">
        <v>52</v>
      </c>
      <c r="P4" s="2" t="s">
        <v>52</v>
      </c>
      <c r="Q4" s="2" t="s">
        <v>52</v>
      </c>
      <c r="R4" s="30">
        <v>354650</v>
      </c>
      <c r="S4" s="8">
        <f>T4/L4</f>
        <v>3.8461538461538464E-2</v>
      </c>
      <c r="T4" s="29">
        <f>L4-R4</f>
        <v>14186</v>
      </c>
      <c r="U4" s="29">
        <f>R4+T4</f>
        <v>368836</v>
      </c>
      <c r="V4" s="29">
        <f t="shared" ref="V4:V67" si="1">U4*3%</f>
        <v>11065.08</v>
      </c>
      <c r="W4" s="29">
        <f t="shared" ref="W4:W67" si="2">U4-V4-R4</f>
        <v>3120.9199999999837</v>
      </c>
      <c r="X4" s="39">
        <v>45518</v>
      </c>
      <c r="Y4" s="2" t="s">
        <v>58</v>
      </c>
      <c r="Z4" s="13" t="s">
        <v>66</v>
      </c>
      <c r="AA4" s="2" t="s">
        <v>67</v>
      </c>
      <c r="AB4" s="2">
        <v>9810611240</v>
      </c>
      <c r="AC4" s="9" t="s">
        <v>68</v>
      </c>
      <c r="AD4" s="2" t="s">
        <v>49</v>
      </c>
      <c r="AE4" s="2" t="s">
        <v>69</v>
      </c>
      <c r="AF4" s="12" t="s">
        <v>76</v>
      </c>
      <c r="AG4" s="3">
        <v>45523</v>
      </c>
      <c r="AH4" s="30">
        <v>354650</v>
      </c>
      <c r="AI4" s="18">
        <v>0</v>
      </c>
      <c r="AJ4" s="18">
        <v>0</v>
      </c>
      <c r="AK4" s="30">
        <f>AH4*18%</f>
        <v>63837</v>
      </c>
      <c r="AL4" s="30">
        <f>AH4+AI4+AJ4+AK4</f>
        <v>418487</v>
      </c>
      <c r="AM4" s="29">
        <f>AH4*10%</f>
        <v>35465</v>
      </c>
      <c r="AN4" s="29">
        <f t="shared" si="0"/>
        <v>383022</v>
      </c>
      <c r="AO4" s="3">
        <v>45553</v>
      </c>
      <c r="AP4" s="2" t="s">
        <v>71</v>
      </c>
      <c r="AQ4" s="12" t="s">
        <v>77</v>
      </c>
      <c r="AR4" s="3">
        <v>45545</v>
      </c>
      <c r="AS4" s="29">
        <v>368836</v>
      </c>
      <c r="AT4" s="3">
        <v>45667</v>
      </c>
      <c r="AU4" s="13" t="s">
        <v>66</v>
      </c>
      <c r="AV4" s="2" t="s">
        <v>49</v>
      </c>
      <c r="AW4" s="2" t="s">
        <v>49</v>
      </c>
      <c r="AX4" s="2" t="s">
        <v>49</v>
      </c>
      <c r="AY4" s="2" t="s">
        <v>73</v>
      </c>
    </row>
    <row r="5" spans="1:51" ht="15" customHeight="1">
      <c r="A5" s="2">
        <v>4</v>
      </c>
      <c r="B5" s="3">
        <v>45518</v>
      </c>
      <c r="C5" s="2" t="s">
        <v>47</v>
      </c>
      <c r="D5" s="2" t="s">
        <v>60</v>
      </c>
      <c r="E5" s="2" t="s">
        <v>61</v>
      </c>
      <c r="F5" s="7" t="s">
        <v>62</v>
      </c>
      <c r="G5" s="12" t="s">
        <v>78</v>
      </c>
      <c r="H5" s="12" t="s">
        <v>64</v>
      </c>
      <c r="I5" s="2" t="s">
        <v>52</v>
      </c>
      <c r="J5" s="12" t="s">
        <v>79</v>
      </c>
      <c r="K5" s="3">
        <v>45518</v>
      </c>
      <c r="L5" s="30">
        <v>1041326</v>
      </c>
      <c r="M5" s="2" t="s">
        <v>52</v>
      </c>
      <c r="N5" s="2" t="s">
        <v>53</v>
      </c>
      <c r="O5" s="2" t="s">
        <v>52</v>
      </c>
      <c r="P5" s="2" t="s">
        <v>52</v>
      </c>
      <c r="Q5" s="2" t="s">
        <v>52</v>
      </c>
      <c r="R5" s="30">
        <v>1001275</v>
      </c>
      <c r="S5" s="8">
        <f>T5/L5</f>
        <v>3.8461538461538464E-2</v>
      </c>
      <c r="T5" s="29">
        <f>L5-R5</f>
        <v>40051</v>
      </c>
      <c r="U5" s="29">
        <f>R5+T5</f>
        <v>1041326</v>
      </c>
      <c r="V5" s="29">
        <f t="shared" si="1"/>
        <v>31239.78</v>
      </c>
      <c r="W5" s="29">
        <f t="shared" si="2"/>
        <v>8811.2199999999721</v>
      </c>
      <c r="X5" s="39">
        <v>45518</v>
      </c>
      <c r="Y5" s="2" t="s">
        <v>58</v>
      </c>
      <c r="Z5" s="7" t="s">
        <v>66</v>
      </c>
      <c r="AA5" s="2" t="s">
        <v>67</v>
      </c>
      <c r="AB5" s="2">
        <v>9810611240</v>
      </c>
      <c r="AC5" s="9" t="s">
        <v>68</v>
      </c>
      <c r="AD5" s="2" t="s">
        <v>49</v>
      </c>
      <c r="AE5" s="2" t="s">
        <v>80</v>
      </c>
      <c r="AF5" s="12" t="s">
        <v>81</v>
      </c>
      <c r="AG5" s="3">
        <v>45523</v>
      </c>
      <c r="AH5" s="30">
        <v>1001275</v>
      </c>
      <c r="AI5" s="18">
        <v>0</v>
      </c>
      <c r="AJ5" s="18">
        <v>0</v>
      </c>
      <c r="AK5" s="30">
        <f>AH5*18%</f>
        <v>180229.5</v>
      </c>
      <c r="AL5" s="30">
        <f>AH5+AI5+AJ5+AK5</f>
        <v>1181504.5</v>
      </c>
      <c r="AM5" s="29">
        <f>AH5*10%</f>
        <v>100127.5</v>
      </c>
      <c r="AN5" s="29">
        <f t="shared" si="0"/>
        <v>1081377</v>
      </c>
      <c r="AO5" s="3">
        <v>45553</v>
      </c>
      <c r="AP5" s="2" t="s">
        <v>71</v>
      </c>
      <c r="AQ5" s="12" t="s">
        <v>82</v>
      </c>
      <c r="AR5" s="3">
        <v>45545</v>
      </c>
      <c r="AS5" s="29">
        <v>1041326</v>
      </c>
      <c r="AT5" s="3">
        <v>45667</v>
      </c>
      <c r="AU5" s="7" t="s">
        <v>66</v>
      </c>
      <c r="AV5" s="2" t="s">
        <v>49</v>
      </c>
      <c r="AW5" s="2" t="s">
        <v>49</v>
      </c>
      <c r="AX5" s="2" t="s">
        <v>49</v>
      </c>
      <c r="AY5" s="2" t="s">
        <v>73</v>
      </c>
    </row>
    <row r="6" spans="1:51" ht="15" customHeight="1">
      <c r="A6" s="2">
        <v>5</v>
      </c>
      <c r="B6" s="3">
        <v>45530</v>
      </c>
      <c r="C6" s="2" t="s">
        <v>47</v>
      </c>
      <c r="D6" s="2" t="s">
        <v>83</v>
      </c>
      <c r="E6" s="2" t="s">
        <v>84</v>
      </c>
      <c r="F6" s="7" t="s">
        <v>85</v>
      </c>
      <c r="G6" s="12" t="s">
        <v>86</v>
      </c>
      <c r="H6" s="12" t="s">
        <v>51</v>
      </c>
      <c r="I6" s="2" t="s">
        <v>52</v>
      </c>
      <c r="J6" s="2" t="s">
        <v>87</v>
      </c>
      <c r="K6" s="3">
        <v>45533</v>
      </c>
      <c r="L6" s="29">
        <v>903240</v>
      </c>
      <c r="M6" s="2" t="s">
        <v>52</v>
      </c>
      <c r="N6" s="2" t="s">
        <v>53</v>
      </c>
      <c r="O6" s="2" t="s">
        <v>52</v>
      </c>
      <c r="P6" s="2" t="s">
        <v>52</v>
      </c>
      <c r="Q6" s="2" t="s">
        <v>52</v>
      </c>
      <c r="R6" s="29">
        <v>868500</v>
      </c>
      <c r="S6" s="8">
        <v>0.04</v>
      </c>
      <c r="T6" s="29">
        <v>34740</v>
      </c>
      <c r="U6" s="29">
        <f>R6+T6</f>
        <v>903240</v>
      </c>
      <c r="V6" s="29">
        <f t="shared" si="1"/>
        <v>27097.200000000001</v>
      </c>
      <c r="W6" s="29">
        <f t="shared" si="2"/>
        <v>7642.8000000000466</v>
      </c>
      <c r="X6" s="39">
        <v>45533</v>
      </c>
      <c r="Y6" s="2" t="s">
        <v>58</v>
      </c>
      <c r="Z6" s="12" t="s">
        <v>88</v>
      </c>
      <c r="AA6" s="2" t="s">
        <v>89</v>
      </c>
      <c r="AB6" s="9">
        <v>9975708662</v>
      </c>
      <c r="AC6" s="9" t="s">
        <v>90</v>
      </c>
      <c r="AD6" s="2" t="s">
        <v>49</v>
      </c>
      <c r="AE6" s="2" t="s">
        <v>91</v>
      </c>
      <c r="AF6" s="2" t="s">
        <v>92</v>
      </c>
      <c r="AG6" s="3">
        <v>45566</v>
      </c>
      <c r="AH6" s="29">
        <v>868500</v>
      </c>
      <c r="AI6" s="18">
        <v>0</v>
      </c>
      <c r="AJ6" s="18">
        <v>0</v>
      </c>
      <c r="AK6" s="30">
        <f>AH6*18%</f>
        <v>156330</v>
      </c>
      <c r="AL6" s="30">
        <f>AH6+AI6+AJ6+AK6</f>
        <v>1024830</v>
      </c>
      <c r="AM6" s="29">
        <f>AH6*10%</f>
        <v>86850</v>
      </c>
      <c r="AN6" s="29">
        <f t="shared" si="0"/>
        <v>937980</v>
      </c>
      <c r="AO6" s="3">
        <v>45589</v>
      </c>
      <c r="AP6" s="2" t="s">
        <v>93</v>
      </c>
      <c r="AQ6" s="12" t="s">
        <v>94</v>
      </c>
      <c r="AR6" s="3">
        <v>45534</v>
      </c>
      <c r="AS6" s="29">
        <v>903240</v>
      </c>
      <c r="AT6" s="3">
        <v>45656</v>
      </c>
      <c r="AU6" s="12" t="s">
        <v>88</v>
      </c>
      <c r="AV6" s="2" t="s">
        <v>49</v>
      </c>
      <c r="AW6" s="2" t="s">
        <v>49</v>
      </c>
      <c r="AX6" s="2" t="s">
        <v>49</v>
      </c>
      <c r="AY6" s="2" t="s">
        <v>73</v>
      </c>
    </row>
    <row r="7" spans="1:51" ht="15" customHeight="1">
      <c r="A7" s="2">
        <v>6</v>
      </c>
      <c r="B7" s="3">
        <v>45531</v>
      </c>
      <c r="C7" s="2" t="s">
        <v>47</v>
      </c>
      <c r="D7" s="7" t="s">
        <v>95</v>
      </c>
      <c r="E7" s="7" t="s">
        <v>95</v>
      </c>
      <c r="F7" s="7" t="s">
        <v>96</v>
      </c>
      <c r="G7" s="2" t="s">
        <v>97</v>
      </c>
      <c r="H7" s="2" t="s">
        <v>98</v>
      </c>
      <c r="I7" s="2" t="s">
        <v>52</v>
      </c>
      <c r="J7" s="2" t="s">
        <v>99</v>
      </c>
      <c r="K7" s="3">
        <v>45534</v>
      </c>
      <c r="L7" s="29">
        <v>2496020.7999999998</v>
      </c>
      <c r="M7" s="2" t="s">
        <v>52</v>
      </c>
      <c r="N7" s="2" t="s">
        <v>53</v>
      </c>
      <c r="O7" s="2" t="s">
        <v>52</v>
      </c>
      <c r="P7" s="2" t="s">
        <v>52</v>
      </c>
      <c r="Q7" s="2" t="s">
        <v>52</v>
      </c>
      <c r="R7" s="29">
        <v>2400020</v>
      </c>
      <c r="S7" s="8">
        <v>0.04</v>
      </c>
      <c r="T7" s="31">
        <v>96000.8</v>
      </c>
      <c r="U7" s="29">
        <v>2496021.7999999998</v>
      </c>
      <c r="V7" s="29">
        <f t="shared" si="1"/>
        <v>74880.653999999995</v>
      </c>
      <c r="W7" s="29">
        <f t="shared" si="2"/>
        <v>21121.145999999717</v>
      </c>
      <c r="X7" s="39">
        <v>45534</v>
      </c>
      <c r="Y7" s="2" t="s">
        <v>58</v>
      </c>
      <c r="Z7" s="7" t="s">
        <v>100</v>
      </c>
      <c r="AA7" s="2" t="s">
        <v>101</v>
      </c>
      <c r="AB7" s="2">
        <v>8802117118</v>
      </c>
      <c r="AC7" s="9" t="s">
        <v>102</v>
      </c>
      <c r="AD7" s="2" t="s">
        <v>49</v>
      </c>
      <c r="AE7" s="2" t="s">
        <v>103</v>
      </c>
      <c r="AF7" s="12" t="s">
        <v>104</v>
      </c>
      <c r="AG7" s="3">
        <v>45562</v>
      </c>
      <c r="AH7" s="29">
        <v>240000</v>
      </c>
      <c r="AI7" s="18">
        <v>0</v>
      </c>
      <c r="AJ7" s="18">
        <v>0</v>
      </c>
      <c r="AK7" s="29">
        <v>43200</v>
      </c>
      <c r="AL7" s="29">
        <v>283200</v>
      </c>
      <c r="AM7" s="29">
        <v>24000</v>
      </c>
      <c r="AN7" s="29">
        <f t="shared" si="0"/>
        <v>259200</v>
      </c>
      <c r="AO7" s="3">
        <v>45592</v>
      </c>
      <c r="AP7" s="2" t="s">
        <v>93</v>
      </c>
      <c r="AQ7" s="12" t="s">
        <v>105</v>
      </c>
      <c r="AR7" s="3">
        <v>45567</v>
      </c>
      <c r="AS7" s="29">
        <v>748800</v>
      </c>
      <c r="AT7" s="3">
        <v>45690</v>
      </c>
      <c r="AU7" s="7" t="s">
        <v>100</v>
      </c>
      <c r="AV7" s="2" t="s">
        <v>49</v>
      </c>
      <c r="AW7" s="2" t="s">
        <v>49</v>
      </c>
      <c r="AX7" s="2" t="s">
        <v>49</v>
      </c>
      <c r="AY7" s="2" t="s">
        <v>73</v>
      </c>
    </row>
    <row r="8" spans="1:51" ht="15" customHeight="1">
      <c r="A8" s="2">
        <v>7</v>
      </c>
      <c r="B8" s="3">
        <v>45531</v>
      </c>
      <c r="C8" s="2" t="s">
        <v>47</v>
      </c>
      <c r="D8" s="7" t="s">
        <v>95</v>
      </c>
      <c r="E8" s="7" t="s">
        <v>95</v>
      </c>
      <c r="F8" s="7" t="s">
        <v>96</v>
      </c>
      <c r="G8" s="2" t="s">
        <v>97</v>
      </c>
      <c r="H8" s="2" t="s">
        <v>98</v>
      </c>
      <c r="I8" s="2" t="s">
        <v>52</v>
      </c>
      <c r="J8" s="2" t="s">
        <v>99</v>
      </c>
      <c r="K8" s="3">
        <v>45534</v>
      </c>
      <c r="L8" s="29">
        <v>2496020.7999999998</v>
      </c>
      <c r="M8" s="2" t="s">
        <v>52</v>
      </c>
      <c r="N8" s="2" t="s">
        <v>53</v>
      </c>
      <c r="O8" s="2" t="s">
        <v>52</v>
      </c>
      <c r="P8" s="2" t="s">
        <v>52</v>
      </c>
      <c r="Q8" s="2" t="s">
        <v>52</v>
      </c>
      <c r="R8" s="29">
        <v>2400020</v>
      </c>
      <c r="S8" s="8">
        <v>0.04</v>
      </c>
      <c r="T8" s="31">
        <v>96000.8</v>
      </c>
      <c r="U8" s="29">
        <v>2496021.7999999998</v>
      </c>
      <c r="V8" s="29">
        <f t="shared" si="1"/>
        <v>74880.653999999995</v>
      </c>
      <c r="W8" s="29">
        <f t="shared" si="2"/>
        <v>21121.145999999717</v>
      </c>
      <c r="X8" s="39">
        <v>45534</v>
      </c>
      <c r="Y8" s="2" t="s">
        <v>58</v>
      </c>
      <c r="Z8" s="7" t="s">
        <v>100</v>
      </c>
      <c r="AA8" s="2" t="s">
        <v>101</v>
      </c>
      <c r="AB8" s="2">
        <v>8802117118</v>
      </c>
      <c r="AC8" s="9" t="s">
        <v>102</v>
      </c>
      <c r="AD8" s="2" t="s">
        <v>49</v>
      </c>
      <c r="AE8" s="2" t="s">
        <v>103</v>
      </c>
      <c r="AF8" s="2" t="s">
        <v>106</v>
      </c>
      <c r="AG8" s="3">
        <v>45562</v>
      </c>
      <c r="AH8" s="29">
        <v>240000</v>
      </c>
      <c r="AI8" s="18"/>
      <c r="AJ8" s="18"/>
      <c r="AK8" s="29">
        <v>43200</v>
      </c>
      <c r="AL8" s="29">
        <v>283200</v>
      </c>
      <c r="AM8" s="29">
        <v>24000</v>
      </c>
      <c r="AN8" s="29">
        <f t="shared" si="0"/>
        <v>259200</v>
      </c>
      <c r="AO8" s="3">
        <v>45592</v>
      </c>
      <c r="AP8" s="2" t="s">
        <v>93</v>
      </c>
      <c r="AQ8" s="12" t="s">
        <v>105</v>
      </c>
      <c r="AR8" s="3">
        <v>45567</v>
      </c>
      <c r="AS8" s="29">
        <v>748800</v>
      </c>
      <c r="AT8" s="3">
        <v>45690</v>
      </c>
      <c r="AU8" s="7" t="s">
        <v>100</v>
      </c>
      <c r="AV8" s="2" t="s">
        <v>49</v>
      </c>
      <c r="AW8" s="2" t="s">
        <v>49</v>
      </c>
      <c r="AX8" s="2" t="s">
        <v>49</v>
      </c>
      <c r="AY8" s="2" t="s">
        <v>73</v>
      </c>
    </row>
    <row r="9" spans="1:51" ht="15" customHeight="1">
      <c r="A9" s="2">
        <v>8</v>
      </c>
      <c r="B9" s="3">
        <v>45531</v>
      </c>
      <c r="C9" s="2" t="s">
        <v>47</v>
      </c>
      <c r="D9" s="7" t="s">
        <v>95</v>
      </c>
      <c r="E9" s="7" t="s">
        <v>95</v>
      </c>
      <c r="F9" s="7" t="s">
        <v>96</v>
      </c>
      <c r="G9" s="2" t="s">
        <v>97</v>
      </c>
      <c r="H9" s="2" t="s">
        <v>98</v>
      </c>
      <c r="I9" s="2" t="s">
        <v>52</v>
      </c>
      <c r="J9" s="2" t="s">
        <v>99</v>
      </c>
      <c r="K9" s="3">
        <v>45534</v>
      </c>
      <c r="L9" s="29">
        <v>2496020.7999999998</v>
      </c>
      <c r="M9" s="2" t="s">
        <v>52</v>
      </c>
      <c r="N9" s="2" t="s">
        <v>53</v>
      </c>
      <c r="O9" s="2" t="s">
        <v>52</v>
      </c>
      <c r="P9" s="2" t="s">
        <v>52</v>
      </c>
      <c r="Q9" s="2" t="s">
        <v>52</v>
      </c>
      <c r="R9" s="29">
        <v>2400020</v>
      </c>
      <c r="S9" s="8">
        <v>0.04</v>
      </c>
      <c r="T9" s="31">
        <v>96000.8</v>
      </c>
      <c r="U9" s="29">
        <v>2496021.7999999998</v>
      </c>
      <c r="V9" s="29">
        <f t="shared" si="1"/>
        <v>74880.653999999995</v>
      </c>
      <c r="W9" s="29">
        <f t="shared" si="2"/>
        <v>21121.145999999717</v>
      </c>
      <c r="X9" s="39">
        <v>45534</v>
      </c>
      <c r="Y9" s="2" t="s">
        <v>58</v>
      </c>
      <c r="Z9" s="7" t="s">
        <v>100</v>
      </c>
      <c r="AA9" s="2" t="s">
        <v>101</v>
      </c>
      <c r="AB9" s="2">
        <v>8802117118</v>
      </c>
      <c r="AC9" s="9" t="s">
        <v>102</v>
      </c>
      <c r="AD9" s="2" t="s">
        <v>49</v>
      </c>
      <c r="AE9" s="2" t="s">
        <v>103</v>
      </c>
      <c r="AF9" s="2" t="s">
        <v>107</v>
      </c>
      <c r="AG9" s="3">
        <v>45562</v>
      </c>
      <c r="AH9" s="29">
        <v>240000</v>
      </c>
      <c r="AI9" s="18"/>
      <c r="AJ9" s="18"/>
      <c r="AK9" s="29">
        <v>43200</v>
      </c>
      <c r="AL9" s="29">
        <v>283200</v>
      </c>
      <c r="AM9" s="29">
        <v>24000</v>
      </c>
      <c r="AN9" s="29">
        <f t="shared" si="0"/>
        <v>259200</v>
      </c>
      <c r="AO9" s="3">
        <v>45592</v>
      </c>
      <c r="AP9" s="2" t="s">
        <v>93</v>
      </c>
      <c r="AQ9" s="12" t="s">
        <v>105</v>
      </c>
      <c r="AR9" s="3">
        <v>45567</v>
      </c>
      <c r="AS9" s="29">
        <v>748800</v>
      </c>
      <c r="AT9" s="3">
        <v>45690</v>
      </c>
      <c r="AU9" s="7" t="s">
        <v>100</v>
      </c>
      <c r="AV9" s="2" t="s">
        <v>49</v>
      </c>
      <c r="AW9" s="2" t="s">
        <v>49</v>
      </c>
      <c r="AX9" s="2" t="s">
        <v>49</v>
      </c>
      <c r="AY9" s="2" t="s">
        <v>73</v>
      </c>
    </row>
    <row r="10" spans="1:51" ht="15" customHeight="1">
      <c r="A10" s="2">
        <v>9</v>
      </c>
      <c r="B10" s="3">
        <v>45534</v>
      </c>
      <c r="C10" s="2" t="s">
        <v>47</v>
      </c>
      <c r="D10" s="2" t="s">
        <v>48</v>
      </c>
      <c r="E10" s="2" t="s">
        <v>84</v>
      </c>
      <c r="F10" s="7" t="s">
        <v>85</v>
      </c>
      <c r="G10" s="2" t="s">
        <v>108</v>
      </c>
      <c r="H10" s="2" t="s">
        <v>109</v>
      </c>
      <c r="I10" s="2" t="s">
        <v>52</v>
      </c>
      <c r="J10" s="2" t="s">
        <v>110</v>
      </c>
      <c r="K10" s="3">
        <v>45545</v>
      </c>
      <c r="L10" s="29">
        <v>577200</v>
      </c>
      <c r="M10" s="2" t="s">
        <v>52</v>
      </c>
      <c r="N10" s="2" t="s">
        <v>53</v>
      </c>
      <c r="O10" s="2" t="s">
        <v>52</v>
      </c>
      <c r="P10" s="2" t="s">
        <v>52</v>
      </c>
      <c r="Q10" s="2" t="s">
        <v>52</v>
      </c>
      <c r="R10" s="29">
        <v>784461</v>
      </c>
      <c r="S10" s="8">
        <v>0.04</v>
      </c>
      <c r="T10" s="29">
        <v>31378.44</v>
      </c>
      <c r="U10" s="29">
        <v>957042.42</v>
      </c>
      <c r="V10" s="29">
        <f t="shared" si="1"/>
        <v>28711.2726</v>
      </c>
      <c r="W10" s="29">
        <f t="shared" si="2"/>
        <v>143870.14740000002</v>
      </c>
      <c r="X10" s="39">
        <v>45545</v>
      </c>
      <c r="Y10" s="2" t="s">
        <v>58</v>
      </c>
      <c r="Z10" s="2" t="s">
        <v>111</v>
      </c>
      <c r="AA10" s="2" t="s">
        <v>112</v>
      </c>
      <c r="AB10" s="2">
        <v>9739453537</v>
      </c>
      <c r="AC10" s="2" t="s">
        <v>113</v>
      </c>
      <c r="AD10" s="2" t="s">
        <v>49</v>
      </c>
      <c r="AE10" s="2" t="s">
        <v>114</v>
      </c>
      <c r="AF10" s="2" t="s">
        <v>115</v>
      </c>
      <c r="AG10" s="3">
        <v>45568</v>
      </c>
      <c r="AH10" s="29">
        <v>784461</v>
      </c>
      <c r="AI10" s="18">
        <v>70601.490000000005</v>
      </c>
      <c r="AJ10" s="18">
        <v>70601.490000000005</v>
      </c>
      <c r="AK10" s="29"/>
      <c r="AL10" s="29">
        <v>925663.98</v>
      </c>
      <c r="AM10" s="29">
        <v>78446.100000000006</v>
      </c>
      <c r="AN10" s="29">
        <f t="shared" si="0"/>
        <v>847217.88</v>
      </c>
      <c r="AO10" s="3">
        <v>45604</v>
      </c>
      <c r="AP10" s="2" t="s">
        <v>116</v>
      </c>
      <c r="AQ10" s="12" t="s">
        <v>117</v>
      </c>
      <c r="AR10" s="3">
        <v>45573</v>
      </c>
      <c r="AS10" s="18">
        <v>815583.6</v>
      </c>
      <c r="AT10" s="3">
        <v>45696</v>
      </c>
      <c r="AU10" s="2" t="s">
        <v>111</v>
      </c>
      <c r="AV10" s="2" t="s">
        <v>49</v>
      </c>
      <c r="AW10" s="2" t="s">
        <v>49</v>
      </c>
      <c r="AX10" s="2" t="s">
        <v>49</v>
      </c>
      <c r="AY10" s="2" t="s">
        <v>73</v>
      </c>
    </row>
    <row r="11" spans="1:51" ht="15" customHeight="1">
      <c r="A11" s="2">
        <v>10</v>
      </c>
      <c r="B11" s="3">
        <v>45534</v>
      </c>
      <c r="C11" s="2" t="s">
        <v>47</v>
      </c>
      <c r="D11" s="2" t="s">
        <v>48</v>
      </c>
      <c r="E11" s="2" t="s">
        <v>84</v>
      </c>
      <c r="F11" s="7" t="s">
        <v>85</v>
      </c>
      <c r="G11" s="2" t="s">
        <v>118</v>
      </c>
      <c r="H11" s="2" t="s">
        <v>109</v>
      </c>
      <c r="I11" s="2" t="s">
        <v>52</v>
      </c>
      <c r="J11" s="2" t="s">
        <v>110</v>
      </c>
      <c r="K11" s="3">
        <v>45545</v>
      </c>
      <c r="L11" s="29">
        <v>577200</v>
      </c>
      <c r="M11" s="2" t="s">
        <v>52</v>
      </c>
      <c r="N11" s="2" t="s">
        <v>53</v>
      </c>
      <c r="O11" s="2" t="s">
        <v>52</v>
      </c>
      <c r="P11" s="2" t="s">
        <v>52</v>
      </c>
      <c r="Q11" s="2" t="s">
        <v>52</v>
      </c>
      <c r="R11" s="29">
        <v>555000</v>
      </c>
      <c r="S11" s="8">
        <v>0.04</v>
      </c>
      <c r="T11" s="29">
        <v>22200</v>
      </c>
      <c r="U11" s="29">
        <f>R11+T11</f>
        <v>577200</v>
      </c>
      <c r="V11" s="29">
        <f t="shared" si="1"/>
        <v>17316</v>
      </c>
      <c r="W11" s="29">
        <f t="shared" si="2"/>
        <v>4884</v>
      </c>
      <c r="X11" s="39">
        <v>45545</v>
      </c>
      <c r="Y11" s="2" t="s">
        <v>58</v>
      </c>
      <c r="Z11" s="2" t="s">
        <v>111</v>
      </c>
      <c r="AA11" s="2" t="s">
        <v>112</v>
      </c>
      <c r="AB11" s="2">
        <v>9739453537</v>
      </c>
      <c r="AC11" s="2" t="s">
        <v>113</v>
      </c>
      <c r="AD11" s="2" t="s">
        <v>49</v>
      </c>
      <c r="AE11" s="2" t="s">
        <v>114</v>
      </c>
      <c r="AF11" s="14">
        <v>45545</v>
      </c>
      <c r="AG11" s="2"/>
      <c r="AH11" s="29"/>
      <c r="AI11" s="18">
        <v>0</v>
      </c>
      <c r="AJ11" s="18">
        <v>0</v>
      </c>
      <c r="AK11" s="29">
        <f>AH11*18%</f>
        <v>0</v>
      </c>
      <c r="AL11" s="29">
        <f>AH11+AI11+AJ11+AK11</f>
        <v>0</v>
      </c>
      <c r="AM11" s="29">
        <f>AH11*10%</f>
        <v>0</v>
      </c>
      <c r="AN11" s="29">
        <f t="shared" si="0"/>
        <v>0</v>
      </c>
      <c r="AO11" s="2"/>
      <c r="AP11" s="2"/>
      <c r="AQ11" s="2"/>
      <c r="AR11" s="2"/>
      <c r="AS11" s="26"/>
      <c r="AT11" s="2" t="s">
        <v>119</v>
      </c>
      <c r="AU11" s="2" t="s">
        <v>111</v>
      </c>
      <c r="AV11" s="2" t="s">
        <v>49</v>
      </c>
      <c r="AW11" s="2" t="s">
        <v>49</v>
      </c>
      <c r="AX11" s="2" t="s">
        <v>49</v>
      </c>
      <c r="AY11" s="2" t="s">
        <v>120</v>
      </c>
    </row>
    <row r="12" spans="1:51" ht="15" customHeight="1">
      <c r="A12" s="2">
        <v>11</v>
      </c>
      <c r="B12" s="3">
        <v>45537</v>
      </c>
      <c r="C12" s="2" t="s">
        <v>47</v>
      </c>
      <c r="D12" s="2" t="s">
        <v>48</v>
      </c>
      <c r="E12" s="2" t="s">
        <v>84</v>
      </c>
      <c r="F12" s="7" t="s">
        <v>85</v>
      </c>
      <c r="G12" s="2" t="s">
        <v>121</v>
      </c>
      <c r="H12" s="2" t="s">
        <v>122</v>
      </c>
      <c r="I12" s="2" t="s">
        <v>52</v>
      </c>
      <c r="J12" s="2" t="s">
        <v>123</v>
      </c>
      <c r="K12" s="3">
        <v>45545</v>
      </c>
      <c r="L12" s="29">
        <v>736320</v>
      </c>
      <c r="M12" s="2" t="s">
        <v>52</v>
      </c>
      <c r="N12" s="2" t="s">
        <v>53</v>
      </c>
      <c r="O12" s="2" t="s">
        <v>52</v>
      </c>
      <c r="P12" s="2" t="s">
        <v>52</v>
      </c>
      <c r="Q12" s="2" t="s">
        <v>52</v>
      </c>
      <c r="R12" s="29">
        <v>716388.8</v>
      </c>
      <c r="S12" s="8">
        <v>0.04</v>
      </c>
      <c r="T12" s="29">
        <v>28655.5</v>
      </c>
      <c r="U12" s="29">
        <v>745044.35</v>
      </c>
      <c r="V12" s="29">
        <f t="shared" si="1"/>
        <v>22351.3305</v>
      </c>
      <c r="W12" s="29">
        <f t="shared" si="2"/>
        <v>6304.2194999998901</v>
      </c>
      <c r="X12" s="39">
        <v>45545</v>
      </c>
      <c r="Y12" s="2" t="s">
        <v>58</v>
      </c>
      <c r="Z12" s="7" t="s">
        <v>124</v>
      </c>
      <c r="AA12" s="2" t="s">
        <v>125</v>
      </c>
      <c r="AB12" s="2">
        <v>8951981513</v>
      </c>
      <c r="AC12" s="9" t="s">
        <v>126</v>
      </c>
      <c r="AD12" s="2" t="s">
        <v>49</v>
      </c>
      <c r="AE12" s="2" t="s">
        <v>127</v>
      </c>
      <c r="AF12" s="2">
        <v>121467</v>
      </c>
      <c r="AG12" s="3">
        <v>45569</v>
      </c>
      <c r="AH12" s="32" t="s">
        <v>128</v>
      </c>
      <c r="AI12" s="18">
        <v>0</v>
      </c>
      <c r="AJ12" s="18">
        <v>0</v>
      </c>
      <c r="AK12" s="18">
        <v>0</v>
      </c>
      <c r="AL12" s="29">
        <v>716388.8</v>
      </c>
      <c r="AM12" s="29">
        <v>71638.880000000005</v>
      </c>
      <c r="AN12" s="29">
        <v>644749.92000000004</v>
      </c>
      <c r="AO12" s="3">
        <v>45604</v>
      </c>
      <c r="AP12" s="2" t="s">
        <v>116</v>
      </c>
      <c r="AQ12" s="12" t="s">
        <v>129</v>
      </c>
      <c r="AR12" s="3">
        <v>45573</v>
      </c>
      <c r="AS12" s="33">
        <v>744652.69</v>
      </c>
      <c r="AT12" s="3">
        <v>45696</v>
      </c>
      <c r="AU12" s="7" t="s">
        <v>124</v>
      </c>
      <c r="AV12" s="2" t="s">
        <v>49</v>
      </c>
      <c r="AW12" s="2" t="s">
        <v>49</v>
      </c>
      <c r="AX12" s="2" t="s">
        <v>49</v>
      </c>
      <c r="AY12" s="2" t="s">
        <v>120</v>
      </c>
    </row>
    <row r="13" spans="1:51" ht="15" customHeight="1">
      <c r="A13" s="2">
        <v>12</v>
      </c>
      <c r="B13" s="3">
        <v>45537</v>
      </c>
      <c r="C13" s="2" t="s">
        <v>47</v>
      </c>
      <c r="D13" s="2" t="s">
        <v>48</v>
      </c>
      <c r="E13" s="2" t="s">
        <v>84</v>
      </c>
      <c r="F13" s="7" t="s">
        <v>85</v>
      </c>
      <c r="G13" s="2" t="s">
        <v>130</v>
      </c>
      <c r="H13" s="2" t="s">
        <v>122</v>
      </c>
      <c r="I13" s="2" t="s">
        <v>52</v>
      </c>
      <c r="J13" s="2" t="s">
        <v>123</v>
      </c>
      <c r="K13" s="3">
        <v>45545</v>
      </c>
      <c r="L13" s="29">
        <v>595192</v>
      </c>
      <c r="M13" s="2" t="s">
        <v>52</v>
      </c>
      <c r="N13" s="2" t="s">
        <v>53</v>
      </c>
      <c r="O13" s="2" t="s">
        <v>52</v>
      </c>
      <c r="P13" s="2" t="s">
        <v>52</v>
      </c>
      <c r="Q13" s="2" t="s">
        <v>52</v>
      </c>
      <c r="R13" s="29">
        <v>572300</v>
      </c>
      <c r="S13" s="8">
        <v>0.04</v>
      </c>
      <c r="T13" s="29">
        <v>22892</v>
      </c>
      <c r="U13" s="29">
        <v>595192</v>
      </c>
      <c r="V13" s="29">
        <f t="shared" si="1"/>
        <v>17855.759999999998</v>
      </c>
      <c r="W13" s="29">
        <f t="shared" si="2"/>
        <v>5036.2399999999907</v>
      </c>
      <c r="X13" s="39">
        <v>45545</v>
      </c>
      <c r="Y13" s="2" t="s">
        <v>58</v>
      </c>
      <c r="Z13" s="7" t="s">
        <v>124</v>
      </c>
      <c r="AA13" s="2" t="s">
        <v>125</v>
      </c>
      <c r="AB13" s="2">
        <v>8951981513</v>
      </c>
      <c r="AC13" s="2" t="s">
        <v>126</v>
      </c>
      <c r="AD13" s="2" t="s">
        <v>49</v>
      </c>
      <c r="AE13" s="2" t="s">
        <v>127</v>
      </c>
      <c r="AF13" s="14">
        <v>45545</v>
      </c>
      <c r="AG13" s="2"/>
      <c r="AH13" s="29"/>
      <c r="AI13" s="18">
        <v>0</v>
      </c>
      <c r="AJ13" s="18">
        <v>0</v>
      </c>
      <c r="AK13" s="29">
        <f>AH13*18%</f>
        <v>0</v>
      </c>
      <c r="AL13" s="29">
        <f t="shared" ref="AL13:AL19" si="3">AH13+AI13+AJ13+AK13</f>
        <v>0</v>
      </c>
      <c r="AM13" s="29">
        <f t="shared" ref="AM13:AM51" si="4">AH13*10%</f>
        <v>0</v>
      </c>
      <c r="AN13" s="29">
        <f t="shared" ref="AN13:AN51" si="5">AL13-AM13</f>
        <v>0</v>
      </c>
      <c r="AO13" s="2"/>
      <c r="AP13" s="2"/>
      <c r="AQ13" s="2"/>
      <c r="AR13" s="2"/>
      <c r="AS13" s="26"/>
      <c r="AT13" s="2" t="s">
        <v>119</v>
      </c>
      <c r="AU13" s="7" t="s">
        <v>124</v>
      </c>
      <c r="AV13" s="2" t="s">
        <v>49</v>
      </c>
      <c r="AW13" s="2" t="s">
        <v>49</v>
      </c>
      <c r="AX13" s="2" t="s">
        <v>49</v>
      </c>
      <c r="AY13" s="2" t="s">
        <v>120</v>
      </c>
    </row>
    <row r="14" spans="1:51" ht="15" customHeight="1">
      <c r="A14" s="2">
        <v>13</v>
      </c>
      <c r="B14" s="3">
        <v>45539</v>
      </c>
      <c r="C14" s="2" t="s">
        <v>47</v>
      </c>
      <c r="D14" s="2" t="s">
        <v>131</v>
      </c>
      <c r="E14" s="2" t="s">
        <v>84</v>
      </c>
      <c r="F14" s="7" t="s">
        <v>85</v>
      </c>
      <c r="G14" s="2" t="s">
        <v>132</v>
      </c>
      <c r="H14" s="2" t="s">
        <v>133</v>
      </c>
      <c r="I14" s="2" t="s">
        <v>52</v>
      </c>
      <c r="J14" s="2" t="s">
        <v>134</v>
      </c>
      <c r="K14" s="3">
        <v>45540</v>
      </c>
      <c r="L14" s="29">
        <v>265185.64</v>
      </c>
      <c r="M14" s="2" t="s">
        <v>52</v>
      </c>
      <c r="N14" s="2" t="s">
        <v>53</v>
      </c>
      <c r="O14" s="2" t="s">
        <v>52</v>
      </c>
      <c r="P14" s="2" t="s">
        <v>52</v>
      </c>
      <c r="Q14" s="2" t="s">
        <v>52</v>
      </c>
      <c r="R14" s="29">
        <v>254986.2</v>
      </c>
      <c r="S14" s="8">
        <v>0.04</v>
      </c>
      <c r="T14" s="29">
        <v>10199.44</v>
      </c>
      <c r="U14" s="29">
        <v>265185.64</v>
      </c>
      <c r="V14" s="29">
        <f t="shared" si="1"/>
        <v>7955.5691999999999</v>
      </c>
      <c r="W14" s="29">
        <f t="shared" si="2"/>
        <v>2243.8708000000042</v>
      </c>
      <c r="X14" s="39">
        <v>45540</v>
      </c>
      <c r="Y14" s="2" t="s">
        <v>58</v>
      </c>
      <c r="Z14" s="7" t="s">
        <v>135</v>
      </c>
      <c r="AA14" s="2" t="s">
        <v>136</v>
      </c>
      <c r="AB14" s="2">
        <v>7550185644</v>
      </c>
      <c r="AC14" s="9" t="s">
        <v>137</v>
      </c>
      <c r="AD14" s="2" t="s">
        <v>49</v>
      </c>
      <c r="AE14" s="2" t="s">
        <v>138</v>
      </c>
      <c r="AF14" s="2">
        <v>264</v>
      </c>
      <c r="AG14" s="3">
        <v>45539</v>
      </c>
      <c r="AH14" s="29">
        <v>216090</v>
      </c>
      <c r="AI14" s="18">
        <v>0</v>
      </c>
      <c r="AJ14" s="18">
        <v>0</v>
      </c>
      <c r="AK14" s="29">
        <f>AH14*18%</f>
        <v>38896.199999999997</v>
      </c>
      <c r="AL14" s="29">
        <f t="shared" si="3"/>
        <v>254986.2</v>
      </c>
      <c r="AM14" s="29">
        <v>21609</v>
      </c>
      <c r="AN14" s="29">
        <v>233377</v>
      </c>
      <c r="AO14" s="2" t="s">
        <v>139</v>
      </c>
      <c r="AP14" s="2" t="s">
        <v>139</v>
      </c>
      <c r="AQ14" s="2" t="s">
        <v>140</v>
      </c>
      <c r="AR14" s="3">
        <v>45541</v>
      </c>
      <c r="AS14" s="18">
        <v>265185.64</v>
      </c>
      <c r="AT14" s="3">
        <v>45663</v>
      </c>
      <c r="AU14" s="7" t="s">
        <v>135</v>
      </c>
      <c r="AV14" s="2" t="s">
        <v>49</v>
      </c>
      <c r="AW14" s="2" t="s">
        <v>49</v>
      </c>
      <c r="AX14" s="2" t="s">
        <v>49</v>
      </c>
      <c r="AY14" s="2" t="s">
        <v>73</v>
      </c>
    </row>
    <row r="15" spans="1:51" ht="15" customHeight="1">
      <c r="A15" s="2">
        <v>14</v>
      </c>
      <c r="B15" s="3">
        <v>45540</v>
      </c>
      <c r="C15" s="2" t="s">
        <v>47</v>
      </c>
      <c r="D15" s="2" t="s">
        <v>60</v>
      </c>
      <c r="E15" s="2" t="s">
        <v>61</v>
      </c>
      <c r="F15" s="7" t="s">
        <v>62</v>
      </c>
      <c r="G15" s="2" t="s">
        <v>141</v>
      </c>
      <c r="H15" s="2" t="s">
        <v>64</v>
      </c>
      <c r="I15" s="2" t="s">
        <v>52</v>
      </c>
      <c r="J15" s="2" t="s">
        <v>142</v>
      </c>
      <c r="K15" s="3">
        <v>45544</v>
      </c>
      <c r="L15" s="29">
        <v>424476</v>
      </c>
      <c r="M15" s="2" t="s">
        <v>52</v>
      </c>
      <c r="N15" s="2" t="s">
        <v>53</v>
      </c>
      <c r="O15" s="2" t="s">
        <v>52</v>
      </c>
      <c r="P15" s="2" t="s">
        <v>52</v>
      </c>
      <c r="Q15" s="2" t="s">
        <v>52</v>
      </c>
      <c r="R15" s="29">
        <v>408150</v>
      </c>
      <c r="S15" s="8">
        <v>0.04</v>
      </c>
      <c r="T15" s="29">
        <v>16326</v>
      </c>
      <c r="U15" s="29">
        <v>424476</v>
      </c>
      <c r="V15" s="29">
        <f t="shared" si="1"/>
        <v>12734.279999999999</v>
      </c>
      <c r="W15" s="29">
        <f t="shared" si="2"/>
        <v>3591.7199999999721</v>
      </c>
      <c r="X15" s="39">
        <v>45544</v>
      </c>
      <c r="Y15" s="2" t="s">
        <v>58</v>
      </c>
      <c r="Z15" s="7" t="s">
        <v>66</v>
      </c>
      <c r="AA15" s="2" t="s">
        <v>67</v>
      </c>
      <c r="AB15" s="2">
        <v>9810611240</v>
      </c>
      <c r="AC15" s="9" t="s">
        <v>68</v>
      </c>
      <c r="AD15" s="2" t="s">
        <v>49</v>
      </c>
      <c r="AE15" s="2" t="s">
        <v>143</v>
      </c>
      <c r="AF15" s="2" t="s">
        <v>144</v>
      </c>
      <c r="AG15" s="3">
        <v>45545</v>
      </c>
      <c r="AH15" s="29">
        <v>408150</v>
      </c>
      <c r="AI15" s="18">
        <v>0</v>
      </c>
      <c r="AJ15" s="18">
        <v>0</v>
      </c>
      <c r="AK15" s="29">
        <f>AH15*18%</f>
        <v>73467</v>
      </c>
      <c r="AL15" s="29">
        <f t="shared" si="3"/>
        <v>481617</v>
      </c>
      <c r="AM15" s="29">
        <f t="shared" si="4"/>
        <v>40815</v>
      </c>
      <c r="AN15" s="29">
        <f t="shared" si="5"/>
        <v>440802</v>
      </c>
      <c r="AO15" s="3">
        <v>45575</v>
      </c>
      <c r="AP15" s="2" t="s">
        <v>145</v>
      </c>
      <c r="AQ15" s="12" t="s">
        <v>146</v>
      </c>
      <c r="AR15" s="3">
        <v>45547</v>
      </c>
      <c r="AS15" s="29">
        <v>424476</v>
      </c>
      <c r="AT15" s="3">
        <v>45669</v>
      </c>
      <c r="AU15" s="7" t="s">
        <v>66</v>
      </c>
      <c r="AV15" s="2" t="s">
        <v>49</v>
      </c>
      <c r="AW15" s="2" t="s">
        <v>49</v>
      </c>
      <c r="AX15" s="2" t="s">
        <v>49</v>
      </c>
      <c r="AY15" s="2" t="s">
        <v>73</v>
      </c>
    </row>
    <row r="16" spans="1:51" ht="15" customHeight="1">
      <c r="A16" s="2">
        <v>15</v>
      </c>
      <c r="B16" s="3">
        <v>45544</v>
      </c>
      <c r="C16" s="2" t="s">
        <v>47</v>
      </c>
      <c r="D16" s="2" t="s">
        <v>147</v>
      </c>
      <c r="E16" s="2" t="s">
        <v>147</v>
      </c>
      <c r="F16" s="7" t="s">
        <v>148</v>
      </c>
      <c r="G16" s="2" t="s">
        <v>149</v>
      </c>
      <c r="H16" s="2" t="s">
        <v>150</v>
      </c>
      <c r="I16" s="2" t="s">
        <v>52</v>
      </c>
      <c r="J16" s="2" t="s">
        <v>151</v>
      </c>
      <c r="K16" s="3">
        <v>45544</v>
      </c>
      <c r="L16" s="10">
        <v>58968</v>
      </c>
      <c r="M16" s="2" t="s">
        <v>52</v>
      </c>
      <c r="N16" s="2" t="s">
        <v>53</v>
      </c>
      <c r="O16" s="2" t="s">
        <v>52</v>
      </c>
      <c r="P16" s="2" t="s">
        <v>52</v>
      </c>
      <c r="Q16" s="2" t="s">
        <v>52</v>
      </c>
      <c r="R16" s="10">
        <v>56700</v>
      </c>
      <c r="S16" s="8">
        <f t="shared" ref="S16:S18" si="6">T16/L16</f>
        <v>3.8461538461538464E-2</v>
      </c>
      <c r="T16" s="10">
        <f t="shared" ref="T16:T19" si="7">L16-R16</f>
        <v>2268</v>
      </c>
      <c r="U16" s="10">
        <f t="shared" ref="U16:U27" si="8">R16+T16</f>
        <v>58968</v>
      </c>
      <c r="V16" s="29">
        <f t="shared" si="1"/>
        <v>1769.04</v>
      </c>
      <c r="W16" s="29">
        <f t="shared" si="2"/>
        <v>498.95999999999913</v>
      </c>
      <c r="X16" s="39">
        <v>45544</v>
      </c>
      <c r="Y16" s="2" t="s">
        <v>157</v>
      </c>
      <c r="Z16" s="7" t="s">
        <v>152</v>
      </c>
      <c r="AA16" s="2" t="s">
        <v>153</v>
      </c>
      <c r="AB16" s="2">
        <v>9620534456</v>
      </c>
      <c r="AC16" s="15" t="s">
        <v>154</v>
      </c>
      <c r="AD16" s="2" t="s">
        <v>49</v>
      </c>
      <c r="AE16" s="2" t="s">
        <v>155</v>
      </c>
      <c r="AF16" s="1" t="s">
        <v>156</v>
      </c>
      <c r="AG16" s="3">
        <v>45615</v>
      </c>
      <c r="AH16" s="10">
        <v>4725</v>
      </c>
      <c r="AI16" s="11">
        <v>425.25</v>
      </c>
      <c r="AJ16" s="11">
        <v>425.25</v>
      </c>
      <c r="AK16" s="18">
        <v>0</v>
      </c>
      <c r="AL16" s="10">
        <f t="shared" si="3"/>
        <v>5575.5</v>
      </c>
      <c r="AM16" s="10">
        <f t="shared" si="4"/>
        <v>472.5</v>
      </c>
      <c r="AN16" s="10">
        <f t="shared" si="5"/>
        <v>5103</v>
      </c>
      <c r="AO16" s="3">
        <v>45659</v>
      </c>
      <c r="AP16" s="2" t="s">
        <v>158</v>
      </c>
      <c r="AQ16" s="2" t="s">
        <v>159</v>
      </c>
      <c r="AR16" s="3">
        <v>45618</v>
      </c>
      <c r="AS16" s="26">
        <v>4894.34</v>
      </c>
      <c r="AT16" s="3">
        <v>45738</v>
      </c>
      <c r="AU16" s="7" t="s">
        <v>152</v>
      </c>
      <c r="AV16" s="2" t="s">
        <v>49</v>
      </c>
      <c r="AW16" s="2" t="s">
        <v>49</v>
      </c>
      <c r="AX16" s="2" t="s">
        <v>49</v>
      </c>
      <c r="AY16" s="2" t="s">
        <v>73</v>
      </c>
    </row>
    <row r="17" spans="1:51" ht="15" customHeight="1">
      <c r="A17" s="2">
        <v>16</v>
      </c>
      <c r="B17" s="3">
        <v>45544</v>
      </c>
      <c r="C17" s="2" t="s">
        <v>47</v>
      </c>
      <c r="D17" s="2" t="s">
        <v>147</v>
      </c>
      <c r="E17" s="2" t="s">
        <v>147</v>
      </c>
      <c r="F17" s="7" t="s">
        <v>148</v>
      </c>
      <c r="G17" s="2" t="s">
        <v>149</v>
      </c>
      <c r="H17" s="2" t="s">
        <v>150</v>
      </c>
      <c r="I17" s="2" t="s">
        <v>52</v>
      </c>
      <c r="J17" s="2" t="s">
        <v>151</v>
      </c>
      <c r="K17" s="3">
        <v>45544</v>
      </c>
      <c r="L17" s="10">
        <v>58968</v>
      </c>
      <c r="M17" s="2" t="s">
        <v>52</v>
      </c>
      <c r="N17" s="2" t="s">
        <v>53</v>
      </c>
      <c r="O17" s="2" t="s">
        <v>52</v>
      </c>
      <c r="P17" s="2" t="s">
        <v>52</v>
      </c>
      <c r="Q17" s="2" t="s">
        <v>52</v>
      </c>
      <c r="R17" s="10">
        <v>56700</v>
      </c>
      <c r="S17" s="8">
        <f t="shared" si="6"/>
        <v>3.8461538461538464E-2</v>
      </c>
      <c r="T17" s="10">
        <f t="shared" si="7"/>
        <v>2268</v>
      </c>
      <c r="U17" s="10">
        <f t="shared" si="8"/>
        <v>58968</v>
      </c>
      <c r="V17" s="29">
        <f t="shared" si="1"/>
        <v>1769.04</v>
      </c>
      <c r="W17" s="29">
        <f t="shared" si="2"/>
        <v>498.95999999999913</v>
      </c>
      <c r="X17" s="39">
        <v>45544</v>
      </c>
      <c r="Y17" s="2" t="s">
        <v>157</v>
      </c>
      <c r="Z17" s="7" t="s">
        <v>152</v>
      </c>
      <c r="AA17" s="2" t="s">
        <v>153</v>
      </c>
      <c r="AB17" s="2">
        <v>9620534456</v>
      </c>
      <c r="AC17" s="15" t="s">
        <v>154</v>
      </c>
      <c r="AD17" s="2" t="s">
        <v>49</v>
      </c>
      <c r="AE17" s="2" t="s">
        <v>155</v>
      </c>
      <c r="AF17" s="1" t="s">
        <v>160</v>
      </c>
      <c r="AG17" s="3">
        <v>45615</v>
      </c>
      <c r="AH17" s="10">
        <v>4725</v>
      </c>
      <c r="AI17" s="11">
        <v>425.25</v>
      </c>
      <c r="AJ17" s="11">
        <v>425.25</v>
      </c>
      <c r="AK17" s="18">
        <v>0</v>
      </c>
      <c r="AL17" s="10">
        <f t="shared" si="3"/>
        <v>5575.5</v>
      </c>
      <c r="AM17" s="10">
        <f t="shared" si="4"/>
        <v>472.5</v>
      </c>
      <c r="AN17" s="10">
        <f t="shared" si="5"/>
        <v>5103</v>
      </c>
      <c r="AO17" s="3">
        <v>45659</v>
      </c>
      <c r="AP17" s="2" t="s">
        <v>158</v>
      </c>
      <c r="AQ17" s="2" t="s">
        <v>161</v>
      </c>
      <c r="AR17" s="3">
        <v>45618</v>
      </c>
      <c r="AS17" s="26">
        <v>4894.34</v>
      </c>
      <c r="AT17" s="3">
        <v>45738</v>
      </c>
      <c r="AU17" s="7" t="s">
        <v>152</v>
      </c>
      <c r="AV17" s="2" t="s">
        <v>49</v>
      </c>
      <c r="AW17" s="2" t="s">
        <v>49</v>
      </c>
      <c r="AX17" s="2" t="s">
        <v>49</v>
      </c>
      <c r="AY17" s="2" t="s">
        <v>73</v>
      </c>
    </row>
    <row r="18" spans="1:51" ht="15" customHeight="1">
      <c r="A18" s="2">
        <v>17</v>
      </c>
      <c r="B18" s="3">
        <v>45544</v>
      </c>
      <c r="C18" s="2" t="s">
        <v>47</v>
      </c>
      <c r="D18" s="2" t="s">
        <v>147</v>
      </c>
      <c r="E18" s="2" t="s">
        <v>147</v>
      </c>
      <c r="F18" s="7" t="s">
        <v>148</v>
      </c>
      <c r="G18" s="2" t="s">
        <v>149</v>
      </c>
      <c r="H18" s="2" t="s">
        <v>150</v>
      </c>
      <c r="I18" s="2" t="s">
        <v>52</v>
      </c>
      <c r="J18" s="2" t="s">
        <v>151</v>
      </c>
      <c r="K18" s="3">
        <v>45544</v>
      </c>
      <c r="L18" s="10">
        <v>58968</v>
      </c>
      <c r="M18" s="2" t="s">
        <v>52</v>
      </c>
      <c r="N18" s="2" t="s">
        <v>53</v>
      </c>
      <c r="O18" s="2" t="s">
        <v>52</v>
      </c>
      <c r="P18" s="2" t="s">
        <v>52</v>
      </c>
      <c r="Q18" s="2" t="s">
        <v>52</v>
      </c>
      <c r="R18" s="10">
        <v>56700</v>
      </c>
      <c r="S18" s="8">
        <f t="shared" si="6"/>
        <v>3.8461538461538464E-2</v>
      </c>
      <c r="T18" s="10">
        <f t="shared" si="7"/>
        <v>2268</v>
      </c>
      <c r="U18" s="10">
        <f t="shared" si="8"/>
        <v>58968</v>
      </c>
      <c r="V18" s="29">
        <f t="shared" si="1"/>
        <v>1769.04</v>
      </c>
      <c r="W18" s="29">
        <f t="shared" si="2"/>
        <v>498.95999999999913</v>
      </c>
      <c r="X18" s="39">
        <v>45544</v>
      </c>
      <c r="Y18" s="2" t="s">
        <v>157</v>
      </c>
      <c r="Z18" s="7" t="s">
        <v>152</v>
      </c>
      <c r="AA18" s="2" t="s">
        <v>153</v>
      </c>
      <c r="AB18" s="2">
        <v>9620534456</v>
      </c>
      <c r="AC18" s="15" t="s">
        <v>154</v>
      </c>
      <c r="AD18" s="2" t="s">
        <v>49</v>
      </c>
      <c r="AE18" s="2" t="s">
        <v>155</v>
      </c>
      <c r="AF18" s="1" t="s">
        <v>162</v>
      </c>
      <c r="AG18" s="3">
        <v>45615</v>
      </c>
      <c r="AH18" s="10">
        <v>4725</v>
      </c>
      <c r="AI18" s="11">
        <v>425.25</v>
      </c>
      <c r="AJ18" s="11">
        <v>425.25</v>
      </c>
      <c r="AK18" s="18">
        <v>0</v>
      </c>
      <c r="AL18" s="10">
        <f t="shared" si="3"/>
        <v>5575.5</v>
      </c>
      <c r="AM18" s="10">
        <f t="shared" si="4"/>
        <v>472.5</v>
      </c>
      <c r="AN18" s="10">
        <f t="shared" si="5"/>
        <v>5103</v>
      </c>
      <c r="AO18" s="3">
        <v>45659</v>
      </c>
      <c r="AP18" s="2" t="s">
        <v>158</v>
      </c>
      <c r="AQ18" s="2" t="s">
        <v>163</v>
      </c>
      <c r="AR18" s="3">
        <v>45618</v>
      </c>
      <c r="AS18" s="26">
        <v>4894.34</v>
      </c>
      <c r="AT18" s="3">
        <v>45738</v>
      </c>
      <c r="AU18" s="7" t="s">
        <v>152</v>
      </c>
      <c r="AV18" s="2" t="s">
        <v>49</v>
      </c>
      <c r="AW18" s="2" t="s">
        <v>49</v>
      </c>
      <c r="AX18" s="2" t="s">
        <v>49</v>
      </c>
      <c r="AY18" s="2" t="s">
        <v>73</v>
      </c>
    </row>
    <row r="19" spans="1:51" ht="15" customHeight="1">
      <c r="A19" s="2">
        <v>18</v>
      </c>
      <c r="B19" s="3">
        <v>45545</v>
      </c>
      <c r="C19" s="2" t="s">
        <v>47</v>
      </c>
      <c r="D19" s="2" t="s">
        <v>131</v>
      </c>
      <c r="E19" s="2" t="s">
        <v>84</v>
      </c>
      <c r="F19" s="7" t="s">
        <v>85</v>
      </c>
      <c r="G19" s="7" t="s">
        <v>164</v>
      </c>
      <c r="H19" s="7" t="s">
        <v>165</v>
      </c>
      <c r="I19" s="2" t="s">
        <v>52</v>
      </c>
      <c r="J19" s="2" t="s">
        <v>166</v>
      </c>
      <c r="K19" s="3">
        <v>45554</v>
      </c>
      <c r="L19" s="29">
        <v>130000</v>
      </c>
      <c r="M19" s="2" t="s">
        <v>52</v>
      </c>
      <c r="N19" s="2" t="s">
        <v>53</v>
      </c>
      <c r="O19" s="2" t="s">
        <v>52</v>
      </c>
      <c r="P19" s="2" t="s">
        <v>52</v>
      </c>
      <c r="Q19" s="2" t="s">
        <v>52</v>
      </c>
      <c r="R19" s="29">
        <v>125000</v>
      </c>
      <c r="S19" s="8">
        <v>0.04</v>
      </c>
      <c r="T19" s="29">
        <f t="shared" si="7"/>
        <v>5000</v>
      </c>
      <c r="U19" s="29">
        <f t="shared" si="8"/>
        <v>130000</v>
      </c>
      <c r="V19" s="29">
        <f t="shared" si="1"/>
        <v>3900</v>
      </c>
      <c r="W19" s="29">
        <f t="shared" si="2"/>
        <v>1100</v>
      </c>
      <c r="X19" s="39">
        <v>45554</v>
      </c>
      <c r="Y19" s="2" t="s">
        <v>58</v>
      </c>
      <c r="Z19" s="7" t="s">
        <v>167</v>
      </c>
      <c r="AA19" s="2" t="s">
        <v>168</v>
      </c>
      <c r="AB19" s="2">
        <v>9840055766</v>
      </c>
      <c r="AC19" s="7" t="s">
        <v>169</v>
      </c>
      <c r="AD19" s="2" t="s">
        <v>49</v>
      </c>
      <c r="AE19" s="2" t="s">
        <v>170</v>
      </c>
      <c r="AF19" s="2" t="s">
        <v>171</v>
      </c>
      <c r="AG19" s="3">
        <v>45544</v>
      </c>
      <c r="AH19" s="29">
        <v>125000</v>
      </c>
      <c r="AI19" s="18">
        <v>0</v>
      </c>
      <c r="AJ19" s="18">
        <v>0</v>
      </c>
      <c r="AK19" s="29">
        <f>AH19*18%</f>
        <v>22500</v>
      </c>
      <c r="AL19" s="29">
        <f t="shared" si="3"/>
        <v>147500</v>
      </c>
      <c r="AM19" s="29">
        <f t="shared" si="4"/>
        <v>12500</v>
      </c>
      <c r="AN19" s="29">
        <f t="shared" si="5"/>
        <v>135000</v>
      </c>
      <c r="AO19" s="2"/>
      <c r="AP19" s="2"/>
      <c r="AQ19" s="12" t="s">
        <v>172</v>
      </c>
      <c r="AR19" s="3">
        <v>45556</v>
      </c>
      <c r="AS19" s="29">
        <v>130000</v>
      </c>
      <c r="AT19" s="2" t="s">
        <v>119</v>
      </c>
      <c r="AU19" s="7" t="s">
        <v>167</v>
      </c>
      <c r="AV19" s="2" t="s">
        <v>49</v>
      </c>
      <c r="AW19" s="2" t="s">
        <v>49</v>
      </c>
      <c r="AX19" s="2" t="s">
        <v>49</v>
      </c>
      <c r="AY19" s="2" t="s">
        <v>120</v>
      </c>
    </row>
    <row r="20" spans="1:51" ht="15" customHeight="1">
      <c r="A20" s="2">
        <v>19</v>
      </c>
      <c r="B20" s="3">
        <v>45548</v>
      </c>
      <c r="C20" s="2" t="s">
        <v>47</v>
      </c>
      <c r="D20" s="2" t="s">
        <v>173</v>
      </c>
      <c r="E20" s="2" t="s">
        <v>84</v>
      </c>
      <c r="F20" s="7" t="s">
        <v>85</v>
      </c>
      <c r="G20" s="2" t="s">
        <v>174</v>
      </c>
      <c r="H20" s="2"/>
      <c r="I20" s="2" t="s">
        <v>52</v>
      </c>
      <c r="J20" s="2" t="s">
        <v>175</v>
      </c>
      <c r="K20" s="3">
        <v>45555</v>
      </c>
      <c r="L20" s="29">
        <v>208000</v>
      </c>
      <c r="M20" s="2" t="s">
        <v>52</v>
      </c>
      <c r="N20" s="2" t="s">
        <v>53</v>
      </c>
      <c r="O20" s="2" t="s">
        <v>52</v>
      </c>
      <c r="P20" s="2" t="s">
        <v>52</v>
      </c>
      <c r="Q20" s="2" t="s">
        <v>52</v>
      </c>
      <c r="R20" s="29">
        <v>200000</v>
      </c>
      <c r="S20" s="8">
        <v>0.04</v>
      </c>
      <c r="T20" s="29">
        <v>8000</v>
      </c>
      <c r="U20" s="29">
        <v>208000</v>
      </c>
      <c r="V20" s="29">
        <f t="shared" si="1"/>
        <v>6240</v>
      </c>
      <c r="W20" s="29">
        <f t="shared" si="2"/>
        <v>1760</v>
      </c>
      <c r="X20" s="39">
        <v>45555</v>
      </c>
      <c r="Y20" s="2" t="s">
        <v>58</v>
      </c>
      <c r="Z20" s="2" t="s">
        <v>176</v>
      </c>
      <c r="AA20" s="2" t="s">
        <v>177</v>
      </c>
      <c r="AB20" s="2">
        <v>9284915061</v>
      </c>
      <c r="AC20" s="15" t="s">
        <v>178</v>
      </c>
      <c r="AD20" s="2" t="s">
        <v>49</v>
      </c>
      <c r="AE20" s="2" t="s">
        <v>179</v>
      </c>
      <c r="AF20" s="2" t="s">
        <v>180</v>
      </c>
      <c r="AG20" s="3">
        <v>45559</v>
      </c>
      <c r="AH20" s="29">
        <v>200000</v>
      </c>
      <c r="AI20" s="29">
        <v>18000</v>
      </c>
      <c r="AJ20" s="29">
        <v>18000</v>
      </c>
      <c r="AK20" s="29">
        <f ca="1">-AK20</f>
        <v>0</v>
      </c>
      <c r="AL20" s="29">
        <v>236000</v>
      </c>
      <c r="AM20" s="29">
        <f t="shared" si="4"/>
        <v>20000</v>
      </c>
      <c r="AN20" s="29">
        <f t="shared" si="5"/>
        <v>216000</v>
      </c>
      <c r="AO20" s="3">
        <v>45589</v>
      </c>
      <c r="AP20" s="2" t="s">
        <v>93</v>
      </c>
      <c r="AQ20" s="12" t="s">
        <v>181</v>
      </c>
      <c r="AR20" s="3">
        <v>45558</v>
      </c>
      <c r="AS20" s="29">
        <v>208000</v>
      </c>
      <c r="AT20" s="3">
        <v>45680</v>
      </c>
      <c r="AU20" s="2" t="s">
        <v>176</v>
      </c>
      <c r="AV20" s="2" t="s">
        <v>49</v>
      </c>
      <c r="AW20" s="2" t="s">
        <v>49</v>
      </c>
      <c r="AX20" s="2" t="s">
        <v>49</v>
      </c>
      <c r="AY20" s="2" t="s">
        <v>73</v>
      </c>
    </row>
    <row r="21" spans="1:51" ht="15" customHeight="1">
      <c r="A21" s="2">
        <v>20</v>
      </c>
      <c r="B21" s="3">
        <v>45555</v>
      </c>
      <c r="C21" s="2" t="s">
        <v>47</v>
      </c>
      <c r="D21" s="2" t="s">
        <v>182</v>
      </c>
      <c r="E21" s="2" t="s">
        <v>182</v>
      </c>
      <c r="F21" s="7" t="s">
        <v>183</v>
      </c>
      <c r="G21" s="2" t="s">
        <v>184</v>
      </c>
      <c r="H21" s="2" t="s">
        <v>150</v>
      </c>
      <c r="I21" s="2" t="s">
        <v>52</v>
      </c>
      <c r="J21" s="2" t="s">
        <v>185</v>
      </c>
      <c r="K21" s="3">
        <v>45536</v>
      </c>
      <c r="L21" s="29" t="s">
        <v>186</v>
      </c>
      <c r="M21" s="2" t="s">
        <v>52</v>
      </c>
      <c r="N21" s="2" t="s">
        <v>53</v>
      </c>
      <c r="O21" s="2" t="s">
        <v>52</v>
      </c>
      <c r="P21" s="2" t="s">
        <v>52</v>
      </c>
      <c r="Q21" s="2" t="s">
        <v>52</v>
      </c>
      <c r="R21" s="29">
        <v>24250</v>
      </c>
      <c r="S21" s="8">
        <v>0.04</v>
      </c>
      <c r="T21" s="29">
        <v>970</v>
      </c>
      <c r="U21" s="29">
        <f t="shared" si="8"/>
        <v>25220</v>
      </c>
      <c r="V21" s="29">
        <f t="shared" si="1"/>
        <v>756.6</v>
      </c>
      <c r="W21" s="29">
        <f t="shared" si="2"/>
        <v>213.40000000000146</v>
      </c>
      <c r="X21" s="39">
        <v>45536</v>
      </c>
      <c r="Y21" s="2" t="s">
        <v>58</v>
      </c>
      <c r="Z21" s="7" t="s">
        <v>187</v>
      </c>
      <c r="AA21" s="2" t="s">
        <v>188</v>
      </c>
      <c r="AB21" s="2">
        <v>9148357366</v>
      </c>
      <c r="AC21" s="9" t="s">
        <v>189</v>
      </c>
      <c r="AD21" s="2" t="s">
        <v>49</v>
      </c>
      <c r="AE21" s="2" t="s">
        <v>190</v>
      </c>
      <c r="AF21" s="12" t="s">
        <v>191</v>
      </c>
      <c r="AG21" s="3">
        <v>45621</v>
      </c>
      <c r="AH21" s="29">
        <v>24250</v>
      </c>
      <c r="AI21" s="18">
        <v>2182.5</v>
      </c>
      <c r="AJ21" s="18">
        <v>2182.5</v>
      </c>
      <c r="AK21" s="18">
        <v>0</v>
      </c>
      <c r="AL21" s="30">
        <v>28615</v>
      </c>
      <c r="AM21" s="29">
        <f t="shared" si="4"/>
        <v>2425</v>
      </c>
      <c r="AN21" s="29">
        <f t="shared" si="5"/>
        <v>26190</v>
      </c>
      <c r="AO21" s="3">
        <v>45653</v>
      </c>
      <c r="AP21" s="2" t="s">
        <v>192</v>
      </c>
      <c r="AQ21" s="12" t="s">
        <v>193</v>
      </c>
      <c r="AR21" s="3">
        <v>45623</v>
      </c>
      <c r="AS21" s="34">
        <v>25220</v>
      </c>
      <c r="AT21" s="3">
        <v>45743</v>
      </c>
      <c r="AU21" s="7" t="s">
        <v>187</v>
      </c>
      <c r="AV21" s="2" t="s">
        <v>49</v>
      </c>
      <c r="AW21" s="2" t="s">
        <v>49</v>
      </c>
      <c r="AX21" s="2" t="s">
        <v>49</v>
      </c>
      <c r="AY21" s="2" t="s">
        <v>73</v>
      </c>
    </row>
    <row r="22" spans="1:51" ht="15" customHeight="1">
      <c r="A22" s="2">
        <v>21</v>
      </c>
      <c r="B22" s="3">
        <v>45558</v>
      </c>
      <c r="C22" s="2" t="s">
        <v>47</v>
      </c>
      <c r="D22" s="2" t="s">
        <v>60</v>
      </c>
      <c r="E22" s="2" t="s">
        <v>61</v>
      </c>
      <c r="F22" s="7" t="s">
        <v>62</v>
      </c>
      <c r="G22" s="12" t="s">
        <v>194</v>
      </c>
      <c r="H22" s="12" t="s">
        <v>64</v>
      </c>
      <c r="I22" s="2" t="s">
        <v>52</v>
      </c>
      <c r="J22" s="16" t="s">
        <v>195</v>
      </c>
      <c r="K22" s="3">
        <v>45558</v>
      </c>
      <c r="L22" s="29">
        <v>686400</v>
      </c>
      <c r="M22" s="2" t="s">
        <v>52</v>
      </c>
      <c r="N22" s="2" t="s">
        <v>53</v>
      </c>
      <c r="O22" s="2" t="s">
        <v>52</v>
      </c>
      <c r="P22" s="2" t="s">
        <v>52</v>
      </c>
      <c r="Q22" s="2" t="s">
        <v>52</v>
      </c>
      <c r="R22" s="29">
        <v>660000</v>
      </c>
      <c r="S22" s="8">
        <f t="shared" ref="S22:S27" si="9">T22/L22</f>
        <v>3.8461538461538464E-2</v>
      </c>
      <c r="T22" s="29">
        <f>L22-R22</f>
        <v>26400</v>
      </c>
      <c r="U22" s="29">
        <f t="shared" si="8"/>
        <v>686400</v>
      </c>
      <c r="V22" s="29">
        <f t="shared" si="1"/>
        <v>20592</v>
      </c>
      <c r="W22" s="29">
        <f t="shared" si="2"/>
        <v>5808</v>
      </c>
      <c r="X22" s="39">
        <v>45558</v>
      </c>
      <c r="Y22" s="2" t="s">
        <v>58</v>
      </c>
      <c r="Z22" s="7" t="s">
        <v>66</v>
      </c>
      <c r="AA22" s="2" t="s">
        <v>67</v>
      </c>
      <c r="AB22" s="2">
        <v>9810611240</v>
      </c>
      <c r="AC22" s="9" t="s">
        <v>68</v>
      </c>
      <c r="AD22" s="2" t="s">
        <v>49</v>
      </c>
      <c r="AE22" s="2" t="s">
        <v>196</v>
      </c>
      <c r="AF22" s="12" t="s">
        <v>197</v>
      </c>
      <c r="AG22" s="3">
        <v>45559</v>
      </c>
      <c r="AH22" s="29">
        <v>660000</v>
      </c>
      <c r="AI22" s="18">
        <v>0</v>
      </c>
      <c r="AJ22" s="18">
        <v>0</v>
      </c>
      <c r="AK22" s="30">
        <v>118800</v>
      </c>
      <c r="AL22" s="30">
        <v>778800</v>
      </c>
      <c r="AM22" s="29">
        <v>66000</v>
      </c>
      <c r="AN22" s="29">
        <f t="shared" si="5"/>
        <v>712800</v>
      </c>
      <c r="AO22" s="3">
        <v>45589</v>
      </c>
      <c r="AP22" s="2" t="s">
        <v>198</v>
      </c>
      <c r="AQ22" s="12" t="s">
        <v>199</v>
      </c>
      <c r="AR22" s="3">
        <v>45560</v>
      </c>
      <c r="AS22" s="29">
        <v>686400</v>
      </c>
      <c r="AT22" s="3">
        <v>45682</v>
      </c>
      <c r="AU22" s="7" t="s">
        <v>66</v>
      </c>
      <c r="AV22" s="2" t="s">
        <v>49</v>
      </c>
      <c r="AW22" s="2" t="s">
        <v>49</v>
      </c>
      <c r="AX22" s="2" t="s">
        <v>49</v>
      </c>
      <c r="AY22" s="2" t="s">
        <v>73</v>
      </c>
    </row>
    <row r="23" spans="1:51" ht="15" customHeight="1">
      <c r="A23" s="2">
        <v>22</v>
      </c>
      <c r="B23" s="3">
        <v>45558</v>
      </c>
      <c r="C23" s="2" t="s">
        <v>47</v>
      </c>
      <c r="D23" s="2" t="s">
        <v>60</v>
      </c>
      <c r="E23" s="2" t="s">
        <v>61</v>
      </c>
      <c r="F23" s="7" t="s">
        <v>62</v>
      </c>
      <c r="G23" s="12" t="s">
        <v>200</v>
      </c>
      <c r="H23" s="12" t="s">
        <v>64</v>
      </c>
      <c r="I23" s="2" t="s">
        <v>52</v>
      </c>
      <c r="J23" s="16" t="s">
        <v>201</v>
      </c>
      <c r="K23" s="3">
        <v>45558</v>
      </c>
      <c r="L23" s="30">
        <v>1153031.8799999999</v>
      </c>
      <c r="M23" s="2" t="s">
        <v>52</v>
      </c>
      <c r="N23" s="2" t="s">
        <v>53</v>
      </c>
      <c r="O23" s="2" t="s">
        <v>52</v>
      </c>
      <c r="P23" s="2" t="s">
        <v>52</v>
      </c>
      <c r="Q23" s="2" t="s">
        <v>52</v>
      </c>
      <c r="R23" s="29">
        <v>1108684.5</v>
      </c>
      <c r="S23" s="8">
        <f t="shared" si="9"/>
        <v>3.8461538461538367E-2</v>
      </c>
      <c r="T23" s="29">
        <f>L23-R23</f>
        <v>44347.379999999888</v>
      </c>
      <c r="U23" s="29">
        <f t="shared" si="8"/>
        <v>1153031.8799999999</v>
      </c>
      <c r="V23" s="29">
        <f t="shared" si="1"/>
        <v>34590.956399999995</v>
      </c>
      <c r="W23" s="29">
        <f t="shared" si="2"/>
        <v>9756.4235999998637</v>
      </c>
      <c r="X23" s="39">
        <v>45558</v>
      </c>
      <c r="Y23" s="2" t="s">
        <v>58</v>
      </c>
      <c r="Z23" s="7" t="s">
        <v>66</v>
      </c>
      <c r="AA23" s="2" t="s">
        <v>67</v>
      </c>
      <c r="AB23" s="2">
        <v>9810611240</v>
      </c>
      <c r="AC23" s="9" t="s">
        <v>68</v>
      </c>
      <c r="AD23" s="2" t="s">
        <v>49</v>
      </c>
      <c r="AE23" s="2" t="s">
        <v>202</v>
      </c>
      <c r="AF23" s="12" t="s">
        <v>203</v>
      </c>
      <c r="AG23" s="3">
        <v>45528</v>
      </c>
      <c r="AH23" s="29">
        <v>424476</v>
      </c>
      <c r="AI23" s="18">
        <v>0</v>
      </c>
      <c r="AJ23" s="18">
        <v>0</v>
      </c>
      <c r="AK23" s="29">
        <v>76405.679999999993</v>
      </c>
      <c r="AL23" s="30">
        <v>500882</v>
      </c>
      <c r="AM23" s="29">
        <f t="shared" si="4"/>
        <v>42447.600000000006</v>
      </c>
      <c r="AN23" s="29">
        <f t="shared" si="5"/>
        <v>458434.4</v>
      </c>
      <c r="AO23" s="3">
        <v>45589</v>
      </c>
      <c r="AP23" s="2" t="s">
        <v>198</v>
      </c>
      <c r="AQ23" s="12" t="s">
        <v>204</v>
      </c>
      <c r="AR23" s="3">
        <v>45560</v>
      </c>
      <c r="AS23" s="29">
        <v>1153032</v>
      </c>
      <c r="AT23" s="3">
        <v>45682</v>
      </c>
      <c r="AU23" s="7" t="s">
        <v>66</v>
      </c>
      <c r="AV23" s="2" t="s">
        <v>49</v>
      </c>
      <c r="AW23" s="2" t="s">
        <v>49</v>
      </c>
      <c r="AX23" s="2" t="s">
        <v>49</v>
      </c>
      <c r="AY23" s="2" t="s">
        <v>73</v>
      </c>
    </row>
    <row r="24" spans="1:51" ht="15" customHeight="1">
      <c r="A24" s="2">
        <v>23</v>
      </c>
      <c r="B24" s="3">
        <v>45558</v>
      </c>
      <c r="C24" s="2" t="s">
        <v>47</v>
      </c>
      <c r="D24" s="2" t="s">
        <v>60</v>
      </c>
      <c r="E24" s="2" t="s">
        <v>61</v>
      </c>
      <c r="F24" s="7" t="s">
        <v>62</v>
      </c>
      <c r="G24" s="12" t="s">
        <v>205</v>
      </c>
      <c r="H24" s="12" t="s">
        <v>64</v>
      </c>
      <c r="I24" s="2" t="s">
        <v>52</v>
      </c>
      <c r="J24" s="16" t="s">
        <v>206</v>
      </c>
      <c r="K24" s="3">
        <v>45558</v>
      </c>
      <c r="L24" s="30">
        <v>441455.04</v>
      </c>
      <c r="M24" s="2" t="s">
        <v>52</v>
      </c>
      <c r="N24" s="2" t="s">
        <v>53</v>
      </c>
      <c r="O24" s="2" t="s">
        <v>52</v>
      </c>
      <c r="P24" s="2" t="s">
        <v>52</v>
      </c>
      <c r="Q24" s="2" t="s">
        <v>52</v>
      </c>
      <c r="R24" s="29">
        <v>424476</v>
      </c>
      <c r="S24" s="8">
        <f t="shared" si="9"/>
        <v>3.8461538461538415E-2</v>
      </c>
      <c r="T24" s="29">
        <f>L24-R24</f>
        <v>16979.039999999979</v>
      </c>
      <c r="U24" s="29">
        <f t="shared" si="8"/>
        <v>441455.04</v>
      </c>
      <c r="V24" s="29">
        <f t="shared" si="1"/>
        <v>13243.651199999998</v>
      </c>
      <c r="W24" s="29">
        <f t="shared" si="2"/>
        <v>3735.388799999957</v>
      </c>
      <c r="X24" s="39">
        <v>45558</v>
      </c>
      <c r="Y24" s="2" t="s">
        <v>58</v>
      </c>
      <c r="Z24" s="7" t="s">
        <v>66</v>
      </c>
      <c r="AA24" s="2" t="s">
        <v>67</v>
      </c>
      <c r="AB24" s="2">
        <v>9810611240</v>
      </c>
      <c r="AC24" s="9" t="s">
        <v>68</v>
      </c>
      <c r="AD24" s="2" t="s">
        <v>49</v>
      </c>
      <c r="AE24" s="2" t="s">
        <v>202</v>
      </c>
      <c r="AF24" s="12" t="s">
        <v>207</v>
      </c>
      <c r="AG24" s="3">
        <v>45559</v>
      </c>
      <c r="AH24" s="29">
        <v>1108684.5</v>
      </c>
      <c r="AI24" s="18">
        <v>0</v>
      </c>
      <c r="AJ24" s="18">
        <v>0</v>
      </c>
      <c r="AK24" s="29">
        <v>199563.21</v>
      </c>
      <c r="AL24" s="30">
        <f>AH24+AI24+AJ24+AK24</f>
        <v>1308247.71</v>
      </c>
      <c r="AM24" s="29">
        <f t="shared" si="4"/>
        <v>110868.45000000001</v>
      </c>
      <c r="AN24" s="29">
        <f t="shared" si="5"/>
        <v>1197379.26</v>
      </c>
      <c r="AO24" s="3">
        <v>45589</v>
      </c>
      <c r="AP24" s="2" t="s">
        <v>198</v>
      </c>
      <c r="AQ24" s="12" t="s">
        <v>208</v>
      </c>
      <c r="AR24" s="3">
        <v>45560</v>
      </c>
      <c r="AS24" s="35">
        <v>441455.04</v>
      </c>
      <c r="AT24" s="3">
        <v>45682</v>
      </c>
      <c r="AU24" s="7" t="s">
        <v>66</v>
      </c>
      <c r="AV24" s="2" t="s">
        <v>49</v>
      </c>
      <c r="AW24" s="2" t="s">
        <v>49</v>
      </c>
      <c r="AX24" s="2" t="s">
        <v>49</v>
      </c>
      <c r="AY24" s="2" t="s">
        <v>73</v>
      </c>
    </row>
    <row r="25" spans="1:51" ht="15" customHeight="1">
      <c r="A25" s="2">
        <v>24</v>
      </c>
      <c r="B25" s="3">
        <v>45558</v>
      </c>
      <c r="C25" s="2" t="s">
        <v>47</v>
      </c>
      <c r="D25" s="2" t="s">
        <v>60</v>
      </c>
      <c r="E25" s="2" t="s">
        <v>61</v>
      </c>
      <c r="F25" s="7" t="s">
        <v>62</v>
      </c>
      <c r="G25" s="12" t="s">
        <v>209</v>
      </c>
      <c r="H25" s="12" t="s">
        <v>64</v>
      </c>
      <c r="I25" s="2" t="s">
        <v>52</v>
      </c>
      <c r="J25" s="16" t="s">
        <v>210</v>
      </c>
      <c r="K25" s="3">
        <v>45558</v>
      </c>
      <c r="L25" s="29">
        <v>572000</v>
      </c>
      <c r="M25" s="2" t="s">
        <v>52</v>
      </c>
      <c r="N25" s="2" t="s">
        <v>53</v>
      </c>
      <c r="O25" s="2" t="s">
        <v>52</v>
      </c>
      <c r="P25" s="2" t="s">
        <v>52</v>
      </c>
      <c r="Q25" s="2" t="s">
        <v>52</v>
      </c>
      <c r="R25" s="29">
        <v>550000</v>
      </c>
      <c r="S25" s="8">
        <f t="shared" si="9"/>
        <v>3.8461538461538464E-2</v>
      </c>
      <c r="T25" s="29">
        <f>L25-R25</f>
        <v>22000</v>
      </c>
      <c r="U25" s="29">
        <f t="shared" si="8"/>
        <v>572000</v>
      </c>
      <c r="V25" s="29">
        <f t="shared" si="1"/>
        <v>17160</v>
      </c>
      <c r="W25" s="29">
        <f t="shared" si="2"/>
        <v>4840</v>
      </c>
      <c r="X25" s="39">
        <v>45558</v>
      </c>
      <c r="Y25" s="2" t="s">
        <v>58</v>
      </c>
      <c r="Z25" s="7" t="s">
        <v>66</v>
      </c>
      <c r="AA25" s="2" t="s">
        <v>67</v>
      </c>
      <c r="AB25" s="2">
        <v>9810611240</v>
      </c>
      <c r="AC25" s="9" t="s">
        <v>68</v>
      </c>
      <c r="AD25" s="2" t="s">
        <v>49</v>
      </c>
      <c r="AE25" s="2" t="s">
        <v>202</v>
      </c>
      <c r="AF25" s="12" t="s">
        <v>211</v>
      </c>
      <c r="AG25" s="3">
        <v>45559</v>
      </c>
      <c r="AH25" s="29">
        <v>550000</v>
      </c>
      <c r="AI25" s="18">
        <v>0</v>
      </c>
      <c r="AJ25" s="18">
        <v>0</v>
      </c>
      <c r="AK25" s="29">
        <v>99000</v>
      </c>
      <c r="AL25" s="30">
        <f>AH25+AI25+AJ25+AK25</f>
        <v>649000</v>
      </c>
      <c r="AM25" s="29">
        <f t="shared" si="4"/>
        <v>55000</v>
      </c>
      <c r="AN25" s="29">
        <f t="shared" si="5"/>
        <v>594000</v>
      </c>
      <c r="AO25" s="3">
        <v>45589</v>
      </c>
      <c r="AP25" s="2" t="s">
        <v>198</v>
      </c>
      <c r="AQ25" s="12" t="s">
        <v>212</v>
      </c>
      <c r="AR25" s="3">
        <v>45560</v>
      </c>
      <c r="AS25" s="29">
        <v>572000</v>
      </c>
      <c r="AT25" s="3">
        <v>45682</v>
      </c>
      <c r="AU25" s="7" t="s">
        <v>66</v>
      </c>
      <c r="AV25" s="2" t="s">
        <v>49</v>
      </c>
      <c r="AW25" s="2" t="s">
        <v>49</v>
      </c>
      <c r="AX25" s="2" t="s">
        <v>49</v>
      </c>
      <c r="AY25" s="2" t="s">
        <v>73</v>
      </c>
    </row>
    <row r="26" spans="1:51" ht="15" customHeight="1">
      <c r="A26" s="2">
        <v>25</v>
      </c>
      <c r="B26" s="3">
        <v>45561</v>
      </c>
      <c r="C26" s="2" t="s">
        <v>47</v>
      </c>
      <c r="D26" s="2" t="s">
        <v>84</v>
      </c>
      <c r="E26" s="2" t="s">
        <v>84</v>
      </c>
      <c r="F26" s="7" t="s">
        <v>85</v>
      </c>
      <c r="G26" s="12" t="s">
        <v>213</v>
      </c>
      <c r="H26" s="12" t="s">
        <v>214</v>
      </c>
      <c r="I26" s="2" t="s">
        <v>52</v>
      </c>
      <c r="J26" s="2" t="s">
        <v>215</v>
      </c>
      <c r="K26" s="3">
        <v>45581</v>
      </c>
      <c r="L26" s="29">
        <v>395200</v>
      </c>
      <c r="M26" s="2" t="s">
        <v>52</v>
      </c>
      <c r="N26" s="2" t="s">
        <v>53</v>
      </c>
      <c r="O26" s="2" t="s">
        <v>52</v>
      </c>
      <c r="P26" s="2" t="s">
        <v>52</v>
      </c>
      <c r="Q26" s="2" t="s">
        <v>52</v>
      </c>
      <c r="R26" s="29">
        <v>380000</v>
      </c>
      <c r="S26" s="8">
        <f t="shared" si="9"/>
        <v>3.8461538461538464E-2</v>
      </c>
      <c r="T26" s="29">
        <v>15200</v>
      </c>
      <c r="U26" s="29">
        <f t="shared" si="8"/>
        <v>395200</v>
      </c>
      <c r="V26" s="29">
        <f t="shared" si="1"/>
        <v>11856</v>
      </c>
      <c r="W26" s="29">
        <f t="shared" si="2"/>
        <v>3344</v>
      </c>
      <c r="X26" s="39">
        <v>45581</v>
      </c>
      <c r="Y26" s="2" t="s">
        <v>58</v>
      </c>
      <c r="Z26" s="7" t="s">
        <v>216</v>
      </c>
      <c r="AA26" s="2" t="s">
        <v>217</v>
      </c>
      <c r="AB26" s="2">
        <v>7550027510</v>
      </c>
      <c r="AC26" s="2" t="s">
        <v>218</v>
      </c>
      <c r="AD26" s="2" t="s">
        <v>49</v>
      </c>
      <c r="AE26" s="2" t="s">
        <v>219</v>
      </c>
      <c r="AF26" s="12" t="s">
        <v>220</v>
      </c>
      <c r="AG26" s="3">
        <v>45587</v>
      </c>
      <c r="AH26" s="29">
        <v>380000</v>
      </c>
      <c r="AI26" s="18">
        <v>0</v>
      </c>
      <c r="AJ26" s="18">
        <v>0</v>
      </c>
      <c r="AK26" s="29">
        <v>68400</v>
      </c>
      <c r="AL26" s="30">
        <f>AH26+AI26+AJ26+AK26</f>
        <v>448400</v>
      </c>
      <c r="AM26" s="29">
        <f t="shared" si="4"/>
        <v>38000</v>
      </c>
      <c r="AN26" s="29">
        <f t="shared" si="5"/>
        <v>410400</v>
      </c>
      <c r="AO26" s="3">
        <v>45618</v>
      </c>
      <c r="AP26" s="2" t="s">
        <v>221</v>
      </c>
      <c r="AQ26" s="12" t="s">
        <v>222</v>
      </c>
      <c r="AR26" s="3">
        <v>45589</v>
      </c>
      <c r="AS26" s="29">
        <v>395200</v>
      </c>
      <c r="AT26" s="3">
        <v>45712</v>
      </c>
      <c r="AU26" s="7" t="s">
        <v>216</v>
      </c>
      <c r="AV26" s="2" t="s">
        <v>49</v>
      </c>
      <c r="AW26" s="2" t="s">
        <v>49</v>
      </c>
      <c r="AX26" s="2" t="s">
        <v>49</v>
      </c>
      <c r="AY26" s="2" t="s">
        <v>73</v>
      </c>
    </row>
    <row r="27" spans="1:51" ht="15" customHeight="1">
      <c r="A27" s="2">
        <v>26</v>
      </c>
      <c r="B27" s="3">
        <v>45561</v>
      </c>
      <c r="C27" s="2" t="s">
        <v>47</v>
      </c>
      <c r="D27" s="2" t="s">
        <v>60</v>
      </c>
      <c r="E27" s="2" t="s">
        <v>61</v>
      </c>
      <c r="F27" s="7" t="s">
        <v>62</v>
      </c>
      <c r="G27" s="12" t="s">
        <v>223</v>
      </c>
      <c r="H27" s="12" t="s">
        <v>64</v>
      </c>
      <c r="I27" s="2" t="s">
        <v>52</v>
      </c>
      <c r="J27" s="2" t="s">
        <v>224</v>
      </c>
      <c r="K27" s="3">
        <v>45568</v>
      </c>
      <c r="L27" s="29">
        <v>473200</v>
      </c>
      <c r="M27" s="2" t="s">
        <v>52</v>
      </c>
      <c r="N27" s="2" t="s">
        <v>53</v>
      </c>
      <c r="O27" s="2" t="s">
        <v>52</v>
      </c>
      <c r="P27" s="2" t="s">
        <v>52</v>
      </c>
      <c r="Q27" s="2" t="s">
        <v>52</v>
      </c>
      <c r="R27" s="29">
        <v>455000</v>
      </c>
      <c r="S27" s="8">
        <f t="shared" si="9"/>
        <v>3.8461538461538464E-2</v>
      </c>
      <c r="T27" s="29">
        <v>18200</v>
      </c>
      <c r="U27" s="29">
        <f t="shared" si="8"/>
        <v>473200</v>
      </c>
      <c r="V27" s="29">
        <f t="shared" si="1"/>
        <v>14196</v>
      </c>
      <c r="W27" s="29">
        <f t="shared" si="2"/>
        <v>4004</v>
      </c>
      <c r="X27" s="39">
        <v>45568</v>
      </c>
      <c r="Y27" s="2" t="s">
        <v>58</v>
      </c>
      <c r="Z27" s="13" t="s">
        <v>225</v>
      </c>
      <c r="AA27" s="2" t="s">
        <v>226</v>
      </c>
      <c r="AB27" s="2">
        <v>9844643997</v>
      </c>
      <c r="AC27" s="2" t="s">
        <v>227</v>
      </c>
      <c r="AD27" s="2" t="s">
        <v>49</v>
      </c>
      <c r="AE27" s="2" t="s">
        <v>228</v>
      </c>
      <c r="AF27" s="12" t="s">
        <v>229</v>
      </c>
      <c r="AG27" s="3">
        <v>45571</v>
      </c>
      <c r="AH27" s="29">
        <v>455000</v>
      </c>
      <c r="AI27" s="18">
        <v>40950</v>
      </c>
      <c r="AJ27" s="18">
        <v>40950</v>
      </c>
      <c r="AK27" s="18">
        <v>0</v>
      </c>
      <c r="AL27" s="30">
        <f>AH27+AI27+AJ27+AK27</f>
        <v>536900</v>
      </c>
      <c r="AM27" s="29">
        <f t="shared" si="4"/>
        <v>45500</v>
      </c>
      <c r="AN27" s="29">
        <f t="shared" si="5"/>
        <v>491400</v>
      </c>
      <c r="AO27" s="3">
        <v>45602</v>
      </c>
      <c r="AP27" s="2" t="s">
        <v>230</v>
      </c>
      <c r="AQ27" s="12" t="s">
        <v>231</v>
      </c>
      <c r="AR27" s="3">
        <v>45589</v>
      </c>
      <c r="AS27" s="29">
        <v>473200</v>
      </c>
      <c r="AT27" s="3">
        <v>45712</v>
      </c>
      <c r="AU27" s="13" t="s">
        <v>225</v>
      </c>
      <c r="AV27" s="2" t="s">
        <v>49</v>
      </c>
      <c r="AW27" s="2" t="s">
        <v>49</v>
      </c>
      <c r="AX27" s="2" t="s">
        <v>49</v>
      </c>
      <c r="AY27" s="2" t="s">
        <v>73</v>
      </c>
    </row>
    <row r="28" spans="1:51" ht="15" customHeight="1">
      <c r="A28" s="2">
        <v>27</v>
      </c>
      <c r="B28" s="3">
        <v>45575</v>
      </c>
      <c r="C28" s="2" t="s">
        <v>47</v>
      </c>
      <c r="D28" s="2" t="s">
        <v>232</v>
      </c>
      <c r="E28" s="2" t="s">
        <v>232</v>
      </c>
      <c r="F28" s="9" t="s">
        <v>233</v>
      </c>
      <c r="G28" s="2" t="s">
        <v>234</v>
      </c>
      <c r="H28" s="2" t="s">
        <v>235</v>
      </c>
      <c r="I28" s="2" t="s">
        <v>52</v>
      </c>
      <c r="J28" s="2" t="s">
        <v>49</v>
      </c>
      <c r="K28" s="2" t="s">
        <v>49</v>
      </c>
      <c r="L28" s="29">
        <v>442520</v>
      </c>
      <c r="M28" s="2" t="s">
        <v>52</v>
      </c>
      <c r="N28" s="2" t="s">
        <v>53</v>
      </c>
      <c r="O28" s="2" t="s">
        <v>52</v>
      </c>
      <c r="P28" s="2" t="s">
        <v>52</v>
      </c>
      <c r="Q28" s="2" t="s">
        <v>52</v>
      </c>
      <c r="R28" s="29">
        <v>425500</v>
      </c>
      <c r="S28" s="8">
        <v>0.04</v>
      </c>
      <c r="T28" s="29">
        <v>17020</v>
      </c>
      <c r="U28" s="29">
        <v>442520</v>
      </c>
      <c r="V28" s="29">
        <f t="shared" si="1"/>
        <v>13275.6</v>
      </c>
      <c r="W28" s="29">
        <f t="shared" si="2"/>
        <v>3744.4000000000233</v>
      </c>
      <c r="X28" s="39" t="s">
        <v>49</v>
      </c>
      <c r="Y28" s="2" t="s">
        <v>58</v>
      </c>
      <c r="Z28" s="2" t="s">
        <v>236</v>
      </c>
      <c r="AA28" s="2" t="s">
        <v>237</v>
      </c>
      <c r="AB28" s="2">
        <v>9986001016</v>
      </c>
      <c r="AC28" s="2" t="s">
        <v>238</v>
      </c>
      <c r="AD28" s="2" t="s">
        <v>49</v>
      </c>
      <c r="AE28" s="2" t="s">
        <v>49</v>
      </c>
      <c r="AF28" s="14" t="s">
        <v>49</v>
      </c>
      <c r="AG28" s="2" t="s">
        <v>49</v>
      </c>
      <c r="AH28" s="29" t="s">
        <v>49</v>
      </c>
      <c r="AI28" s="18" t="s">
        <v>49</v>
      </c>
      <c r="AJ28" s="18" t="s">
        <v>49</v>
      </c>
      <c r="AK28" s="18">
        <v>0</v>
      </c>
      <c r="AL28" s="2" t="s">
        <v>49</v>
      </c>
      <c r="AM28" s="2" t="s">
        <v>49</v>
      </c>
      <c r="AN28" s="2" t="s">
        <v>49</v>
      </c>
      <c r="AO28" s="2" t="s">
        <v>49</v>
      </c>
      <c r="AP28" s="2" t="s">
        <v>49</v>
      </c>
      <c r="AQ28" s="2" t="s">
        <v>49</v>
      </c>
      <c r="AR28" s="2" t="s">
        <v>49</v>
      </c>
      <c r="AS28" s="2" t="s">
        <v>49</v>
      </c>
      <c r="AT28" s="2" t="s">
        <v>49</v>
      </c>
      <c r="AU28" s="2" t="s">
        <v>236</v>
      </c>
      <c r="AV28" s="2" t="s">
        <v>49</v>
      </c>
      <c r="AW28" s="2" t="s">
        <v>49</v>
      </c>
      <c r="AX28" s="2" t="s">
        <v>49</v>
      </c>
      <c r="AY28" s="2" t="s">
        <v>59</v>
      </c>
    </row>
    <row r="29" spans="1:51" ht="15" customHeight="1">
      <c r="A29" s="2">
        <v>28</v>
      </c>
      <c r="B29" s="3">
        <v>45580</v>
      </c>
      <c r="C29" s="2" t="s">
        <v>47</v>
      </c>
      <c r="D29" s="2" t="s">
        <v>60</v>
      </c>
      <c r="E29" s="2" t="s">
        <v>61</v>
      </c>
      <c r="F29" s="7" t="s">
        <v>62</v>
      </c>
      <c r="G29" s="2" t="s">
        <v>239</v>
      </c>
      <c r="H29" s="2" t="s">
        <v>64</v>
      </c>
      <c r="I29" s="2" t="s">
        <v>52</v>
      </c>
      <c r="J29" s="2" t="s">
        <v>240</v>
      </c>
      <c r="K29" s="3">
        <v>45582</v>
      </c>
      <c r="L29" s="29">
        <v>376368.72</v>
      </c>
      <c r="M29" s="2" t="s">
        <v>52</v>
      </c>
      <c r="N29" s="2" t="s">
        <v>53</v>
      </c>
      <c r="O29" s="2" t="s">
        <v>52</v>
      </c>
      <c r="P29" s="2" t="s">
        <v>52</v>
      </c>
      <c r="Q29" s="2" t="s">
        <v>52</v>
      </c>
      <c r="R29" s="29">
        <v>361893</v>
      </c>
      <c r="S29" s="8">
        <f>T29/L29</f>
        <v>3.8461538461538464E-2</v>
      </c>
      <c r="T29" s="29">
        <v>14475.72</v>
      </c>
      <c r="U29" s="29">
        <v>376368.72</v>
      </c>
      <c r="V29" s="29">
        <f t="shared" si="1"/>
        <v>11291.061599999999</v>
      </c>
      <c r="W29" s="29">
        <f t="shared" si="2"/>
        <v>3184.6583999999566</v>
      </c>
      <c r="X29" s="39">
        <v>45582</v>
      </c>
      <c r="Y29" s="2" t="s">
        <v>58</v>
      </c>
      <c r="Z29" s="2" t="s">
        <v>241</v>
      </c>
      <c r="AA29" s="2" t="s">
        <v>67</v>
      </c>
      <c r="AB29" s="2">
        <v>9810611240</v>
      </c>
      <c r="AC29" s="9" t="s">
        <v>68</v>
      </c>
      <c r="AD29" s="2" t="s">
        <v>49</v>
      </c>
      <c r="AE29" s="2" t="s">
        <v>242</v>
      </c>
      <c r="AF29" s="12" t="s">
        <v>243</v>
      </c>
      <c r="AG29" s="3">
        <v>45601</v>
      </c>
      <c r="AH29" s="29">
        <v>361893</v>
      </c>
      <c r="AI29" s="18">
        <v>0</v>
      </c>
      <c r="AJ29" s="18">
        <v>0</v>
      </c>
      <c r="AK29" s="29">
        <v>64140.74</v>
      </c>
      <c r="AL29" s="30">
        <f>AH29+AI29+AJ29+AK29</f>
        <v>426033.74</v>
      </c>
      <c r="AM29" s="29">
        <f t="shared" si="4"/>
        <v>36189.300000000003</v>
      </c>
      <c r="AN29" s="29">
        <f t="shared" si="5"/>
        <v>389844.44</v>
      </c>
      <c r="AO29" s="3">
        <v>45631</v>
      </c>
      <c r="AP29" s="2" t="s">
        <v>244</v>
      </c>
      <c r="AQ29" s="12" t="s">
        <v>245</v>
      </c>
      <c r="AR29" s="3">
        <v>45610</v>
      </c>
      <c r="AS29" s="32" t="s">
        <v>246</v>
      </c>
      <c r="AT29" s="3">
        <v>45730</v>
      </c>
      <c r="AU29" s="2" t="s">
        <v>241</v>
      </c>
      <c r="AV29" s="2" t="s">
        <v>49</v>
      </c>
      <c r="AW29" s="2" t="s">
        <v>49</v>
      </c>
      <c r="AX29" s="2" t="s">
        <v>49</v>
      </c>
      <c r="AY29" s="2" t="s">
        <v>73</v>
      </c>
    </row>
    <row r="30" spans="1:51" ht="15" customHeight="1">
      <c r="A30" s="2">
        <v>29</v>
      </c>
      <c r="B30" s="3">
        <v>45583</v>
      </c>
      <c r="C30" s="2" t="s">
        <v>47</v>
      </c>
      <c r="D30" s="2" t="s">
        <v>84</v>
      </c>
      <c r="E30" s="2" t="s">
        <v>247</v>
      </c>
      <c r="F30" s="15" t="s">
        <v>248</v>
      </c>
      <c r="G30" s="13" t="s">
        <v>249</v>
      </c>
      <c r="H30" s="13" t="s">
        <v>250</v>
      </c>
      <c r="I30" s="2" t="s">
        <v>52</v>
      </c>
      <c r="J30" s="2" t="s">
        <v>251</v>
      </c>
      <c r="K30" s="3">
        <v>45602</v>
      </c>
      <c r="L30" s="29">
        <v>21580</v>
      </c>
      <c r="M30" s="2" t="s">
        <v>52</v>
      </c>
      <c r="N30" s="2" t="s">
        <v>53</v>
      </c>
      <c r="O30" s="2" t="s">
        <v>52</v>
      </c>
      <c r="P30" s="2" t="s">
        <v>52</v>
      </c>
      <c r="Q30" s="2" t="s">
        <v>52</v>
      </c>
      <c r="R30" s="29">
        <v>20750</v>
      </c>
      <c r="S30" s="8">
        <f>T30/L30</f>
        <v>3.8461538461538464E-2</v>
      </c>
      <c r="T30" s="29">
        <f>L30-R30</f>
        <v>830</v>
      </c>
      <c r="U30" s="29">
        <v>21580</v>
      </c>
      <c r="V30" s="29">
        <f t="shared" si="1"/>
        <v>647.4</v>
      </c>
      <c r="W30" s="29">
        <f t="shared" si="2"/>
        <v>182.59999999999854</v>
      </c>
      <c r="X30" s="39">
        <v>45602</v>
      </c>
      <c r="Y30" s="2" t="s">
        <v>58</v>
      </c>
      <c r="Z30" s="2" t="s">
        <v>252</v>
      </c>
      <c r="AA30" s="2" t="s">
        <v>252</v>
      </c>
      <c r="AB30" s="2">
        <v>9845174686</v>
      </c>
      <c r="AC30" s="2" t="s">
        <v>253</v>
      </c>
      <c r="AD30" s="2" t="s">
        <v>49</v>
      </c>
      <c r="AE30" s="2" t="s">
        <v>254</v>
      </c>
      <c r="AF30" s="17" t="s">
        <v>255</v>
      </c>
      <c r="AG30" s="3">
        <v>45627</v>
      </c>
      <c r="AH30" s="29">
        <v>20750</v>
      </c>
      <c r="AI30" s="18">
        <v>0</v>
      </c>
      <c r="AJ30" s="18">
        <v>0</v>
      </c>
      <c r="AK30" s="18">
        <v>0</v>
      </c>
      <c r="AL30" s="30">
        <f>AH30+AI30+AJ30+AK30</f>
        <v>20750</v>
      </c>
      <c r="AM30" s="18">
        <v>0</v>
      </c>
      <c r="AN30" s="29">
        <v>20750</v>
      </c>
      <c r="AO30" s="3">
        <v>45658</v>
      </c>
      <c r="AP30" s="2" t="s">
        <v>158</v>
      </c>
      <c r="AQ30" s="12" t="s">
        <v>256</v>
      </c>
      <c r="AR30" s="3">
        <v>45636</v>
      </c>
      <c r="AS30" s="37">
        <v>21580</v>
      </c>
      <c r="AT30" s="3">
        <v>45757</v>
      </c>
      <c r="AU30" s="2" t="s">
        <v>252</v>
      </c>
      <c r="AV30" s="2" t="s">
        <v>49</v>
      </c>
      <c r="AW30" s="2" t="s">
        <v>49</v>
      </c>
      <c r="AX30" s="2" t="s">
        <v>49</v>
      </c>
      <c r="AY30" s="2" t="s">
        <v>73</v>
      </c>
    </row>
    <row r="31" spans="1:51" ht="15" customHeight="1">
      <c r="A31" s="2">
        <v>30</v>
      </c>
      <c r="B31" s="3">
        <v>45588</v>
      </c>
      <c r="C31" s="2" t="s">
        <v>47</v>
      </c>
      <c r="D31" s="2" t="s">
        <v>232</v>
      </c>
      <c r="E31" s="2" t="s">
        <v>232</v>
      </c>
      <c r="F31" s="7" t="s">
        <v>233</v>
      </c>
      <c r="G31" s="13" t="s">
        <v>257</v>
      </c>
      <c r="H31" s="13" t="s">
        <v>258</v>
      </c>
      <c r="I31" s="2" t="s">
        <v>52</v>
      </c>
      <c r="J31" s="2" t="s">
        <v>259</v>
      </c>
      <c r="K31" s="3">
        <v>45600</v>
      </c>
      <c r="L31" s="18" t="s">
        <v>260</v>
      </c>
      <c r="M31" s="2" t="s">
        <v>52</v>
      </c>
      <c r="N31" s="2" t="s">
        <v>53</v>
      </c>
      <c r="O31" s="2" t="s">
        <v>52</v>
      </c>
      <c r="P31" s="2" t="s">
        <v>52</v>
      </c>
      <c r="Q31" s="2" t="s">
        <v>52</v>
      </c>
      <c r="R31" s="29">
        <v>15000</v>
      </c>
      <c r="S31" s="8">
        <v>0.04</v>
      </c>
      <c r="T31" s="29">
        <v>1200</v>
      </c>
      <c r="U31" s="29">
        <v>31200</v>
      </c>
      <c r="V31" s="29">
        <f t="shared" si="1"/>
        <v>936</v>
      </c>
      <c r="W31" s="29">
        <f t="shared" si="2"/>
        <v>15264</v>
      </c>
      <c r="X31" s="39">
        <v>45600</v>
      </c>
      <c r="Y31" s="2" t="s">
        <v>58</v>
      </c>
      <c r="Z31" s="2" t="s">
        <v>261</v>
      </c>
      <c r="AA31" s="2" t="s">
        <v>262</v>
      </c>
      <c r="AB31" s="2">
        <v>9731166520</v>
      </c>
      <c r="AC31" s="15" t="s">
        <v>263</v>
      </c>
      <c r="AD31" s="2" t="s">
        <v>49</v>
      </c>
      <c r="AE31" s="2" t="s">
        <v>264</v>
      </c>
      <c r="AF31" s="2" t="s">
        <v>265</v>
      </c>
      <c r="AG31" s="3">
        <v>45628</v>
      </c>
      <c r="AH31" s="29">
        <v>30000</v>
      </c>
      <c r="AI31" s="29">
        <v>2700</v>
      </c>
      <c r="AJ31" s="29">
        <v>2700</v>
      </c>
      <c r="AK31" s="18">
        <v>0</v>
      </c>
      <c r="AL31" s="30">
        <f>AH31+AI31+AJ31+AK31</f>
        <v>35400</v>
      </c>
      <c r="AM31" s="29">
        <f>AH31*10%</f>
        <v>3000</v>
      </c>
      <c r="AN31" s="29">
        <f t="shared" si="5"/>
        <v>32400</v>
      </c>
      <c r="AO31" s="3">
        <v>45659</v>
      </c>
      <c r="AP31" s="2" t="s">
        <v>158</v>
      </c>
      <c r="AQ31" s="12" t="s">
        <v>266</v>
      </c>
      <c r="AR31" s="3">
        <v>45630</v>
      </c>
      <c r="AS31" s="37">
        <v>31200</v>
      </c>
      <c r="AT31" s="3">
        <v>45751</v>
      </c>
      <c r="AU31" s="2" t="s">
        <v>261</v>
      </c>
      <c r="AV31" s="2" t="s">
        <v>49</v>
      </c>
      <c r="AW31" s="2" t="s">
        <v>49</v>
      </c>
      <c r="AX31" s="2" t="s">
        <v>49</v>
      </c>
      <c r="AY31" s="2" t="s">
        <v>73</v>
      </c>
    </row>
    <row r="32" spans="1:51" ht="15" customHeight="1">
      <c r="A32" s="2">
        <v>31</v>
      </c>
      <c r="B32" s="3">
        <v>45593</v>
      </c>
      <c r="C32" s="2" t="s">
        <v>47</v>
      </c>
      <c r="D32" s="2" t="s">
        <v>60</v>
      </c>
      <c r="E32" s="2" t="s">
        <v>61</v>
      </c>
      <c r="F32" s="7" t="s">
        <v>62</v>
      </c>
      <c r="G32" s="12" t="s">
        <v>267</v>
      </c>
      <c r="H32" s="12" t="s">
        <v>64</v>
      </c>
      <c r="I32" s="2" t="s">
        <v>52</v>
      </c>
      <c r="J32" s="2" t="s">
        <v>268</v>
      </c>
      <c r="K32" s="3">
        <v>45593</v>
      </c>
      <c r="L32" s="29">
        <v>484598.4</v>
      </c>
      <c r="M32" s="2" t="s">
        <v>52</v>
      </c>
      <c r="N32" s="2" t="s">
        <v>53</v>
      </c>
      <c r="O32" s="2" t="s">
        <v>52</v>
      </c>
      <c r="P32" s="2" t="s">
        <v>52</v>
      </c>
      <c r="Q32" s="2" t="s">
        <v>52</v>
      </c>
      <c r="R32" s="29">
        <v>465960</v>
      </c>
      <c r="S32" s="8">
        <f>T32/L32</f>
        <v>3.8461538461538464E-2</v>
      </c>
      <c r="T32" s="29">
        <v>18638.400000000001</v>
      </c>
      <c r="U32" s="29">
        <v>484598.4</v>
      </c>
      <c r="V32" s="29">
        <f t="shared" si="1"/>
        <v>14537.951999999999</v>
      </c>
      <c r="W32" s="29">
        <f t="shared" si="2"/>
        <v>4100.4480000000331</v>
      </c>
      <c r="X32" s="39">
        <v>45593</v>
      </c>
      <c r="Y32" s="2" t="s">
        <v>58</v>
      </c>
      <c r="Z32" s="7" t="s">
        <v>66</v>
      </c>
      <c r="AA32" s="2" t="s">
        <v>67</v>
      </c>
      <c r="AB32" s="2">
        <v>9810611240</v>
      </c>
      <c r="AC32" s="9" t="s">
        <v>68</v>
      </c>
      <c r="AD32" s="2" t="s">
        <v>49</v>
      </c>
      <c r="AE32" s="2" t="s">
        <v>269</v>
      </c>
      <c r="AF32" s="12" t="s">
        <v>270</v>
      </c>
      <c r="AG32" s="3">
        <v>45602</v>
      </c>
      <c r="AH32" s="32" t="s">
        <v>271</v>
      </c>
      <c r="AI32" s="18">
        <v>0</v>
      </c>
      <c r="AJ32" s="18">
        <v>0</v>
      </c>
      <c r="AK32" s="34">
        <v>83872.800000000003</v>
      </c>
      <c r="AL32" s="30">
        <v>549833</v>
      </c>
      <c r="AM32" s="29">
        <v>46596</v>
      </c>
      <c r="AN32" s="29">
        <v>504236.79999999999</v>
      </c>
      <c r="AO32" s="3">
        <v>45635</v>
      </c>
      <c r="AP32" s="2" t="s">
        <v>272</v>
      </c>
      <c r="AQ32" s="12" t="s">
        <v>273</v>
      </c>
      <c r="AR32" s="3">
        <v>45605</v>
      </c>
      <c r="AS32" s="32" t="s">
        <v>274</v>
      </c>
      <c r="AT32" s="3">
        <v>45725</v>
      </c>
      <c r="AU32" s="7" t="s">
        <v>66</v>
      </c>
      <c r="AV32" s="2" t="s">
        <v>49</v>
      </c>
      <c r="AW32" s="2" t="s">
        <v>49</v>
      </c>
      <c r="AX32" s="2" t="s">
        <v>49</v>
      </c>
      <c r="AY32" s="2" t="s">
        <v>73</v>
      </c>
    </row>
    <row r="33" spans="1:51" ht="15" customHeight="1">
      <c r="A33" s="2">
        <v>32</v>
      </c>
      <c r="B33" s="3">
        <v>45593</v>
      </c>
      <c r="C33" s="2" t="s">
        <v>47</v>
      </c>
      <c r="D33" s="2" t="s">
        <v>232</v>
      </c>
      <c r="E33" s="2" t="s">
        <v>232</v>
      </c>
      <c r="F33" s="9" t="s">
        <v>233</v>
      </c>
      <c r="G33" s="12" t="s">
        <v>275</v>
      </c>
      <c r="H33" s="12" t="s">
        <v>276</v>
      </c>
      <c r="I33" s="2" t="s">
        <v>52</v>
      </c>
      <c r="J33" s="2" t="s">
        <v>277</v>
      </c>
      <c r="K33" s="3">
        <v>45602</v>
      </c>
      <c r="L33" s="29" t="s">
        <v>278</v>
      </c>
      <c r="M33" s="2" t="s">
        <v>52</v>
      </c>
      <c r="N33" s="2" t="s">
        <v>53</v>
      </c>
      <c r="O33" s="2" t="s">
        <v>52</v>
      </c>
      <c r="P33" s="2" t="s">
        <v>52</v>
      </c>
      <c r="Q33" s="2" t="s">
        <v>52</v>
      </c>
      <c r="R33" s="29">
        <v>1217960</v>
      </c>
      <c r="S33" s="8">
        <v>0.04</v>
      </c>
      <c r="T33" s="29">
        <v>48718.400000000001</v>
      </c>
      <c r="U33" s="29">
        <v>1266678.3999999999</v>
      </c>
      <c r="V33" s="29">
        <f t="shared" si="1"/>
        <v>38000.351999999999</v>
      </c>
      <c r="W33" s="29">
        <f t="shared" si="2"/>
        <v>10718.047999999952</v>
      </c>
      <c r="X33" s="39">
        <v>45602</v>
      </c>
      <c r="Y33" s="2" t="s">
        <v>58</v>
      </c>
      <c r="Z33" s="2" t="s">
        <v>236</v>
      </c>
      <c r="AA33" s="2" t="s">
        <v>237</v>
      </c>
      <c r="AB33" s="2">
        <v>9986001016</v>
      </c>
      <c r="AC33" s="2" t="s">
        <v>238</v>
      </c>
      <c r="AD33" s="2" t="s">
        <v>49</v>
      </c>
      <c r="AE33" s="2" t="s">
        <v>279</v>
      </c>
      <c r="AF33" s="12" t="s">
        <v>280</v>
      </c>
      <c r="AG33" s="3">
        <v>45618</v>
      </c>
      <c r="AH33" s="29">
        <v>852572</v>
      </c>
      <c r="AI33" s="18">
        <v>0</v>
      </c>
      <c r="AJ33" s="18">
        <v>0</v>
      </c>
      <c r="AK33" s="29">
        <v>153462.96</v>
      </c>
      <c r="AL33" s="30">
        <f t="shared" ref="AL33:AL51" si="10">AH33+AI33+AJ33+AK33</f>
        <v>1006034.96</v>
      </c>
      <c r="AM33" s="29">
        <f>AH33*10%</f>
        <v>85257.200000000012</v>
      </c>
      <c r="AN33" s="29">
        <f t="shared" si="5"/>
        <v>920777.76</v>
      </c>
      <c r="AO33" s="3">
        <v>45648</v>
      </c>
      <c r="AP33" s="2" t="s">
        <v>272</v>
      </c>
      <c r="AQ33" s="12" t="s">
        <v>281</v>
      </c>
      <c r="AR33" s="3">
        <v>45622</v>
      </c>
      <c r="AS33" s="30">
        <v>852572</v>
      </c>
      <c r="AT33" s="3">
        <v>45742</v>
      </c>
      <c r="AU33" s="2" t="s">
        <v>236</v>
      </c>
      <c r="AV33" s="2" t="s">
        <v>49</v>
      </c>
      <c r="AW33" s="2" t="s">
        <v>49</v>
      </c>
      <c r="AX33" s="2" t="s">
        <v>49</v>
      </c>
      <c r="AY33" s="2" t="s">
        <v>73</v>
      </c>
    </row>
    <row r="34" spans="1:51" ht="15" customHeight="1">
      <c r="A34" s="2">
        <v>33</v>
      </c>
      <c r="B34" s="3">
        <v>45588</v>
      </c>
      <c r="C34" s="2" t="s">
        <v>47</v>
      </c>
      <c r="D34" s="2" t="s">
        <v>282</v>
      </c>
      <c r="E34" s="2" t="s">
        <v>282</v>
      </c>
      <c r="F34" s="7" t="s">
        <v>283</v>
      </c>
      <c r="G34" s="2" t="s">
        <v>284</v>
      </c>
      <c r="H34" s="2" t="s">
        <v>285</v>
      </c>
      <c r="I34" s="2" t="s">
        <v>52</v>
      </c>
      <c r="J34" s="2" t="s">
        <v>286</v>
      </c>
      <c r="K34" s="3">
        <v>45587</v>
      </c>
      <c r="L34" s="29">
        <v>1100000</v>
      </c>
      <c r="M34" s="2" t="s">
        <v>52</v>
      </c>
      <c r="N34" s="2" t="s">
        <v>53</v>
      </c>
      <c r="O34" s="2" t="s">
        <v>52</v>
      </c>
      <c r="P34" s="2" t="s">
        <v>52</v>
      </c>
      <c r="Q34" s="2" t="s">
        <v>52</v>
      </c>
      <c r="R34" s="29">
        <v>1056000</v>
      </c>
      <c r="S34" s="8">
        <f t="shared" ref="S34:S52" si="11">T34/L34</f>
        <v>0.04</v>
      </c>
      <c r="T34" s="29">
        <v>44000</v>
      </c>
      <c r="U34" s="29">
        <v>1100000</v>
      </c>
      <c r="V34" s="29">
        <f t="shared" si="1"/>
        <v>33000</v>
      </c>
      <c r="W34" s="29">
        <f t="shared" si="2"/>
        <v>11000</v>
      </c>
      <c r="X34" s="39">
        <v>45587</v>
      </c>
      <c r="Y34" s="2" t="s">
        <v>58</v>
      </c>
      <c r="Z34" s="2" t="s">
        <v>287</v>
      </c>
      <c r="AA34" s="2" t="s">
        <v>288</v>
      </c>
      <c r="AB34" s="2">
        <v>7905824265</v>
      </c>
      <c r="AC34" s="2" t="s">
        <v>289</v>
      </c>
      <c r="AD34" s="2" t="s">
        <v>49</v>
      </c>
      <c r="AE34" s="2" t="s">
        <v>155</v>
      </c>
      <c r="AF34" s="2" t="s">
        <v>290</v>
      </c>
      <c r="AG34" s="3">
        <v>45590</v>
      </c>
      <c r="AH34" s="29">
        <v>6000</v>
      </c>
      <c r="AI34" s="18">
        <v>0</v>
      </c>
      <c r="AJ34" s="18">
        <v>0</v>
      </c>
      <c r="AK34" s="29">
        <v>1080</v>
      </c>
      <c r="AL34" s="29">
        <f t="shared" si="10"/>
        <v>7080</v>
      </c>
      <c r="AM34" s="29">
        <f t="shared" si="4"/>
        <v>600</v>
      </c>
      <c r="AN34" s="29">
        <f t="shared" si="5"/>
        <v>6480</v>
      </c>
      <c r="AO34" s="3">
        <v>45621</v>
      </c>
      <c r="AP34" s="2" t="s">
        <v>291</v>
      </c>
      <c r="AQ34" s="2" t="s">
        <v>292</v>
      </c>
      <c r="AR34" s="3">
        <v>45602</v>
      </c>
      <c r="AS34" s="37">
        <v>82706</v>
      </c>
      <c r="AT34" s="3">
        <v>45722</v>
      </c>
      <c r="AU34" s="2" t="s">
        <v>287</v>
      </c>
      <c r="AV34" s="2" t="s">
        <v>49</v>
      </c>
      <c r="AW34" s="2" t="s">
        <v>49</v>
      </c>
      <c r="AX34" s="2" t="s">
        <v>49</v>
      </c>
      <c r="AY34" s="2" t="s">
        <v>73</v>
      </c>
    </row>
    <row r="35" spans="1:51" ht="15" customHeight="1">
      <c r="A35" s="2">
        <v>34</v>
      </c>
      <c r="B35" s="3">
        <v>45588</v>
      </c>
      <c r="C35" s="2" t="s">
        <v>47</v>
      </c>
      <c r="D35" s="2" t="s">
        <v>282</v>
      </c>
      <c r="E35" s="2" t="s">
        <v>282</v>
      </c>
      <c r="F35" s="7" t="s">
        <v>283</v>
      </c>
      <c r="G35" s="2" t="s">
        <v>284</v>
      </c>
      <c r="H35" s="2" t="s">
        <v>285</v>
      </c>
      <c r="I35" s="2" t="s">
        <v>52</v>
      </c>
      <c r="J35" s="2" t="s">
        <v>286</v>
      </c>
      <c r="K35" s="3">
        <v>45587</v>
      </c>
      <c r="L35" s="29">
        <v>1100000</v>
      </c>
      <c r="M35" s="2" t="s">
        <v>52</v>
      </c>
      <c r="N35" s="2" t="s">
        <v>53</v>
      </c>
      <c r="O35" s="2" t="s">
        <v>52</v>
      </c>
      <c r="P35" s="2" t="s">
        <v>52</v>
      </c>
      <c r="Q35" s="2" t="s">
        <v>52</v>
      </c>
      <c r="R35" s="29">
        <v>1056000</v>
      </c>
      <c r="S35" s="8">
        <f t="shared" si="11"/>
        <v>0.04</v>
      </c>
      <c r="T35" s="29">
        <v>44000</v>
      </c>
      <c r="U35" s="29">
        <v>1100000</v>
      </c>
      <c r="V35" s="29">
        <f t="shared" si="1"/>
        <v>33000</v>
      </c>
      <c r="W35" s="29">
        <f t="shared" si="2"/>
        <v>11000</v>
      </c>
      <c r="X35" s="39">
        <v>45587</v>
      </c>
      <c r="Y35" s="2" t="s">
        <v>58</v>
      </c>
      <c r="Z35" s="2" t="s">
        <v>287</v>
      </c>
      <c r="AA35" s="2" t="s">
        <v>288</v>
      </c>
      <c r="AB35" s="2">
        <v>7905824265</v>
      </c>
      <c r="AC35" s="2" t="s">
        <v>289</v>
      </c>
      <c r="AD35" s="2" t="s">
        <v>49</v>
      </c>
      <c r="AE35" s="2" t="s">
        <v>155</v>
      </c>
      <c r="AF35" s="2" t="s">
        <v>293</v>
      </c>
      <c r="AG35" s="3">
        <v>45590</v>
      </c>
      <c r="AH35" s="29">
        <v>3000</v>
      </c>
      <c r="AI35" s="18">
        <v>0</v>
      </c>
      <c r="AJ35" s="18">
        <v>0</v>
      </c>
      <c r="AK35" s="29">
        <v>540</v>
      </c>
      <c r="AL35" s="29">
        <f t="shared" si="10"/>
        <v>3540</v>
      </c>
      <c r="AM35" s="29">
        <f t="shared" si="4"/>
        <v>300</v>
      </c>
      <c r="AN35" s="29">
        <f t="shared" si="5"/>
        <v>3240</v>
      </c>
      <c r="AO35" s="3">
        <v>45621</v>
      </c>
      <c r="AP35" s="2" t="s">
        <v>291</v>
      </c>
      <c r="AQ35" s="2" t="s">
        <v>292</v>
      </c>
      <c r="AR35" s="3">
        <v>45602</v>
      </c>
      <c r="AS35" s="37">
        <v>82706</v>
      </c>
      <c r="AT35" s="3">
        <v>45722</v>
      </c>
      <c r="AU35" s="2" t="s">
        <v>287</v>
      </c>
      <c r="AV35" s="2" t="s">
        <v>49</v>
      </c>
      <c r="AW35" s="2" t="s">
        <v>49</v>
      </c>
      <c r="AX35" s="2" t="s">
        <v>49</v>
      </c>
      <c r="AY35" s="2" t="s">
        <v>73</v>
      </c>
    </row>
    <row r="36" spans="1:51" ht="15" customHeight="1">
      <c r="A36" s="2">
        <v>35</v>
      </c>
      <c r="B36" s="3">
        <v>45588</v>
      </c>
      <c r="C36" s="2" t="s">
        <v>47</v>
      </c>
      <c r="D36" s="2" t="s">
        <v>282</v>
      </c>
      <c r="E36" s="2" t="s">
        <v>282</v>
      </c>
      <c r="F36" s="7" t="s">
        <v>283</v>
      </c>
      <c r="G36" s="2" t="s">
        <v>284</v>
      </c>
      <c r="H36" s="2" t="s">
        <v>285</v>
      </c>
      <c r="I36" s="2" t="s">
        <v>52</v>
      </c>
      <c r="J36" s="2" t="s">
        <v>286</v>
      </c>
      <c r="K36" s="3">
        <v>45587</v>
      </c>
      <c r="L36" s="29">
        <v>1100000</v>
      </c>
      <c r="M36" s="2" t="s">
        <v>52</v>
      </c>
      <c r="N36" s="2" t="s">
        <v>53</v>
      </c>
      <c r="O36" s="2" t="s">
        <v>52</v>
      </c>
      <c r="P36" s="2" t="s">
        <v>52</v>
      </c>
      <c r="Q36" s="2" t="s">
        <v>52</v>
      </c>
      <c r="R36" s="29">
        <v>1056000</v>
      </c>
      <c r="S36" s="8">
        <f t="shared" si="11"/>
        <v>0.04</v>
      </c>
      <c r="T36" s="29">
        <v>44000</v>
      </c>
      <c r="U36" s="29">
        <v>1100000</v>
      </c>
      <c r="V36" s="29">
        <f t="shared" si="1"/>
        <v>33000</v>
      </c>
      <c r="W36" s="29">
        <f t="shared" si="2"/>
        <v>11000</v>
      </c>
      <c r="X36" s="39">
        <v>45587</v>
      </c>
      <c r="Y36" s="2" t="s">
        <v>58</v>
      </c>
      <c r="Z36" s="2" t="s">
        <v>287</v>
      </c>
      <c r="AA36" s="2" t="s">
        <v>288</v>
      </c>
      <c r="AB36" s="2">
        <v>7905824265</v>
      </c>
      <c r="AC36" s="2" t="s">
        <v>289</v>
      </c>
      <c r="AD36" s="2" t="s">
        <v>49</v>
      </c>
      <c r="AE36" s="2" t="s">
        <v>155</v>
      </c>
      <c r="AF36" s="2" t="s">
        <v>294</v>
      </c>
      <c r="AG36" s="3">
        <v>45590</v>
      </c>
      <c r="AH36" s="29">
        <v>3000</v>
      </c>
      <c r="AI36" s="18">
        <v>0</v>
      </c>
      <c r="AJ36" s="18">
        <v>0</v>
      </c>
      <c r="AK36" s="29">
        <v>540</v>
      </c>
      <c r="AL36" s="29">
        <f t="shared" si="10"/>
        <v>3540</v>
      </c>
      <c r="AM36" s="29">
        <f t="shared" si="4"/>
        <v>300</v>
      </c>
      <c r="AN36" s="29">
        <f t="shared" si="5"/>
        <v>3240</v>
      </c>
      <c r="AO36" s="3">
        <v>45621</v>
      </c>
      <c r="AP36" s="2" t="s">
        <v>291</v>
      </c>
      <c r="AQ36" s="2" t="s">
        <v>292</v>
      </c>
      <c r="AR36" s="3">
        <v>45602</v>
      </c>
      <c r="AS36" s="37">
        <v>82706</v>
      </c>
      <c r="AT36" s="3">
        <v>45722</v>
      </c>
      <c r="AU36" s="2" t="s">
        <v>287</v>
      </c>
      <c r="AV36" s="2" t="s">
        <v>49</v>
      </c>
      <c r="AW36" s="2" t="s">
        <v>49</v>
      </c>
      <c r="AX36" s="2" t="s">
        <v>49</v>
      </c>
      <c r="AY36" s="2" t="s">
        <v>73</v>
      </c>
    </row>
    <row r="37" spans="1:51" ht="15" customHeight="1">
      <c r="A37" s="2">
        <v>36</v>
      </c>
      <c r="B37" s="3">
        <v>45588</v>
      </c>
      <c r="C37" s="2" t="s">
        <v>47</v>
      </c>
      <c r="D37" s="2" t="s">
        <v>282</v>
      </c>
      <c r="E37" s="2" t="s">
        <v>282</v>
      </c>
      <c r="F37" s="7" t="s">
        <v>283</v>
      </c>
      <c r="G37" s="2" t="s">
        <v>284</v>
      </c>
      <c r="H37" s="2" t="s">
        <v>285</v>
      </c>
      <c r="I37" s="2" t="s">
        <v>52</v>
      </c>
      <c r="J37" s="2" t="s">
        <v>286</v>
      </c>
      <c r="K37" s="3">
        <v>45587</v>
      </c>
      <c r="L37" s="29">
        <v>1100000</v>
      </c>
      <c r="M37" s="2" t="s">
        <v>52</v>
      </c>
      <c r="N37" s="2" t="s">
        <v>53</v>
      </c>
      <c r="O37" s="2" t="s">
        <v>52</v>
      </c>
      <c r="P37" s="2" t="s">
        <v>52</v>
      </c>
      <c r="Q37" s="2" t="s">
        <v>52</v>
      </c>
      <c r="R37" s="29">
        <v>1056000</v>
      </c>
      <c r="S37" s="8">
        <f t="shared" si="11"/>
        <v>0.04</v>
      </c>
      <c r="T37" s="29">
        <v>44000</v>
      </c>
      <c r="U37" s="29">
        <v>1100000</v>
      </c>
      <c r="V37" s="29">
        <f t="shared" si="1"/>
        <v>33000</v>
      </c>
      <c r="W37" s="29">
        <f t="shared" si="2"/>
        <v>11000</v>
      </c>
      <c r="X37" s="39">
        <v>45587</v>
      </c>
      <c r="Y37" s="2" t="s">
        <v>58</v>
      </c>
      <c r="Z37" s="2" t="s">
        <v>287</v>
      </c>
      <c r="AA37" s="2" t="s">
        <v>288</v>
      </c>
      <c r="AB37" s="2">
        <v>7905824265</v>
      </c>
      <c r="AC37" s="2" t="s">
        <v>289</v>
      </c>
      <c r="AD37" s="2" t="s">
        <v>49</v>
      </c>
      <c r="AE37" s="2" t="s">
        <v>155</v>
      </c>
      <c r="AF37" s="2" t="s">
        <v>295</v>
      </c>
      <c r="AG37" s="3">
        <v>45590</v>
      </c>
      <c r="AH37" s="29">
        <v>3000</v>
      </c>
      <c r="AI37" s="18">
        <v>0</v>
      </c>
      <c r="AJ37" s="18">
        <v>0</v>
      </c>
      <c r="AK37" s="29">
        <v>540</v>
      </c>
      <c r="AL37" s="29">
        <f t="shared" si="10"/>
        <v>3540</v>
      </c>
      <c r="AM37" s="29">
        <f t="shared" si="4"/>
        <v>300</v>
      </c>
      <c r="AN37" s="29">
        <f t="shared" si="5"/>
        <v>3240</v>
      </c>
      <c r="AO37" s="3">
        <v>45621</v>
      </c>
      <c r="AP37" s="2" t="s">
        <v>291</v>
      </c>
      <c r="AQ37" s="2" t="s">
        <v>292</v>
      </c>
      <c r="AR37" s="3">
        <v>45602</v>
      </c>
      <c r="AS37" s="37">
        <v>82706</v>
      </c>
      <c r="AT37" s="3">
        <v>45722</v>
      </c>
      <c r="AU37" s="2" t="s">
        <v>287</v>
      </c>
      <c r="AV37" s="2" t="s">
        <v>49</v>
      </c>
      <c r="AW37" s="2" t="s">
        <v>49</v>
      </c>
      <c r="AX37" s="2" t="s">
        <v>49</v>
      </c>
      <c r="AY37" s="2" t="s">
        <v>73</v>
      </c>
    </row>
    <row r="38" spans="1:51" ht="15" customHeight="1">
      <c r="A38" s="2">
        <v>37</v>
      </c>
      <c r="B38" s="3">
        <v>45588</v>
      </c>
      <c r="C38" s="2" t="s">
        <v>47</v>
      </c>
      <c r="D38" s="2" t="s">
        <v>282</v>
      </c>
      <c r="E38" s="2" t="s">
        <v>282</v>
      </c>
      <c r="F38" s="7" t="s">
        <v>283</v>
      </c>
      <c r="G38" s="2" t="s">
        <v>284</v>
      </c>
      <c r="H38" s="2" t="s">
        <v>285</v>
      </c>
      <c r="I38" s="2" t="s">
        <v>52</v>
      </c>
      <c r="J38" s="2" t="s">
        <v>286</v>
      </c>
      <c r="K38" s="3">
        <v>45587</v>
      </c>
      <c r="L38" s="29">
        <v>1100000</v>
      </c>
      <c r="M38" s="2" t="s">
        <v>52</v>
      </c>
      <c r="N38" s="2" t="s">
        <v>53</v>
      </c>
      <c r="O38" s="2" t="s">
        <v>52</v>
      </c>
      <c r="P38" s="2" t="s">
        <v>52</v>
      </c>
      <c r="Q38" s="2" t="s">
        <v>52</v>
      </c>
      <c r="R38" s="29">
        <v>1056000</v>
      </c>
      <c r="S38" s="8">
        <f t="shared" si="11"/>
        <v>0.04</v>
      </c>
      <c r="T38" s="29">
        <v>44000</v>
      </c>
      <c r="U38" s="29">
        <v>1100000</v>
      </c>
      <c r="V38" s="29">
        <f t="shared" si="1"/>
        <v>33000</v>
      </c>
      <c r="W38" s="29">
        <f t="shared" si="2"/>
        <v>11000</v>
      </c>
      <c r="X38" s="39">
        <v>45587</v>
      </c>
      <c r="Y38" s="2" t="s">
        <v>58</v>
      </c>
      <c r="Z38" s="2" t="s">
        <v>287</v>
      </c>
      <c r="AA38" s="2" t="s">
        <v>288</v>
      </c>
      <c r="AB38" s="2">
        <v>7905824265</v>
      </c>
      <c r="AC38" s="2" t="s">
        <v>289</v>
      </c>
      <c r="AD38" s="2" t="s">
        <v>49</v>
      </c>
      <c r="AE38" s="2" t="s">
        <v>155</v>
      </c>
      <c r="AF38" s="2" t="s">
        <v>296</v>
      </c>
      <c r="AG38" s="3">
        <v>45590</v>
      </c>
      <c r="AH38" s="29">
        <v>1275</v>
      </c>
      <c r="AI38" s="18">
        <v>0</v>
      </c>
      <c r="AJ38" s="18">
        <v>0</v>
      </c>
      <c r="AK38" s="29">
        <v>229.5</v>
      </c>
      <c r="AL38" s="29">
        <f t="shared" si="10"/>
        <v>1504.5</v>
      </c>
      <c r="AM38" s="29">
        <f t="shared" si="4"/>
        <v>127.5</v>
      </c>
      <c r="AN38" s="29">
        <f t="shared" si="5"/>
        <v>1377</v>
      </c>
      <c r="AO38" s="3">
        <v>45621</v>
      </c>
      <c r="AP38" s="2" t="s">
        <v>291</v>
      </c>
      <c r="AQ38" s="2" t="s">
        <v>292</v>
      </c>
      <c r="AR38" s="3">
        <v>45602</v>
      </c>
      <c r="AS38" s="37">
        <v>82706</v>
      </c>
      <c r="AT38" s="3">
        <v>45722</v>
      </c>
      <c r="AU38" s="2" t="s">
        <v>287</v>
      </c>
      <c r="AV38" s="2" t="s">
        <v>49</v>
      </c>
      <c r="AW38" s="2" t="s">
        <v>49</v>
      </c>
      <c r="AX38" s="2" t="s">
        <v>49</v>
      </c>
      <c r="AY38" s="2" t="s">
        <v>73</v>
      </c>
    </row>
    <row r="39" spans="1:51" ht="15" customHeight="1">
      <c r="A39" s="2">
        <v>38</v>
      </c>
      <c r="B39" s="3">
        <v>45588</v>
      </c>
      <c r="C39" s="2" t="s">
        <v>47</v>
      </c>
      <c r="D39" s="2" t="s">
        <v>282</v>
      </c>
      <c r="E39" s="2" t="s">
        <v>282</v>
      </c>
      <c r="F39" s="7" t="s">
        <v>283</v>
      </c>
      <c r="G39" s="2" t="s">
        <v>284</v>
      </c>
      <c r="H39" s="2" t="s">
        <v>285</v>
      </c>
      <c r="I39" s="2" t="s">
        <v>52</v>
      </c>
      <c r="J39" s="2" t="s">
        <v>286</v>
      </c>
      <c r="K39" s="3">
        <v>45587</v>
      </c>
      <c r="L39" s="29">
        <v>1100000</v>
      </c>
      <c r="M39" s="2" t="s">
        <v>52</v>
      </c>
      <c r="N39" s="2" t="s">
        <v>53</v>
      </c>
      <c r="O39" s="2" t="s">
        <v>52</v>
      </c>
      <c r="P39" s="2" t="s">
        <v>52</v>
      </c>
      <c r="Q39" s="2" t="s">
        <v>52</v>
      </c>
      <c r="R39" s="29">
        <v>1056000</v>
      </c>
      <c r="S39" s="8">
        <f t="shared" si="11"/>
        <v>0.04</v>
      </c>
      <c r="T39" s="29">
        <v>44000</v>
      </c>
      <c r="U39" s="29">
        <v>1100000</v>
      </c>
      <c r="V39" s="29">
        <f t="shared" si="1"/>
        <v>33000</v>
      </c>
      <c r="W39" s="29">
        <f t="shared" si="2"/>
        <v>11000</v>
      </c>
      <c r="X39" s="39">
        <v>45587</v>
      </c>
      <c r="Y39" s="2" t="s">
        <v>58</v>
      </c>
      <c r="Z39" s="2" t="s">
        <v>287</v>
      </c>
      <c r="AA39" s="2" t="s">
        <v>288</v>
      </c>
      <c r="AB39" s="2">
        <v>7905824265</v>
      </c>
      <c r="AC39" s="2" t="s">
        <v>289</v>
      </c>
      <c r="AD39" s="2" t="s">
        <v>49</v>
      </c>
      <c r="AE39" s="2" t="s">
        <v>155</v>
      </c>
      <c r="AF39" s="2" t="s">
        <v>297</v>
      </c>
      <c r="AG39" s="3">
        <v>45594</v>
      </c>
      <c r="AH39" s="29">
        <v>6000</v>
      </c>
      <c r="AI39" s="18">
        <v>0</v>
      </c>
      <c r="AJ39" s="18">
        <v>0</v>
      </c>
      <c r="AK39" s="29">
        <v>1080</v>
      </c>
      <c r="AL39" s="29">
        <f t="shared" si="10"/>
        <v>7080</v>
      </c>
      <c r="AM39" s="29">
        <f t="shared" si="4"/>
        <v>600</v>
      </c>
      <c r="AN39" s="29">
        <f t="shared" si="5"/>
        <v>6480</v>
      </c>
      <c r="AO39" s="3">
        <v>45625</v>
      </c>
      <c r="AP39" s="2" t="s">
        <v>291</v>
      </c>
      <c r="AQ39" s="2" t="s">
        <v>292</v>
      </c>
      <c r="AR39" s="3">
        <v>45602</v>
      </c>
      <c r="AS39" s="37">
        <v>82706</v>
      </c>
      <c r="AT39" s="3">
        <v>45722</v>
      </c>
      <c r="AU39" s="2" t="s">
        <v>287</v>
      </c>
      <c r="AV39" s="2" t="s">
        <v>49</v>
      </c>
      <c r="AW39" s="2" t="s">
        <v>49</v>
      </c>
      <c r="AX39" s="2" t="s">
        <v>49</v>
      </c>
      <c r="AY39" s="2" t="s">
        <v>73</v>
      </c>
    </row>
    <row r="40" spans="1:51" ht="15" customHeight="1">
      <c r="A40" s="2">
        <v>39</v>
      </c>
      <c r="B40" s="3">
        <v>45588</v>
      </c>
      <c r="C40" s="2" t="s">
        <v>47</v>
      </c>
      <c r="D40" s="2" t="s">
        <v>282</v>
      </c>
      <c r="E40" s="2" t="s">
        <v>282</v>
      </c>
      <c r="F40" s="7" t="s">
        <v>283</v>
      </c>
      <c r="G40" s="2" t="s">
        <v>284</v>
      </c>
      <c r="H40" s="2" t="s">
        <v>285</v>
      </c>
      <c r="I40" s="2" t="s">
        <v>52</v>
      </c>
      <c r="J40" s="2" t="s">
        <v>286</v>
      </c>
      <c r="K40" s="3">
        <v>45587</v>
      </c>
      <c r="L40" s="29">
        <v>1100000</v>
      </c>
      <c r="M40" s="2" t="s">
        <v>52</v>
      </c>
      <c r="N40" s="2" t="s">
        <v>53</v>
      </c>
      <c r="O40" s="2" t="s">
        <v>52</v>
      </c>
      <c r="P40" s="2" t="s">
        <v>52</v>
      </c>
      <c r="Q40" s="2" t="s">
        <v>52</v>
      </c>
      <c r="R40" s="29">
        <v>1056000</v>
      </c>
      <c r="S40" s="8">
        <f t="shared" si="11"/>
        <v>0.04</v>
      </c>
      <c r="T40" s="29">
        <v>44000</v>
      </c>
      <c r="U40" s="29">
        <v>1100000</v>
      </c>
      <c r="V40" s="29">
        <f t="shared" si="1"/>
        <v>33000</v>
      </c>
      <c r="W40" s="29">
        <f t="shared" si="2"/>
        <v>11000</v>
      </c>
      <c r="X40" s="39">
        <v>45587</v>
      </c>
      <c r="Y40" s="2" t="s">
        <v>58</v>
      </c>
      <c r="Z40" s="2" t="s">
        <v>287</v>
      </c>
      <c r="AA40" s="2" t="s">
        <v>288</v>
      </c>
      <c r="AB40" s="2">
        <v>7905824265</v>
      </c>
      <c r="AC40" s="2" t="s">
        <v>289</v>
      </c>
      <c r="AD40" s="2" t="s">
        <v>49</v>
      </c>
      <c r="AE40" s="2" t="s">
        <v>155</v>
      </c>
      <c r="AF40" s="2" t="s">
        <v>298</v>
      </c>
      <c r="AG40" s="3">
        <v>45594</v>
      </c>
      <c r="AH40" s="29">
        <v>6000</v>
      </c>
      <c r="AI40" s="18">
        <v>0</v>
      </c>
      <c r="AJ40" s="18">
        <v>0</v>
      </c>
      <c r="AK40" s="29">
        <v>1080</v>
      </c>
      <c r="AL40" s="29">
        <f t="shared" si="10"/>
        <v>7080</v>
      </c>
      <c r="AM40" s="29">
        <f t="shared" si="4"/>
        <v>600</v>
      </c>
      <c r="AN40" s="29">
        <f t="shared" si="5"/>
        <v>6480</v>
      </c>
      <c r="AO40" s="3">
        <v>45625</v>
      </c>
      <c r="AP40" s="2" t="s">
        <v>291</v>
      </c>
      <c r="AQ40" s="2" t="s">
        <v>292</v>
      </c>
      <c r="AR40" s="3">
        <v>45602</v>
      </c>
      <c r="AS40" s="37">
        <v>82706</v>
      </c>
      <c r="AT40" s="3">
        <v>45722</v>
      </c>
      <c r="AU40" s="2" t="s">
        <v>287</v>
      </c>
      <c r="AV40" s="2" t="s">
        <v>49</v>
      </c>
      <c r="AW40" s="2" t="s">
        <v>49</v>
      </c>
      <c r="AX40" s="2" t="s">
        <v>49</v>
      </c>
      <c r="AY40" s="2" t="s">
        <v>73</v>
      </c>
    </row>
    <row r="41" spans="1:51" ht="15" customHeight="1">
      <c r="A41" s="2">
        <v>40</v>
      </c>
      <c r="B41" s="3">
        <v>45588</v>
      </c>
      <c r="C41" s="2" t="s">
        <v>47</v>
      </c>
      <c r="D41" s="2" t="s">
        <v>282</v>
      </c>
      <c r="E41" s="2" t="s">
        <v>282</v>
      </c>
      <c r="F41" s="7" t="s">
        <v>283</v>
      </c>
      <c r="G41" s="2" t="s">
        <v>284</v>
      </c>
      <c r="H41" s="2" t="s">
        <v>285</v>
      </c>
      <c r="I41" s="2" t="s">
        <v>52</v>
      </c>
      <c r="J41" s="2" t="s">
        <v>286</v>
      </c>
      <c r="K41" s="3">
        <v>45587</v>
      </c>
      <c r="L41" s="29">
        <v>1100000</v>
      </c>
      <c r="M41" s="2" t="s">
        <v>52</v>
      </c>
      <c r="N41" s="2" t="s">
        <v>53</v>
      </c>
      <c r="O41" s="2" t="s">
        <v>52</v>
      </c>
      <c r="P41" s="2" t="s">
        <v>52</v>
      </c>
      <c r="Q41" s="2" t="s">
        <v>52</v>
      </c>
      <c r="R41" s="29">
        <v>1056000</v>
      </c>
      <c r="S41" s="8">
        <f t="shared" si="11"/>
        <v>0.04</v>
      </c>
      <c r="T41" s="29">
        <v>44000</v>
      </c>
      <c r="U41" s="29">
        <v>1100000</v>
      </c>
      <c r="V41" s="29">
        <f t="shared" si="1"/>
        <v>33000</v>
      </c>
      <c r="W41" s="29">
        <f t="shared" si="2"/>
        <v>11000</v>
      </c>
      <c r="X41" s="39">
        <v>45587</v>
      </c>
      <c r="Y41" s="2" t="s">
        <v>58</v>
      </c>
      <c r="Z41" s="2" t="s">
        <v>287</v>
      </c>
      <c r="AA41" s="2" t="s">
        <v>288</v>
      </c>
      <c r="AB41" s="2">
        <v>7905824265</v>
      </c>
      <c r="AC41" s="2" t="s">
        <v>289</v>
      </c>
      <c r="AD41" s="2" t="s">
        <v>49</v>
      </c>
      <c r="AE41" s="2" t="s">
        <v>155</v>
      </c>
      <c r="AF41" s="2" t="s">
        <v>299</v>
      </c>
      <c r="AG41" s="3">
        <v>45594</v>
      </c>
      <c r="AH41" s="29">
        <v>6000</v>
      </c>
      <c r="AI41" s="18">
        <v>0</v>
      </c>
      <c r="AJ41" s="18">
        <v>0</v>
      </c>
      <c r="AK41" s="29">
        <v>1080</v>
      </c>
      <c r="AL41" s="29">
        <f t="shared" si="10"/>
        <v>7080</v>
      </c>
      <c r="AM41" s="29">
        <f t="shared" si="4"/>
        <v>600</v>
      </c>
      <c r="AN41" s="29">
        <f t="shared" si="5"/>
        <v>6480</v>
      </c>
      <c r="AO41" s="3">
        <v>45625</v>
      </c>
      <c r="AP41" s="2" t="s">
        <v>291</v>
      </c>
      <c r="AQ41" s="2" t="s">
        <v>292</v>
      </c>
      <c r="AR41" s="3">
        <v>45602</v>
      </c>
      <c r="AS41" s="37">
        <v>82706</v>
      </c>
      <c r="AT41" s="3">
        <v>45722</v>
      </c>
      <c r="AU41" s="2" t="s">
        <v>287</v>
      </c>
      <c r="AV41" s="2" t="s">
        <v>49</v>
      </c>
      <c r="AW41" s="2" t="s">
        <v>49</v>
      </c>
      <c r="AX41" s="2" t="s">
        <v>49</v>
      </c>
      <c r="AY41" s="2" t="s">
        <v>73</v>
      </c>
    </row>
    <row r="42" spans="1:51" ht="15" customHeight="1">
      <c r="A42" s="2">
        <v>41</v>
      </c>
      <c r="B42" s="3">
        <v>45588</v>
      </c>
      <c r="C42" s="2" t="s">
        <v>47</v>
      </c>
      <c r="D42" s="2" t="s">
        <v>282</v>
      </c>
      <c r="E42" s="2" t="s">
        <v>282</v>
      </c>
      <c r="F42" s="7" t="s">
        <v>283</v>
      </c>
      <c r="G42" s="2" t="s">
        <v>284</v>
      </c>
      <c r="H42" s="2" t="s">
        <v>285</v>
      </c>
      <c r="I42" s="2" t="s">
        <v>52</v>
      </c>
      <c r="J42" s="2" t="s">
        <v>286</v>
      </c>
      <c r="K42" s="3">
        <v>45587</v>
      </c>
      <c r="L42" s="29">
        <v>1100000</v>
      </c>
      <c r="M42" s="2" t="s">
        <v>52</v>
      </c>
      <c r="N42" s="2" t="s">
        <v>53</v>
      </c>
      <c r="O42" s="2" t="s">
        <v>52</v>
      </c>
      <c r="P42" s="2" t="s">
        <v>52</v>
      </c>
      <c r="Q42" s="2" t="s">
        <v>52</v>
      </c>
      <c r="R42" s="29">
        <v>1056000</v>
      </c>
      <c r="S42" s="8">
        <f t="shared" si="11"/>
        <v>0.04</v>
      </c>
      <c r="T42" s="29">
        <v>44000</v>
      </c>
      <c r="U42" s="29">
        <v>1100000</v>
      </c>
      <c r="V42" s="29">
        <f t="shared" si="1"/>
        <v>33000</v>
      </c>
      <c r="W42" s="29">
        <f t="shared" si="2"/>
        <v>11000</v>
      </c>
      <c r="X42" s="39">
        <v>45587</v>
      </c>
      <c r="Y42" s="2" t="s">
        <v>58</v>
      </c>
      <c r="Z42" s="2" t="s">
        <v>287</v>
      </c>
      <c r="AA42" s="2" t="s">
        <v>288</v>
      </c>
      <c r="AB42" s="2">
        <v>7905824265</v>
      </c>
      <c r="AC42" s="2" t="s">
        <v>289</v>
      </c>
      <c r="AD42" s="2" t="s">
        <v>49</v>
      </c>
      <c r="AE42" s="2" t="s">
        <v>155</v>
      </c>
      <c r="AF42" s="2" t="s">
        <v>300</v>
      </c>
      <c r="AG42" s="3">
        <v>45594</v>
      </c>
      <c r="AH42" s="29">
        <v>3000</v>
      </c>
      <c r="AI42" s="18">
        <v>0</v>
      </c>
      <c r="AJ42" s="18">
        <v>0</v>
      </c>
      <c r="AK42" s="29">
        <v>540</v>
      </c>
      <c r="AL42" s="29">
        <f t="shared" si="10"/>
        <v>3540</v>
      </c>
      <c r="AM42" s="29">
        <f t="shared" si="4"/>
        <v>300</v>
      </c>
      <c r="AN42" s="29">
        <f t="shared" si="5"/>
        <v>3240</v>
      </c>
      <c r="AO42" s="3">
        <v>45625</v>
      </c>
      <c r="AP42" s="2" t="s">
        <v>291</v>
      </c>
      <c r="AQ42" s="2" t="s">
        <v>292</v>
      </c>
      <c r="AR42" s="3">
        <v>45602</v>
      </c>
      <c r="AS42" s="37">
        <v>82706</v>
      </c>
      <c r="AT42" s="3">
        <v>45722</v>
      </c>
      <c r="AU42" s="2" t="s">
        <v>287</v>
      </c>
      <c r="AV42" s="2" t="s">
        <v>49</v>
      </c>
      <c r="AW42" s="2" t="s">
        <v>49</v>
      </c>
      <c r="AX42" s="2" t="s">
        <v>49</v>
      </c>
      <c r="AY42" s="2" t="s">
        <v>73</v>
      </c>
    </row>
    <row r="43" spans="1:51" ht="15" customHeight="1">
      <c r="A43" s="2">
        <v>42</v>
      </c>
      <c r="B43" s="3">
        <v>45588</v>
      </c>
      <c r="C43" s="2" t="s">
        <v>47</v>
      </c>
      <c r="D43" s="2" t="s">
        <v>282</v>
      </c>
      <c r="E43" s="2" t="s">
        <v>282</v>
      </c>
      <c r="F43" s="7" t="s">
        <v>283</v>
      </c>
      <c r="G43" s="2" t="s">
        <v>284</v>
      </c>
      <c r="H43" s="2" t="s">
        <v>285</v>
      </c>
      <c r="I43" s="2" t="s">
        <v>52</v>
      </c>
      <c r="J43" s="2" t="s">
        <v>286</v>
      </c>
      <c r="K43" s="3">
        <v>45587</v>
      </c>
      <c r="L43" s="29">
        <v>1100000</v>
      </c>
      <c r="M43" s="2" t="s">
        <v>52</v>
      </c>
      <c r="N43" s="2" t="s">
        <v>53</v>
      </c>
      <c r="O43" s="2" t="s">
        <v>52</v>
      </c>
      <c r="P43" s="2" t="s">
        <v>52</v>
      </c>
      <c r="Q43" s="2" t="s">
        <v>52</v>
      </c>
      <c r="R43" s="29">
        <v>1056000</v>
      </c>
      <c r="S43" s="8">
        <f t="shared" si="11"/>
        <v>0.04</v>
      </c>
      <c r="T43" s="29">
        <v>44000</v>
      </c>
      <c r="U43" s="29">
        <v>1100000</v>
      </c>
      <c r="V43" s="29">
        <f t="shared" si="1"/>
        <v>33000</v>
      </c>
      <c r="W43" s="29">
        <f t="shared" si="2"/>
        <v>11000</v>
      </c>
      <c r="X43" s="39">
        <v>45587</v>
      </c>
      <c r="Y43" s="2" t="s">
        <v>58</v>
      </c>
      <c r="Z43" s="2" t="s">
        <v>287</v>
      </c>
      <c r="AA43" s="2" t="s">
        <v>288</v>
      </c>
      <c r="AB43" s="2">
        <v>7905824265</v>
      </c>
      <c r="AC43" s="2" t="s">
        <v>289</v>
      </c>
      <c r="AD43" s="2" t="s">
        <v>49</v>
      </c>
      <c r="AE43" s="2" t="s">
        <v>155</v>
      </c>
      <c r="AF43" s="2" t="s">
        <v>301</v>
      </c>
      <c r="AG43" s="3">
        <v>45594</v>
      </c>
      <c r="AH43" s="29">
        <v>3000</v>
      </c>
      <c r="AI43" s="18">
        <v>0</v>
      </c>
      <c r="AJ43" s="18">
        <v>0</v>
      </c>
      <c r="AK43" s="29">
        <v>540</v>
      </c>
      <c r="AL43" s="29">
        <f t="shared" si="10"/>
        <v>3540</v>
      </c>
      <c r="AM43" s="29">
        <f t="shared" si="4"/>
        <v>300</v>
      </c>
      <c r="AN43" s="29">
        <f t="shared" si="5"/>
        <v>3240</v>
      </c>
      <c r="AO43" s="3">
        <v>45625</v>
      </c>
      <c r="AP43" s="2" t="s">
        <v>291</v>
      </c>
      <c r="AQ43" s="2" t="s">
        <v>292</v>
      </c>
      <c r="AR43" s="3">
        <v>45602</v>
      </c>
      <c r="AS43" s="37">
        <v>82706</v>
      </c>
      <c r="AT43" s="3">
        <v>45722</v>
      </c>
      <c r="AU43" s="2" t="s">
        <v>287</v>
      </c>
      <c r="AV43" s="2" t="s">
        <v>49</v>
      </c>
      <c r="AW43" s="2" t="s">
        <v>49</v>
      </c>
      <c r="AX43" s="2" t="s">
        <v>49</v>
      </c>
      <c r="AY43" s="2" t="s">
        <v>73</v>
      </c>
    </row>
    <row r="44" spans="1:51" ht="15" customHeight="1">
      <c r="A44" s="2">
        <v>43</v>
      </c>
      <c r="B44" s="3">
        <v>45588</v>
      </c>
      <c r="C44" s="2" t="s">
        <v>47</v>
      </c>
      <c r="D44" s="2" t="s">
        <v>282</v>
      </c>
      <c r="E44" s="2" t="s">
        <v>282</v>
      </c>
      <c r="F44" s="7" t="s">
        <v>283</v>
      </c>
      <c r="G44" s="2" t="s">
        <v>284</v>
      </c>
      <c r="H44" s="2" t="s">
        <v>285</v>
      </c>
      <c r="I44" s="2" t="s">
        <v>52</v>
      </c>
      <c r="J44" s="2" t="s">
        <v>286</v>
      </c>
      <c r="K44" s="3">
        <v>45587</v>
      </c>
      <c r="L44" s="29">
        <v>1100000</v>
      </c>
      <c r="M44" s="2" t="s">
        <v>52</v>
      </c>
      <c r="N44" s="2" t="s">
        <v>53</v>
      </c>
      <c r="O44" s="2" t="s">
        <v>52</v>
      </c>
      <c r="P44" s="2" t="s">
        <v>52</v>
      </c>
      <c r="Q44" s="2" t="s">
        <v>52</v>
      </c>
      <c r="R44" s="29">
        <v>1056000</v>
      </c>
      <c r="S44" s="8">
        <f t="shared" si="11"/>
        <v>0.04</v>
      </c>
      <c r="T44" s="29">
        <v>44000</v>
      </c>
      <c r="U44" s="29">
        <v>1100000</v>
      </c>
      <c r="V44" s="29">
        <f t="shared" si="1"/>
        <v>33000</v>
      </c>
      <c r="W44" s="29">
        <f t="shared" si="2"/>
        <v>11000</v>
      </c>
      <c r="X44" s="39">
        <v>45587</v>
      </c>
      <c r="Y44" s="2" t="s">
        <v>58</v>
      </c>
      <c r="Z44" s="2" t="s">
        <v>287</v>
      </c>
      <c r="AA44" s="2" t="s">
        <v>288</v>
      </c>
      <c r="AB44" s="2">
        <v>7905824265</v>
      </c>
      <c r="AC44" s="2" t="s">
        <v>289</v>
      </c>
      <c r="AD44" s="2" t="s">
        <v>49</v>
      </c>
      <c r="AE44" s="2" t="s">
        <v>155</v>
      </c>
      <c r="AF44" s="2" t="s">
        <v>302</v>
      </c>
      <c r="AG44" s="3">
        <v>45594</v>
      </c>
      <c r="AH44" s="29">
        <v>3000</v>
      </c>
      <c r="AI44" s="18">
        <v>0</v>
      </c>
      <c r="AJ44" s="18">
        <v>0</v>
      </c>
      <c r="AK44" s="29">
        <v>540</v>
      </c>
      <c r="AL44" s="29">
        <f t="shared" si="10"/>
        <v>3540</v>
      </c>
      <c r="AM44" s="29">
        <f t="shared" si="4"/>
        <v>300</v>
      </c>
      <c r="AN44" s="29">
        <f t="shared" si="5"/>
        <v>3240</v>
      </c>
      <c r="AO44" s="3">
        <v>45625</v>
      </c>
      <c r="AP44" s="2" t="s">
        <v>291</v>
      </c>
      <c r="AQ44" s="2" t="s">
        <v>292</v>
      </c>
      <c r="AR44" s="3">
        <v>45602</v>
      </c>
      <c r="AS44" s="37">
        <v>82706</v>
      </c>
      <c r="AT44" s="3">
        <v>45722</v>
      </c>
      <c r="AU44" s="2" t="s">
        <v>287</v>
      </c>
      <c r="AV44" s="2" t="s">
        <v>49</v>
      </c>
      <c r="AW44" s="2" t="s">
        <v>49</v>
      </c>
      <c r="AX44" s="2" t="s">
        <v>49</v>
      </c>
      <c r="AY44" s="2" t="s">
        <v>73</v>
      </c>
    </row>
    <row r="45" spans="1:51" ht="15" customHeight="1">
      <c r="A45" s="2">
        <v>44</v>
      </c>
      <c r="B45" s="3">
        <v>45588</v>
      </c>
      <c r="C45" s="2" t="s">
        <v>47</v>
      </c>
      <c r="D45" s="2" t="s">
        <v>282</v>
      </c>
      <c r="E45" s="2" t="s">
        <v>282</v>
      </c>
      <c r="F45" s="7" t="s">
        <v>283</v>
      </c>
      <c r="G45" s="2" t="s">
        <v>284</v>
      </c>
      <c r="H45" s="2" t="s">
        <v>285</v>
      </c>
      <c r="I45" s="2" t="s">
        <v>52</v>
      </c>
      <c r="J45" s="2" t="s">
        <v>286</v>
      </c>
      <c r="K45" s="3">
        <v>45587</v>
      </c>
      <c r="L45" s="29">
        <v>1100000</v>
      </c>
      <c r="M45" s="2" t="s">
        <v>52</v>
      </c>
      <c r="N45" s="2" t="s">
        <v>53</v>
      </c>
      <c r="O45" s="2" t="s">
        <v>52</v>
      </c>
      <c r="P45" s="2" t="s">
        <v>52</v>
      </c>
      <c r="Q45" s="2" t="s">
        <v>52</v>
      </c>
      <c r="R45" s="29">
        <v>1056000</v>
      </c>
      <c r="S45" s="8">
        <f t="shared" si="11"/>
        <v>0.04</v>
      </c>
      <c r="T45" s="29">
        <v>44000</v>
      </c>
      <c r="U45" s="29">
        <v>1100000</v>
      </c>
      <c r="V45" s="29">
        <f t="shared" si="1"/>
        <v>33000</v>
      </c>
      <c r="W45" s="29">
        <f t="shared" si="2"/>
        <v>11000</v>
      </c>
      <c r="X45" s="39">
        <v>45587</v>
      </c>
      <c r="Y45" s="2" t="s">
        <v>58</v>
      </c>
      <c r="Z45" s="2" t="s">
        <v>287</v>
      </c>
      <c r="AA45" s="2" t="s">
        <v>288</v>
      </c>
      <c r="AB45" s="2">
        <v>7905824265</v>
      </c>
      <c r="AC45" s="2" t="s">
        <v>289</v>
      </c>
      <c r="AD45" s="2" t="s">
        <v>49</v>
      </c>
      <c r="AE45" s="2" t="s">
        <v>155</v>
      </c>
      <c r="AF45" s="2" t="s">
        <v>303</v>
      </c>
      <c r="AG45" s="3">
        <v>45594</v>
      </c>
      <c r="AH45" s="29">
        <v>3000</v>
      </c>
      <c r="AI45" s="18">
        <v>0</v>
      </c>
      <c r="AJ45" s="18">
        <v>0</v>
      </c>
      <c r="AK45" s="29">
        <v>540</v>
      </c>
      <c r="AL45" s="29">
        <f t="shared" si="10"/>
        <v>3540</v>
      </c>
      <c r="AM45" s="29">
        <f t="shared" si="4"/>
        <v>300</v>
      </c>
      <c r="AN45" s="29">
        <f t="shared" si="5"/>
        <v>3240</v>
      </c>
      <c r="AO45" s="3">
        <v>45625</v>
      </c>
      <c r="AP45" s="2" t="s">
        <v>291</v>
      </c>
      <c r="AQ45" s="2" t="s">
        <v>292</v>
      </c>
      <c r="AR45" s="3">
        <v>45602</v>
      </c>
      <c r="AS45" s="37">
        <v>82706</v>
      </c>
      <c r="AT45" s="3">
        <v>45722</v>
      </c>
      <c r="AU45" s="2" t="s">
        <v>287</v>
      </c>
      <c r="AV45" s="2" t="s">
        <v>49</v>
      </c>
      <c r="AW45" s="2" t="s">
        <v>49</v>
      </c>
      <c r="AX45" s="2" t="s">
        <v>49</v>
      </c>
      <c r="AY45" s="2" t="s">
        <v>73</v>
      </c>
    </row>
    <row r="46" spans="1:51" ht="15" customHeight="1">
      <c r="A46" s="2">
        <v>45</v>
      </c>
      <c r="B46" s="3">
        <v>45588</v>
      </c>
      <c r="C46" s="2" t="s">
        <v>47</v>
      </c>
      <c r="D46" s="2" t="s">
        <v>282</v>
      </c>
      <c r="E46" s="2" t="s">
        <v>282</v>
      </c>
      <c r="F46" s="7" t="s">
        <v>283</v>
      </c>
      <c r="G46" s="2" t="s">
        <v>284</v>
      </c>
      <c r="H46" s="2" t="s">
        <v>285</v>
      </c>
      <c r="I46" s="2" t="s">
        <v>52</v>
      </c>
      <c r="J46" s="2" t="s">
        <v>286</v>
      </c>
      <c r="K46" s="3">
        <v>45587</v>
      </c>
      <c r="L46" s="29">
        <v>1100000</v>
      </c>
      <c r="M46" s="2" t="s">
        <v>52</v>
      </c>
      <c r="N46" s="2" t="s">
        <v>53</v>
      </c>
      <c r="O46" s="2" t="s">
        <v>52</v>
      </c>
      <c r="P46" s="2" t="s">
        <v>52</v>
      </c>
      <c r="Q46" s="2" t="s">
        <v>52</v>
      </c>
      <c r="R46" s="29">
        <v>1056000</v>
      </c>
      <c r="S46" s="8">
        <f t="shared" si="11"/>
        <v>0.04</v>
      </c>
      <c r="T46" s="29">
        <v>44000</v>
      </c>
      <c r="U46" s="29">
        <v>1100000</v>
      </c>
      <c r="V46" s="29">
        <f t="shared" si="1"/>
        <v>33000</v>
      </c>
      <c r="W46" s="29">
        <f t="shared" si="2"/>
        <v>11000</v>
      </c>
      <c r="X46" s="39">
        <v>45587</v>
      </c>
      <c r="Y46" s="2" t="s">
        <v>58</v>
      </c>
      <c r="Z46" s="2" t="s">
        <v>287</v>
      </c>
      <c r="AA46" s="2" t="s">
        <v>288</v>
      </c>
      <c r="AB46" s="2">
        <v>7905824265</v>
      </c>
      <c r="AC46" s="2" t="s">
        <v>289</v>
      </c>
      <c r="AD46" s="2" t="s">
        <v>49</v>
      </c>
      <c r="AE46" s="2" t="s">
        <v>155</v>
      </c>
      <c r="AF46" s="2" t="s">
        <v>304</v>
      </c>
      <c r="AG46" s="3">
        <v>45594</v>
      </c>
      <c r="AH46" s="29">
        <v>3000</v>
      </c>
      <c r="AI46" s="18">
        <v>0</v>
      </c>
      <c r="AJ46" s="18">
        <v>0</v>
      </c>
      <c r="AK46" s="29">
        <v>540</v>
      </c>
      <c r="AL46" s="29">
        <f t="shared" si="10"/>
        <v>3540</v>
      </c>
      <c r="AM46" s="29">
        <f t="shared" si="4"/>
        <v>300</v>
      </c>
      <c r="AN46" s="29">
        <f t="shared" si="5"/>
        <v>3240</v>
      </c>
      <c r="AO46" s="3">
        <v>45625</v>
      </c>
      <c r="AP46" s="2" t="s">
        <v>291</v>
      </c>
      <c r="AQ46" s="2" t="s">
        <v>292</v>
      </c>
      <c r="AR46" s="3">
        <v>45602</v>
      </c>
      <c r="AS46" s="37">
        <v>82706</v>
      </c>
      <c r="AT46" s="3">
        <v>45722</v>
      </c>
      <c r="AU46" s="2" t="s">
        <v>287</v>
      </c>
      <c r="AV46" s="2" t="s">
        <v>49</v>
      </c>
      <c r="AW46" s="2" t="s">
        <v>49</v>
      </c>
      <c r="AX46" s="2" t="s">
        <v>49</v>
      </c>
      <c r="AY46" s="2" t="s">
        <v>73</v>
      </c>
    </row>
    <row r="47" spans="1:51" ht="15" customHeight="1">
      <c r="A47" s="2">
        <v>46</v>
      </c>
      <c r="B47" s="3">
        <v>45588</v>
      </c>
      <c r="C47" s="2" t="s">
        <v>47</v>
      </c>
      <c r="D47" s="2" t="s">
        <v>282</v>
      </c>
      <c r="E47" s="2" t="s">
        <v>282</v>
      </c>
      <c r="F47" s="7" t="s">
        <v>283</v>
      </c>
      <c r="G47" s="2" t="s">
        <v>284</v>
      </c>
      <c r="H47" s="2" t="s">
        <v>285</v>
      </c>
      <c r="I47" s="2" t="s">
        <v>52</v>
      </c>
      <c r="J47" s="2" t="s">
        <v>286</v>
      </c>
      <c r="K47" s="3">
        <v>45587</v>
      </c>
      <c r="L47" s="29">
        <v>1100000</v>
      </c>
      <c r="M47" s="2" t="s">
        <v>52</v>
      </c>
      <c r="N47" s="2" t="s">
        <v>53</v>
      </c>
      <c r="O47" s="2" t="s">
        <v>52</v>
      </c>
      <c r="P47" s="2" t="s">
        <v>52</v>
      </c>
      <c r="Q47" s="2" t="s">
        <v>52</v>
      </c>
      <c r="R47" s="29">
        <v>1056000</v>
      </c>
      <c r="S47" s="8">
        <f t="shared" si="11"/>
        <v>0.04</v>
      </c>
      <c r="T47" s="29">
        <v>44000</v>
      </c>
      <c r="U47" s="29">
        <v>1100000</v>
      </c>
      <c r="V47" s="29">
        <f t="shared" si="1"/>
        <v>33000</v>
      </c>
      <c r="W47" s="29">
        <f t="shared" si="2"/>
        <v>11000</v>
      </c>
      <c r="X47" s="39">
        <v>45587</v>
      </c>
      <c r="Y47" s="2" t="s">
        <v>58</v>
      </c>
      <c r="Z47" s="2" t="s">
        <v>287</v>
      </c>
      <c r="AA47" s="2" t="s">
        <v>288</v>
      </c>
      <c r="AB47" s="2">
        <v>7905824265</v>
      </c>
      <c r="AC47" s="2" t="s">
        <v>289</v>
      </c>
      <c r="AD47" s="2" t="s">
        <v>49</v>
      </c>
      <c r="AE47" s="2" t="s">
        <v>155</v>
      </c>
      <c r="AF47" s="2" t="s">
        <v>305</v>
      </c>
      <c r="AG47" s="3">
        <v>45594</v>
      </c>
      <c r="AH47" s="29">
        <v>3000</v>
      </c>
      <c r="AI47" s="18">
        <v>0</v>
      </c>
      <c r="AJ47" s="18">
        <v>0</v>
      </c>
      <c r="AK47" s="29">
        <v>540</v>
      </c>
      <c r="AL47" s="29">
        <f t="shared" si="10"/>
        <v>3540</v>
      </c>
      <c r="AM47" s="29">
        <f t="shared" si="4"/>
        <v>300</v>
      </c>
      <c r="AN47" s="29">
        <f t="shared" si="5"/>
        <v>3240</v>
      </c>
      <c r="AO47" s="3">
        <v>45625</v>
      </c>
      <c r="AP47" s="2" t="s">
        <v>291</v>
      </c>
      <c r="AQ47" s="2" t="s">
        <v>292</v>
      </c>
      <c r="AR47" s="3">
        <v>45602</v>
      </c>
      <c r="AS47" s="37">
        <v>82706</v>
      </c>
      <c r="AT47" s="3">
        <v>45722</v>
      </c>
      <c r="AU47" s="2" t="s">
        <v>287</v>
      </c>
      <c r="AV47" s="2" t="s">
        <v>49</v>
      </c>
      <c r="AW47" s="2" t="s">
        <v>49</v>
      </c>
      <c r="AX47" s="2" t="s">
        <v>49</v>
      </c>
      <c r="AY47" s="2" t="s">
        <v>73</v>
      </c>
    </row>
    <row r="48" spans="1:51" ht="15" customHeight="1">
      <c r="A48" s="2">
        <v>47</v>
      </c>
      <c r="B48" s="3">
        <v>45588</v>
      </c>
      <c r="C48" s="2" t="s">
        <v>47</v>
      </c>
      <c r="D48" s="2" t="s">
        <v>282</v>
      </c>
      <c r="E48" s="2" t="s">
        <v>282</v>
      </c>
      <c r="F48" s="7" t="s">
        <v>283</v>
      </c>
      <c r="G48" s="2" t="s">
        <v>284</v>
      </c>
      <c r="H48" s="2" t="s">
        <v>285</v>
      </c>
      <c r="I48" s="2" t="s">
        <v>52</v>
      </c>
      <c r="J48" s="2" t="s">
        <v>286</v>
      </c>
      <c r="K48" s="3">
        <v>45587</v>
      </c>
      <c r="L48" s="29">
        <v>1100000</v>
      </c>
      <c r="M48" s="2" t="s">
        <v>52</v>
      </c>
      <c r="N48" s="2" t="s">
        <v>53</v>
      </c>
      <c r="O48" s="2" t="s">
        <v>52</v>
      </c>
      <c r="P48" s="2" t="s">
        <v>52</v>
      </c>
      <c r="Q48" s="2" t="s">
        <v>52</v>
      </c>
      <c r="R48" s="29">
        <v>1056000</v>
      </c>
      <c r="S48" s="8">
        <f t="shared" si="11"/>
        <v>0.04</v>
      </c>
      <c r="T48" s="29">
        <v>44000</v>
      </c>
      <c r="U48" s="29">
        <v>1100000</v>
      </c>
      <c r="V48" s="29">
        <f t="shared" si="1"/>
        <v>33000</v>
      </c>
      <c r="W48" s="29">
        <f t="shared" si="2"/>
        <v>11000</v>
      </c>
      <c r="X48" s="39">
        <v>45587</v>
      </c>
      <c r="Y48" s="2" t="s">
        <v>58</v>
      </c>
      <c r="Z48" s="2" t="s">
        <v>287</v>
      </c>
      <c r="AA48" s="2" t="s">
        <v>288</v>
      </c>
      <c r="AB48" s="2">
        <v>7905824265</v>
      </c>
      <c r="AC48" s="2" t="s">
        <v>289</v>
      </c>
      <c r="AD48" s="2" t="s">
        <v>49</v>
      </c>
      <c r="AE48" s="2" t="s">
        <v>155</v>
      </c>
      <c r="AF48" s="2" t="s">
        <v>306</v>
      </c>
      <c r="AG48" s="3">
        <v>45594</v>
      </c>
      <c r="AH48" s="29">
        <v>3000</v>
      </c>
      <c r="AI48" s="18">
        <v>0</v>
      </c>
      <c r="AJ48" s="18">
        <v>0</v>
      </c>
      <c r="AK48" s="29">
        <v>540</v>
      </c>
      <c r="AL48" s="29">
        <f t="shared" si="10"/>
        <v>3540</v>
      </c>
      <c r="AM48" s="29">
        <f t="shared" si="4"/>
        <v>300</v>
      </c>
      <c r="AN48" s="29">
        <f t="shared" si="5"/>
        <v>3240</v>
      </c>
      <c r="AO48" s="3">
        <v>45625</v>
      </c>
      <c r="AP48" s="2" t="s">
        <v>291</v>
      </c>
      <c r="AQ48" s="2" t="s">
        <v>292</v>
      </c>
      <c r="AR48" s="3">
        <v>45602</v>
      </c>
      <c r="AS48" s="37">
        <v>82706</v>
      </c>
      <c r="AT48" s="3">
        <v>45722</v>
      </c>
      <c r="AU48" s="2" t="s">
        <v>287</v>
      </c>
      <c r="AV48" s="2" t="s">
        <v>49</v>
      </c>
      <c r="AW48" s="2" t="s">
        <v>49</v>
      </c>
      <c r="AX48" s="2" t="s">
        <v>49</v>
      </c>
      <c r="AY48" s="2" t="s">
        <v>73</v>
      </c>
    </row>
    <row r="49" spans="1:51" ht="15" customHeight="1">
      <c r="A49" s="2">
        <v>48</v>
      </c>
      <c r="B49" s="3">
        <v>45588</v>
      </c>
      <c r="C49" s="2" t="s">
        <v>47</v>
      </c>
      <c r="D49" s="2" t="s">
        <v>282</v>
      </c>
      <c r="E49" s="2" t="s">
        <v>282</v>
      </c>
      <c r="F49" s="7" t="s">
        <v>283</v>
      </c>
      <c r="G49" s="2" t="s">
        <v>307</v>
      </c>
      <c r="H49" s="2" t="s">
        <v>285</v>
      </c>
      <c r="I49" s="2" t="s">
        <v>52</v>
      </c>
      <c r="J49" s="2" t="s">
        <v>308</v>
      </c>
      <c r="K49" s="3">
        <v>45587</v>
      </c>
      <c r="L49" s="29">
        <v>550000</v>
      </c>
      <c r="M49" s="2" t="s">
        <v>52</v>
      </c>
      <c r="N49" s="2" t="s">
        <v>53</v>
      </c>
      <c r="O49" s="2" t="s">
        <v>52</v>
      </c>
      <c r="P49" s="2" t="s">
        <v>52</v>
      </c>
      <c r="Q49" s="2" t="s">
        <v>52</v>
      </c>
      <c r="R49" s="29">
        <v>528000</v>
      </c>
      <c r="S49" s="8">
        <f t="shared" si="11"/>
        <v>0.04</v>
      </c>
      <c r="T49" s="29">
        <v>22000</v>
      </c>
      <c r="U49" s="29">
        <v>550000</v>
      </c>
      <c r="V49" s="29">
        <f t="shared" si="1"/>
        <v>16500</v>
      </c>
      <c r="W49" s="29">
        <f t="shared" si="2"/>
        <v>5500</v>
      </c>
      <c r="X49" s="39">
        <v>45587</v>
      </c>
      <c r="Y49" s="2" t="s">
        <v>58</v>
      </c>
      <c r="Z49" s="2" t="s">
        <v>287</v>
      </c>
      <c r="AA49" s="2" t="s">
        <v>288</v>
      </c>
      <c r="AB49" s="2">
        <v>7905824265</v>
      </c>
      <c r="AC49" s="2" t="s">
        <v>289</v>
      </c>
      <c r="AD49" s="2" t="s">
        <v>49</v>
      </c>
      <c r="AE49" s="2" t="s">
        <v>155</v>
      </c>
      <c r="AF49" s="2" t="s">
        <v>309</v>
      </c>
      <c r="AG49" s="3">
        <v>45590</v>
      </c>
      <c r="AH49" s="29">
        <v>638</v>
      </c>
      <c r="AI49" s="18">
        <v>0</v>
      </c>
      <c r="AJ49" s="18">
        <v>0</v>
      </c>
      <c r="AK49" s="29">
        <v>114.84</v>
      </c>
      <c r="AL49" s="29">
        <f t="shared" si="10"/>
        <v>752.84</v>
      </c>
      <c r="AM49" s="29">
        <f t="shared" si="4"/>
        <v>63.800000000000004</v>
      </c>
      <c r="AN49" s="29">
        <f t="shared" si="5"/>
        <v>689.04000000000008</v>
      </c>
      <c r="AO49" s="3">
        <v>45621</v>
      </c>
      <c r="AP49" s="2" t="s">
        <v>291</v>
      </c>
      <c r="AQ49" s="2" t="s">
        <v>310</v>
      </c>
      <c r="AR49" s="3">
        <v>45602</v>
      </c>
      <c r="AS49" s="37">
        <v>1991</v>
      </c>
      <c r="AT49" s="3">
        <v>45722</v>
      </c>
      <c r="AU49" s="2" t="s">
        <v>287</v>
      </c>
      <c r="AV49" s="2" t="s">
        <v>49</v>
      </c>
      <c r="AW49" s="2" t="s">
        <v>49</v>
      </c>
      <c r="AX49" s="2" t="s">
        <v>49</v>
      </c>
      <c r="AY49" s="2" t="s">
        <v>73</v>
      </c>
    </row>
    <row r="50" spans="1:51" ht="15" customHeight="1">
      <c r="A50" s="2">
        <v>49</v>
      </c>
      <c r="B50" s="3">
        <v>45588</v>
      </c>
      <c r="C50" s="2" t="s">
        <v>47</v>
      </c>
      <c r="D50" s="2" t="s">
        <v>282</v>
      </c>
      <c r="E50" s="2" t="s">
        <v>282</v>
      </c>
      <c r="F50" s="7" t="s">
        <v>283</v>
      </c>
      <c r="G50" s="2" t="s">
        <v>307</v>
      </c>
      <c r="H50" s="2" t="s">
        <v>285</v>
      </c>
      <c r="I50" s="2" t="s">
        <v>52</v>
      </c>
      <c r="J50" s="2" t="s">
        <v>308</v>
      </c>
      <c r="K50" s="3">
        <v>45587</v>
      </c>
      <c r="L50" s="29">
        <v>550000</v>
      </c>
      <c r="M50" s="2" t="s">
        <v>52</v>
      </c>
      <c r="N50" s="2" t="s">
        <v>53</v>
      </c>
      <c r="O50" s="2" t="s">
        <v>52</v>
      </c>
      <c r="P50" s="2" t="s">
        <v>52</v>
      </c>
      <c r="Q50" s="2" t="s">
        <v>52</v>
      </c>
      <c r="R50" s="29">
        <v>528000</v>
      </c>
      <c r="S50" s="8">
        <f t="shared" si="11"/>
        <v>0.04</v>
      </c>
      <c r="T50" s="29">
        <v>22000</v>
      </c>
      <c r="U50" s="29">
        <v>550000</v>
      </c>
      <c r="V50" s="29">
        <f t="shared" si="1"/>
        <v>16500</v>
      </c>
      <c r="W50" s="29">
        <f t="shared" si="2"/>
        <v>5500</v>
      </c>
      <c r="X50" s="39">
        <v>45587</v>
      </c>
      <c r="Y50" s="2" t="s">
        <v>58</v>
      </c>
      <c r="Z50" s="2" t="s">
        <v>287</v>
      </c>
      <c r="AA50" s="2" t="s">
        <v>288</v>
      </c>
      <c r="AB50" s="2">
        <v>7905824265</v>
      </c>
      <c r="AC50" s="2" t="s">
        <v>289</v>
      </c>
      <c r="AD50" s="2" t="s">
        <v>49</v>
      </c>
      <c r="AE50" s="2" t="s">
        <v>155</v>
      </c>
      <c r="AF50" s="2" t="s">
        <v>311</v>
      </c>
      <c r="AG50" s="3">
        <v>45590</v>
      </c>
      <c r="AH50" s="29">
        <v>638</v>
      </c>
      <c r="AI50" s="18">
        <v>0</v>
      </c>
      <c r="AJ50" s="18">
        <v>0</v>
      </c>
      <c r="AK50" s="29">
        <v>114.84</v>
      </c>
      <c r="AL50" s="29">
        <f t="shared" si="10"/>
        <v>752.84</v>
      </c>
      <c r="AM50" s="29">
        <f t="shared" si="4"/>
        <v>63.800000000000004</v>
      </c>
      <c r="AN50" s="29">
        <f t="shared" si="5"/>
        <v>689.04000000000008</v>
      </c>
      <c r="AO50" s="3">
        <v>45621</v>
      </c>
      <c r="AP50" s="2" t="s">
        <v>291</v>
      </c>
      <c r="AQ50" s="2" t="s">
        <v>310</v>
      </c>
      <c r="AR50" s="3">
        <v>45602</v>
      </c>
      <c r="AS50" s="37">
        <v>1991</v>
      </c>
      <c r="AT50" s="3">
        <v>45722</v>
      </c>
      <c r="AU50" s="2" t="s">
        <v>287</v>
      </c>
      <c r="AV50" s="2" t="s">
        <v>49</v>
      </c>
      <c r="AW50" s="2" t="s">
        <v>49</v>
      </c>
      <c r="AX50" s="2" t="s">
        <v>49</v>
      </c>
      <c r="AY50" s="2" t="s">
        <v>73</v>
      </c>
    </row>
    <row r="51" spans="1:51" ht="15" customHeight="1">
      <c r="A51" s="2">
        <v>50</v>
      </c>
      <c r="B51" s="3">
        <v>45588</v>
      </c>
      <c r="C51" s="2" t="s">
        <v>47</v>
      </c>
      <c r="D51" s="2" t="s">
        <v>282</v>
      </c>
      <c r="E51" s="2" t="s">
        <v>282</v>
      </c>
      <c r="F51" s="7" t="s">
        <v>283</v>
      </c>
      <c r="G51" s="2" t="s">
        <v>307</v>
      </c>
      <c r="H51" s="2" t="s">
        <v>285</v>
      </c>
      <c r="I51" s="2" t="s">
        <v>52</v>
      </c>
      <c r="J51" s="2" t="s">
        <v>308</v>
      </c>
      <c r="K51" s="3">
        <v>45587</v>
      </c>
      <c r="L51" s="29">
        <v>550000</v>
      </c>
      <c r="M51" s="2" t="s">
        <v>52</v>
      </c>
      <c r="N51" s="2" t="s">
        <v>53</v>
      </c>
      <c r="O51" s="2" t="s">
        <v>52</v>
      </c>
      <c r="P51" s="2" t="s">
        <v>52</v>
      </c>
      <c r="Q51" s="2" t="s">
        <v>52</v>
      </c>
      <c r="R51" s="29">
        <v>528000</v>
      </c>
      <c r="S51" s="8">
        <f t="shared" si="11"/>
        <v>0.04</v>
      </c>
      <c r="T51" s="29">
        <v>22000</v>
      </c>
      <c r="U51" s="29">
        <v>550000</v>
      </c>
      <c r="V51" s="29">
        <f t="shared" si="1"/>
        <v>16500</v>
      </c>
      <c r="W51" s="29">
        <f t="shared" si="2"/>
        <v>5500</v>
      </c>
      <c r="X51" s="39">
        <v>45587</v>
      </c>
      <c r="Y51" s="2" t="s">
        <v>58</v>
      </c>
      <c r="Z51" s="2" t="s">
        <v>287</v>
      </c>
      <c r="AA51" s="2" t="s">
        <v>288</v>
      </c>
      <c r="AB51" s="2">
        <v>7905824265</v>
      </c>
      <c r="AC51" s="2" t="s">
        <v>289</v>
      </c>
      <c r="AD51" s="2" t="s">
        <v>49</v>
      </c>
      <c r="AE51" s="2" t="s">
        <v>155</v>
      </c>
      <c r="AF51" s="2" t="s">
        <v>312</v>
      </c>
      <c r="AG51" s="3">
        <v>45590</v>
      </c>
      <c r="AH51" s="29">
        <v>638</v>
      </c>
      <c r="AI51" s="18">
        <v>0</v>
      </c>
      <c r="AJ51" s="18">
        <v>0</v>
      </c>
      <c r="AK51" s="29">
        <v>114.84</v>
      </c>
      <c r="AL51" s="29">
        <f t="shared" si="10"/>
        <v>752.84</v>
      </c>
      <c r="AM51" s="29">
        <f t="shared" si="4"/>
        <v>63.800000000000004</v>
      </c>
      <c r="AN51" s="29">
        <f t="shared" si="5"/>
        <v>689.04000000000008</v>
      </c>
      <c r="AO51" s="3">
        <v>45621</v>
      </c>
      <c r="AP51" s="2" t="s">
        <v>291</v>
      </c>
      <c r="AQ51" s="2" t="s">
        <v>310</v>
      </c>
      <c r="AR51" s="3">
        <v>45602</v>
      </c>
      <c r="AS51" s="37">
        <v>1991</v>
      </c>
      <c r="AT51" s="3">
        <v>45722</v>
      </c>
      <c r="AU51" s="2" t="s">
        <v>287</v>
      </c>
      <c r="AV51" s="2" t="s">
        <v>49</v>
      </c>
      <c r="AW51" s="2" t="s">
        <v>49</v>
      </c>
      <c r="AX51" s="2" t="s">
        <v>49</v>
      </c>
      <c r="AY51" s="2" t="s">
        <v>73</v>
      </c>
    </row>
    <row r="52" spans="1:51" ht="15" customHeight="1">
      <c r="A52" s="2">
        <v>51</v>
      </c>
      <c r="B52" s="3">
        <v>45588</v>
      </c>
      <c r="C52" s="2" t="s">
        <v>47</v>
      </c>
      <c r="D52" s="2" t="s">
        <v>282</v>
      </c>
      <c r="E52" s="2" t="s">
        <v>282</v>
      </c>
      <c r="F52" s="7" t="s">
        <v>283</v>
      </c>
      <c r="G52" s="2" t="s">
        <v>284</v>
      </c>
      <c r="H52" s="2" t="s">
        <v>285</v>
      </c>
      <c r="I52" s="2" t="s">
        <v>52</v>
      </c>
      <c r="J52" s="2" t="s">
        <v>286</v>
      </c>
      <c r="K52" s="3">
        <v>45587</v>
      </c>
      <c r="L52" s="29">
        <v>1100000</v>
      </c>
      <c r="M52" s="2" t="s">
        <v>52</v>
      </c>
      <c r="N52" s="2" t="s">
        <v>53</v>
      </c>
      <c r="O52" s="2" t="s">
        <v>52</v>
      </c>
      <c r="P52" s="2" t="s">
        <v>52</v>
      </c>
      <c r="Q52" s="2" t="s">
        <v>52</v>
      </c>
      <c r="R52" s="29">
        <v>1056000</v>
      </c>
      <c r="S52" s="8">
        <f t="shared" si="11"/>
        <v>0.04</v>
      </c>
      <c r="T52" s="29">
        <v>44000</v>
      </c>
      <c r="U52" s="29">
        <v>1100000</v>
      </c>
      <c r="V52" s="29">
        <f t="shared" si="1"/>
        <v>33000</v>
      </c>
      <c r="W52" s="29">
        <f t="shared" si="2"/>
        <v>11000</v>
      </c>
      <c r="X52" s="39">
        <v>45587</v>
      </c>
      <c r="Y52" s="2" t="s">
        <v>58</v>
      </c>
      <c r="Z52" s="2" t="s">
        <v>287</v>
      </c>
      <c r="AA52" s="2" t="s">
        <v>288</v>
      </c>
      <c r="AB52" s="2">
        <v>7905824265</v>
      </c>
      <c r="AC52" s="2" t="s">
        <v>289</v>
      </c>
      <c r="AD52" s="2" t="s">
        <v>49</v>
      </c>
      <c r="AE52" s="2" t="s">
        <v>155</v>
      </c>
      <c r="AF52" s="2" t="s">
        <v>313</v>
      </c>
      <c r="AG52" s="3">
        <v>45600</v>
      </c>
      <c r="AH52" s="29">
        <v>24250</v>
      </c>
      <c r="AI52" s="18">
        <v>0</v>
      </c>
      <c r="AJ52" s="18">
        <v>0</v>
      </c>
      <c r="AK52" s="29">
        <v>4365</v>
      </c>
      <c r="AL52" s="29">
        <v>28615</v>
      </c>
      <c r="AM52" s="29">
        <v>2425</v>
      </c>
      <c r="AN52" s="29">
        <v>26190</v>
      </c>
      <c r="AO52" s="3">
        <v>45630</v>
      </c>
      <c r="AP52" s="2" t="s">
        <v>244</v>
      </c>
      <c r="AQ52" s="2" t="s">
        <v>292</v>
      </c>
      <c r="AR52" s="3">
        <v>45602</v>
      </c>
      <c r="AS52" s="37">
        <v>82706</v>
      </c>
      <c r="AT52" s="3">
        <v>45722</v>
      </c>
      <c r="AU52" s="2" t="s">
        <v>287</v>
      </c>
      <c r="AV52" s="2" t="s">
        <v>49</v>
      </c>
      <c r="AW52" s="2" t="s">
        <v>49</v>
      </c>
      <c r="AX52" s="2" t="s">
        <v>49</v>
      </c>
      <c r="AY52" s="2" t="s">
        <v>73</v>
      </c>
    </row>
    <row r="53" spans="1:51" ht="15" customHeight="1">
      <c r="A53" s="2">
        <v>52</v>
      </c>
      <c r="B53" s="3">
        <v>45602</v>
      </c>
      <c r="C53" s="2" t="s">
        <v>47</v>
      </c>
      <c r="D53" s="2" t="s">
        <v>314</v>
      </c>
      <c r="E53" s="2" t="s">
        <v>314</v>
      </c>
      <c r="F53" s="9" t="s">
        <v>315</v>
      </c>
      <c r="G53" s="7" t="s">
        <v>316</v>
      </c>
      <c r="H53" s="2" t="s">
        <v>317</v>
      </c>
      <c r="I53" s="2" t="s">
        <v>52</v>
      </c>
      <c r="J53" s="2" t="s">
        <v>318</v>
      </c>
      <c r="K53" s="3">
        <v>45646</v>
      </c>
      <c r="L53" s="29">
        <v>586560</v>
      </c>
      <c r="M53" s="2" t="s">
        <v>52</v>
      </c>
      <c r="N53" s="2" t="s">
        <v>53</v>
      </c>
      <c r="O53" s="2" t="s">
        <v>52</v>
      </c>
      <c r="P53" s="2" t="s">
        <v>52</v>
      </c>
      <c r="Q53" s="2" t="s">
        <v>52</v>
      </c>
      <c r="R53" s="29">
        <v>564000</v>
      </c>
      <c r="S53" s="8">
        <v>0.04</v>
      </c>
      <c r="T53" s="29">
        <v>22560</v>
      </c>
      <c r="U53" s="29">
        <v>586560</v>
      </c>
      <c r="V53" s="29">
        <f t="shared" si="1"/>
        <v>17596.8</v>
      </c>
      <c r="W53" s="29">
        <f t="shared" si="2"/>
        <v>4963.1999999999534</v>
      </c>
      <c r="X53" s="39">
        <v>45646</v>
      </c>
      <c r="Y53" s="2" t="s">
        <v>58</v>
      </c>
      <c r="Z53" s="7" t="s">
        <v>261</v>
      </c>
      <c r="AA53" s="2" t="s">
        <v>262</v>
      </c>
      <c r="AB53" s="2">
        <v>9731166520</v>
      </c>
      <c r="AC53" s="9" t="s">
        <v>263</v>
      </c>
      <c r="AD53" s="2" t="s">
        <v>49</v>
      </c>
      <c r="AE53" s="2" t="s">
        <v>319</v>
      </c>
      <c r="AF53" s="14" t="s">
        <v>49</v>
      </c>
      <c r="AG53" s="14" t="s">
        <v>49</v>
      </c>
      <c r="AH53" s="14" t="s">
        <v>49</v>
      </c>
      <c r="AI53" s="14" t="s">
        <v>49</v>
      </c>
      <c r="AJ53" s="14" t="s">
        <v>49</v>
      </c>
      <c r="AK53" s="18">
        <v>0</v>
      </c>
      <c r="AL53" s="14" t="s">
        <v>49</v>
      </c>
      <c r="AM53" s="14" t="s">
        <v>49</v>
      </c>
      <c r="AN53" s="14" t="s">
        <v>49</v>
      </c>
      <c r="AO53" s="2" t="s">
        <v>49</v>
      </c>
      <c r="AP53" s="2" t="s">
        <v>49</v>
      </c>
      <c r="AQ53" s="2" t="s">
        <v>49</v>
      </c>
      <c r="AR53" s="2" t="s">
        <v>49</v>
      </c>
      <c r="AS53" s="26" t="s">
        <v>49</v>
      </c>
      <c r="AT53" s="2" t="s">
        <v>49</v>
      </c>
      <c r="AU53" s="7" t="s">
        <v>261</v>
      </c>
      <c r="AV53" s="2" t="s">
        <v>49</v>
      </c>
      <c r="AW53" s="2" t="s">
        <v>49</v>
      </c>
      <c r="AX53" s="2" t="s">
        <v>49</v>
      </c>
      <c r="AY53" s="2" t="s">
        <v>320</v>
      </c>
    </row>
    <row r="54" spans="1:51" ht="15" customHeight="1">
      <c r="A54" s="2">
        <v>53</v>
      </c>
      <c r="B54" s="3">
        <v>45604</v>
      </c>
      <c r="C54" s="2" t="s">
        <v>47</v>
      </c>
      <c r="D54" s="2" t="s">
        <v>60</v>
      </c>
      <c r="E54" s="2" t="s">
        <v>61</v>
      </c>
      <c r="F54" s="7" t="s">
        <v>62</v>
      </c>
      <c r="G54" s="2" t="s">
        <v>321</v>
      </c>
      <c r="H54" s="2" t="s">
        <v>64</v>
      </c>
      <c r="I54" s="2" t="s">
        <v>52</v>
      </c>
      <c r="J54" s="2" t="s">
        <v>322</v>
      </c>
      <c r="K54" s="3">
        <v>45604</v>
      </c>
      <c r="L54" s="29">
        <v>630614.4</v>
      </c>
      <c r="M54" s="2" t="s">
        <v>52</v>
      </c>
      <c r="N54" s="2" t="s">
        <v>53</v>
      </c>
      <c r="O54" s="2" t="s">
        <v>52</v>
      </c>
      <c r="P54" s="2" t="s">
        <v>52</v>
      </c>
      <c r="Q54" s="2" t="s">
        <v>52</v>
      </c>
      <c r="R54" s="29">
        <v>606360</v>
      </c>
      <c r="S54" s="8">
        <f>T54/L54</f>
        <v>3.8461538461538464E-2</v>
      </c>
      <c r="T54" s="29">
        <v>24254.400000000001</v>
      </c>
      <c r="U54" s="29">
        <v>630614.4</v>
      </c>
      <c r="V54" s="29">
        <f t="shared" si="1"/>
        <v>18918.432000000001</v>
      </c>
      <c r="W54" s="29">
        <f t="shared" si="2"/>
        <v>5335.9679999999935</v>
      </c>
      <c r="X54" s="39">
        <v>45604</v>
      </c>
      <c r="Y54" s="2" t="s">
        <v>58</v>
      </c>
      <c r="Z54" s="7" t="s">
        <v>66</v>
      </c>
      <c r="AA54" s="2" t="s">
        <v>67</v>
      </c>
      <c r="AB54" s="2">
        <v>9810611240</v>
      </c>
      <c r="AC54" s="9" t="s">
        <v>68</v>
      </c>
      <c r="AD54" s="2" t="s">
        <v>49</v>
      </c>
      <c r="AE54" s="2" t="s">
        <v>323</v>
      </c>
      <c r="AF54" s="12" t="s">
        <v>324</v>
      </c>
      <c r="AG54" s="3">
        <v>45609</v>
      </c>
      <c r="AH54" s="29">
        <v>606360</v>
      </c>
      <c r="AI54" s="18">
        <v>0</v>
      </c>
      <c r="AJ54" s="18">
        <v>0</v>
      </c>
      <c r="AK54" s="29">
        <v>109144.8</v>
      </c>
      <c r="AL54" s="29">
        <f>AH54+AI54+AJ54+AK54</f>
        <v>715504.8</v>
      </c>
      <c r="AM54" s="29">
        <f>AH54*10%</f>
        <v>60636</v>
      </c>
      <c r="AN54" s="29">
        <f>AL54-AM54</f>
        <v>654868.80000000005</v>
      </c>
      <c r="AO54" s="3">
        <v>45639</v>
      </c>
      <c r="AP54" s="2" t="s">
        <v>272</v>
      </c>
      <c r="AQ54" s="12" t="s">
        <v>325</v>
      </c>
      <c r="AR54" s="3">
        <v>45612</v>
      </c>
      <c r="AS54" s="32" t="s">
        <v>326</v>
      </c>
      <c r="AT54" s="3">
        <v>45732</v>
      </c>
      <c r="AU54" s="7" t="s">
        <v>66</v>
      </c>
      <c r="AV54" s="2" t="s">
        <v>49</v>
      </c>
      <c r="AW54" s="2" t="s">
        <v>49</v>
      </c>
      <c r="AX54" s="2" t="s">
        <v>49</v>
      </c>
      <c r="AY54" s="2" t="s">
        <v>73</v>
      </c>
    </row>
    <row r="55" spans="1:51" ht="15" customHeight="1">
      <c r="A55" s="2">
        <v>54</v>
      </c>
      <c r="B55" s="3">
        <v>45604</v>
      </c>
      <c r="C55" s="2" t="s">
        <v>47</v>
      </c>
      <c r="D55" s="2" t="s">
        <v>84</v>
      </c>
      <c r="E55" s="2" t="s">
        <v>327</v>
      </c>
      <c r="F55" s="15" t="s">
        <v>328</v>
      </c>
      <c r="G55" s="2" t="s">
        <v>329</v>
      </c>
      <c r="H55" s="2" t="s">
        <v>330</v>
      </c>
      <c r="I55" s="2" t="s">
        <v>52</v>
      </c>
      <c r="J55" s="2" t="s">
        <v>331</v>
      </c>
      <c r="K55" s="3">
        <v>45622</v>
      </c>
      <c r="L55" s="29">
        <v>62400</v>
      </c>
      <c r="M55" s="2" t="s">
        <v>52</v>
      </c>
      <c r="N55" s="2" t="s">
        <v>53</v>
      </c>
      <c r="O55" s="2" t="s">
        <v>52</v>
      </c>
      <c r="P55" s="2" t="s">
        <v>52</v>
      </c>
      <c r="Q55" s="2" t="s">
        <v>52</v>
      </c>
      <c r="R55" s="29">
        <v>60000</v>
      </c>
      <c r="S55" s="8">
        <f>T55/L55</f>
        <v>3.8461538461538464E-2</v>
      </c>
      <c r="T55" s="29">
        <v>2400</v>
      </c>
      <c r="U55" s="29">
        <v>62400</v>
      </c>
      <c r="V55" s="29">
        <f t="shared" si="1"/>
        <v>1872</v>
      </c>
      <c r="W55" s="29">
        <f t="shared" si="2"/>
        <v>528</v>
      </c>
      <c r="X55" s="39">
        <v>45622</v>
      </c>
      <c r="Y55" s="2" t="s">
        <v>58</v>
      </c>
      <c r="Z55" s="12" t="s">
        <v>332</v>
      </c>
      <c r="AA55" s="2" t="s">
        <v>333</v>
      </c>
      <c r="AB55" s="12">
        <v>8130735110</v>
      </c>
      <c r="AC55" s="9" t="s">
        <v>334</v>
      </c>
      <c r="AD55" s="2" t="s">
        <v>49</v>
      </c>
      <c r="AE55" s="2" t="s">
        <v>335</v>
      </c>
      <c r="AF55" s="2" t="s">
        <v>336</v>
      </c>
      <c r="AG55" s="3">
        <v>45630</v>
      </c>
      <c r="AH55" s="29">
        <v>60000</v>
      </c>
      <c r="AI55" s="18">
        <v>0</v>
      </c>
      <c r="AJ55" s="18">
        <v>0</v>
      </c>
      <c r="AK55" s="29">
        <v>10800</v>
      </c>
      <c r="AL55" s="29">
        <f>AH55+AI55+AJ55+AK55</f>
        <v>70800</v>
      </c>
      <c r="AM55" s="29">
        <f>AH55*10%</f>
        <v>6000</v>
      </c>
      <c r="AN55" s="29">
        <f>AL55-AM55</f>
        <v>64800</v>
      </c>
      <c r="AO55" s="3">
        <v>45661</v>
      </c>
      <c r="AP55" s="2" t="s">
        <v>158</v>
      </c>
      <c r="AQ55" s="12" t="s">
        <v>337</v>
      </c>
      <c r="AR55" s="3">
        <v>45632</v>
      </c>
      <c r="AS55" s="37">
        <v>62400</v>
      </c>
      <c r="AT55" s="3">
        <v>45753</v>
      </c>
      <c r="AU55" s="12" t="s">
        <v>332</v>
      </c>
      <c r="AV55" s="2" t="s">
        <v>49</v>
      </c>
      <c r="AW55" s="2" t="s">
        <v>49</v>
      </c>
      <c r="AX55" s="2" t="s">
        <v>49</v>
      </c>
      <c r="AY55" s="2" t="s">
        <v>73</v>
      </c>
    </row>
    <row r="56" spans="1:51" ht="15" customHeight="1">
      <c r="A56" s="2">
        <v>55</v>
      </c>
      <c r="B56" s="3">
        <v>45607</v>
      </c>
      <c r="C56" s="2" t="s">
        <v>47</v>
      </c>
      <c r="D56" s="2" t="s">
        <v>84</v>
      </c>
      <c r="E56" s="2" t="s">
        <v>84</v>
      </c>
      <c r="F56" s="7" t="s">
        <v>85</v>
      </c>
      <c r="G56" s="2" t="s">
        <v>338</v>
      </c>
      <c r="H56" s="2" t="s">
        <v>339</v>
      </c>
      <c r="I56" s="2" t="s">
        <v>52</v>
      </c>
      <c r="J56" s="2" t="s">
        <v>340</v>
      </c>
      <c r="K56" s="3">
        <v>45610</v>
      </c>
      <c r="L56" s="29">
        <v>564822.96</v>
      </c>
      <c r="M56" s="2" t="s">
        <v>52</v>
      </c>
      <c r="N56" s="2" t="s">
        <v>53</v>
      </c>
      <c r="O56" s="2" t="s">
        <v>52</v>
      </c>
      <c r="P56" s="2" t="s">
        <v>52</v>
      </c>
      <c r="Q56" s="2" t="s">
        <v>52</v>
      </c>
      <c r="R56" s="29">
        <v>543099</v>
      </c>
      <c r="S56" s="8">
        <f>T56/L56</f>
        <v>3.8461538461538464E-2</v>
      </c>
      <c r="T56" s="29">
        <v>21723.96</v>
      </c>
      <c r="U56" s="29">
        <v>564822.96</v>
      </c>
      <c r="V56" s="29">
        <f t="shared" si="1"/>
        <v>16944.6888</v>
      </c>
      <c r="W56" s="29">
        <f t="shared" si="2"/>
        <v>4779.2711999999592</v>
      </c>
      <c r="X56" s="39">
        <v>45610</v>
      </c>
      <c r="Y56" s="2" t="s">
        <v>58</v>
      </c>
      <c r="Z56" s="7" t="s">
        <v>341</v>
      </c>
      <c r="AA56" s="2" t="s">
        <v>342</v>
      </c>
      <c r="AB56" s="2">
        <v>8017922480</v>
      </c>
      <c r="AC56" s="2" t="s">
        <v>343</v>
      </c>
      <c r="AD56" s="2" t="s">
        <v>49</v>
      </c>
      <c r="AE56" s="2" t="s">
        <v>344</v>
      </c>
      <c r="AF56" s="14" t="s">
        <v>345</v>
      </c>
      <c r="AG56" s="3">
        <v>45604</v>
      </c>
      <c r="AH56" s="29">
        <v>543099</v>
      </c>
      <c r="AI56" s="18">
        <v>0</v>
      </c>
      <c r="AJ56" s="18">
        <v>0</v>
      </c>
      <c r="AK56" s="18">
        <v>0</v>
      </c>
      <c r="AL56" s="29">
        <f>AH56+AI56+AJ56+AK56</f>
        <v>543099</v>
      </c>
      <c r="AM56" s="29">
        <f>AH56*10%</f>
        <v>54309.9</v>
      </c>
      <c r="AN56" s="29">
        <f>AL56-AM56</f>
        <v>488789.1</v>
      </c>
      <c r="AO56" s="2" t="s">
        <v>139</v>
      </c>
      <c r="AP56" s="2" t="s">
        <v>139</v>
      </c>
      <c r="AQ56" s="12" t="s">
        <v>346</v>
      </c>
      <c r="AR56" s="3">
        <v>45614</v>
      </c>
      <c r="AS56" s="32" t="s">
        <v>347</v>
      </c>
      <c r="AT56" s="3">
        <v>45734</v>
      </c>
      <c r="AU56" s="7" t="s">
        <v>341</v>
      </c>
      <c r="AV56" s="2" t="s">
        <v>49</v>
      </c>
      <c r="AW56" s="2" t="s">
        <v>49</v>
      </c>
      <c r="AX56" s="2" t="s">
        <v>49</v>
      </c>
      <c r="AY56" s="2" t="s">
        <v>73</v>
      </c>
    </row>
    <row r="57" spans="1:51" ht="15" customHeight="1">
      <c r="A57" s="2">
        <v>56</v>
      </c>
      <c r="B57" s="3">
        <v>45588</v>
      </c>
      <c r="C57" s="2" t="s">
        <v>47</v>
      </c>
      <c r="D57" s="2" t="s">
        <v>282</v>
      </c>
      <c r="E57" s="2" t="s">
        <v>282</v>
      </c>
      <c r="F57" s="7" t="s">
        <v>283</v>
      </c>
      <c r="G57" s="2" t="s">
        <v>284</v>
      </c>
      <c r="H57" s="2" t="s">
        <v>285</v>
      </c>
      <c r="I57" s="2" t="s">
        <v>52</v>
      </c>
      <c r="J57" s="2" t="s">
        <v>286</v>
      </c>
      <c r="K57" s="3">
        <v>45587</v>
      </c>
      <c r="L57" s="29">
        <v>1100000</v>
      </c>
      <c r="M57" s="2" t="s">
        <v>52</v>
      </c>
      <c r="N57" s="2" t="s">
        <v>53</v>
      </c>
      <c r="O57" s="2" t="s">
        <v>52</v>
      </c>
      <c r="P57" s="2" t="s">
        <v>52</v>
      </c>
      <c r="Q57" s="2" t="s">
        <v>52</v>
      </c>
      <c r="R57" s="29">
        <v>1056000</v>
      </c>
      <c r="S57" s="8">
        <f>T57/L57</f>
        <v>0.04</v>
      </c>
      <c r="T57" s="29">
        <v>44000</v>
      </c>
      <c r="U57" s="29">
        <v>1100000</v>
      </c>
      <c r="V57" s="29">
        <f t="shared" si="1"/>
        <v>33000</v>
      </c>
      <c r="W57" s="29">
        <f t="shared" si="2"/>
        <v>11000</v>
      </c>
      <c r="X57" s="39">
        <v>45587</v>
      </c>
      <c r="Y57" s="2" t="s">
        <v>58</v>
      </c>
      <c r="Z57" s="2" t="s">
        <v>287</v>
      </c>
      <c r="AA57" s="2" t="s">
        <v>288</v>
      </c>
      <c r="AB57" s="2">
        <v>7905824265</v>
      </c>
      <c r="AC57" s="2" t="s">
        <v>289</v>
      </c>
      <c r="AD57" s="2" t="s">
        <v>49</v>
      </c>
      <c r="AE57" s="2" t="s">
        <v>155</v>
      </c>
      <c r="AF57" s="2" t="s">
        <v>348</v>
      </c>
      <c r="AG57" s="3">
        <v>45607</v>
      </c>
      <c r="AH57" s="29">
        <v>3000</v>
      </c>
      <c r="AI57" s="18">
        <v>0</v>
      </c>
      <c r="AJ57" s="18">
        <v>0</v>
      </c>
      <c r="AK57" s="29">
        <v>540</v>
      </c>
      <c r="AL57" s="29">
        <f t="shared" ref="AL57:AL62" si="12">AH57+AI57+AJ57+AK57</f>
        <v>3540</v>
      </c>
      <c r="AM57" s="29">
        <f t="shared" ref="AM57:AM61" si="13">AH57*10%</f>
        <v>300</v>
      </c>
      <c r="AN57" s="29">
        <f t="shared" ref="AN57:AN62" si="14">AL57-AM57</f>
        <v>3240</v>
      </c>
      <c r="AO57" s="3">
        <v>45637</v>
      </c>
      <c r="AP57" s="2" t="s">
        <v>272</v>
      </c>
      <c r="AQ57" s="2" t="s">
        <v>349</v>
      </c>
      <c r="AR57" s="4">
        <v>45609</v>
      </c>
      <c r="AS57" s="36">
        <v>46800</v>
      </c>
      <c r="AT57" s="3">
        <v>45729</v>
      </c>
      <c r="AU57" s="2" t="s">
        <v>287</v>
      </c>
      <c r="AV57" s="2" t="s">
        <v>49</v>
      </c>
      <c r="AW57" s="2" t="s">
        <v>49</v>
      </c>
      <c r="AX57" s="2" t="s">
        <v>49</v>
      </c>
      <c r="AY57" s="2" t="s">
        <v>73</v>
      </c>
    </row>
    <row r="58" spans="1:51" ht="15" customHeight="1">
      <c r="A58" s="2">
        <v>57</v>
      </c>
      <c r="B58" s="3">
        <v>45588</v>
      </c>
      <c r="C58" s="2" t="s">
        <v>47</v>
      </c>
      <c r="D58" s="2" t="s">
        <v>282</v>
      </c>
      <c r="E58" s="2" t="s">
        <v>282</v>
      </c>
      <c r="F58" s="7" t="s">
        <v>283</v>
      </c>
      <c r="G58" s="2" t="s">
        <v>284</v>
      </c>
      <c r="H58" s="2" t="s">
        <v>285</v>
      </c>
      <c r="I58" s="2" t="s">
        <v>52</v>
      </c>
      <c r="J58" s="2" t="s">
        <v>286</v>
      </c>
      <c r="K58" s="3">
        <v>45587</v>
      </c>
      <c r="L58" s="29">
        <v>1100000</v>
      </c>
      <c r="M58" s="2" t="s">
        <v>52</v>
      </c>
      <c r="N58" s="2" t="s">
        <v>53</v>
      </c>
      <c r="O58" s="2" t="s">
        <v>52</v>
      </c>
      <c r="P58" s="2" t="s">
        <v>52</v>
      </c>
      <c r="Q58" s="2" t="s">
        <v>52</v>
      </c>
      <c r="R58" s="29">
        <v>1056000</v>
      </c>
      <c r="S58" s="8">
        <f t="shared" ref="S58:S66" si="15">T58/L58</f>
        <v>0.04</v>
      </c>
      <c r="T58" s="29">
        <v>44000</v>
      </c>
      <c r="U58" s="29">
        <v>1100000</v>
      </c>
      <c r="V58" s="29">
        <f t="shared" si="1"/>
        <v>33000</v>
      </c>
      <c r="W58" s="29">
        <f t="shared" si="2"/>
        <v>11000</v>
      </c>
      <c r="X58" s="39">
        <v>45587</v>
      </c>
      <c r="Y58" s="2" t="s">
        <v>58</v>
      </c>
      <c r="Z58" s="2" t="s">
        <v>287</v>
      </c>
      <c r="AA58" s="2" t="s">
        <v>288</v>
      </c>
      <c r="AB58" s="2">
        <v>7905824265</v>
      </c>
      <c r="AC58" s="2" t="s">
        <v>289</v>
      </c>
      <c r="AD58" s="2" t="s">
        <v>49</v>
      </c>
      <c r="AE58" s="2" t="s">
        <v>155</v>
      </c>
      <c r="AF58" s="2" t="s">
        <v>350</v>
      </c>
      <c r="AG58" s="3">
        <v>45607</v>
      </c>
      <c r="AH58" s="29">
        <v>21000</v>
      </c>
      <c r="AI58" s="18">
        <v>0</v>
      </c>
      <c r="AJ58" s="18">
        <v>0</v>
      </c>
      <c r="AK58" s="29">
        <v>3780</v>
      </c>
      <c r="AL58" s="29">
        <f t="shared" si="12"/>
        <v>24780</v>
      </c>
      <c r="AM58" s="29">
        <f t="shared" si="13"/>
        <v>2100</v>
      </c>
      <c r="AN58" s="29">
        <f t="shared" si="14"/>
        <v>22680</v>
      </c>
      <c r="AO58" s="3">
        <v>45637</v>
      </c>
      <c r="AP58" s="2" t="s">
        <v>272</v>
      </c>
      <c r="AQ58" s="2" t="s">
        <v>349</v>
      </c>
      <c r="AR58" s="4">
        <v>45609</v>
      </c>
      <c r="AS58" s="36">
        <v>46800</v>
      </c>
      <c r="AT58" s="3">
        <v>45729</v>
      </c>
      <c r="AU58" s="2" t="s">
        <v>287</v>
      </c>
      <c r="AV58" s="2" t="s">
        <v>49</v>
      </c>
      <c r="AW58" s="2" t="s">
        <v>49</v>
      </c>
      <c r="AX58" s="2" t="s">
        <v>49</v>
      </c>
      <c r="AY58" s="2" t="s">
        <v>73</v>
      </c>
    </row>
    <row r="59" spans="1:51" ht="15" customHeight="1">
      <c r="A59" s="2">
        <v>58</v>
      </c>
      <c r="B59" s="3">
        <v>45588</v>
      </c>
      <c r="C59" s="2" t="s">
        <v>47</v>
      </c>
      <c r="D59" s="2" t="s">
        <v>282</v>
      </c>
      <c r="E59" s="2" t="s">
        <v>282</v>
      </c>
      <c r="F59" s="7" t="s">
        <v>283</v>
      </c>
      <c r="G59" s="2" t="s">
        <v>284</v>
      </c>
      <c r="H59" s="2" t="s">
        <v>285</v>
      </c>
      <c r="I59" s="2" t="s">
        <v>52</v>
      </c>
      <c r="J59" s="2" t="s">
        <v>286</v>
      </c>
      <c r="K59" s="3">
        <v>45587</v>
      </c>
      <c r="L59" s="29">
        <v>1100000</v>
      </c>
      <c r="M59" s="2" t="s">
        <v>52</v>
      </c>
      <c r="N59" s="2" t="s">
        <v>53</v>
      </c>
      <c r="O59" s="2" t="s">
        <v>52</v>
      </c>
      <c r="P59" s="2" t="s">
        <v>52</v>
      </c>
      <c r="Q59" s="2" t="s">
        <v>52</v>
      </c>
      <c r="R59" s="29">
        <v>1056000</v>
      </c>
      <c r="S59" s="8">
        <f t="shared" si="15"/>
        <v>0.04</v>
      </c>
      <c r="T59" s="29">
        <v>44000</v>
      </c>
      <c r="U59" s="29">
        <v>1100000</v>
      </c>
      <c r="V59" s="29">
        <f t="shared" si="1"/>
        <v>33000</v>
      </c>
      <c r="W59" s="29">
        <f t="shared" si="2"/>
        <v>11000</v>
      </c>
      <c r="X59" s="39">
        <v>45587</v>
      </c>
      <c r="Y59" s="2" t="s">
        <v>58</v>
      </c>
      <c r="Z59" s="2" t="s">
        <v>287</v>
      </c>
      <c r="AA59" s="2" t="s">
        <v>288</v>
      </c>
      <c r="AB59" s="2">
        <v>7905824265</v>
      </c>
      <c r="AC59" s="2" t="s">
        <v>289</v>
      </c>
      <c r="AD59" s="2" t="s">
        <v>49</v>
      </c>
      <c r="AE59" s="2" t="s">
        <v>155</v>
      </c>
      <c r="AF59" s="2" t="s">
        <v>351</v>
      </c>
      <c r="AG59" s="3">
        <v>45607</v>
      </c>
      <c r="AH59" s="29">
        <v>3000</v>
      </c>
      <c r="AI59" s="18">
        <v>0</v>
      </c>
      <c r="AJ59" s="18">
        <v>0</v>
      </c>
      <c r="AK59" s="29">
        <v>540</v>
      </c>
      <c r="AL59" s="29">
        <f t="shared" si="12"/>
        <v>3540</v>
      </c>
      <c r="AM59" s="29">
        <f t="shared" si="13"/>
        <v>300</v>
      </c>
      <c r="AN59" s="29">
        <f t="shared" si="14"/>
        <v>3240</v>
      </c>
      <c r="AO59" s="3">
        <v>45637</v>
      </c>
      <c r="AP59" s="2" t="s">
        <v>272</v>
      </c>
      <c r="AQ59" s="2" t="s">
        <v>349</v>
      </c>
      <c r="AR59" s="4">
        <v>45609</v>
      </c>
      <c r="AS59" s="36">
        <v>46800</v>
      </c>
      <c r="AT59" s="3">
        <v>45729</v>
      </c>
      <c r="AU59" s="2" t="s">
        <v>287</v>
      </c>
      <c r="AV59" s="2" t="s">
        <v>49</v>
      </c>
      <c r="AW59" s="2" t="s">
        <v>49</v>
      </c>
      <c r="AX59" s="2" t="s">
        <v>49</v>
      </c>
      <c r="AY59" s="2" t="s">
        <v>73</v>
      </c>
    </row>
    <row r="60" spans="1:51" ht="15" customHeight="1">
      <c r="A60" s="2">
        <v>59</v>
      </c>
      <c r="B60" s="3">
        <v>45588</v>
      </c>
      <c r="C60" s="2" t="s">
        <v>47</v>
      </c>
      <c r="D60" s="2" t="s">
        <v>282</v>
      </c>
      <c r="E60" s="2" t="s">
        <v>282</v>
      </c>
      <c r="F60" s="7" t="s">
        <v>283</v>
      </c>
      <c r="G60" s="2" t="s">
        <v>284</v>
      </c>
      <c r="H60" s="2" t="s">
        <v>285</v>
      </c>
      <c r="I60" s="2" t="s">
        <v>52</v>
      </c>
      <c r="J60" s="2" t="s">
        <v>286</v>
      </c>
      <c r="K60" s="3">
        <v>45587</v>
      </c>
      <c r="L60" s="29">
        <v>1100000</v>
      </c>
      <c r="M60" s="2" t="s">
        <v>52</v>
      </c>
      <c r="N60" s="2" t="s">
        <v>53</v>
      </c>
      <c r="O60" s="2" t="s">
        <v>52</v>
      </c>
      <c r="P60" s="2" t="s">
        <v>52</v>
      </c>
      <c r="Q60" s="2" t="s">
        <v>52</v>
      </c>
      <c r="R60" s="29">
        <v>1056000</v>
      </c>
      <c r="S60" s="8">
        <f t="shared" si="15"/>
        <v>0.04</v>
      </c>
      <c r="T60" s="29">
        <v>44000</v>
      </c>
      <c r="U60" s="29">
        <v>1100000</v>
      </c>
      <c r="V60" s="29">
        <f t="shared" si="1"/>
        <v>33000</v>
      </c>
      <c r="W60" s="29">
        <f t="shared" si="2"/>
        <v>11000</v>
      </c>
      <c r="X60" s="39">
        <v>45587</v>
      </c>
      <c r="Y60" s="2" t="s">
        <v>58</v>
      </c>
      <c r="Z60" s="2" t="s">
        <v>287</v>
      </c>
      <c r="AA60" s="2" t="s">
        <v>288</v>
      </c>
      <c r="AB60" s="2">
        <v>7905824265</v>
      </c>
      <c r="AC60" s="2" t="s">
        <v>289</v>
      </c>
      <c r="AD60" s="2" t="s">
        <v>49</v>
      </c>
      <c r="AE60" s="2" t="s">
        <v>155</v>
      </c>
      <c r="AF60" s="2" t="s">
        <v>352</v>
      </c>
      <c r="AG60" s="3">
        <v>45607</v>
      </c>
      <c r="AH60" s="29">
        <v>18000</v>
      </c>
      <c r="AI60" s="18">
        <v>0</v>
      </c>
      <c r="AJ60" s="18">
        <v>0</v>
      </c>
      <c r="AK60" s="29">
        <v>3240</v>
      </c>
      <c r="AL60" s="29">
        <f t="shared" si="12"/>
        <v>21240</v>
      </c>
      <c r="AM60" s="29">
        <f t="shared" si="13"/>
        <v>1800</v>
      </c>
      <c r="AN60" s="29">
        <f t="shared" si="14"/>
        <v>19440</v>
      </c>
      <c r="AO60" s="3">
        <v>45637</v>
      </c>
      <c r="AP60" s="2" t="s">
        <v>272</v>
      </c>
      <c r="AQ60" s="2" t="s">
        <v>349</v>
      </c>
      <c r="AR60" s="4">
        <v>45609</v>
      </c>
      <c r="AS60" s="36">
        <v>46800</v>
      </c>
      <c r="AT60" s="3">
        <v>45729</v>
      </c>
      <c r="AU60" s="2" t="s">
        <v>287</v>
      </c>
      <c r="AV60" s="2" t="s">
        <v>49</v>
      </c>
      <c r="AW60" s="2" t="s">
        <v>49</v>
      </c>
      <c r="AX60" s="2" t="s">
        <v>49</v>
      </c>
      <c r="AY60" s="2" t="s">
        <v>73</v>
      </c>
    </row>
    <row r="61" spans="1:51" ht="15" customHeight="1">
      <c r="A61" s="2">
        <v>60</v>
      </c>
      <c r="B61" s="3">
        <v>45615</v>
      </c>
      <c r="C61" s="2" t="s">
        <v>47</v>
      </c>
      <c r="D61" s="2" t="s">
        <v>83</v>
      </c>
      <c r="E61" s="9" t="s">
        <v>83</v>
      </c>
      <c r="F61" s="9" t="s">
        <v>353</v>
      </c>
      <c r="G61" s="2" t="s">
        <v>354</v>
      </c>
      <c r="H61" s="2" t="s">
        <v>355</v>
      </c>
      <c r="I61" s="2" t="s">
        <v>52</v>
      </c>
      <c r="J61" s="2" t="s">
        <v>356</v>
      </c>
      <c r="K61" s="3">
        <v>45618</v>
      </c>
      <c r="L61" s="29" t="s">
        <v>357</v>
      </c>
      <c r="M61" s="2" t="s">
        <v>52</v>
      </c>
      <c r="N61" s="2" t="s">
        <v>53</v>
      </c>
      <c r="O61" s="2" t="s">
        <v>52</v>
      </c>
      <c r="P61" s="2" t="s">
        <v>52</v>
      </c>
      <c r="Q61" s="2" t="s">
        <v>52</v>
      </c>
      <c r="R61" s="29">
        <v>585650</v>
      </c>
      <c r="S61" s="8">
        <v>0.04</v>
      </c>
      <c r="T61" s="29">
        <v>23426</v>
      </c>
      <c r="U61" s="29">
        <v>609076</v>
      </c>
      <c r="V61" s="29">
        <f t="shared" si="1"/>
        <v>18272.28</v>
      </c>
      <c r="W61" s="29">
        <f t="shared" si="2"/>
        <v>5153.7199999999721</v>
      </c>
      <c r="X61" s="39">
        <v>45618</v>
      </c>
      <c r="Y61" s="2" t="s">
        <v>58</v>
      </c>
      <c r="Z61" s="7" t="s">
        <v>358</v>
      </c>
      <c r="AA61" s="2"/>
      <c r="AB61" s="2">
        <v>9923604342</v>
      </c>
      <c r="AC61" s="9" t="s">
        <v>359</v>
      </c>
      <c r="AD61" s="2" t="s">
        <v>49</v>
      </c>
      <c r="AE61" s="2" t="s">
        <v>360</v>
      </c>
      <c r="AF61" s="14" t="s">
        <v>361</v>
      </c>
      <c r="AG61" s="3">
        <v>45630</v>
      </c>
      <c r="AH61" s="29">
        <v>552500</v>
      </c>
      <c r="AI61" s="29" t="s">
        <v>362</v>
      </c>
      <c r="AJ61" s="29" t="s">
        <v>362</v>
      </c>
      <c r="AK61" s="18">
        <v>0</v>
      </c>
      <c r="AL61" s="29">
        <v>585650</v>
      </c>
      <c r="AM61" s="29">
        <f t="shared" si="13"/>
        <v>55250</v>
      </c>
      <c r="AN61" s="29">
        <f t="shared" si="14"/>
        <v>530400</v>
      </c>
      <c r="AO61" s="2" t="s">
        <v>139</v>
      </c>
      <c r="AP61" s="2" t="s">
        <v>139</v>
      </c>
      <c r="AQ61" s="12" t="s">
        <v>363</v>
      </c>
      <c r="AR61" s="3">
        <v>45623</v>
      </c>
      <c r="AS61" s="32" t="s">
        <v>364</v>
      </c>
      <c r="AT61" s="3">
        <v>45684</v>
      </c>
      <c r="AU61" s="7" t="s">
        <v>358</v>
      </c>
      <c r="AV61" s="2" t="s">
        <v>49</v>
      </c>
      <c r="AW61" s="2" t="s">
        <v>49</v>
      </c>
      <c r="AX61" s="2" t="s">
        <v>49</v>
      </c>
      <c r="AY61" s="2" t="s">
        <v>73</v>
      </c>
    </row>
    <row r="62" spans="1:51" ht="15" customHeight="1">
      <c r="A62" s="2">
        <v>61</v>
      </c>
      <c r="B62" s="3">
        <v>45615</v>
      </c>
      <c r="C62" s="2" t="s">
        <v>47</v>
      </c>
      <c r="D62" s="2" t="s">
        <v>83</v>
      </c>
      <c r="E62" s="9" t="s">
        <v>83</v>
      </c>
      <c r="F62" s="9" t="s">
        <v>353</v>
      </c>
      <c r="G62" s="2" t="s">
        <v>365</v>
      </c>
      <c r="H62" s="2" t="s">
        <v>366</v>
      </c>
      <c r="I62" s="2" t="s">
        <v>52</v>
      </c>
      <c r="J62" s="2" t="s">
        <v>356</v>
      </c>
      <c r="K62" s="3">
        <v>45618</v>
      </c>
      <c r="L62" s="29">
        <v>6864</v>
      </c>
      <c r="M62" s="2" t="s">
        <v>52</v>
      </c>
      <c r="N62" s="2" t="s">
        <v>53</v>
      </c>
      <c r="O62" s="2" t="s">
        <v>52</v>
      </c>
      <c r="P62" s="2" t="s">
        <v>52</v>
      </c>
      <c r="Q62" s="2" t="s">
        <v>52</v>
      </c>
      <c r="R62" s="29">
        <v>6600</v>
      </c>
      <c r="S62" s="8">
        <f t="shared" si="15"/>
        <v>3.8461538461538464E-2</v>
      </c>
      <c r="T62" s="29">
        <v>264</v>
      </c>
      <c r="U62" s="29">
        <v>6864</v>
      </c>
      <c r="V62" s="29">
        <f t="shared" si="1"/>
        <v>205.92</v>
      </c>
      <c r="W62" s="29">
        <f t="shared" si="2"/>
        <v>58.079999999999927</v>
      </c>
      <c r="X62" s="39">
        <v>45618</v>
      </c>
      <c r="Y62" s="2" t="s">
        <v>58</v>
      </c>
      <c r="Z62" s="7" t="s">
        <v>367</v>
      </c>
      <c r="AA62" s="2" t="s">
        <v>368</v>
      </c>
      <c r="AB62" s="2">
        <v>8806505553</v>
      </c>
      <c r="AC62" s="9" t="s">
        <v>369</v>
      </c>
      <c r="AD62" s="2" t="s">
        <v>49</v>
      </c>
      <c r="AE62" s="2" t="s">
        <v>360</v>
      </c>
      <c r="AF62" s="14">
        <v>98</v>
      </c>
      <c r="AG62" s="3">
        <v>45679</v>
      </c>
      <c r="AH62" s="29">
        <v>6600</v>
      </c>
      <c r="AI62" s="18">
        <v>0</v>
      </c>
      <c r="AJ62" s="18">
        <v>0</v>
      </c>
      <c r="AK62" s="18">
        <v>0</v>
      </c>
      <c r="AL62" s="29">
        <f t="shared" si="12"/>
        <v>6600</v>
      </c>
      <c r="AM62" s="18">
        <v>0</v>
      </c>
      <c r="AN62" s="29">
        <f t="shared" si="14"/>
        <v>6600</v>
      </c>
      <c r="AO62" s="2" t="s">
        <v>139</v>
      </c>
      <c r="AP62" s="2" t="s">
        <v>139</v>
      </c>
      <c r="AQ62" s="12" t="s">
        <v>370</v>
      </c>
      <c r="AR62" s="3">
        <v>45677</v>
      </c>
      <c r="AS62" s="34">
        <v>6860.59</v>
      </c>
      <c r="AT62" s="3">
        <v>45797</v>
      </c>
      <c r="AU62" s="7" t="s">
        <v>367</v>
      </c>
      <c r="AV62" s="2" t="s">
        <v>49</v>
      </c>
      <c r="AW62" s="2" t="s">
        <v>49</v>
      </c>
      <c r="AX62" s="2" t="s">
        <v>49</v>
      </c>
      <c r="AY62" s="2" t="s">
        <v>73</v>
      </c>
    </row>
    <row r="63" spans="1:51" ht="15" customHeight="1">
      <c r="A63" s="2">
        <v>62</v>
      </c>
      <c r="B63" s="3">
        <v>45588</v>
      </c>
      <c r="C63" s="2" t="s">
        <v>47</v>
      </c>
      <c r="D63" s="2" t="s">
        <v>282</v>
      </c>
      <c r="E63" s="2" t="s">
        <v>282</v>
      </c>
      <c r="F63" s="7" t="s">
        <v>283</v>
      </c>
      <c r="G63" s="2" t="s">
        <v>284</v>
      </c>
      <c r="H63" s="2" t="s">
        <v>285</v>
      </c>
      <c r="I63" s="2" t="s">
        <v>52</v>
      </c>
      <c r="J63" s="2" t="s">
        <v>286</v>
      </c>
      <c r="K63" s="3">
        <v>45587</v>
      </c>
      <c r="L63" s="29">
        <v>1100000</v>
      </c>
      <c r="M63" s="2" t="s">
        <v>52</v>
      </c>
      <c r="N63" s="2" t="s">
        <v>53</v>
      </c>
      <c r="O63" s="2" t="s">
        <v>52</v>
      </c>
      <c r="P63" s="2" t="s">
        <v>52</v>
      </c>
      <c r="Q63" s="2" t="s">
        <v>52</v>
      </c>
      <c r="R63" s="29">
        <v>1056000</v>
      </c>
      <c r="S63" s="8">
        <f t="shared" si="15"/>
        <v>0.04</v>
      </c>
      <c r="T63" s="29">
        <v>44000</v>
      </c>
      <c r="U63" s="29">
        <v>1100000</v>
      </c>
      <c r="V63" s="29">
        <f t="shared" si="1"/>
        <v>33000</v>
      </c>
      <c r="W63" s="29">
        <f t="shared" si="2"/>
        <v>11000</v>
      </c>
      <c r="X63" s="39">
        <v>45587</v>
      </c>
      <c r="Y63" s="2" t="s">
        <v>58</v>
      </c>
      <c r="Z63" s="2" t="s">
        <v>287</v>
      </c>
      <c r="AA63" s="2" t="s">
        <v>288</v>
      </c>
      <c r="AB63" s="2">
        <v>7905824265</v>
      </c>
      <c r="AC63" s="2" t="s">
        <v>289</v>
      </c>
      <c r="AD63" s="2" t="s">
        <v>49</v>
      </c>
      <c r="AE63" s="2" t="s">
        <v>155</v>
      </c>
      <c r="AF63" s="2" t="s">
        <v>371</v>
      </c>
      <c r="AG63" s="3">
        <v>45630</v>
      </c>
      <c r="AH63" s="29">
        <v>5200</v>
      </c>
      <c r="AI63" s="18">
        <v>0</v>
      </c>
      <c r="AJ63" s="18">
        <v>0</v>
      </c>
      <c r="AK63" s="29">
        <v>936</v>
      </c>
      <c r="AL63" s="29">
        <v>6136</v>
      </c>
      <c r="AM63" s="29">
        <v>520</v>
      </c>
      <c r="AN63" s="29">
        <v>5616</v>
      </c>
      <c r="AO63" s="3">
        <v>45661</v>
      </c>
      <c r="AP63" s="2" t="s">
        <v>158</v>
      </c>
      <c r="AQ63" s="2" t="s">
        <v>372</v>
      </c>
      <c r="AR63" s="3">
        <v>45632</v>
      </c>
      <c r="AS63" s="26"/>
      <c r="AT63" s="3">
        <v>45753</v>
      </c>
      <c r="AU63" s="2" t="s">
        <v>287</v>
      </c>
      <c r="AV63" s="2" t="s">
        <v>49</v>
      </c>
      <c r="AW63" s="2" t="s">
        <v>49</v>
      </c>
      <c r="AX63" s="2" t="s">
        <v>49</v>
      </c>
      <c r="AY63" s="2" t="s">
        <v>73</v>
      </c>
    </row>
    <row r="64" spans="1:51" ht="15" customHeight="1">
      <c r="A64" s="2">
        <v>63</v>
      </c>
      <c r="B64" s="3">
        <v>45588</v>
      </c>
      <c r="C64" s="2" t="s">
        <v>47</v>
      </c>
      <c r="D64" s="2" t="s">
        <v>282</v>
      </c>
      <c r="E64" s="2" t="s">
        <v>282</v>
      </c>
      <c r="F64" s="7" t="s">
        <v>283</v>
      </c>
      <c r="G64" s="2" t="s">
        <v>284</v>
      </c>
      <c r="H64" s="2" t="s">
        <v>285</v>
      </c>
      <c r="I64" s="2" t="s">
        <v>52</v>
      </c>
      <c r="J64" s="2" t="s">
        <v>286</v>
      </c>
      <c r="K64" s="3">
        <v>45587</v>
      </c>
      <c r="L64" s="29">
        <v>1100000</v>
      </c>
      <c r="M64" s="2" t="s">
        <v>52</v>
      </c>
      <c r="N64" s="2" t="s">
        <v>53</v>
      </c>
      <c r="O64" s="2" t="s">
        <v>52</v>
      </c>
      <c r="P64" s="2" t="s">
        <v>52</v>
      </c>
      <c r="Q64" s="2" t="s">
        <v>52</v>
      </c>
      <c r="R64" s="29">
        <v>1056000</v>
      </c>
      <c r="S64" s="8">
        <f t="shared" si="15"/>
        <v>0.04</v>
      </c>
      <c r="T64" s="29">
        <v>44000</v>
      </c>
      <c r="U64" s="29">
        <v>1100000</v>
      </c>
      <c r="V64" s="29">
        <f t="shared" si="1"/>
        <v>33000</v>
      </c>
      <c r="W64" s="29">
        <f t="shared" si="2"/>
        <v>11000</v>
      </c>
      <c r="X64" s="39">
        <v>45587</v>
      </c>
      <c r="Y64" s="2" t="s">
        <v>58</v>
      </c>
      <c r="Z64" s="2" t="s">
        <v>287</v>
      </c>
      <c r="AA64" s="2" t="s">
        <v>288</v>
      </c>
      <c r="AB64" s="2">
        <v>7905824265</v>
      </c>
      <c r="AC64" s="2" t="s">
        <v>289</v>
      </c>
      <c r="AD64" s="2" t="s">
        <v>49</v>
      </c>
      <c r="AE64" s="2" t="s">
        <v>155</v>
      </c>
      <c r="AF64" s="2" t="s">
        <v>373</v>
      </c>
      <c r="AG64" s="3">
        <v>45631</v>
      </c>
      <c r="AH64" s="29">
        <v>3000</v>
      </c>
      <c r="AI64" s="18">
        <v>0</v>
      </c>
      <c r="AJ64" s="18">
        <v>0</v>
      </c>
      <c r="AK64" s="29">
        <v>540</v>
      </c>
      <c r="AL64" s="29">
        <v>3540</v>
      </c>
      <c r="AM64" s="29">
        <v>300</v>
      </c>
      <c r="AN64" s="29">
        <v>3240</v>
      </c>
      <c r="AO64" s="3">
        <v>45662</v>
      </c>
      <c r="AP64" s="2" t="s">
        <v>158</v>
      </c>
      <c r="AQ64" s="2" t="s">
        <v>374</v>
      </c>
      <c r="AR64" s="4">
        <v>45638</v>
      </c>
      <c r="AS64" s="26"/>
      <c r="AT64" s="3">
        <v>45759</v>
      </c>
      <c r="AU64" s="2" t="s">
        <v>287</v>
      </c>
      <c r="AV64" s="2" t="s">
        <v>49</v>
      </c>
      <c r="AW64" s="2" t="s">
        <v>49</v>
      </c>
      <c r="AX64" s="2" t="s">
        <v>49</v>
      </c>
      <c r="AY64" s="2" t="s">
        <v>73</v>
      </c>
    </row>
    <row r="65" spans="1:51" ht="15" customHeight="1">
      <c r="A65" s="2">
        <v>64</v>
      </c>
      <c r="B65" s="3">
        <v>45588</v>
      </c>
      <c r="C65" s="2" t="s">
        <v>47</v>
      </c>
      <c r="D65" s="2" t="s">
        <v>282</v>
      </c>
      <c r="E65" s="2" t="s">
        <v>282</v>
      </c>
      <c r="F65" s="7" t="s">
        <v>283</v>
      </c>
      <c r="G65" s="2" t="s">
        <v>284</v>
      </c>
      <c r="H65" s="2" t="s">
        <v>285</v>
      </c>
      <c r="I65" s="2" t="s">
        <v>52</v>
      </c>
      <c r="J65" s="2" t="s">
        <v>286</v>
      </c>
      <c r="K65" s="3">
        <v>45587</v>
      </c>
      <c r="L65" s="29">
        <v>1100000</v>
      </c>
      <c r="M65" s="2" t="s">
        <v>52</v>
      </c>
      <c r="N65" s="2" t="s">
        <v>53</v>
      </c>
      <c r="O65" s="2" t="s">
        <v>52</v>
      </c>
      <c r="P65" s="2" t="s">
        <v>52</v>
      </c>
      <c r="Q65" s="2" t="s">
        <v>52</v>
      </c>
      <c r="R65" s="29">
        <v>1056000</v>
      </c>
      <c r="S65" s="8">
        <f t="shared" si="15"/>
        <v>0.04</v>
      </c>
      <c r="T65" s="29">
        <v>44000</v>
      </c>
      <c r="U65" s="29">
        <v>1100000</v>
      </c>
      <c r="V65" s="29">
        <f t="shared" si="1"/>
        <v>33000</v>
      </c>
      <c r="W65" s="29">
        <f t="shared" si="2"/>
        <v>11000</v>
      </c>
      <c r="X65" s="39">
        <v>45587</v>
      </c>
      <c r="Y65" s="2" t="s">
        <v>58</v>
      </c>
      <c r="Z65" s="2" t="s">
        <v>287</v>
      </c>
      <c r="AA65" s="2" t="s">
        <v>288</v>
      </c>
      <c r="AB65" s="2">
        <v>7905824265</v>
      </c>
      <c r="AC65" s="2" t="s">
        <v>289</v>
      </c>
      <c r="AD65" s="2" t="s">
        <v>49</v>
      </c>
      <c r="AE65" s="2" t="s">
        <v>155</v>
      </c>
      <c r="AF65" s="2" t="s">
        <v>375</v>
      </c>
      <c r="AG65" s="3">
        <v>45631</v>
      </c>
      <c r="AH65" s="29">
        <v>3000</v>
      </c>
      <c r="AI65" s="18">
        <v>0</v>
      </c>
      <c r="AJ65" s="18">
        <v>0</v>
      </c>
      <c r="AK65" s="29">
        <v>540</v>
      </c>
      <c r="AL65" s="29">
        <v>3540</v>
      </c>
      <c r="AM65" s="29">
        <v>300</v>
      </c>
      <c r="AN65" s="29">
        <v>3240</v>
      </c>
      <c r="AO65" s="3">
        <v>45662</v>
      </c>
      <c r="AP65" s="2" t="s">
        <v>158</v>
      </c>
      <c r="AQ65" s="2" t="s">
        <v>374</v>
      </c>
      <c r="AR65" s="4">
        <v>45638</v>
      </c>
      <c r="AS65" s="26"/>
      <c r="AT65" s="3">
        <v>45759</v>
      </c>
      <c r="AU65" s="2" t="s">
        <v>287</v>
      </c>
      <c r="AV65" s="2" t="s">
        <v>49</v>
      </c>
      <c r="AW65" s="2" t="s">
        <v>49</v>
      </c>
      <c r="AX65" s="2" t="s">
        <v>49</v>
      </c>
      <c r="AY65" s="2" t="s">
        <v>73</v>
      </c>
    </row>
    <row r="66" spans="1:51" ht="15" customHeight="1">
      <c r="A66" s="2">
        <v>65</v>
      </c>
      <c r="B66" s="3">
        <v>45616</v>
      </c>
      <c r="C66" s="2" t="s">
        <v>47</v>
      </c>
      <c r="D66" s="2" t="s">
        <v>60</v>
      </c>
      <c r="E66" s="2" t="s">
        <v>60</v>
      </c>
      <c r="F66" s="9" t="s">
        <v>376</v>
      </c>
      <c r="G66" s="2" t="s">
        <v>377</v>
      </c>
      <c r="H66" s="2" t="s">
        <v>377</v>
      </c>
      <c r="I66" s="2" t="s">
        <v>52</v>
      </c>
      <c r="J66" s="2" t="s">
        <v>49</v>
      </c>
      <c r="K66" s="2" t="s">
        <v>49</v>
      </c>
      <c r="L66" s="29">
        <v>53040</v>
      </c>
      <c r="M66" s="2" t="s">
        <v>52</v>
      </c>
      <c r="N66" s="2" t="s">
        <v>53</v>
      </c>
      <c r="O66" s="2" t="s">
        <v>52</v>
      </c>
      <c r="P66" s="2" t="s">
        <v>52</v>
      </c>
      <c r="Q66" s="2" t="s">
        <v>52</v>
      </c>
      <c r="R66" s="29">
        <v>51000</v>
      </c>
      <c r="S66" s="8">
        <f t="shared" si="15"/>
        <v>3.8461538461538464E-2</v>
      </c>
      <c r="T66" s="29">
        <v>2040</v>
      </c>
      <c r="U66" s="29">
        <v>53040</v>
      </c>
      <c r="V66" s="29">
        <f t="shared" si="1"/>
        <v>1591.2</v>
      </c>
      <c r="W66" s="29">
        <f t="shared" si="2"/>
        <v>448.80000000000291</v>
      </c>
      <c r="X66" s="39" t="s">
        <v>49</v>
      </c>
      <c r="Y66" s="2" t="s">
        <v>58</v>
      </c>
      <c r="Z66" s="2" t="s">
        <v>378</v>
      </c>
      <c r="AA66" s="2" t="s">
        <v>379</v>
      </c>
      <c r="AB66" s="2"/>
      <c r="AC66" s="2" t="s">
        <v>380</v>
      </c>
      <c r="AD66" s="2" t="s">
        <v>49</v>
      </c>
      <c r="AE66" s="2" t="s">
        <v>49</v>
      </c>
      <c r="AF66" s="14" t="s">
        <v>49</v>
      </c>
      <c r="AG66" s="14" t="s">
        <v>49</v>
      </c>
      <c r="AH66" s="14" t="s">
        <v>49</v>
      </c>
      <c r="AI66" s="18">
        <v>0</v>
      </c>
      <c r="AJ66" s="18">
        <v>0</v>
      </c>
      <c r="AK66" s="14" t="s">
        <v>49</v>
      </c>
      <c r="AL66" s="14" t="s">
        <v>49</v>
      </c>
      <c r="AM66" s="14" t="s">
        <v>49</v>
      </c>
      <c r="AN66" s="14" t="s">
        <v>49</v>
      </c>
      <c r="AO66" s="14" t="s">
        <v>49</v>
      </c>
      <c r="AP66" s="14" t="s">
        <v>49</v>
      </c>
      <c r="AQ66" s="14" t="s">
        <v>49</v>
      </c>
      <c r="AR66" s="14" t="s">
        <v>49</v>
      </c>
      <c r="AS66" s="14" t="s">
        <v>49</v>
      </c>
      <c r="AT66" s="14" t="s">
        <v>49</v>
      </c>
      <c r="AU66" s="2" t="s">
        <v>378</v>
      </c>
      <c r="AV66" s="2" t="s">
        <v>49</v>
      </c>
      <c r="AW66" s="2" t="s">
        <v>49</v>
      </c>
      <c r="AX66" s="2" t="s">
        <v>49</v>
      </c>
      <c r="AY66" s="2" t="s">
        <v>59</v>
      </c>
    </row>
    <row r="67" spans="1:51" ht="15" customHeight="1">
      <c r="A67" s="2">
        <v>66</v>
      </c>
      <c r="B67" s="3">
        <v>45617</v>
      </c>
      <c r="C67" s="2" t="s">
        <v>47</v>
      </c>
      <c r="D67" s="2" t="s">
        <v>232</v>
      </c>
      <c r="E67" s="2" t="s">
        <v>232</v>
      </c>
      <c r="F67" s="9" t="s">
        <v>233</v>
      </c>
      <c r="G67" s="2" t="s">
        <v>381</v>
      </c>
      <c r="H67" s="2" t="s">
        <v>235</v>
      </c>
      <c r="I67" s="2" t="s">
        <v>52</v>
      </c>
      <c r="J67" s="2" t="s">
        <v>382</v>
      </c>
      <c r="K67" s="3">
        <v>45632</v>
      </c>
      <c r="L67" s="26" t="s">
        <v>383</v>
      </c>
      <c r="M67" s="2" t="s">
        <v>52</v>
      </c>
      <c r="N67" s="2" t="s">
        <v>53</v>
      </c>
      <c r="O67" s="2" t="s">
        <v>52</v>
      </c>
      <c r="P67" s="2" t="s">
        <v>52</v>
      </c>
      <c r="Q67" s="2" t="s">
        <v>52</v>
      </c>
      <c r="R67" s="29">
        <v>231060</v>
      </c>
      <c r="S67" s="8">
        <v>0.04</v>
      </c>
      <c r="T67" s="29">
        <v>9242.4</v>
      </c>
      <c r="U67" s="29">
        <v>240302.4</v>
      </c>
      <c r="V67" s="29">
        <f t="shared" si="1"/>
        <v>7209.0719999999992</v>
      </c>
      <c r="W67" s="29">
        <f t="shared" si="2"/>
        <v>2033.3280000000086</v>
      </c>
      <c r="X67" s="39">
        <v>45632</v>
      </c>
      <c r="Y67" s="2" t="s">
        <v>58</v>
      </c>
      <c r="Z67" s="2" t="s">
        <v>236</v>
      </c>
      <c r="AA67" s="2" t="s">
        <v>237</v>
      </c>
      <c r="AB67" s="2">
        <v>9986001016</v>
      </c>
      <c r="AC67" s="2" t="s">
        <v>238</v>
      </c>
      <c r="AD67" s="2" t="s">
        <v>49</v>
      </c>
      <c r="AE67" s="2" t="s">
        <v>384</v>
      </c>
      <c r="AF67" s="12" t="s">
        <v>385</v>
      </c>
      <c r="AG67" s="3">
        <v>45645</v>
      </c>
      <c r="AH67" s="29">
        <v>161742</v>
      </c>
      <c r="AI67" s="18">
        <v>14556.78</v>
      </c>
      <c r="AJ67" s="18">
        <v>14556.78</v>
      </c>
      <c r="AK67" s="18">
        <v>0</v>
      </c>
      <c r="AL67" s="29">
        <f>AH67+AI67+AJ67+AK67</f>
        <v>190855.56</v>
      </c>
      <c r="AM67" s="29">
        <f>AH67*10%</f>
        <v>16174.2</v>
      </c>
      <c r="AN67" s="29">
        <f>AL67-AM67</f>
        <v>174681.36</v>
      </c>
      <c r="AO67" s="3">
        <v>45676</v>
      </c>
      <c r="AP67" s="2" t="s">
        <v>386</v>
      </c>
      <c r="AQ67" s="12" t="s">
        <v>387</v>
      </c>
      <c r="AR67" s="3">
        <v>45648</v>
      </c>
      <c r="AS67" s="32" t="s">
        <v>388</v>
      </c>
      <c r="AT67" s="3">
        <v>45769</v>
      </c>
      <c r="AU67" s="2" t="s">
        <v>236</v>
      </c>
      <c r="AV67" s="2" t="s">
        <v>49</v>
      </c>
      <c r="AW67" s="2" t="s">
        <v>49</v>
      </c>
      <c r="AX67" s="2" t="s">
        <v>49</v>
      </c>
      <c r="AY67" s="2" t="s">
        <v>73</v>
      </c>
    </row>
    <row r="68" spans="1:51" ht="15" customHeight="1">
      <c r="A68" s="2">
        <v>67</v>
      </c>
      <c r="B68" s="3">
        <v>45617</v>
      </c>
      <c r="C68" s="2" t="s">
        <v>47</v>
      </c>
      <c r="D68" s="2" t="s">
        <v>232</v>
      </c>
      <c r="E68" s="2" t="s">
        <v>232</v>
      </c>
      <c r="F68" s="9" t="s">
        <v>233</v>
      </c>
      <c r="G68" s="2" t="s">
        <v>389</v>
      </c>
      <c r="H68" s="2" t="s">
        <v>235</v>
      </c>
      <c r="I68" s="2" t="s">
        <v>52</v>
      </c>
      <c r="J68" s="2" t="s">
        <v>390</v>
      </c>
      <c r="K68" s="3">
        <v>45624</v>
      </c>
      <c r="L68" s="29" t="s">
        <v>391</v>
      </c>
      <c r="M68" s="2" t="s">
        <v>52</v>
      </c>
      <c r="N68" s="2" t="s">
        <v>53</v>
      </c>
      <c r="O68" s="2" t="s">
        <v>52</v>
      </c>
      <c r="P68" s="2" t="s">
        <v>52</v>
      </c>
      <c r="Q68" s="2" t="s">
        <v>52</v>
      </c>
      <c r="R68" s="29">
        <v>174240</v>
      </c>
      <c r="S68" s="8">
        <v>0.04</v>
      </c>
      <c r="T68" s="29">
        <v>6969.6</v>
      </c>
      <c r="U68" s="29">
        <v>181209.60000000001</v>
      </c>
      <c r="V68" s="29">
        <f t="shared" ref="V68:V130" si="16">U68*3%</f>
        <v>5436.2879999999996</v>
      </c>
      <c r="W68" s="29">
        <f t="shared" ref="W68:W130" si="17">U68-V68-R68</f>
        <v>1533.3120000000054</v>
      </c>
      <c r="X68" s="39">
        <v>45624</v>
      </c>
      <c r="Y68" s="2" t="s">
        <v>58</v>
      </c>
      <c r="Z68" s="2" t="s">
        <v>236</v>
      </c>
      <c r="AA68" s="2" t="s">
        <v>237</v>
      </c>
      <c r="AB68" s="2">
        <v>9986001016</v>
      </c>
      <c r="AC68" s="2" t="s">
        <v>238</v>
      </c>
      <c r="AD68" s="2" t="s">
        <v>49</v>
      </c>
      <c r="AE68" s="2" t="s">
        <v>392</v>
      </c>
      <c r="AF68" s="12" t="s">
        <v>393</v>
      </c>
      <c r="AG68" s="3">
        <v>45651</v>
      </c>
      <c r="AH68" s="29">
        <v>121968</v>
      </c>
      <c r="AI68" s="18">
        <v>10977.12</v>
      </c>
      <c r="AJ68" s="18">
        <v>10977.12</v>
      </c>
      <c r="AK68" s="18">
        <v>0</v>
      </c>
      <c r="AL68" s="29">
        <f>AH68+AI68+AJ68+AK68</f>
        <v>143922.23999999999</v>
      </c>
      <c r="AM68" s="29">
        <f>AH68*10%</f>
        <v>12196.800000000001</v>
      </c>
      <c r="AN68" s="29">
        <f>AL68-AM68</f>
        <v>131725.44</v>
      </c>
      <c r="AO68" s="3">
        <v>45682</v>
      </c>
      <c r="AP68" s="2" t="s">
        <v>394</v>
      </c>
      <c r="AQ68" s="14" t="s">
        <v>49</v>
      </c>
      <c r="AR68" s="14" t="s">
        <v>49</v>
      </c>
      <c r="AS68" s="14" t="s">
        <v>49</v>
      </c>
      <c r="AT68" s="14" t="s">
        <v>49</v>
      </c>
      <c r="AU68" s="2" t="s">
        <v>236</v>
      </c>
      <c r="AV68" s="2" t="s">
        <v>49</v>
      </c>
      <c r="AW68" s="2" t="s">
        <v>49</v>
      </c>
      <c r="AX68" s="2" t="s">
        <v>49</v>
      </c>
      <c r="AY68" s="2" t="s">
        <v>73</v>
      </c>
    </row>
    <row r="69" spans="1:51" ht="15" customHeight="1">
      <c r="A69" s="2">
        <v>68</v>
      </c>
      <c r="B69" s="3">
        <v>45618</v>
      </c>
      <c r="C69" s="2" t="s">
        <v>47</v>
      </c>
      <c r="D69" s="2" t="s">
        <v>60</v>
      </c>
      <c r="E69" s="2" t="s">
        <v>61</v>
      </c>
      <c r="F69" s="7" t="s">
        <v>62</v>
      </c>
      <c r="G69" s="2" t="s">
        <v>395</v>
      </c>
      <c r="H69" s="2" t="s">
        <v>64</v>
      </c>
      <c r="I69" s="2" t="s">
        <v>52</v>
      </c>
      <c r="J69" s="2" t="s">
        <v>396</v>
      </c>
      <c r="K69" s="3">
        <v>45618</v>
      </c>
      <c r="L69" s="26" t="s">
        <v>397</v>
      </c>
      <c r="M69" s="2" t="s">
        <v>52</v>
      </c>
      <c r="N69" s="2" t="s">
        <v>53</v>
      </c>
      <c r="O69" s="2" t="s">
        <v>52</v>
      </c>
      <c r="P69" s="2" t="s">
        <v>52</v>
      </c>
      <c r="Q69" s="2" t="s">
        <v>52</v>
      </c>
      <c r="R69" s="29">
        <v>353730</v>
      </c>
      <c r="S69" s="8">
        <v>0.04</v>
      </c>
      <c r="T69" s="29">
        <v>14149.2</v>
      </c>
      <c r="U69" s="29">
        <v>367879.2</v>
      </c>
      <c r="V69" s="29">
        <f t="shared" si="16"/>
        <v>11036.376</v>
      </c>
      <c r="W69" s="29">
        <f t="shared" si="17"/>
        <v>3112.8240000000224</v>
      </c>
      <c r="X69" s="39">
        <v>45618</v>
      </c>
      <c r="Y69" s="2" t="s">
        <v>58</v>
      </c>
      <c r="Z69" s="7" t="s">
        <v>225</v>
      </c>
      <c r="AA69" s="2" t="s">
        <v>226</v>
      </c>
      <c r="AB69" s="2">
        <v>9844643997</v>
      </c>
      <c r="AC69" s="2" t="s">
        <v>227</v>
      </c>
      <c r="AD69" s="2" t="s">
        <v>49</v>
      </c>
      <c r="AE69" s="2" t="s">
        <v>398</v>
      </c>
      <c r="AF69" s="12" t="s">
        <v>399</v>
      </c>
      <c r="AG69" s="3">
        <v>45628</v>
      </c>
      <c r="AH69" s="29">
        <v>353730</v>
      </c>
      <c r="AI69" s="18">
        <v>31836</v>
      </c>
      <c r="AJ69" s="29">
        <v>31836</v>
      </c>
      <c r="AK69" s="18">
        <v>0</v>
      </c>
      <c r="AL69" s="29">
        <f>AH69+AI69+AJ69+AK69</f>
        <v>417402</v>
      </c>
      <c r="AM69" s="29">
        <f>AH69*10%</f>
        <v>35373</v>
      </c>
      <c r="AN69" s="29">
        <f>AL69-AM69</f>
        <v>382029</v>
      </c>
      <c r="AO69" s="3">
        <v>45659</v>
      </c>
      <c r="AP69" s="2" t="s">
        <v>158</v>
      </c>
      <c r="AQ69" s="12" t="s">
        <v>400</v>
      </c>
      <c r="AR69" s="3">
        <v>45630</v>
      </c>
      <c r="AS69" s="34">
        <v>367879.2</v>
      </c>
      <c r="AT69" s="3">
        <v>45751</v>
      </c>
      <c r="AU69" s="7" t="s">
        <v>225</v>
      </c>
      <c r="AV69" s="2" t="s">
        <v>49</v>
      </c>
      <c r="AW69" s="2" t="s">
        <v>49</v>
      </c>
      <c r="AX69" s="2" t="s">
        <v>49</v>
      </c>
      <c r="AY69" s="2" t="s">
        <v>73</v>
      </c>
    </row>
    <row r="70" spans="1:51" ht="15" customHeight="1">
      <c r="A70" s="2">
        <v>69</v>
      </c>
      <c r="B70" s="3">
        <v>45618</v>
      </c>
      <c r="C70" s="2" t="s">
        <v>47</v>
      </c>
      <c r="D70" s="2" t="s">
        <v>60</v>
      </c>
      <c r="E70" s="2" t="s">
        <v>61</v>
      </c>
      <c r="F70" s="7" t="s">
        <v>62</v>
      </c>
      <c r="G70" s="2" t="s">
        <v>401</v>
      </c>
      <c r="H70" s="2" t="s">
        <v>64</v>
      </c>
      <c r="I70" s="2" t="s">
        <v>52</v>
      </c>
      <c r="J70" s="2" t="s">
        <v>402</v>
      </c>
      <c r="K70" s="3">
        <v>45618</v>
      </c>
      <c r="L70" s="26" t="s">
        <v>403</v>
      </c>
      <c r="M70" s="2" t="s">
        <v>52</v>
      </c>
      <c r="N70" s="2" t="s">
        <v>53</v>
      </c>
      <c r="O70" s="2" t="s">
        <v>52</v>
      </c>
      <c r="P70" s="2" t="s">
        <v>52</v>
      </c>
      <c r="Q70" s="2" t="s">
        <v>52</v>
      </c>
      <c r="R70" s="29">
        <v>360000</v>
      </c>
      <c r="S70" s="8">
        <v>0.04</v>
      </c>
      <c r="T70" s="29">
        <v>14400</v>
      </c>
      <c r="U70" s="29">
        <v>374400</v>
      </c>
      <c r="V70" s="29">
        <f t="shared" si="16"/>
        <v>11232</v>
      </c>
      <c r="W70" s="29">
        <f t="shared" si="17"/>
        <v>3168</v>
      </c>
      <c r="X70" s="39">
        <v>45618</v>
      </c>
      <c r="Y70" s="2" t="s">
        <v>58</v>
      </c>
      <c r="Z70" s="7" t="s">
        <v>241</v>
      </c>
      <c r="AA70" s="2" t="s">
        <v>67</v>
      </c>
      <c r="AB70" s="2">
        <v>9810611240</v>
      </c>
      <c r="AC70" s="9" t="s">
        <v>68</v>
      </c>
      <c r="AD70" s="2" t="s">
        <v>49</v>
      </c>
      <c r="AE70" s="2" t="s">
        <v>398</v>
      </c>
      <c r="AF70" s="12" t="s">
        <v>404</v>
      </c>
      <c r="AG70" s="3">
        <v>45627</v>
      </c>
      <c r="AH70" s="29">
        <v>360000</v>
      </c>
      <c r="AI70" s="18">
        <v>0</v>
      </c>
      <c r="AJ70" s="18">
        <v>0</v>
      </c>
      <c r="AK70" s="29">
        <v>64800</v>
      </c>
      <c r="AL70" s="29">
        <f>AH70+AI70+AJ70+AK70</f>
        <v>424800</v>
      </c>
      <c r="AM70" s="29">
        <f>AH70*10%</f>
        <v>36000</v>
      </c>
      <c r="AN70" s="29">
        <f>AL70-AM70</f>
        <v>388800</v>
      </c>
      <c r="AO70" s="3">
        <v>45658</v>
      </c>
      <c r="AP70" s="2" t="s">
        <v>158</v>
      </c>
      <c r="AQ70" s="12" t="s">
        <v>405</v>
      </c>
      <c r="AR70" s="3">
        <v>45630</v>
      </c>
      <c r="AS70" s="37">
        <v>374400</v>
      </c>
      <c r="AT70" s="3">
        <v>45751</v>
      </c>
      <c r="AU70" s="7" t="s">
        <v>241</v>
      </c>
      <c r="AV70" s="2" t="s">
        <v>49</v>
      </c>
      <c r="AW70" s="2" t="s">
        <v>49</v>
      </c>
      <c r="AX70" s="2" t="s">
        <v>49</v>
      </c>
      <c r="AY70" s="2" t="s">
        <v>73</v>
      </c>
    </row>
    <row r="71" spans="1:51" ht="15" customHeight="1">
      <c r="A71" s="2">
        <v>70</v>
      </c>
      <c r="B71" s="3">
        <v>45621</v>
      </c>
      <c r="C71" s="2" t="s">
        <v>47</v>
      </c>
      <c r="D71" s="2" t="s">
        <v>60</v>
      </c>
      <c r="E71" s="2" t="s">
        <v>60</v>
      </c>
      <c r="F71" s="19" t="s">
        <v>376</v>
      </c>
      <c r="G71" s="2" t="s">
        <v>406</v>
      </c>
      <c r="H71" s="2" t="s">
        <v>407</v>
      </c>
      <c r="I71" s="2" t="s">
        <v>52</v>
      </c>
      <c r="J71" s="2" t="s">
        <v>408</v>
      </c>
      <c r="K71" s="3">
        <v>45623</v>
      </c>
      <c r="L71" s="29">
        <v>10400</v>
      </c>
      <c r="M71" s="2" t="s">
        <v>52</v>
      </c>
      <c r="N71" s="2" t="s">
        <v>53</v>
      </c>
      <c r="O71" s="2" t="s">
        <v>52</v>
      </c>
      <c r="P71" s="2" t="s">
        <v>52</v>
      </c>
      <c r="Q71" s="2" t="s">
        <v>52</v>
      </c>
      <c r="R71" s="29">
        <v>10000</v>
      </c>
      <c r="S71" s="8">
        <v>0.04</v>
      </c>
      <c r="T71" s="29">
        <v>400</v>
      </c>
      <c r="U71" s="29">
        <v>10400</v>
      </c>
      <c r="V71" s="29">
        <f t="shared" si="16"/>
        <v>312</v>
      </c>
      <c r="W71" s="29">
        <f t="shared" si="17"/>
        <v>88</v>
      </c>
      <c r="X71" s="39">
        <v>45623</v>
      </c>
      <c r="Y71" s="2" t="s">
        <v>57</v>
      </c>
      <c r="Z71" s="7" t="s">
        <v>409</v>
      </c>
      <c r="AA71" s="2" t="s">
        <v>410</v>
      </c>
      <c r="AB71" s="2">
        <v>8960660510</v>
      </c>
      <c r="AC71" s="20" t="s">
        <v>411</v>
      </c>
      <c r="AD71" s="2" t="s">
        <v>49</v>
      </c>
      <c r="AE71" s="2" t="s">
        <v>412</v>
      </c>
      <c r="AF71" s="14" t="s">
        <v>413</v>
      </c>
      <c r="AG71" s="3">
        <v>45630</v>
      </c>
      <c r="AH71" s="29">
        <v>8474.58</v>
      </c>
      <c r="AI71" s="18">
        <v>0</v>
      </c>
      <c r="AJ71" s="18">
        <v>0</v>
      </c>
      <c r="AK71" s="29">
        <v>1525.42</v>
      </c>
      <c r="AL71" s="30">
        <v>10000</v>
      </c>
      <c r="AM71" s="29"/>
      <c r="AN71" s="29">
        <v>10000</v>
      </c>
      <c r="AO71" s="2" t="s">
        <v>139</v>
      </c>
      <c r="AP71" s="2" t="s">
        <v>139</v>
      </c>
      <c r="AQ71" s="12" t="s">
        <v>414</v>
      </c>
      <c r="AR71" s="21">
        <v>45640</v>
      </c>
      <c r="AS71" s="37">
        <v>10400</v>
      </c>
      <c r="AT71" s="3">
        <v>45761</v>
      </c>
      <c r="AU71" s="7" t="s">
        <v>409</v>
      </c>
      <c r="AV71" s="2" t="s">
        <v>49</v>
      </c>
      <c r="AW71" s="2" t="s">
        <v>49</v>
      </c>
      <c r="AX71" s="2" t="s">
        <v>49</v>
      </c>
      <c r="AY71" s="2" t="s">
        <v>73</v>
      </c>
    </row>
    <row r="72" spans="1:51" ht="15" customHeight="1">
      <c r="A72" s="2">
        <v>71</v>
      </c>
      <c r="B72" s="3">
        <v>45622</v>
      </c>
      <c r="C72" s="2" t="s">
        <v>47</v>
      </c>
      <c r="D72" s="2" t="s">
        <v>84</v>
      </c>
      <c r="E72" s="2" t="s">
        <v>84</v>
      </c>
      <c r="F72" s="15" t="s">
        <v>85</v>
      </c>
      <c r="G72" s="2" t="s">
        <v>415</v>
      </c>
      <c r="H72" s="2" t="s">
        <v>416</v>
      </c>
      <c r="I72" s="2" t="s">
        <v>52</v>
      </c>
      <c r="J72" s="2" t="s">
        <v>417</v>
      </c>
      <c r="K72" s="3">
        <v>45628</v>
      </c>
      <c r="L72" s="29">
        <v>284960</v>
      </c>
      <c r="M72" s="2" t="s">
        <v>52</v>
      </c>
      <c r="N72" s="2" t="s">
        <v>53</v>
      </c>
      <c r="O72" s="2" t="s">
        <v>52</v>
      </c>
      <c r="P72" s="2" t="s">
        <v>52</v>
      </c>
      <c r="Q72" s="2" t="s">
        <v>52</v>
      </c>
      <c r="R72" s="29">
        <v>274000</v>
      </c>
      <c r="S72" s="8">
        <f>T72/L72</f>
        <v>3.8461538461538464E-2</v>
      </c>
      <c r="T72" s="29">
        <v>10960</v>
      </c>
      <c r="U72" s="29">
        <v>284960</v>
      </c>
      <c r="V72" s="29">
        <f t="shared" si="16"/>
        <v>8548.7999999999993</v>
      </c>
      <c r="W72" s="29">
        <f t="shared" si="17"/>
        <v>2411.2000000000116</v>
      </c>
      <c r="X72" s="39">
        <v>45628</v>
      </c>
      <c r="Y72" s="2" t="s">
        <v>58</v>
      </c>
      <c r="Z72" s="7" t="s">
        <v>418</v>
      </c>
      <c r="AA72" s="2" t="s">
        <v>419</v>
      </c>
      <c r="AB72" s="2">
        <v>7904611128</v>
      </c>
      <c r="AC72" s="20" t="s">
        <v>420</v>
      </c>
      <c r="AD72" s="2" t="s">
        <v>49</v>
      </c>
      <c r="AE72" s="2" t="s">
        <v>421</v>
      </c>
      <c r="AF72" s="22" t="s">
        <v>422</v>
      </c>
      <c r="AG72" s="3">
        <v>45642</v>
      </c>
      <c r="AH72" s="29">
        <v>274000</v>
      </c>
      <c r="AI72" s="18">
        <v>0</v>
      </c>
      <c r="AJ72" s="18">
        <v>0</v>
      </c>
      <c r="AK72" s="29">
        <v>49320</v>
      </c>
      <c r="AL72" s="30">
        <f>AH72+AI72+AJ72+AK72</f>
        <v>323320</v>
      </c>
      <c r="AM72" s="29">
        <f>AH72*10%</f>
        <v>27400</v>
      </c>
      <c r="AN72" s="29">
        <f t="shared" ref="AN72:AN94" si="18">AL72-AM72</f>
        <v>295920</v>
      </c>
      <c r="AO72" s="3">
        <v>45673</v>
      </c>
      <c r="AP72" s="2" t="s">
        <v>386</v>
      </c>
      <c r="AQ72" s="12" t="s">
        <v>423</v>
      </c>
      <c r="AR72" s="3">
        <v>45630</v>
      </c>
      <c r="AS72" s="32" t="s">
        <v>424</v>
      </c>
      <c r="AT72" s="3">
        <v>45751</v>
      </c>
      <c r="AU72" s="7" t="s">
        <v>418</v>
      </c>
      <c r="AV72" s="2" t="s">
        <v>49</v>
      </c>
      <c r="AW72" s="2" t="s">
        <v>49</v>
      </c>
      <c r="AX72" s="2" t="s">
        <v>49</v>
      </c>
      <c r="AY72" s="2" t="s">
        <v>73</v>
      </c>
    </row>
    <row r="73" spans="1:51" ht="15" customHeight="1">
      <c r="A73" s="2">
        <v>72</v>
      </c>
      <c r="B73" s="3">
        <v>45622</v>
      </c>
      <c r="C73" s="2" t="s">
        <v>47</v>
      </c>
      <c r="D73" s="2" t="s">
        <v>84</v>
      </c>
      <c r="E73" s="2" t="s">
        <v>84</v>
      </c>
      <c r="F73" s="15" t="s">
        <v>85</v>
      </c>
      <c r="G73" s="2" t="s">
        <v>425</v>
      </c>
      <c r="H73" s="2" t="s">
        <v>416</v>
      </c>
      <c r="I73" s="2" t="s">
        <v>52</v>
      </c>
      <c r="J73" s="2" t="s">
        <v>426</v>
      </c>
      <c r="K73" s="3">
        <v>45628</v>
      </c>
      <c r="L73" s="29">
        <v>165672</v>
      </c>
      <c r="M73" s="2" t="s">
        <v>52</v>
      </c>
      <c r="N73" s="2" t="s">
        <v>53</v>
      </c>
      <c r="O73" s="2" t="s">
        <v>52</v>
      </c>
      <c r="P73" s="2" t="s">
        <v>52</v>
      </c>
      <c r="Q73" s="2" t="s">
        <v>52</v>
      </c>
      <c r="R73" s="29">
        <v>159300</v>
      </c>
      <c r="S73" s="8">
        <f>T73/L73</f>
        <v>3.8461538461538464E-2</v>
      </c>
      <c r="T73" s="29">
        <v>6372</v>
      </c>
      <c r="U73" s="29">
        <v>165672</v>
      </c>
      <c r="V73" s="29">
        <f t="shared" si="16"/>
        <v>4970.16</v>
      </c>
      <c r="W73" s="29">
        <f t="shared" si="17"/>
        <v>1401.8399999999965</v>
      </c>
      <c r="X73" s="39">
        <v>45628</v>
      </c>
      <c r="Y73" s="2" t="s">
        <v>58</v>
      </c>
      <c r="Z73" s="7" t="s">
        <v>418</v>
      </c>
      <c r="AA73" s="2" t="s">
        <v>419</v>
      </c>
      <c r="AB73" s="2">
        <v>7904611128</v>
      </c>
      <c r="AC73" s="20" t="s">
        <v>420</v>
      </c>
      <c r="AD73" s="2" t="s">
        <v>49</v>
      </c>
      <c r="AE73" s="2" t="s">
        <v>421</v>
      </c>
      <c r="AF73" s="22" t="s">
        <v>427</v>
      </c>
      <c r="AG73" s="3">
        <v>45642</v>
      </c>
      <c r="AH73" s="29">
        <v>135000</v>
      </c>
      <c r="AI73" s="18">
        <v>0</v>
      </c>
      <c r="AJ73" s="18">
        <v>0</v>
      </c>
      <c r="AK73" s="29">
        <v>24300</v>
      </c>
      <c r="AL73" s="30">
        <f>AH73+AI73+AJ73+AK73</f>
        <v>159300</v>
      </c>
      <c r="AM73" s="29">
        <f t="shared" ref="AM73:AM101" si="19">AH73*10%</f>
        <v>13500</v>
      </c>
      <c r="AN73" s="29">
        <f t="shared" si="18"/>
        <v>145800</v>
      </c>
      <c r="AO73" s="3">
        <v>45673</v>
      </c>
      <c r="AP73" s="2" t="s">
        <v>386</v>
      </c>
      <c r="AQ73" s="12" t="s">
        <v>428</v>
      </c>
      <c r="AR73" s="3">
        <v>45630</v>
      </c>
      <c r="AS73" s="32" t="s">
        <v>429</v>
      </c>
      <c r="AT73" s="3">
        <v>45751</v>
      </c>
      <c r="AU73" s="7" t="s">
        <v>418</v>
      </c>
      <c r="AV73" s="2" t="s">
        <v>49</v>
      </c>
      <c r="AW73" s="2" t="s">
        <v>49</v>
      </c>
      <c r="AX73" s="2" t="s">
        <v>49</v>
      </c>
      <c r="AY73" s="2" t="s">
        <v>73</v>
      </c>
    </row>
    <row r="74" spans="1:51" ht="15" customHeight="1">
      <c r="A74" s="2">
        <v>73</v>
      </c>
      <c r="B74" s="3">
        <v>45625</v>
      </c>
      <c r="C74" s="2" t="s">
        <v>47</v>
      </c>
      <c r="D74" s="2" t="s">
        <v>84</v>
      </c>
      <c r="E74" s="2" t="s">
        <v>84</v>
      </c>
      <c r="F74" s="15" t="s">
        <v>85</v>
      </c>
      <c r="G74" s="23" t="s">
        <v>430</v>
      </c>
      <c r="H74" s="2" t="s">
        <v>431</v>
      </c>
      <c r="I74" s="2" t="s">
        <v>52</v>
      </c>
      <c r="J74" s="2" t="s">
        <v>49</v>
      </c>
      <c r="K74" s="2" t="s">
        <v>49</v>
      </c>
      <c r="L74" s="29" t="s">
        <v>432</v>
      </c>
      <c r="M74" s="2" t="s">
        <v>52</v>
      </c>
      <c r="N74" s="2" t="s">
        <v>53</v>
      </c>
      <c r="O74" s="2" t="s">
        <v>52</v>
      </c>
      <c r="P74" s="2" t="s">
        <v>52</v>
      </c>
      <c r="Q74" s="2" t="s">
        <v>52</v>
      </c>
      <c r="R74" s="29">
        <v>2400000</v>
      </c>
      <c r="S74" s="8">
        <v>0.04</v>
      </c>
      <c r="T74" s="29">
        <v>96000</v>
      </c>
      <c r="U74" s="29">
        <v>2496000</v>
      </c>
      <c r="V74" s="29">
        <f t="shared" si="16"/>
        <v>74880</v>
      </c>
      <c r="W74" s="29">
        <f t="shared" si="17"/>
        <v>21120</v>
      </c>
      <c r="X74" s="39" t="s">
        <v>49</v>
      </c>
      <c r="Y74" s="2" t="s">
        <v>58</v>
      </c>
      <c r="Z74" s="7" t="s">
        <v>433</v>
      </c>
      <c r="AA74" s="12" t="s">
        <v>434</v>
      </c>
      <c r="AB74" s="12">
        <v>9820078074</v>
      </c>
      <c r="AC74" s="12" t="s">
        <v>435</v>
      </c>
      <c r="AD74" s="2" t="s">
        <v>49</v>
      </c>
      <c r="AE74" s="2" t="s">
        <v>49</v>
      </c>
      <c r="AF74" s="14" t="s">
        <v>49</v>
      </c>
      <c r="AG74" s="14" t="s">
        <v>49</v>
      </c>
      <c r="AH74" s="14" t="s">
        <v>49</v>
      </c>
      <c r="AI74" s="18"/>
      <c r="AJ74" s="18"/>
      <c r="AK74" s="29"/>
      <c r="AL74" s="14" t="s">
        <v>49</v>
      </c>
      <c r="AM74" s="14" t="s">
        <v>49</v>
      </c>
      <c r="AN74" s="14" t="s">
        <v>49</v>
      </c>
      <c r="AO74" s="14" t="s">
        <v>49</v>
      </c>
      <c r="AP74" s="14" t="s">
        <v>49</v>
      </c>
      <c r="AQ74" s="14" t="s">
        <v>49</v>
      </c>
      <c r="AR74" s="14" t="s">
        <v>49</v>
      </c>
      <c r="AS74" s="14" t="s">
        <v>49</v>
      </c>
      <c r="AT74" s="14" t="s">
        <v>49</v>
      </c>
      <c r="AU74" s="7" t="s">
        <v>433</v>
      </c>
      <c r="AV74" s="2" t="s">
        <v>49</v>
      </c>
      <c r="AW74" s="2" t="s">
        <v>49</v>
      </c>
      <c r="AX74" s="2" t="s">
        <v>49</v>
      </c>
      <c r="AY74" s="2" t="s">
        <v>59</v>
      </c>
    </row>
    <row r="75" spans="1:51" ht="15" customHeight="1">
      <c r="A75" s="2">
        <v>74</v>
      </c>
      <c r="B75" s="3">
        <v>45625</v>
      </c>
      <c r="C75" s="2" t="s">
        <v>47</v>
      </c>
      <c r="D75" s="2" t="s">
        <v>84</v>
      </c>
      <c r="E75" s="2" t="s">
        <v>84</v>
      </c>
      <c r="F75" s="15" t="s">
        <v>85</v>
      </c>
      <c r="G75" s="24" t="s">
        <v>436</v>
      </c>
      <c r="H75" s="2" t="s">
        <v>431</v>
      </c>
      <c r="I75" s="2" t="s">
        <v>52</v>
      </c>
      <c r="J75" s="2" t="s">
        <v>49</v>
      </c>
      <c r="K75" s="2" t="s">
        <v>49</v>
      </c>
      <c r="L75" s="29" t="s">
        <v>437</v>
      </c>
      <c r="M75" s="2" t="s">
        <v>52</v>
      </c>
      <c r="N75" s="2" t="s">
        <v>53</v>
      </c>
      <c r="O75" s="2" t="s">
        <v>52</v>
      </c>
      <c r="P75" s="2" t="s">
        <v>52</v>
      </c>
      <c r="Q75" s="2" t="s">
        <v>52</v>
      </c>
      <c r="R75" s="29">
        <v>2850000</v>
      </c>
      <c r="S75" s="8">
        <v>0.04</v>
      </c>
      <c r="T75" s="29" t="s">
        <v>438</v>
      </c>
      <c r="U75" s="29">
        <v>2964000</v>
      </c>
      <c r="V75" s="29">
        <f t="shared" si="16"/>
        <v>88920</v>
      </c>
      <c r="W75" s="29">
        <f t="shared" si="17"/>
        <v>25080</v>
      </c>
      <c r="X75" s="39" t="s">
        <v>49</v>
      </c>
      <c r="Y75" s="2" t="s">
        <v>58</v>
      </c>
      <c r="Z75" s="7" t="s">
        <v>433</v>
      </c>
      <c r="AA75" s="12" t="s">
        <v>434</v>
      </c>
      <c r="AB75" s="12">
        <v>9820078074</v>
      </c>
      <c r="AC75" s="12" t="s">
        <v>435</v>
      </c>
      <c r="AD75" s="2" t="s">
        <v>49</v>
      </c>
      <c r="AE75" s="2" t="s">
        <v>49</v>
      </c>
      <c r="AF75" s="14" t="s">
        <v>49</v>
      </c>
      <c r="AG75" s="14" t="s">
        <v>49</v>
      </c>
      <c r="AH75" s="14" t="s">
        <v>49</v>
      </c>
      <c r="AI75" s="18"/>
      <c r="AJ75" s="18"/>
      <c r="AK75" s="29"/>
      <c r="AL75" s="14" t="s">
        <v>49</v>
      </c>
      <c r="AM75" s="14" t="s">
        <v>49</v>
      </c>
      <c r="AN75" s="14" t="s">
        <v>49</v>
      </c>
      <c r="AO75" s="14" t="s">
        <v>49</v>
      </c>
      <c r="AP75" s="14" t="s">
        <v>49</v>
      </c>
      <c r="AQ75" s="14" t="s">
        <v>49</v>
      </c>
      <c r="AR75" s="14" t="s">
        <v>49</v>
      </c>
      <c r="AS75" s="14" t="s">
        <v>49</v>
      </c>
      <c r="AT75" s="14" t="s">
        <v>49</v>
      </c>
      <c r="AU75" s="7" t="s">
        <v>433</v>
      </c>
      <c r="AV75" s="2" t="s">
        <v>49</v>
      </c>
      <c r="AW75" s="2" t="s">
        <v>49</v>
      </c>
      <c r="AX75" s="2" t="s">
        <v>49</v>
      </c>
      <c r="AY75" s="2" t="s">
        <v>59</v>
      </c>
    </row>
    <row r="76" spans="1:51" ht="15" customHeight="1">
      <c r="A76" s="2">
        <v>75</v>
      </c>
      <c r="B76" s="3">
        <v>45625</v>
      </c>
      <c r="C76" s="2" t="s">
        <v>47</v>
      </c>
      <c r="D76" s="2" t="s">
        <v>439</v>
      </c>
      <c r="E76" s="2" t="s">
        <v>439</v>
      </c>
      <c r="F76" s="15" t="s">
        <v>440</v>
      </c>
      <c r="G76" s="12" t="s">
        <v>441</v>
      </c>
      <c r="H76" s="2" t="s">
        <v>442</v>
      </c>
      <c r="I76" s="2" t="s">
        <v>52</v>
      </c>
      <c r="J76" s="2" t="s">
        <v>443</v>
      </c>
      <c r="K76" s="3">
        <v>45636</v>
      </c>
      <c r="L76" s="29">
        <v>624624</v>
      </c>
      <c r="M76" s="2" t="s">
        <v>52</v>
      </c>
      <c r="N76" s="2" t="s">
        <v>53</v>
      </c>
      <c r="O76" s="2" t="s">
        <v>52</v>
      </c>
      <c r="P76" s="2" t="s">
        <v>52</v>
      </c>
      <c r="Q76" s="2" t="s">
        <v>52</v>
      </c>
      <c r="R76" s="29">
        <v>600600</v>
      </c>
      <c r="S76" s="8">
        <v>0.04</v>
      </c>
      <c r="T76" s="29">
        <v>24024</v>
      </c>
      <c r="U76" s="29">
        <v>624624</v>
      </c>
      <c r="V76" s="29">
        <f t="shared" si="16"/>
        <v>18738.719999999998</v>
      </c>
      <c r="W76" s="29">
        <f t="shared" si="17"/>
        <v>5285.2800000000279</v>
      </c>
      <c r="X76" s="39">
        <v>45636</v>
      </c>
      <c r="Y76" s="2" t="s">
        <v>58</v>
      </c>
      <c r="Z76" s="12" t="s">
        <v>444</v>
      </c>
      <c r="AA76" s="2" t="s">
        <v>445</v>
      </c>
      <c r="AB76" s="12">
        <v>9886080699</v>
      </c>
      <c r="AC76" s="2" t="s">
        <v>446</v>
      </c>
      <c r="AD76" s="2" t="s">
        <v>49</v>
      </c>
      <c r="AE76" s="2" t="s">
        <v>319</v>
      </c>
      <c r="AF76" s="14" t="s">
        <v>49</v>
      </c>
      <c r="AG76" s="14" t="s">
        <v>49</v>
      </c>
      <c r="AH76" s="14" t="s">
        <v>49</v>
      </c>
      <c r="AI76" s="18"/>
      <c r="AJ76" s="18"/>
      <c r="AK76" s="29"/>
      <c r="AL76" s="14" t="s">
        <v>49</v>
      </c>
      <c r="AM76" s="14" t="s">
        <v>49</v>
      </c>
      <c r="AN76" s="14" t="s">
        <v>49</v>
      </c>
      <c r="AO76" s="14" t="s">
        <v>49</v>
      </c>
      <c r="AP76" s="14" t="s">
        <v>49</v>
      </c>
      <c r="AQ76" s="14" t="s">
        <v>49</v>
      </c>
      <c r="AR76" s="14" t="s">
        <v>49</v>
      </c>
      <c r="AS76" s="14" t="s">
        <v>49</v>
      </c>
      <c r="AT76" s="14" t="s">
        <v>49</v>
      </c>
      <c r="AU76" s="12" t="s">
        <v>444</v>
      </c>
      <c r="AV76" s="2" t="s">
        <v>49</v>
      </c>
      <c r="AW76" s="2" t="s">
        <v>49</v>
      </c>
      <c r="AX76" s="2" t="s">
        <v>49</v>
      </c>
      <c r="AY76" s="2" t="s">
        <v>320</v>
      </c>
    </row>
    <row r="77" spans="1:51" ht="15" customHeight="1">
      <c r="A77" s="2">
        <v>76</v>
      </c>
      <c r="B77" s="3">
        <v>45588</v>
      </c>
      <c r="C77" s="2" t="s">
        <v>47</v>
      </c>
      <c r="D77" s="2" t="s">
        <v>282</v>
      </c>
      <c r="E77" s="2" t="s">
        <v>282</v>
      </c>
      <c r="F77" s="7" t="s">
        <v>283</v>
      </c>
      <c r="G77" s="2" t="s">
        <v>284</v>
      </c>
      <c r="H77" s="2" t="s">
        <v>285</v>
      </c>
      <c r="I77" s="2" t="s">
        <v>52</v>
      </c>
      <c r="J77" s="2" t="s">
        <v>286</v>
      </c>
      <c r="K77" s="3">
        <v>45587</v>
      </c>
      <c r="L77" s="29">
        <v>1100000</v>
      </c>
      <c r="M77" s="2" t="s">
        <v>52</v>
      </c>
      <c r="N77" s="2" t="s">
        <v>53</v>
      </c>
      <c r="O77" s="2" t="s">
        <v>52</v>
      </c>
      <c r="P77" s="2" t="s">
        <v>52</v>
      </c>
      <c r="Q77" s="2" t="s">
        <v>52</v>
      </c>
      <c r="R77" s="29">
        <v>1056000</v>
      </c>
      <c r="S77" s="8">
        <f t="shared" ref="S77:S86" si="20">T77/L77</f>
        <v>0.04</v>
      </c>
      <c r="T77" s="29">
        <v>44000</v>
      </c>
      <c r="U77" s="29">
        <v>1100000</v>
      </c>
      <c r="V77" s="29">
        <f t="shared" si="16"/>
        <v>33000</v>
      </c>
      <c r="W77" s="29">
        <f t="shared" si="17"/>
        <v>11000</v>
      </c>
      <c r="X77" s="39">
        <v>45587</v>
      </c>
      <c r="Y77" s="2" t="s">
        <v>58</v>
      </c>
      <c r="Z77" s="2" t="s">
        <v>287</v>
      </c>
      <c r="AA77" s="2" t="s">
        <v>288</v>
      </c>
      <c r="AB77" s="2">
        <v>7905824265</v>
      </c>
      <c r="AC77" s="2" t="s">
        <v>289</v>
      </c>
      <c r="AD77" s="2" t="s">
        <v>49</v>
      </c>
      <c r="AE77" s="2" t="s">
        <v>155</v>
      </c>
      <c r="AF77" s="2" t="s">
        <v>447</v>
      </c>
      <c r="AG77" s="3">
        <v>45628</v>
      </c>
      <c r="AH77" s="29">
        <v>3000</v>
      </c>
      <c r="AI77" s="18">
        <v>0</v>
      </c>
      <c r="AJ77" s="18">
        <v>0</v>
      </c>
      <c r="AK77" s="30">
        <v>540</v>
      </c>
      <c r="AL77" s="30">
        <f t="shared" ref="AL77:AL101" si="21">AH77+AI77+AJ77+AK77</f>
        <v>3540</v>
      </c>
      <c r="AM77" s="29">
        <f t="shared" si="19"/>
        <v>300</v>
      </c>
      <c r="AN77" s="29">
        <f t="shared" si="18"/>
        <v>3240</v>
      </c>
      <c r="AO77" s="3">
        <v>45659</v>
      </c>
      <c r="AP77" s="2" t="s">
        <v>158</v>
      </c>
      <c r="AQ77" s="2" t="s">
        <v>448</v>
      </c>
      <c r="AR77" s="3">
        <v>45630</v>
      </c>
      <c r="AS77" s="37">
        <v>30250</v>
      </c>
      <c r="AT77" s="3">
        <v>45751</v>
      </c>
      <c r="AU77" s="2" t="s">
        <v>287</v>
      </c>
      <c r="AV77" s="2" t="s">
        <v>49</v>
      </c>
      <c r="AW77" s="2" t="s">
        <v>49</v>
      </c>
      <c r="AX77" s="2" t="s">
        <v>49</v>
      </c>
      <c r="AY77" s="2" t="s">
        <v>73</v>
      </c>
    </row>
    <row r="78" spans="1:51" ht="15" customHeight="1">
      <c r="A78" s="2">
        <v>77</v>
      </c>
      <c r="B78" s="3">
        <v>45588</v>
      </c>
      <c r="C78" s="2" t="s">
        <v>47</v>
      </c>
      <c r="D78" s="2" t="s">
        <v>282</v>
      </c>
      <c r="E78" s="2" t="s">
        <v>282</v>
      </c>
      <c r="F78" s="7" t="s">
        <v>283</v>
      </c>
      <c r="G78" s="2" t="s">
        <v>284</v>
      </c>
      <c r="H78" s="2" t="s">
        <v>285</v>
      </c>
      <c r="I78" s="2" t="s">
        <v>52</v>
      </c>
      <c r="J78" s="2" t="s">
        <v>286</v>
      </c>
      <c r="K78" s="3">
        <v>45587</v>
      </c>
      <c r="L78" s="29">
        <v>1100000</v>
      </c>
      <c r="M78" s="2" t="s">
        <v>52</v>
      </c>
      <c r="N78" s="2" t="s">
        <v>53</v>
      </c>
      <c r="O78" s="2" t="s">
        <v>52</v>
      </c>
      <c r="P78" s="2" t="s">
        <v>52</v>
      </c>
      <c r="Q78" s="2" t="s">
        <v>52</v>
      </c>
      <c r="R78" s="29">
        <v>1056000</v>
      </c>
      <c r="S78" s="8">
        <f t="shared" si="20"/>
        <v>0.04</v>
      </c>
      <c r="T78" s="29">
        <v>44000</v>
      </c>
      <c r="U78" s="29">
        <v>1100000</v>
      </c>
      <c r="V78" s="29">
        <f t="shared" si="16"/>
        <v>33000</v>
      </c>
      <c r="W78" s="29">
        <f t="shared" si="17"/>
        <v>11000</v>
      </c>
      <c r="X78" s="39">
        <v>45587</v>
      </c>
      <c r="Y78" s="2" t="s">
        <v>58</v>
      </c>
      <c r="Z78" s="2" t="s">
        <v>287</v>
      </c>
      <c r="AA78" s="2" t="s">
        <v>288</v>
      </c>
      <c r="AB78" s="2">
        <v>7905824265</v>
      </c>
      <c r="AC78" s="2" t="s">
        <v>289</v>
      </c>
      <c r="AD78" s="2" t="s">
        <v>49</v>
      </c>
      <c r="AE78" s="2" t="s">
        <v>155</v>
      </c>
      <c r="AF78" s="2" t="s">
        <v>449</v>
      </c>
      <c r="AG78" s="3">
        <v>45628</v>
      </c>
      <c r="AH78" s="29">
        <v>3000</v>
      </c>
      <c r="AI78" s="18">
        <v>0</v>
      </c>
      <c r="AJ78" s="18">
        <v>0</v>
      </c>
      <c r="AK78" s="30">
        <v>540</v>
      </c>
      <c r="AL78" s="30">
        <f t="shared" si="21"/>
        <v>3540</v>
      </c>
      <c r="AM78" s="29">
        <f t="shared" si="19"/>
        <v>300</v>
      </c>
      <c r="AN78" s="29">
        <f t="shared" si="18"/>
        <v>3240</v>
      </c>
      <c r="AO78" s="3">
        <v>45659</v>
      </c>
      <c r="AP78" s="2" t="s">
        <v>158</v>
      </c>
      <c r="AQ78" s="2" t="s">
        <v>448</v>
      </c>
      <c r="AR78" s="3">
        <v>45630</v>
      </c>
      <c r="AS78" s="37">
        <v>30250</v>
      </c>
      <c r="AT78" s="3">
        <v>45751</v>
      </c>
      <c r="AU78" s="2" t="s">
        <v>287</v>
      </c>
      <c r="AV78" s="2" t="s">
        <v>49</v>
      </c>
      <c r="AW78" s="2" t="s">
        <v>49</v>
      </c>
      <c r="AX78" s="2" t="s">
        <v>49</v>
      </c>
      <c r="AY78" s="2" t="s">
        <v>73</v>
      </c>
    </row>
    <row r="79" spans="1:51" ht="15" customHeight="1">
      <c r="A79" s="2">
        <v>78</v>
      </c>
      <c r="B79" s="3">
        <v>45588</v>
      </c>
      <c r="C79" s="2" t="s">
        <v>47</v>
      </c>
      <c r="D79" s="2" t="s">
        <v>282</v>
      </c>
      <c r="E79" s="2" t="s">
        <v>282</v>
      </c>
      <c r="F79" s="7" t="s">
        <v>283</v>
      </c>
      <c r="G79" s="2" t="s">
        <v>284</v>
      </c>
      <c r="H79" s="2" t="s">
        <v>285</v>
      </c>
      <c r="I79" s="2" t="s">
        <v>52</v>
      </c>
      <c r="J79" s="2" t="s">
        <v>286</v>
      </c>
      <c r="K79" s="3">
        <v>45587</v>
      </c>
      <c r="L79" s="29">
        <v>1100000</v>
      </c>
      <c r="M79" s="2" t="s">
        <v>52</v>
      </c>
      <c r="N79" s="2" t="s">
        <v>53</v>
      </c>
      <c r="O79" s="2" t="s">
        <v>52</v>
      </c>
      <c r="P79" s="2" t="s">
        <v>52</v>
      </c>
      <c r="Q79" s="2" t="s">
        <v>52</v>
      </c>
      <c r="R79" s="29">
        <v>1056000</v>
      </c>
      <c r="S79" s="8">
        <f t="shared" si="20"/>
        <v>0.04</v>
      </c>
      <c r="T79" s="29">
        <v>44000</v>
      </c>
      <c r="U79" s="29">
        <v>1100000</v>
      </c>
      <c r="V79" s="29">
        <f t="shared" si="16"/>
        <v>33000</v>
      </c>
      <c r="W79" s="29">
        <f t="shared" si="17"/>
        <v>11000</v>
      </c>
      <c r="X79" s="39">
        <v>45587</v>
      </c>
      <c r="Y79" s="2" t="s">
        <v>58</v>
      </c>
      <c r="Z79" s="2" t="s">
        <v>287</v>
      </c>
      <c r="AA79" s="2" t="s">
        <v>288</v>
      </c>
      <c r="AB79" s="2">
        <v>7905824265</v>
      </c>
      <c r="AC79" s="2" t="s">
        <v>289</v>
      </c>
      <c r="AD79" s="2" t="s">
        <v>49</v>
      </c>
      <c r="AE79" s="2" t="s">
        <v>155</v>
      </c>
      <c r="AF79" s="2" t="s">
        <v>450</v>
      </c>
      <c r="AG79" s="3">
        <v>45628</v>
      </c>
      <c r="AH79" s="29">
        <v>24250</v>
      </c>
      <c r="AI79" s="18">
        <v>0</v>
      </c>
      <c r="AJ79" s="18">
        <v>0</v>
      </c>
      <c r="AK79" s="30">
        <v>4365</v>
      </c>
      <c r="AL79" s="30">
        <f t="shared" si="21"/>
        <v>28615</v>
      </c>
      <c r="AM79" s="29">
        <f t="shared" si="19"/>
        <v>2425</v>
      </c>
      <c r="AN79" s="29">
        <f t="shared" si="18"/>
        <v>26190</v>
      </c>
      <c r="AO79" s="3">
        <v>45659</v>
      </c>
      <c r="AP79" s="2" t="s">
        <v>158</v>
      </c>
      <c r="AQ79" s="2" t="s">
        <v>448</v>
      </c>
      <c r="AR79" s="3">
        <v>45630</v>
      </c>
      <c r="AS79" s="37">
        <v>30250</v>
      </c>
      <c r="AT79" s="3">
        <v>45751</v>
      </c>
      <c r="AU79" s="2" t="s">
        <v>287</v>
      </c>
      <c r="AV79" s="2" t="s">
        <v>49</v>
      </c>
      <c r="AW79" s="2" t="s">
        <v>49</v>
      </c>
      <c r="AX79" s="2" t="s">
        <v>49</v>
      </c>
      <c r="AY79" s="2" t="s">
        <v>73</v>
      </c>
    </row>
    <row r="80" spans="1:51" ht="15" customHeight="1">
      <c r="A80" s="2">
        <v>79</v>
      </c>
      <c r="B80" s="3">
        <v>45544</v>
      </c>
      <c r="C80" s="2" t="s">
        <v>47</v>
      </c>
      <c r="D80" s="2" t="s">
        <v>147</v>
      </c>
      <c r="E80" s="2" t="s">
        <v>147</v>
      </c>
      <c r="F80" s="7" t="s">
        <v>148</v>
      </c>
      <c r="G80" s="2" t="s">
        <v>149</v>
      </c>
      <c r="H80" s="2" t="s">
        <v>150</v>
      </c>
      <c r="I80" s="2" t="s">
        <v>52</v>
      </c>
      <c r="J80" s="2" t="s">
        <v>151</v>
      </c>
      <c r="K80" s="3">
        <v>45544</v>
      </c>
      <c r="L80" s="29">
        <v>58968</v>
      </c>
      <c r="M80" s="2" t="s">
        <v>52</v>
      </c>
      <c r="N80" s="2" t="s">
        <v>53</v>
      </c>
      <c r="O80" s="2" t="s">
        <v>52</v>
      </c>
      <c r="P80" s="2" t="s">
        <v>52</v>
      </c>
      <c r="Q80" s="2" t="s">
        <v>52</v>
      </c>
      <c r="R80" s="29">
        <v>56700</v>
      </c>
      <c r="S80" s="8">
        <f t="shared" si="20"/>
        <v>3.8461538461538464E-2</v>
      </c>
      <c r="T80" s="29">
        <f>L80-R80</f>
        <v>2268</v>
      </c>
      <c r="U80" s="29">
        <f>R80+T80</f>
        <v>58968</v>
      </c>
      <c r="V80" s="29">
        <f t="shared" si="16"/>
        <v>1769.04</v>
      </c>
      <c r="W80" s="29">
        <f t="shared" si="17"/>
        <v>498.95999999999913</v>
      </c>
      <c r="X80" s="39">
        <v>45544</v>
      </c>
      <c r="Y80" s="2" t="s">
        <v>157</v>
      </c>
      <c r="Z80" s="7" t="s">
        <v>152</v>
      </c>
      <c r="AA80" s="2" t="s">
        <v>153</v>
      </c>
      <c r="AB80" s="2">
        <v>9620534456</v>
      </c>
      <c r="AC80" s="15" t="s">
        <v>154</v>
      </c>
      <c r="AD80" s="2" t="s">
        <v>49</v>
      </c>
      <c r="AE80" s="2" t="s">
        <v>155</v>
      </c>
      <c r="AF80" s="2" t="s">
        <v>451</v>
      </c>
      <c r="AG80" s="3">
        <v>45626</v>
      </c>
      <c r="AH80" s="29">
        <v>4725</v>
      </c>
      <c r="AI80" s="18">
        <v>425.25</v>
      </c>
      <c r="AJ80" s="18">
        <v>425.25</v>
      </c>
      <c r="AK80" s="18">
        <v>0</v>
      </c>
      <c r="AL80" s="29">
        <f t="shared" si="21"/>
        <v>5575.5</v>
      </c>
      <c r="AM80" s="29">
        <f t="shared" si="19"/>
        <v>472.5</v>
      </c>
      <c r="AN80" s="29">
        <f t="shared" si="18"/>
        <v>5103</v>
      </c>
      <c r="AO80" s="3">
        <v>45672</v>
      </c>
      <c r="AP80" s="2" t="s">
        <v>386</v>
      </c>
      <c r="AQ80" s="12" t="s">
        <v>452</v>
      </c>
      <c r="AR80" s="3">
        <v>45630</v>
      </c>
      <c r="AS80" s="34">
        <v>4894.34</v>
      </c>
      <c r="AT80" s="3">
        <v>45751</v>
      </c>
      <c r="AU80" s="7" t="s">
        <v>152</v>
      </c>
      <c r="AV80" s="2" t="s">
        <v>49</v>
      </c>
      <c r="AW80" s="2" t="s">
        <v>49</v>
      </c>
      <c r="AX80" s="2" t="s">
        <v>49</v>
      </c>
      <c r="AY80" s="2" t="s">
        <v>73</v>
      </c>
    </row>
    <row r="81" spans="1:51" ht="15" customHeight="1">
      <c r="A81" s="2">
        <v>80</v>
      </c>
      <c r="B81" s="3">
        <v>45588</v>
      </c>
      <c r="C81" s="2" t="s">
        <v>47</v>
      </c>
      <c r="D81" s="2" t="s">
        <v>282</v>
      </c>
      <c r="E81" s="2" t="s">
        <v>282</v>
      </c>
      <c r="F81" s="7" t="s">
        <v>283</v>
      </c>
      <c r="G81" s="2" t="s">
        <v>284</v>
      </c>
      <c r="H81" s="2" t="s">
        <v>285</v>
      </c>
      <c r="I81" s="2" t="s">
        <v>52</v>
      </c>
      <c r="J81" s="2" t="s">
        <v>286</v>
      </c>
      <c r="K81" s="3">
        <v>45587</v>
      </c>
      <c r="L81" s="29">
        <v>1100000</v>
      </c>
      <c r="M81" s="2" t="s">
        <v>52</v>
      </c>
      <c r="N81" s="2" t="s">
        <v>53</v>
      </c>
      <c r="O81" s="2" t="s">
        <v>52</v>
      </c>
      <c r="P81" s="2" t="s">
        <v>52</v>
      </c>
      <c r="Q81" s="2" t="s">
        <v>52</v>
      </c>
      <c r="R81" s="29">
        <v>1056000</v>
      </c>
      <c r="S81" s="8">
        <f t="shared" si="20"/>
        <v>0.04</v>
      </c>
      <c r="T81" s="29">
        <v>44000</v>
      </c>
      <c r="U81" s="29">
        <v>1100000</v>
      </c>
      <c r="V81" s="29">
        <f t="shared" si="16"/>
        <v>33000</v>
      </c>
      <c r="W81" s="29">
        <f t="shared" si="17"/>
        <v>11000</v>
      </c>
      <c r="X81" s="39">
        <v>45587</v>
      </c>
      <c r="Y81" s="2" t="s">
        <v>58</v>
      </c>
      <c r="Z81" s="2" t="s">
        <v>287</v>
      </c>
      <c r="AA81" s="2" t="s">
        <v>288</v>
      </c>
      <c r="AB81" s="2">
        <v>7905824265</v>
      </c>
      <c r="AC81" s="2" t="s">
        <v>289</v>
      </c>
      <c r="AD81" s="2" t="s">
        <v>49</v>
      </c>
      <c r="AE81" s="2" t="s">
        <v>155</v>
      </c>
      <c r="AF81" s="2" t="s">
        <v>453</v>
      </c>
      <c r="AG81" s="3">
        <v>45629</v>
      </c>
      <c r="AH81" s="29">
        <v>3000</v>
      </c>
      <c r="AI81" s="18">
        <v>0</v>
      </c>
      <c r="AJ81" s="18">
        <v>0</v>
      </c>
      <c r="AK81" s="30">
        <v>540</v>
      </c>
      <c r="AL81" s="30">
        <f t="shared" si="21"/>
        <v>3540</v>
      </c>
      <c r="AM81" s="29">
        <f t="shared" si="19"/>
        <v>300</v>
      </c>
      <c r="AN81" s="29">
        <f t="shared" si="18"/>
        <v>3240</v>
      </c>
      <c r="AO81" s="3">
        <v>45660</v>
      </c>
      <c r="AP81" s="2" t="s">
        <v>158</v>
      </c>
      <c r="AQ81" s="2" t="s">
        <v>454</v>
      </c>
      <c r="AR81" s="3">
        <v>45629</v>
      </c>
      <c r="AS81" s="37">
        <v>28080</v>
      </c>
      <c r="AT81" s="3">
        <v>45750</v>
      </c>
      <c r="AU81" s="2" t="s">
        <v>287</v>
      </c>
      <c r="AV81" s="2" t="s">
        <v>49</v>
      </c>
      <c r="AW81" s="2" t="s">
        <v>49</v>
      </c>
      <c r="AX81" s="2" t="s">
        <v>49</v>
      </c>
      <c r="AY81" s="2" t="s">
        <v>73</v>
      </c>
    </row>
    <row r="82" spans="1:51" ht="15" customHeight="1">
      <c r="A82" s="2">
        <v>81</v>
      </c>
      <c r="B82" s="3">
        <v>45588</v>
      </c>
      <c r="C82" s="2" t="s">
        <v>47</v>
      </c>
      <c r="D82" s="2" t="s">
        <v>282</v>
      </c>
      <c r="E82" s="2" t="s">
        <v>282</v>
      </c>
      <c r="F82" s="7" t="s">
        <v>283</v>
      </c>
      <c r="G82" s="2" t="s">
        <v>284</v>
      </c>
      <c r="H82" s="2" t="s">
        <v>285</v>
      </c>
      <c r="I82" s="2" t="s">
        <v>52</v>
      </c>
      <c r="J82" s="2" t="s">
        <v>286</v>
      </c>
      <c r="K82" s="3">
        <v>45587</v>
      </c>
      <c r="L82" s="29">
        <v>1100000</v>
      </c>
      <c r="M82" s="2" t="s">
        <v>52</v>
      </c>
      <c r="N82" s="2" t="s">
        <v>53</v>
      </c>
      <c r="O82" s="2" t="s">
        <v>52</v>
      </c>
      <c r="P82" s="2" t="s">
        <v>52</v>
      </c>
      <c r="Q82" s="2" t="s">
        <v>52</v>
      </c>
      <c r="R82" s="29">
        <v>1056000</v>
      </c>
      <c r="S82" s="8">
        <f t="shared" si="20"/>
        <v>0.04</v>
      </c>
      <c r="T82" s="29">
        <v>44000</v>
      </c>
      <c r="U82" s="29">
        <v>1100000</v>
      </c>
      <c r="V82" s="29">
        <f t="shared" si="16"/>
        <v>33000</v>
      </c>
      <c r="W82" s="29">
        <f t="shared" si="17"/>
        <v>11000</v>
      </c>
      <c r="X82" s="39">
        <v>45587</v>
      </c>
      <c r="Y82" s="2" t="s">
        <v>58</v>
      </c>
      <c r="Z82" s="2" t="s">
        <v>287</v>
      </c>
      <c r="AA82" s="2" t="s">
        <v>288</v>
      </c>
      <c r="AB82" s="2">
        <v>7905824265</v>
      </c>
      <c r="AC82" s="2" t="s">
        <v>289</v>
      </c>
      <c r="AD82" s="2" t="s">
        <v>49</v>
      </c>
      <c r="AE82" s="2" t="s">
        <v>155</v>
      </c>
      <c r="AF82" s="2" t="s">
        <v>455</v>
      </c>
      <c r="AG82" s="3">
        <v>45629</v>
      </c>
      <c r="AH82" s="29">
        <v>3000</v>
      </c>
      <c r="AI82" s="18">
        <v>0</v>
      </c>
      <c r="AJ82" s="18">
        <v>0</v>
      </c>
      <c r="AK82" s="30">
        <v>540</v>
      </c>
      <c r="AL82" s="30">
        <f t="shared" si="21"/>
        <v>3540</v>
      </c>
      <c r="AM82" s="29">
        <f t="shared" si="19"/>
        <v>300</v>
      </c>
      <c r="AN82" s="29">
        <f t="shared" si="18"/>
        <v>3240</v>
      </c>
      <c r="AO82" s="3">
        <v>45660</v>
      </c>
      <c r="AP82" s="2" t="s">
        <v>158</v>
      </c>
      <c r="AQ82" s="2" t="s">
        <v>454</v>
      </c>
      <c r="AR82" s="3">
        <v>45629</v>
      </c>
      <c r="AS82" s="37">
        <v>28080</v>
      </c>
      <c r="AT82" s="3">
        <v>45750</v>
      </c>
      <c r="AU82" s="2" t="s">
        <v>287</v>
      </c>
      <c r="AV82" s="2" t="s">
        <v>49</v>
      </c>
      <c r="AW82" s="2" t="s">
        <v>49</v>
      </c>
      <c r="AX82" s="2" t="s">
        <v>49</v>
      </c>
      <c r="AY82" s="2" t="s">
        <v>73</v>
      </c>
    </row>
    <row r="83" spans="1:51" ht="15" customHeight="1">
      <c r="A83" s="2">
        <v>82</v>
      </c>
      <c r="B83" s="3">
        <v>45588</v>
      </c>
      <c r="C83" s="2" t="s">
        <v>47</v>
      </c>
      <c r="D83" s="2" t="s">
        <v>282</v>
      </c>
      <c r="E83" s="2" t="s">
        <v>282</v>
      </c>
      <c r="F83" s="7" t="s">
        <v>283</v>
      </c>
      <c r="G83" s="2" t="s">
        <v>284</v>
      </c>
      <c r="H83" s="2" t="s">
        <v>285</v>
      </c>
      <c r="I83" s="2" t="s">
        <v>52</v>
      </c>
      <c r="J83" s="2" t="s">
        <v>286</v>
      </c>
      <c r="K83" s="3">
        <v>45587</v>
      </c>
      <c r="L83" s="29">
        <v>1100000</v>
      </c>
      <c r="M83" s="2" t="s">
        <v>52</v>
      </c>
      <c r="N83" s="2" t="s">
        <v>53</v>
      </c>
      <c r="O83" s="2" t="s">
        <v>52</v>
      </c>
      <c r="P83" s="2" t="s">
        <v>52</v>
      </c>
      <c r="Q83" s="2" t="s">
        <v>52</v>
      </c>
      <c r="R83" s="29">
        <v>1056000</v>
      </c>
      <c r="S83" s="8">
        <f t="shared" si="20"/>
        <v>0.04</v>
      </c>
      <c r="T83" s="29">
        <v>44000</v>
      </c>
      <c r="U83" s="29">
        <v>1100000</v>
      </c>
      <c r="V83" s="29">
        <f t="shared" si="16"/>
        <v>33000</v>
      </c>
      <c r="W83" s="29">
        <f t="shared" si="17"/>
        <v>11000</v>
      </c>
      <c r="X83" s="39">
        <v>45587</v>
      </c>
      <c r="Y83" s="2" t="s">
        <v>58</v>
      </c>
      <c r="Z83" s="2" t="s">
        <v>287</v>
      </c>
      <c r="AA83" s="2" t="s">
        <v>288</v>
      </c>
      <c r="AB83" s="2">
        <v>7905824265</v>
      </c>
      <c r="AC83" s="2" t="s">
        <v>289</v>
      </c>
      <c r="AD83" s="2" t="s">
        <v>49</v>
      </c>
      <c r="AE83" s="2" t="s">
        <v>155</v>
      </c>
      <c r="AF83" s="2" t="s">
        <v>456</v>
      </c>
      <c r="AG83" s="3">
        <v>45629</v>
      </c>
      <c r="AH83" s="29">
        <v>3000</v>
      </c>
      <c r="AI83" s="18">
        <v>0</v>
      </c>
      <c r="AJ83" s="18">
        <v>0</v>
      </c>
      <c r="AK83" s="30">
        <v>540</v>
      </c>
      <c r="AL83" s="30">
        <f t="shared" si="21"/>
        <v>3540</v>
      </c>
      <c r="AM83" s="29">
        <f t="shared" si="19"/>
        <v>300</v>
      </c>
      <c r="AN83" s="29">
        <f t="shared" si="18"/>
        <v>3240</v>
      </c>
      <c r="AO83" s="3">
        <v>45660</v>
      </c>
      <c r="AP83" s="2" t="s">
        <v>158</v>
      </c>
      <c r="AQ83" s="2" t="s">
        <v>454</v>
      </c>
      <c r="AR83" s="3">
        <v>45629</v>
      </c>
      <c r="AS83" s="37">
        <v>28080</v>
      </c>
      <c r="AT83" s="3">
        <v>45750</v>
      </c>
      <c r="AU83" s="2" t="s">
        <v>287</v>
      </c>
      <c r="AV83" s="2" t="s">
        <v>49</v>
      </c>
      <c r="AW83" s="2" t="s">
        <v>49</v>
      </c>
      <c r="AX83" s="2" t="s">
        <v>49</v>
      </c>
      <c r="AY83" s="2" t="s">
        <v>73</v>
      </c>
    </row>
    <row r="84" spans="1:51" ht="15" customHeight="1">
      <c r="A84" s="2">
        <v>83</v>
      </c>
      <c r="B84" s="3">
        <v>45588</v>
      </c>
      <c r="C84" s="2" t="s">
        <v>47</v>
      </c>
      <c r="D84" s="2" t="s">
        <v>282</v>
      </c>
      <c r="E84" s="2" t="s">
        <v>282</v>
      </c>
      <c r="F84" s="7" t="s">
        <v>283</v>
      </c>
      <c r="G84" s="2" t="s">
        <v>284</v>
      </c>
      <c r="H84" s="2" t="s">
        <v>285</v>
      </c>
      <c r="I84" s="2" t="s">
        <v>52</v>
      </c>
      <c r="J84" s="2" t="s">
        <v>286</v>
      </c>
      <c r="K84" s="3">
        <v>45587</v>
      </c>
      <c r="L84" s="29">
        <v>1100000</v>
      </c>
      <c r="M84" s="2" t="s">
        <v>52</v>
      </c>
      <c r="N84" s="2" t="s">
        <v>53</v>
      </c>
      <c r="O84" s="2" t="s">
        <v>52</v>
      </c>
      <c r="P84" s="2" t="s">
        <v>52</v>
      </c>
      <c r="Q84" s="2" t="s">
        <v>52</v>
      </c>
      <c r="R84" s="29">
        <v>1056000</v>
      </c>
      <c r="S84" s="8">
        <f t="shared" si="20"/>
        <v>0.04</v>
      </c>
      <c r="T84" s="29">
        <v>44000</v>
      </c>
      <c r="U84" s="29">
        <v>1100000</v>
      </c>
      <c r="V84" s="29">
        <f t="shared" si="16"/>
        <v>33000</v>
      </c>
      <c r="W84" s="29">
        <f t="shared" si="17"/>
        <v>11000</v>
      </c>
      <c r="X84" s="39">
        <v>45587</v>
      </c>
      <c r="Y84" s="2" t="s">
        <v>58</v>
      </c>
      <c r="Z84" s="2" t="s">
        <v>287</v>
      </c>
      <c r="AA84" s="2" t="s">
        <v>288</v>
      </c>
      <c r="AB84" s="2">
        <v>7905824265</v>
      </c>
      <c r="AC84" s="2" t="s">
        <v>289</v>
      </c>
      <c r="AD84" s="2" t="s">
        <v>49</v>
      </c>
      <c r="AE84" s="2" t="s">
        <v>155</v>
      </c>
      <c r="AF84" s="2" t="s">
        <v>457</v>
      </c>
      <c r="AG84" s="3">
        <v>45629</v>
      </c>
      <c r="AH84" s="29">
        <v>3000</v>
      </c>
      <c r="AI84" s="18">
        <v>0</v>
      </c>
      <c r="AJ84" s="18">
        <v>0</v>
      </c>
      <c r="AK84" s="30">
        <v>540</v>
      </c>
      <c r="AL84" s="30">
        <f t="shared" si="21"/>
        <v>3540</v>
      </c>
      <c r="AM84" s="29">
        <f t="shared" si="19"/>
        <v>300</v>
      </c>
      <c r="AN84" s="29">
        <f t="shared" si="18"/>
        <v>3240</v>
      </c>
      <c r="AO84" s="3">
        <v>45660</v>
      </c>
      <c r="AP84" s="2" t="s">
        <v>158</v>
      </c>
      <c r="AQ84" s="2" t="s">
        <v>454</v>
      </c>
      <c r="AR84" s="3">
        <v>45629</v>
      </c>
      <c r="AS84" s="37">
        <v>28080</v>
      </c>
      <c r="AT84" s="3">
        <v>45750</v>
      </c>
      <c r="AU84" s="2" t="s">
        <v>287</v>
      </c>
      <c r="AV84" s="2" t="s">
        <v>49</v>
      </c>
      <c r="AW84" s="2" t="s">
        <v>49</v>
      </c>
      <c r="AX84" s="2" t="s">
        <v>49</v>
      </c>
      <c r="AY84" s="2" t="s">
        <v>73</v>
      </c>
    </row>
    <row r="85" spans="1:51" ht="15" customHeight="1">
      <c r="A85" s="2">
        <v>84</v>
      </c>
      <c r="B85" s="3">
        <v>45588</v>
      </c>
      <c r="C85" s="2" t="s">
        <v>47</v>
      </c>
      <c r="D85" s="2" t="s">
        <v>282</v>
      </c>
      <c r="E85" s="2" t="s">
        <v>282</v>
      </c>
      <c r="F85" s="7" t="s">
        <v>283</v>
      </c>
      <c r="G85" s="2" t="s">
        <v>284</v>
      </c>
      <c r="H85" s="2" t="s">
        <v>285</v>
      </c>
      <c r="I85" s="2" t="s">
        <v>52</v>
      </c>
      <c r="J85" s="2" t="s">
        <v>286</v>
      </c>
      <c r="K85" s="3">
        <v>45587</v>
      </c>
      <c r="L85" s="29">
        <v>1100000</v>
      </c>
      <c r="M85" s="2" t="s">
        <v>52</v>
      </c>
      <c r="N85" s="2" t="s">
        <v>53</v>
      </c>
      <c r="O85" s="2" t="s">
        <v>52</v>
      </c>
      <c r="P85" s="2" t="s">
        <v>52</v>
      </c>
      <c r="Q85" s="2" t="s">
        <v>52</v>
      </c>
      <c r="R85" s="29">
        <v>1056000</v>
      </c>
      <c r="S85" s="8">
        <f t="shared" si="20"/>
        <v>0.04</v>
      </c>
      <c r="T85" s="29">
        <v>44000</v>
      </c>
      <c r="U85" s="29">
        <v>1100000</v>
      </c>
      <c r="V85" s="29">
        <f t="shared" si="16"/>
        <v>33000</v>
      </c>
      <c r="W85" s="29">
        <f t="shared" si="17"/>
        <v>11000</v>
      </c>
      <c r="X85" s="39">
        <v>45587</v>
      </c>
      <c r="Y85" s="2" t="s">
        <v>58</v>
      </c>
      <c r="Z85" s="2" t="s">
        <v>287</v>
      </c>
      <c r="AA85" s="2" t="s">
        <v>288</v>
      </c>
      <c r="AB85" s="2">
        <v>7905824265</v>
      </c>
      <c r="AC85" s="2" t="s">
        <v>289</v>
      </c>
      <c r="AD85" s="2" t="s">
        <v>49</v>
      </c>
      <c r="AE85" s="2" t="s">
        <v>155</v>
      </c>
      <c r="AF85" s="2" t="s">
        <v>458</v>
      </c>
      <c r="AG85" s="3">
        <v>45629</v>
      </c>
      <c r="AH85" s="29">
        <v>9000</v>
      </c>
      <c r="AI85" s="18">
        <v>0</v>
      </c>
      <c r="AJ85" s="18">
        <v>0</v>
      </c>
      <c r="AK85" s="29">
        <v>1620</v>
      </c>
      <c r="AL85" s="30">
        <f t="shared" si="21"/>
        <v>10620</v>
      </c>
      <c r="AM85" s="29">
        <f t="shared" si="19"/>
        <v>900</v>
      </c>
      <c r="AN85" s="29">
        <f t="shared" si="18"/>
        <v>9720</v>
      </c>
      <c r="AO85" s="3">
        <v>45660</v>
      </c>
      <c r="AP85" s="2" t="s">
        <v>158</v>
      </c>
      <c r="AQ85" s="2" t="s">
        <v>454</v>
      </c>
      <c r="AR85" s="3">
        <v>45629</v>
      </c>
      <c r="AS85" s="37">
        <v>28080</v>
      </c>
      <c r="AT85" s="3">
        <v>45750</v>
      </c>
      <c r="AU85" s="2" t="s">
        <v>287</v>
      </c>
      <c r="AV85" s="2" t="s">
        <v>49</v>
      </c>
      <c r="AW85" s="2" t="s">
        <v>49</v>
      </c>
      <c r="AX85" s="2" t="s">
        <v>49</v>
      </c>
      <c r="AY85" s="2" t="s">
        <v>73</v>
      </c>
    </row>
    <row r="86" spans="1:51" ht="15" customHeight="1">
      <c r="A86" s="2">
        <v>85</v>
      </c>
      <c r="B86" s="3">
        <v>45588</v>
      </c>
      <c r="C86" s="2" t="s">
        <v>47</v>
      </c>
      <c r="D86" s="2" t="s">
        <v>282</v>
      </c>
      <c r="E86" s="2" t="s">
        <v>282</v>
      </c>
      <c r="F86" s="7" t="s">
        <v>283</v>
      </c>
      <c r="G86" s="2" t="s">
        <v>284</v>
      </c>
      <c r="H86" s="2" t="s">
        <v>285</v>
      </c>
      <c r="I86" s="2" t="s">
        <v>52</v>
      </c>
      <c r="J86" s="2" t="s">
        <v>286</v>
      </c>
      <c r="K86" s="3">
        <v>45587</v>
      </c>
      <c r="L86" s="29">
        <v>1100000</v>
      </c>
      <c r="M86" s="2" t="s">
        <v>52</v>
      </c>
      <c r="N86" s="2" t="s">
        <v>53</v>
      </c>
      <c r="O86" s="2" t="s">
        <v>52</v>
      </c>
      <c r="P86" s="2" t="s">
        <v>52</v>
      </c>
      <c r="Q86" s="2" t="s">
        <v>52</v>
      </c>
      <c r="R86" s="29">
        <v>1056000</v>
      </c>
      <c r="S86" s="8">
        <f t="shared" si="20"/>
        <v>0.04</v>
      </c>
      <c r="T86" s="29">
        <v>44000</v>
      </c>
      <c r="U86" s="29">
        <v>1100000</v>
      </c>
      <c r="V86" s="29">
        <f t="shared" si="16"/>
        <v>33000</v>
      </c>
      <c r="W86" s="29">
        <f t="shared" si="17"/>
        <v>11000</v>
      </c>
      <c r="X86" s="39">
        <v>45587</v>
      </c>
      <c r="Y86" s="2" t="s">
        <v>58</v>
      </c>
      <c r="Z86" s="2" t="s">
        <v>287</v>
      </c>
      <c r="AA86" s="2" t="s">
        <v>288</v>
      </c>
      <c r="AB86" s="2">
        <v>7905824265</v>
      </c>
      <c r="AC86" s="2" t="s">
        <v>289</v>
      </c>
      <c r="AD86" s="2" t="s">
        <v>49</v>
      </c>
      <c r="AE86" s="2" t="s">
        <v>155</v>
      </c>
      <c r="AF86" s="2" t="s">
        <v>459</v>
      </c>
      <c r="AG86" s="3">
        <v>45629</v>
      </c>
      <c r="AH86" s="29">
        <v>6000</v>
      </c>
      <c r="AI86" s="18">
        <v>0</v>
      </c>
      <c r="AJ86" s="18">
        <v>0</v>
      </c>
      <c r="AK86" s="29">
        <v>1080</v>
      </c>
      <c r="AL86" s="30">
        <f t="shared" si="21"/>
        <v>7080</v>
      </c>
      <c r="AM86" s="29">
        <f t="shared" si="19"/>
        <v>600</v>
      </c>
      <c r="AN86" s="29">
        <f t="shared" si="18"/>
        <v>6480</v>
      </c>
      <c r="AO86" s="3">
        <v>45660</v>
      </c>
      <c r="AP86" s="2" t="s">
        <v>158</v>
      </c>
      <c r="AQ86" s="2" t="s">
        <v>454</v>
      </c>
      <c r="AR86" s="3">
        <v>45629</v>
      </c>
      <c r="AS86" s="37">
        <v>28080</v>
      </c>
      <c r="AT86" s="3">
        <v>45750</v>
      </c>
      <c r="AU86" s="2" t="s">
        <v>287</v>
      </c>
      <c r="AV86" s="2" t="s">
        <v>49</v>
      </c>
      <c r="AW86" s="2" t="s">
        <v>49</v>
      </c>
      <c r="AX86" s="2" t="s">
        <v>49</v>
      </c>
      <c r="AY86" s="2" t="s">
        <v>73</v>
      </c>
    </row>
    <row r="87" spans="1:51" ht="15" customHeight="1">
      <c r="A87" s="2">
        <v>86</v>
      </c>
      <c r="B87" s="3">
        <v>45635</v>
      </c>
      <c r="C87" s="2" t="s">
        <v>47</v>
      </c>
      <c r="D87" s="2" t="s">
        <v>60</v>
      </c>
      <c r="E87" s="2" t="s">
        <v>61</v>
      </c>
      <c r="F87" s="7" t="s">
        <v>62</v>
      </c>
      <c r="G87" s="12" t="s">
        <v>460</v>
      </c>
      <c r="H87" s="2" t="s">
        <v>64</v>
      </c>
      <c r="I87" s="2" t="s">
        <v>52</v>
      </c>
      <c r="J87" s="2" t="s">
        <v>461</v>
      </c>
      <c r="K87" s="3">
        <v>45635</v>
      </c>
      <c r="L87" s="29">
        <v>676000</v>
      </c>
      <c r="M87" s="2" t="s">
        <v>52</v>
      </c>
      <c r="N87" s="2" t="s">
        <v>53</v>
      </c>
      <c r="O87" s="2" t="s">
        <v>52</v>
      </c>
      <c r="P87" s="2" t="s">
        <v>52</v>
      </c>
      <c r="Q87" s="2" t="s">
        <v>52</v>
      </c>
      <c r="R87" s="29">
        <v>650000</v>
      </c>
      <c r="S87" s="8">
        <v>0.04</v>
      </c>
      <c r="T87" s="29">
        <v>26000</v>
      </c>
      <c r="U87" s="29">
        <v>676000</v>
      </c>
      <c r="V87" s="29">
        <f t="shared" si="16"/>
        <v>20280</v>
      </c>
      <c r="W87" s="29">
        <f t="shared" si="17"/>
        <v>5720</v>
      </c>
      <c r="X87" s="39">
        <v>45635</v>
      </c>
      <c r="Y87" s="2" t="s">
        <v>58</v>
      </c>
      <c r="Z87" s="7" t="s">
        <v>241</v>
      </c>
      <c r="AA87" s="2" t="s">
        <v>67</v>
      </c>
      <c r="AB87" s="2">
        <v>9810611240</v>
      </c>
      <c r="AC87" s="9" t="s">
        <v>68</v>
      </c>
      <c r="AD87" s="2" t="s">
        <v>49</v>
      </c>
      <c r="AE87" s="2" t="s">
        <v>462</v>
      </c>
      <c r="AF87" s="12" t="s">
        <v>463</v>
      </c>
      <c r="AG87" s="3">
        <v>45639</v>
      </c>
      <c r="AH87" s="29">
        <v>650000</v>
      </c>
      <c r="AI87" s="18">
        <v>0</v>
      </c>
      <c r="AJ87" s="18">
        <v>0</v>
      </c>
      <c r="AK87" s="29">
        <v>117000</v>
      </c>
      <c r="AL87" s="30">
        <f t="shared" si="21"/>
        <v>767000</v>
      </c>
      <c r="AM87" s="29">
        <f t="shared" si="19"/>
        <v>65000</v>
      </c>
      <c r="AN87" s="29">
        <f t="shared" si="18"/>
        <v>702000</v>
      </c>
      <c r="AO87" s="3">
        <v>45670</v>
      </c>
      <c r="AP87" s="2" t="s">
        <v>386</v>
      </c>
      <c r="AQ87" s="12" t="s">
        <v>464</v>
      </c>
      <c r="AR87" s="3">
        <v>45640</v>
      </c>
      <c r="AS87" s="37">
        <v>676000</v>
      </c>
      <c r="AT87" s="3">
        <v>45761</v>
      </c>
      <c r="AU87" s="7" t="s">
        <v>241</v>
      </c>
      <c r="AV87" s="2" t="s">
        <v>49</v>
      </c>
      <c r="AW87" s="2" t="s">
        <v>49</v>
      </c>
      <c r="AX87" s="2" t="s">
        <v>49</v>
      </c>
      <c r="AY87" s="2" t="s">
        <v>73</v>
      </c>
    </row>
    <row r="88" spans="1:51" ht="15" customHeight="1">
      <c r="A88" s="2">
        <v>87</v>
      </c>
      <c r="B88" s="3">
        <v>45635</v>
      </c>
      <c r="C88" s="2" t="s">
        <v>47</v>
      </c>
      <c r="D88" s="2" t="s">
        <v>60</v>
      </c>
      <c r="E88" s="2" t="s">
        <v>61</v>
      </c>
      <c r="F88" s="7" t="s">
        <v>62</v>
      </c>
      <c r="G88" s="12" t="s">
        <v>465</v>
      </c>
      <c r="H88" s="2" t="s">
        <v>64</v>
      </c>
      <c r="I88" s="2" t="s">
        <v>52</v>
      </c>
      <c r="J88" s="2" t="s">
        <v>466</v>
      </c>
      <c r="K88" s="3">
        <v>45635</v>
      </c>
      <c r="L88" s="29">
        <v>477256</v>
      </c>
      <c r="M88" s="2" t="s">
        <v>52</v>
      </c>
      <c r="N88" s="2" t="s">
        <v>53</v>
      </c>
      <c r="O88" s="2" t="s">
        <v>52</v>
      </c>
      <c r="P88" s="2" t="s">
        <v>52</v>
      </c>
      <c r="Q88" s="2" t="s">
        <v>52</v>
      </c>
      <c r="R88" s="29">
        <v>458900</v>
      </c>
      <c r="S88" s="8">
        <v>0.04</v>
      </c>
      <c r="T88" s="29">
        <v>18356</v>
      </c>
      <c r="U88" s="29">
        <v>477256</v>
      </c>
      <c r="V88" s="29">
        <f t="shared" si="16"/>
        <v>14317.68</v>
      </c>
      <c r="W88" s="29">
        <f t="shared" si="17"/>
        <v>4038.320000000007</v>
      </c>
      <c r="X88" s="39">
        <v>45635</v>
      </c>
      <c r="Y88" s="2" t="s">
        <v>58</v>
      </c>
      <c r="Z88" s="7" t="s">
        <v>241</v>
      </c>
      <c r="AA88" s="2" t="s">
        <v>67</v>
      </c>
      <c r="AB88" s="2">
        <v>9810611240</v>
      </c>
      <c r="AC88" s="9" t="s">
        <v>68</v>
      </c>
      <c r="AD88" s="2" t="s">
        <v>49</v>
      </c>
      <c r="AE88" s="2" t="s">
        <v>467</v>
      </c>
      <c r="AF88" s="12" t="s">
        <v>468</v>
      </c>
      <c r="AG88" s="3">
        <v>45639</v>
      </c>
      <c r="AH88" s="29">
        <v>458900</v>
      </c>
      <c r="AI88" s="18">
        <v>0</v>
      </c>
      <c r="AJ88" s="18">
        <v>0</v>
      </c>
      <c r="AK88" s="29">
        <v>82602</v>
      </c>
      <c r="AL88" s="30">
        <f t="shared" si="21"/>
        <v>541502</v>
      </c>
      <c r="AM88" s="29">
        <f t="shared" si="19"/>
        <v>45890</v>
      </c>
      <c r="AN88" s="29">
        <f t="shared" si="18"/>
        <v>495612</v>
      </c>
      <c r="AO88" s="3">
        <v>45670</v>
      </c>
      <c r="AP88" s="2" t="s">
        <v>386</v>
      </c>
      <c r="AQ88" s="12" t="s">
        <v>469</v>
      </c>
      <c r="AR88" s="3">
        <v>45640</v>
      </c>
      <c r="AS88" s="37">
        <v>477256</v>
      </c>
      <c r="AT88" s="3">
        <v>45761</v>
      </c>
      <c r="AU88" s="7" t="s">
        <v>241</v>
      </c>
      <c r="AV88" s="2" t="s">
        <v>49</v>
      </c>
      <c r="AW88" s="2" t="s">
        <v>49</v>
      </c>
      <c r="AX88" s="2" t="s">
        <v>49</v>
      </c>
      <c r="AY88" s="2" t="s">
        <v>73</v>
      </c>
    </row>
    <row r="89" spans="1:51" ht="15" customHeight="1">
      <c r="A89" s="2">
        <v>88</v>
      </c>
      <c r="B89" s="3">
        <v>45638</v>
      </c>
      <c r="C89" s="2" t="s">
        <v>47</v>
      </c>
      <c r="D89" s="2" t="s">
        <v>84</v>
      </c>
      <c r="E89" s="2" t="s">
        <v>470</v>
      </c>
      <c r="F89" s="2" t="s">
        <v>471</v>
      </c>
      <c r="G89" s="12" t="s">
        <v>472</v>
      </c>
      <c r="H89" s="2" t="s">
        <v>473</v>
      </c>
      <c r="I89" s="2" t="s">
        <v>52</v>
      </c>
      <c r="J89" s="2" t="s">
        <v>474</v>
      </c>
      <c r="K89" s="3">
        <v>45636</v>
      </c>
      <c r="L89" s="29">
        <v>233168</v>
      </c>
      <c r="M89" s="2" t="s">
        <v>52</v>
      </c>
      <c r="N89" s="2" t="s">
        <v>53</v>
      </c>
      <c r="O89" s="2" t="s">
        <v>52</v>
      </c>
      <c r="P89" s="2" t="s">
        <v>52</v>
      </c>
      <c r="Q89" s="2" t="s">
        <v>52</v>
      </c>
      <c r="R89" s="29">
        <v>224200</v>
      </c>
      <c r="S89" s="8">
        <v>0.04</v>
      </c>
      <c r="T89" s="29">
        <v>8968</v>
      </c>
      <c r="U89" s="29">
        <v>233168</v>
      </c>
      <c r="V89" s="29">
        <f t="shared" si="16"/>
        <v>6995.04</v>
      </c>
      <c r="W89" s="29">
        <f t="shared" si="17"/>
        <v>1972.9599999999919</v>
      </c>
      <c r="X89" s="39">
        <v>45636</v>
      </c>
      <c r="Y89" s="2" t="s">
        <v>157</v>
      </c>
      <c r="Z89" s="7" t="s">
        <v>475</v>
      </c>
      <c r="AA89" s="2" t="s">
        <v>476</v>
      </c>
      <c r="AB89" s="2">
        <v>9847960007</v>
      </c>
      <c r="AC89" s="9" t="s">
        <v>477</v>
      </c>
      <c r="AD89" s="2" t="s">
        <v>49</v>
      </c>
      <c r="AE89" s="2" t="s">
        <v>478</v>
      </c>
      <c r="AF89" s="12" t="s">
        <v>479</v>
      </c>
      <c r="AG89" s="3">
        <v>45638</v>
      </c>
      <c r="AH89" s="29">
        <v>190000</v>
      </c>
      <c r="AI89" s="18">
        <v>0</v>
      </c>
      <c r="AJ89" s="18">
        <v>0</v>
      </c>
      <c r="AK89" s="29">
        <v>34200</v>
      </c>
      <c r="AL89" s="30">
        <f t="shared" si="21"/>
        <v>224200</v>
      </c>
      <c r="AM89" s="29">
        <f t="shared" si="19"/>
        <v>19000</v>
      </c>
      <c r="AN89" s="29">
        <f t="shared" si="18"/>
        <v>205200</v>
      </c>
      <c r="AO89" s="3">
        <v>45685</v>
      </c>
      <c r="AP89" s="2" t="s">
        <v>480</v>
      </c>
      <c r="AQ89" s="12" t="s">
        <v>481</v>
      </c>
      <c r="AR89" s="3">
        <v>45640</v>
      </c>
      <c r="AS89" s="32" t="s">
        <v>482</v>
      </c>
      <c r="AT89" s="3">
        <v>45761</v>
      </c>
      <c r="AU89" s="7" t="s">
        <v>475</v>
      </c>
      <c r="AV89" s="2" t="s">
        <v>49</v>
      </c>
      <c r="AW89" s="2" t="s">
        <v>49</v>
      </c>
      <c r="AX89" s="2" t="s">
        <v>49</v>
      </c>
      <c r="AY89" s="2" t="s">
        <v>73</v>
      </c>
    </row>
    <row r="90" spans="1:51" ht="15" customHeight="1">
      <c r="A90" s="2">
        <v>89</v>
      </c>
      <c r="B90" s="3">
        <v>45588</v>
      </c>
      <c r="C90" s="2" t="s">
        <v>47</v>
      </c>
      <c r="D90" s="2" t="s">
        <v>282</v>
      </c>
      <c r="E90" s="2" t="s">
        <v>282</v>
      </c>
      <c r="F90" s="7" t="s">
        <v>283</v>
      </c>
      <c r="G90" s="2" t="s">
        <v>284</v>
      </c>
      <c r="H90" s="2" t="s">
        <v>285</v>
      </c>
      <c r="I90" s="2" t="s">
        <v>52</v>
      </c>
      <c r="J90" s="2" t="s">
        <v>286</v>
      </c>
      <c r="K90" s="3">
        <v>45587</v>
      </c>
      <c r="L90" s="29">
        <v>1100000</v>
      </c>
      <c r="M90" s="2" t="s">
        <v>52</v>
      </c>
      <c r="N90" s="2" t="s">
        <v>53</v>
      </c>
      <c r="O90" s="2" t="s">
        <v>52</v>
      </c>
      <c r="P90" s="2" t="s">
        <v>52</v>
      </c>
      <c r="Q90" s="2" t="s">
        <v>52</v>
      </c>
      <c r="R90" s="29">
        <v>1056000</v>
      </c>
      <c r="S90" s="8">
        <f t="shared" ref="S90:S94" si="22">T90/L90</f>
        <v>0.04</v>
      </c>
      <c r="T90" s="29">
        <v>44000</v>
      </c>
      <c r="U90" s="29">
        <v>1100000</v>
      </c>
      <c r="V90" s="29">
        <f t="shared" si="16"/>
        <v>33000</v>
      </c>
      <c r="W90" s="29">
        <f t="shared" si="17"/>
        <v>11000</v>
      </c>
      <c r="X90" s="39">
        <v>45587</v>
      </c>
      <c r="Y90" s="2" t="s">
        <v>58</v>
      </c>
      <c r="Z90" s="2" t="s">
        <v>287</v>
      </c>
      <c r="AA90" s="2" t="s">
        <v>288</v>
      </c>
      <c r="AB90" s="2">
        <v>7905824265</v>
      </c>
      <c r="AC90" s="2" t="s">
        <v>289</v>
      </c>
      <c r="AD90" s="2" t="s">
        <v>49</v>
      </c>
      <c r="AE90" s="2" t="s">
        <v>155</v>
      </c>
      <c r="AF90" s="14" t="s">
        <v>483</v>
      </c>
      <c r="AG90" s="3">
        <v>45640</v>
      </c>
      <c r="AH90" s="29">
        <v>9000</v>
      </c>
      <c r="AI90" s="18">
        <v>0</v>
      </c>
      <c r="AJ90" s="18">
        <v>0</v>
      </c>
      <c r="AK90" s="29">
        <v>1620</v>
      </c>
      <c r="AL90" s="30">
        <f t="shared" si="21"/>
        <v>10620</v>
      </c>
      <c r="AM90" s="29">
        <f t="shared" si="19"/>
        <v>900</v>
      </c>
      <c r="AN90" s="29">
        <f t="shared" si="18"/>
        <v>9720</v>
      </c>
      <c r="AO90" s="3">
        <v>45671</v>
      </c>
      <c r="AP90" s="2" t="s">
        <v>386</v>
      </c>
      <c r="AQ90" s="2" t="s">
        <v>484</v>
      </c>
      <c r="AR90" s="5">
        <v>45643</v>
      </c>
      <c r="AS90" s="37">
        <v>21840</v>
      </c>
      <c r="AT90" s="3">
        <v>45764</v>
      </c>
      <c r="AU90" s="2" t="s">
        <v>287</v>
      </c>
      <c r="AV90" s="2" t="s">
        <v>49</v>
      </c>
      <c r="AW90" s="2" t="s">
        <v>49</v>
      </c>
      <c r="AX90" s="2" t="s">
        <v>49</v>
      </c>
      <c r="AY90" s="2" t="s">
        <v>73</v>
      </c>
    </row>
    <row r="91" spans="1:51" ht="15" customHeight="1">
      <c r="A91" s="2">
        <v>90</v>
      </c>
      <c r="B91" s="3">
        <v>45588</v>
      </c>
      <c r="C91" s="2" t="s">
        <v>47</v>
      </c>
      <c r="D91" s="2" t="s">
        <v>282</v>
      </c>
      <c r="E91" s="2" t="s">
        <v>282</v>
      </c>
      <c r="F91" s="7" t="s">
        <v>283</v>
      </c>
      <c r="G91" s="2" t="s">
        <v>284</v>
      </c>
      <c r="H91" s="2" t="s">
        <v>285</v>
      </c>
      <c r="I91" s="2" t="s">
        <v>52</v>
      </c>
      <c r="J91" s="2" t="s">
        <v>286</v>
      </c>
      <c r="K91" s="3">
        <v>45587</v>
      </c>
      <c r="L91" s="29">
        <v>1100000</v>
      </c>
      <c r="M91" s="2" t="s">
        <v>52</v>
      </c>
      <c r="N91" s="2" t="s">
        <v>53</v>
      </c>
      <c r="O91" s="2" t="s">
        <v>52</v>
      </c>
      <c r="P91" s="2" t="s">
        <v>52</v>
      </c>
      <c r="Q91" s="2" t="s">
        <v>52</v>
      </c>
      <c r="R91" s="29">
        <v>1056000</v>
      </c>
      <c r="S91" s="8">
        <f t="shared" si="22"/>
        <v>0.04</v>
      </c>
      <c r="T91" s="29">
        <v>44000</v>
      </c>
      <c r="U91" s="29">
        <v>1100000</v>
      </c>
      <c r="V91" s="29">
        <f t="shared" si="16"/>
        <v>33000</v>
      </c>
      <c r="W91" s="29">
        <f t="shared" si="17"/>
        <v>11000</v>
      </c>
      <c r="X91" s="39">
        <v>45587</v>
      </c>
      <c r="Y91" s="2" t="s">
        <v>58</v>
      </c>
      <c r="Z91" s="2" t="s">
        <v>287</v>
      </c>
      <c r="AA91" s="2" t="s">
        <v>288</v>
      </c>
      <c r="AB91" s="2">
        <v>7905824265</v>
      </c>
      <c r="AC91" s="2" t="s">
        <v>289</v>
      </c>
      <c r="AD91" s="2" t="s">
        <v>49</v>
      </c>
      <c r="AE91" s="2" t="s">
        <v>155</v>
      </c>
      <c r="AF91" s="14" t="s">
        <v>485</v>
      </c>
      <c r="AG91" s="3">
        <v>45640</v>
      </c>
      <c r="AH91" s="29">
        <v>3000</v>
      </c>
      <c r="AI91" s="18">
        <v>0</v>
      </c>
      <c r="AJ91" s="18">
        <v>0</v>
      </c>
      <c r="AK91" s="29">
        <v>540</v>
      </c>
      <c r="AL91" s="30">
        <f t="shared" si="21"/>
        <v>3540</v>
      </c>
      <c r="AM91" s="29">
        <f t="shared" si="19"/>
        <v>300</v>
      </c>
      <c r="AN91" s="29">
        <f t="shared" si="18"/>
        <v>3240</v>
      </c>
      <c r="AO91" s="3">
        <v>45671</v>
      </c>
      <c r="AP91" s="2" t="s">
        <v>386</v>
      </c>
      <c r="AQ91" s="2" t="s">
        <v>484</v>
      </c>
      <c r="AR91" s="5">
        <v>45643</v>
      </c>
      <c r="AS91" s="37">
        <v>21840</v>
      </c>
      <c r="AT91" s="3">
        <v>45764</v>
      </c>
      <c r="AU91" s="2" t="s">
        <v>287</v>
      </c>
      <c r="AV91" s="2" t="s">
        <v>49</v>
      </c>
      <c r="AW91" s="2" t="s">
        <v>49</v>
      </c>
      <c r="AX91" s="2" t="s">
        <v>49</v>
      </c>
      <c r="AY91" s="2" t="s">
        <v>73</v>
      </c>
    </row>
    <row r="92" spans="1:51" ht="15" customHeight="1">
      <c r="A92" s="2">
        <v>91</v>
      </c>
      <c r="B92" s="3">
        <v>45588</v>
      </c>
      <c r="C92" s="2" t="s">
        <v>47</v>
      </c>
      <c r="D92" s="2" t="s">
        <v>282</v>
      </c>
      <c r="E92" s="2" t="s">
        <v>282</v>
      </c>
      <c r="F92" s="7" t="s">
        <v>283</v>
      </c>
      <c r="G92" s="2" t="s">
        <v>284</v>
      </c>
      <c r="H92" s="2" t="s">
        <v>285</v>
      </c>
      <c r="I92" s="2" t="s">
        <v>52</v>
      </c>
      <c r="J92" s="2" t="s">
        <v>286</v>
      </c>
      <c r="K92" s="3">
        <v>45587</v>
      </c>
      <c r="L92" s="29">
        <v>1100000</v>
      </c>
      <c r="M92" s="2" t="s">
        <v>52</v>
      </c>
      <c r="N92" s="2" t="s">
        <v>53</v>
      </c>
      <c r="O92" s="2" t="s">
        <v>52</v>
      </c>
      <c r="P92" s="2" t="s">
        <v>52</v>
      </c>
      <c r="Q92" s="2" t="s">
        <v>52</v>
      </c>
      <c r="R92" s="29">
        <v>1056000</v>
      </c>
      <c r="S92" s="8">
        <f t="shared" si="22"/>
        <v>0.04</v>
      </c>
      <c r="T92" s="29">
        <v>44000</v>
      </c>
      <c r="U92" s="29">
        <v>1100000</v>
      </c>
      <c r="V92" s="29">
        <f t="shared" si="16"/>
        <v>33000</v>
      </c>
      <c r="W92" s="29">
        <f t="shared" si="17"/>
        <v>11000</v>
      </c>
      <c r="X92" s="39">
        <v>45587</v>
      </c>
      <c r="Y92" s="2" t="s">
        <v>58</v>
      </c>
      <c r="Z92" s="2" t="s">
        <v>287</v>
      </c>
      <c r="AA92" s="2" t="s">
        <v>288</v>
      </c>
      <c r="AB92" s="2">
        <v>7905824265</v>
      </c>
      <c r="AC92" s="2" t="s">
        <v>289</v>
      </c>
      <c r="AD92" s="2" t="s">
        <v>49</v>
      </c>
      <c r="AE92" s="2" t="s">
        <v>155</v>
      </c>
      <c r="AF92" s="14" t="s">
        <v>486</v>
      </c>
      <c r="AG92" s="3">
        <v>45640</v>
      </c>
      <c r="AH92" s="29">
        <v>3000</v>
      </c>
      <c r="AI92" s="18">
        <v>0</v>
      </c>
      <c r="AJ92" s="18">
        <v>0</v>
      </c>
      <c r="AK92" s="29">
        <v>540</v>
      </c>
      <c r="AL92" s="30">
        <f t="shared" si="21"/>
        <v>3540</v>
      </c>
      <c r="AM92" s="29">
        <f t="shared" si="19"/>
        <v>300</v>
      </c>
      <c r="AN92" s="29">
        <f t="shared" si="18"/>
        <v>3240</v>
      </c>
      <c r="AO92" s="3">
        <v>45671</v>
      </c>
      <c r="AP92" s="2" t="s">
        <v>386</v>
      </c>
      <c r="AQ92" s="2" t="s">
        <v>484</v>
      </c>
      <c r="AR92" s="5">
        <v>45643</v>
      </c>
      <c r="AS92" s="37">
        <v>21840</v>
      </c>
      <c r="AT92" s="3">
        <v>45764</v>
      </c>
      <c r="AU92" s="2" t="s">
        <v>287</v>
      </c>
      <c r="AV92" s="2" t="s">
        <v>49</v>
      </c>
      <c r="AW92" s="2" t="s">
        <v>49</v>
      </c>
      <c r="AX92" s="2" t="s">
        <v>49</v>
      </c>
      <c r="AY92" s="2" t="s">
        <v>73</v>
      </c>
    </row>
    <row r="93" spans="1:51" ht="15" customHeight="1">
      <c r="A93" s="2">
        <v>92</v>
      </c>
      <c r="B93" s="3">
        <v>45588</v>
      </c>
      <c r="C93" s="2" t="s">
        <v>47</v>
      </c>
      <c r="D93" s="2" t="s">
        <v>282</v>
      </c>
      <c r="E93" s="2" t="s">
        <v>282</v>
      </c>
      <c r="F93" s="7" t="s">
        <v>283</v>
      </c>
      <c r="G93" s="2" t="s">
        <v>284</v>
      </c>
      <c r="H93" s="2" t="s">
        <v>285</v>
      </c>
      <c r="I93" s="2" t="s">
        <v>52</v>
      </c>
      <c r="J93" s="2" t="s">
        <v>286</v>
      </c>
      <c r="K93" s="3">
        <v>45587</v>
      </c>
      <c r="L93" s="29">
        <v>1100000</v>
      </c>
      <c r="M93" s="2" t="s">
        <v>52</v>
      </c>
      <c r="N93" s="2" t="s">
        <v>53</v>
      </c>
      <c r="O93" s="2" t="s">
        <v>52</v>
      </c>
      <c r="P93" s="2" t="s">
        <v>52</v>
      </c>
      <c r="Q93" s="2" t="s">
        <v>52</v>
      </c>
      <c r="R93" s="29">
        <v>1056000</v>
      </c>
      <c r="S93" s="8">
        <f t="shared" si="22"/>
        <v>0.04</v>
      </c>
      <c r="T93" s="29">
        <v>44000</v>
      </c>
      <c r="U93" s="29">
        <v>1100000</v>
      </c>
      <c r="V93" s="29">
        <f t="shared" si="16"/>
        <v>33000</v>
      </c>
      <c r="W93" s="29">
        <f t="shared" si="17"/>
        <v>11000</v>
      </c>
      <c r="X93" s="39">
        <v>45587</v>
      </c>
      <c r="Y93" s="2" t="s">
        <v>58</v>
      </c>
      <c r="Z93" s="2" t="s">
        <v>287</v>
      </c>
      <c r="AA93" s="2" t="s">
        <v>288</v>
      </c>
      <c r="AB93" s="2">
        <v>7905824265</v>
      </c>
      <c r="AC93" s="2" t="s">
        <v>289</v>
      </c>
      <c r="AD93" s="2" t="s">
        <v>49</v>
      </c>
      <c r="AE93" s="2" t="s">
        <v>155</v>
      </c>
      <c r="AF93" s="14" t="s">
        <v>487</v>
      </c>
      <c r="AG93" s="3">
        <v>45640</v>
      </c>
      <c r="AH93" s="29">
        <v>3000</v>
      </c>
      <c r="AI93" s="18">
        <v>0</v>
      </c>
      <c r="AJ93" s="18">
        <v>0</v>
      </c>
      <c r="AK93" s="29">
        <v>540</v>
      </c>
      <c r="AL93" s="30">
        <f t="shared" si="21"/>
        <v>3540</v>
      </c>
      <c r="AM93" s="29">
        <f t="shared" si="19"/>
        <v>300</v>
      </c>
      <c r="AN93" s="29">
        <f t="shared" si="18"/>
        <v>3240</v>
      </c>
      <c r="AO93" s="3">
        <v>45671</v>
      </c>
      <c r="AP93" s="2" t="s">
        <v>386</v>
      </c>
      <c r="AQ93" s="2" t="s">
        <v>484</v>
      </c>
      <c r="AR93" s="5">
        <v>45643</v>
      </c>
      <c r="AS93" s="37">
        <v>21840</v>
      </c>
      <c r="AT93" s="3">
        <v>45764</v>
      </c>
      <c r="AU93" s="2" t="s">
        <v>287</v>
      </c>
      <c r="AV93" s="2" t="s">
        <v>49</v>
      </c>
      <c r="AW93" s="2" t="s">
        <v>49</v>
      </c>
      <c r="AX93" s="2" t="s">
        <v>49</v>
      </c>
      <c r="AY93" s="2" t="s">
        <v>73</v>
      </c>
    </row>
    <row r="94" spans="1:51" ht="15" customHeight="1">
      <c r="A94" s="2">
        <v>93</v>
      </c>
      <c r="B94" s="3">
        <v>45588</v>
      </c>
      <c r="C94" s="2" t="s">
        <v>47</v>
      </c>
      <c r="D94" s="2" t="s">
        <v>282</v>
      </c>
      <c r="E94" s="2" t="s">
        <v>282</v>
      </c>
      <c r="F94" s="7" t="s">
        <v>283</v>
      </c>
      <c r="G94" s="2" t="s">
        <v>284</v>
      </c>
      <c r="H94" s="2" t="s">
        <v>285</v>
      </c>
      <c r="I94" s="2" t="s">
        <v>52</v>
      </c>
      <c r="J94" s="2" t="s">
        <v>286</v>
      </c>
      <c r="K94" s="3">
        <v>45587</v>
      </c>
      <c r="L94" s="29">
        <v>1100000</v>
      </c>
      <c r="M94" s="2" t="s">
        <v>52</v>
      </c>
      <c r="N94" s="2" t="s">
        <v>53</v>
      </c>
      <c r="O94" s="2" t="s">
        <v>52</v>
      </c>
      <c r="P94" s="2" t="s">
        <v>52</v>
      </c>
      <c r="Q94" s="2" t="s">
        <v>52</v>
      </c>
      <c r="R94" s="29">
        <v>1056000</v>
      </c>
      <c r="S94" s="8">
        <f t="shared" si="22"/>
        <v>0.04</v>
      </c>
      <c r="T94" s="29">
        <v>44000</v>
      </c>
      <c r="U94" s="29">
        <v>1100000</v>
      </c>
      <c r="V94" s="29">
        <f t="shared" si="16"/>
        <v>33000</v>
      </c>
      <c r="W94" s="29">
        <f t="shared" si="17"/>
        <v>11000</v>
      </c>
      <c r="X94" s="39">
        <v>45587</v>
      </c>
      <c r="Y94" s="2" t="s">
        <v>58</v>
      </c>
      <c r="Z94" s="2" t="s">
        <v>287</v>
      </c>
      <c r="AA94" s="2" t="s">
        <v>288</v>
      </c>
      <c r="AB94" s="2">
        <v>7905824265</v>
      </c>
      <c r="AC94" s="2" t="s">
        <v>289</v>
      </c>
      <c r="AD94" s="2" t="s">
        <v>49</v>
      </c>
      <c r="AE94" s="2" t="s">
        <v>155</v>
      </c>
      <c r="AF94" s="14" t="s">
        <v>488</v>
      </c>
      <c r="AG94" s="3">
        <v>45640</v>
      </c>
      <c r="AH94" s="29">
        <v>3000</v>
      </c>
      <c r="AI94" s="18">
        <v>0</v>
      </c>
      <c r="AJ94" s="18">
        <v>0</v>
      </c>
      <c r="AK94" s="29">
        <v>540</v>
      </c>
      <c r="AL94" s="30">
        <f t="shared" si="21"/>
        <v>3540</v>
      </c>
      <c r="AM94" s="29">
        <f t="shared" si="19"/>
        <v>300</v>
      </c>
      <c r="AN94" s="29">
        <f t="shared" si="18"/>
        <v>3240</v>
      </c>
      <c r="AO94" s="3">
        <v>45671</v>
      </c>
      <c r="AP94" s="2" t="s">
        <v>386</v>
      </c>
      <c r="AQ94" s="2" t="s">
        <v>484</v>
      </c>
      <c r="AR94" s="5">
        <v>45643</v>
      </c>
      <c r="AS94" s="37">
        <v>21840</v>
      </c>
      <c r="AT94" s="3">
        <v>45764</v>
      </c>
      <c r="AU94" s="2" t="s">
        <v>287</v>
      </c>
      <c r="AV94" s="2" t="s">
        <v>49</v>
      </c>
      <c r="AW94" s="2" t="s">
        <v>49</v>
      </c>
      <c r="AX94" s="2" t="s">
        <v>49</v>
      </c>
      <c r="AY94" s="2" t="s">
        <v>73</v>
      </c>
    </row>
    <row r="95" spans="1:51" ht="15" customHeight="1">
      <c r="A95" s="2">
        <v>94</v>
      </c>
      <c r="B95" s="3">
        <v>45639</v>
      </c>
      <c r="C95" s="2" t="s">
        <v>47</v>
      </c>
      <c r="D95" s="7" t="s">
        <v>489</v>
      </c>
      <c r="E95" s="7" t="s">
        <v>489</v>
      </c>
      <c r="F95" s="7" t="s">
        <v>96</v>
      </c>
      <c r="G95" s="12" t="s">
        <v>490</v>
      </c>
      <c r="H95" s="12" t="s">
        <v>490</v>
      </c>
      <c r="I95" s="2" t="s">
        <v>52</v>
      </c>
      <c r="J95" s="2" t="s">
        <v>491</v>
      </c>
      <c r="K95" s="3">
        <v>45639</v>
      </c>
      <c r="L95" s="29">
        <v>10920000</v>
      </c>
      <c r="M95" s="2" t="s">
        <v>52</v>
      </c>
      <c r="N95" s="2" t="s">
        <v>53</v>
      </c>
      <c r="O95" s="2" t="s">
        <v>52</v>
      </c>
      <c r="P95" s="2" t="s">
        <v>52</v>
      </c>
      <c r="Q95" s="2" t="s">
        <v>52</v>
      </c>
      <c r="R95" s="29">
        <v>10500000</v>
      </c>
      <c r="S95" s="8">
        <v>0.04</v>
      </c>
      <c r="T95" s="29">
        <v>420000</v>
      </c>
      <c r="U95" s="29">
        <v>10920000</v>
      </c>
      <c r="V95" s="29">
        <f t="shared" si="16"/>
        <v>327600</v>
      </c>
      <c r="W95" s="29">
        <f t="shared" si="17"/>
        <v>92400</v>
      </c>
      <c r="X95" s="39">
        <v>45639</v>
      </c>
      <c r="Y95" s="2" t="s">
        <v>58</v>
      </c>
      <c r="Z95" s="7" t="s">
        <v>100</v>
      </c>
      <c r="AA95" s="2" t="s">
        <v>101</v>
      </c>
      <c r="AB95" s="2">
        <v>8802117118</v>
      </c>
      <c r="AC95" s="9" t="s">
        <v>102</v>
      </c>
      <c r="AD95" s="2" t="s">
        <v>49</v>
      </c>
      <c r="AE95" s="2" t="s">
        <v>319</v>
      </c>
      <c r="AF95" s="14" t="s">
        <v>49</v>
      </c>
      <c r="AG95" s="14" t="s">
        <v>49</v>
      </c>
      <c r="AH95" s="14" t="s">
        <v>49</v>
      </c>
      <c r="AI95" s="18">
        <v>0</v>
      </c>
      <c r="AJ95" s="18">
        <v>0</v>
      </c>
      <c r="AK95" s="14" t="s">
        <v>49</v>
      </c>
      <c r="AL95" s="14" t="s">
        <v>49</v>
      </c>
      <c r="AM95" s="14" t="s">
        <v>49</v>
      </c>
      <c r="AN95" s="14" t="s">
        <v>49</v>
      </c>
      <c r="AO95" s="2" t="s">
        <v>49</v>
      </c>
      <c r="AP95" s="2" t="s">
        <v>49</v>
      </c>
      <c r="AQ95" s="2" t="s">
        <v>49</v>
      </c>
      <c r="AR95" s="2" t="s">
        <v>49</v>
      </c>
      <c r="AS95" s="2" t="s">
        <v>49</v>
      </c>
      <c r="AT95" s="2" t="s">
        <v>49</v>
      </c>
      <c r="AU95" s="7" t="s">
        <v>100</v>
      </c>
      <c r="AV95" s="2" t="s">
        <v>49</v>
      </c>
      <c r="AW95" s="2" t="s">
        <v>49</v>
      </c>
      <c r="AX95" s="2" t="s">
        <v>49</v>
      </c>
      <c r="AY95" s="2" t="s">
        <v>59</v>
      </c>
    </row>
    <row r="96" spans="1:51" ht="15" customHeight="1">
      <c r="A96" s="2">
        <v>95</v>
      </c>
      <c r="B96" s="3">
        <v>46015</v>
      </c>
      <c r="C96" s="2" t="s">
        <v>47</v>
      </c>
      <c r="D96" s="2" t="s">
        <v>232</v>
      </c>
      <c r="E96" s="2" t="s">
        <v>232</v>
      </c>
      <c r="F96" s="9" t="s">
        <v>233</v>
      </c>
      <c r="G96" s="13" t="s">
        <v>492</v>
      </c>
      <c r="H96" s="2" t="s">
        <v>235</v>
      </c>
      <c r="I96" s="2" t="s">
        <v>52</v>
      </c>
      <c r="J96" s="2" t="s">
        <v>49</v>
      </c>
      <c r="K96" s="2" t="s">
        <v>49</v>
      </c>
      <c r="L96" s="29" t="s">
        <v>493</v>
      </c>
      <c r="M96" s="2" t="s">
        <v>52</v>
      </c>
      <c r="N96" s="2" t="s">
        <v>53</v>
      </c>
      <c r="O96" s="2" t="s">
        <v>52</v>
      </c>
      <c r="P96" s="2" t="s">
        <v>52</v>
      </c>
      <c r="Q96" s="2" t="s">
        <v>52</v>
      </c>
      <c r="R96" s="29">
        <v>177100</v>
      </c>
      <c r="S96" s="8">
        <v>0.04</v>
      </c>
      <c r="T96" s="29">
        <v>7084</v>
      </c>
      <c r="U96" s="29">
        <v>184184</v>
      </c>
      <c r="V96" s="29">
        <f t="shared" si="16"/>
        <v>5525.5199999999995</v>
      </c>
      <c r="W96" s="29">
        <f t="shared" si="17"/>
        <v>1558.4800000000105</v>
      </c>
      <c r="X96" s="49" t="s">
        <v>49</v>
      </c>
      <c r="Y96" s="2" t="s">
        <v>58</v>
      </c>
      <c r="Z96" s="7" t="s">
        <v>236</v>
      </c>
      <c r="AA96" s="2" t="s">
        <v>237</v>
      </c>
      <c r="AB96" s="2">
        <v>9986001016</v>
      </c>
      <c r="AC96" s="25" t="s">
        <v>238</v>
      </c>
      <c r="AD96" s="2" t="s">
        <v>49</v>
      </c>
      <c r="AE96" s="2" t="s">
        <v>49</v>
      </c>
      <c r="AF96" s="14" t="s">
        <v>49</v>
      </c>
      <c r="AG96" s="14" t="s">
        <v>49</v>
      </c>
      <c r="AH96" s="14" t="s">
        <v>49</v>
      </c>
      <c r="AI96" s="14" t="s">
        <v>49</v>
      </c>
      <c r="AJ96" s="14" t="s">
        <v>49</v>
      </c>
      <c r="AK96" s="18">
        <v>0</v>
      </c>
      <c r="AL96" s="14" t="s">
        <v>49</v>
      </c>
      <c r="AM96" s="14" t="s">
        <v>49</v>
      </c>
      <c r="AN96" s="14" t="s">
        <v>49</v>
      </c>
      <c r="AO96" s="2" t="s">
        <v>49</v>
      </c>
      <c r="AP96" s="2" t="s">
        <v>49</v>
      </c>
      <c r="AQ96" s="2" t="s">
        <v>49</v>
      </c>
      <c r="AR96" s="2" t="s">
        <v>49</v>
      </c>
      <c r="AS96" s="2" t="s">
        <v>49</v>
      </c>
      <c r="AT96" s="2" t="s">
        <v>49</v>
      </c>
      <c r="AU96" s="7" t="s">
        <v>236</v>
      </c>
      <c r="AV96" s="2" t="s">
        <v>49</v>
      </c>
      <c r="AW96" s="2" t="s">
        <v>49</v>
      </c>
      <c r="AX96" s="2" t="s">
        <v>49</v>
      </c>
      <c r="AY96" s="2" t="s">
        <v>59</v>
      </c>
    </row>
    <row r="97" spans="1:51" ht="15" customHeight="1">
      <c r="A97" s="2">
        <v>96</v>
      </c>
      <c r="B97" s="3">
        <v>45588</v>
      </c>
      <c r="C97" s="2" t="s">
        <v>47</v>
      </c>
      <c r="D97" s="2" t="s">
        <v>282</v>
      </c>
      <c r="E97" s="2" t="s">
        <v>282</v>
      </c>
      <c r="F97" s="7" t="s">
        <v>283</v>
      </c>
      <c r="G97" s="2" t="s">
        <v>284</v>
      </c>
      <c r="H97" s="2" t="s">
        <v>285</v>
      </c>
      <c r="I97" s="2" t="s">
        <v>52</v>
      </c>
      <c r="J97" s="2" t="s">
        <v>286</v>
      </c>
      <c r="K97" s="3">
        <v>45587</v>
      </c>
      <c r="L97" s="29">
        <v>1100000</v>
      </c>
      <c r="M97" s="2" t="s">
        <v>52</v>
      </c>
      <c r="N97" s="2" t="s">
        <v>53</v>
      </c>
      <c r="O97" s="2" t="s">
        <v>52</v>
      </c>
      <c r="P97" s="2" t="s">
        <v>52</v>
      </c>
      <c r="Q97" s="2" t="s">
        <v>52</v>
      </c>
      <c r="R97" s="29">
        <v>1056000</v>
      </c>
      <c r="S97" s="8">
        <f>T97/L97</f>
        <v>0.04</v>
      </c>
      <c r="T97" s="29">
        <v>44000</v>
      </c>
      <c r="U97" s="29">
        <v>1100000</v>
      </c>
      <c r="V97" s="29">
        <f t="shared" si="16"/>
        <v>33000</v>
      </c>
      <c r="W97" s="29">
        <f t="shared" si="17"/>
        <v>11000</v>
      </c>
      <c r="X97" s="39">
        <v>45587</v>
      </c>
      <c r="Y97" s="2" t="s">
        <v>58</v>
      </c>
      <c r="Z97" s="2" t="s">
        <v>287</v>
      </c>
      <c r="AA97" s="2" t="s">
        <v>288</v>
      </c>
      <c r="AB97" s="2">
        <v>7905824265</v>
      </c>
      <c r="AC97" s="2" t="s">
        <v>289</v>
      </c>
      <c r="AD97" s="2" t="s">
        <v>49</v>
      </c>
      <c r="AE97" s="2" t="s">
        <v>155</v>
      </c>
      <c r="AF97" s="14" t="s">
        <v>494</v>
      </c>
      <c r="AG97" s="3">
        <v>45650</v>
      </c>
      <c r="AH97" s="29">
        <v>3000</v>
      </c>
      <c r="AI97" s="18">
        <v>0</v>
      </c>
      <c r="AJ97" s="18">
        <v>0</v>
      </c>
      <c r="AK97" s="29">
        <v>540</v>
      </c>
      <c r="AL97" s="30">
        <f t="shared" si="21"/>
        <v>3540</v>
      </c>
      <c r="AM97" s="29">
        <f t="shared" si="19"/>
        <v>300</v>
      </c>
      <c r="AN97" s="29">
        <f>AL97-AM97</f>
        <v>3240</v>
      </c>
      <c r="AO97" s="3">
        <v>45681</v>
      </c>
      <c r="AP97" s="2" t="s">
        <v>394</v>
      </c>
      <c r="AQ97" s="12" t="s">
        <v>495</v>
      </c>
      <c r="AR97" s="3">
        <v>45662</v>
      </c>
      <c r="AS97" s="37">
        <v>75176</v>
      </c>
      <c r="AT97" s="3">
        <v>45782</v>
      </c>
      <c r="AU97" s="2" t="s">
        <v>287</v>
      </c>
      <c r="AV97" s="2" t="s">
        <v>49</v>
      </c>
      <c r="AW97" s="2" t="s">
        <v>49</v>
      </c>
      <c r="AX97" s="2" t="s">
        <v>49</v>
      </c>
      <c r="AY97" s="2" t="s">
        <v>73</v>
      </c>
    </row>
    <row r="98" spans="1:51" ht="15" customHeight="1">
      <c r="A98" s="2">
        <v>97</v>
      </c>
      <c r="B98" s="3">
        <v>45588</v>
      </c>
      <c r="C98" s="2" t="s">
        <v>47</v>
      </c>
      <c r="D98" s="2" t="s">
        <v>282</v>
      </c>
      <c r="E98" s="2" t="s">
        <v>282</v>
      </c>
      <c r="F98" s="7" t="s">
        <v>283</v>
      </c>
      <c r="G98" s="2" t="s">
        <v>284</v>
      </c>
      <c r="H98" s="2" t="s">
        <v>285</v>
      </c>
      <c r="I98" s="2" t="s">
        <v>52</v>
      </c>
      <c r="J98" s="2" t="s">
        <v>286</v>
      </c>
      <c r="K98" s="3">
        <v>45587</v>
      </c>
      <c r="L98" s="29">
        <v>1100000</v>
      </c>
      <c r="M98" s="2" t="s">
        <v>52</v>
      </c>
      <c r="N98" s="2" t="s">
        <v>53</v>
      </c>
      <c r="O98" s="2" t="s">
        <v>52</v>
      </c>
      <c r="P98" s="2" t="s">
        <v>52</v>
      </c>
      <c r="Q98" s="2" t="s">
        <v>52</v>
      </c>
      <c r="R98" s="29">
        <v>1056000</v>
      </c>
      <c r="S98" s="8">
        <f>T98/L98</f>
        <v>0.04</v>
      </c>
      <c r="T98" s="29">
        <v>44000</v>
      </c>
      <c r="U98" s="29">
        <v>1100000</v>
      </c>
      <c r="V98" s="29">
        <f t="shared" si="16"/>
        <v>33000</v>
      </c>
      <c r="W98" s="29">
        <f t="shared" si="17"/>
        <v>11000</v>
      </c>
      <c r="X98" s="39">
        <v>45587</v>
      </c>
      <c r="Y98" s="2" t="s">
        <v>58</v>
      </c>
      <c r="Z98" s="2" t="s">
        <v>287</v>
      </c>
      <c r="AA98" s="2" t="s">
        <v>288</v>
      </c>
      <c r="AB98" s="2">
        <v>7905824265</v>
      </c>
      <c r="AC98" s="2" t="s">
        <v>289</v>
      </c>
      <c r="AD98" s="2" t="s">
        <v>49</v>
      </c>
      <c r="AE98" s="2" t="s">
        <v>155</v>
      </c>
      <c r="AF98" s="14" t="s">
        <v>496</v>
      </c>
      <c r="AG98" s="3">
        <v>45650</v>
      </c>
      <c r="AH98" s="29">
        <v>3000</v>
      </c>
      <c r="AI98" s="18">
        <v>0</v>
      </c>
      <c r="AJ98" s="18">
        <v>0</v>
      </c>
      <c r="AK98" s="29">
        <v>540</v>
      </c>
      <c r="AL98" s="30">
        <f t="shared" si="21"/>
        <v>3540</v>
      </c>
      <c r="AM98" s="29">
        <f t="shared" si="19"/>
        <v>300</v>
      </c>
      <c r="AN98" s="29">
        <f>AL98-AM98</f>
        <v>3240</v>
      </c>
      <c r="AO98" s="3">
        <v>45681</v>
      </c>
      <c r="AP98" s="2" t="s">
        <v>394</v>
      </c>
      <c r="AQ98" s="12" t="s">
        <v>495</v>
      </c>
      <c r="AR98" s="3">
        <v>45662</v>
      </c>
      <c r="AS98" s="37">
        <v>75176</v>
      </c>
      <c r="AT98" s="3">
        <v>45782</v>
      </c>
      <c r="AU98" s="2" t="s">
        <v>287</v>
      </c>
      <c r="AV98" s="2" t="s">
        <v>49</v>
      </c>
      <c r="AW98" s="2" t="s">
        <v>49</v>
      </c>
      <c r="AX98" s="2" t="s">
        <v>49</v>
      </c>
      <c r="AY98" s="2" t="s">
        <v>73</v>
      </c>
    </row>
    <row r="99" spans="1:51" ht="15" customHeight="1">
      <c r="A99" s="2">
        <v>98</v>
      </c>
      <c r="B99" s="3">
        <v>45588</v>
      </c>
      <c r="C99" s="2" t="s">
        <v>47</v>
      </c>
      <c r="D99" s="2" t="s">
        <v>282</v>
      </c>
      <c r="E99" s="2" t="s">
        <v>282</v>
      </c>
      <c r="F99" s="7" t="s">
        <v>283</v>
      </c>
      <c r="G99" s="2" t="s">
        <v>284</v>
      </c>
      <c r="H99" s="2" t="s">
        <v>285</v>
      </c>
      <c r="I99" s="2" t="s">
        <v>52</v>
      </c>
      <c r="J99" s="2" t="s">
        <v>286</v>
      </c>
      <c r="K99" s="3">
        <v>45587</v>
      </c>
      <c r="L99" s="29">
        <v>1100000</v>
      </c>
      <c r="M99" s="2" t="s">
        <v>52</v>
      </c>
      <c r="N99" s="2" t="s">
        <v>53</v>
      </c>
      <c r="O99" s="2" t="s">
        <v>52</v>
      </c>
      <c r="P99" s="2" t="s">
        <v>52</v>
      </c>
      <c r="Q99" s="2" t="s">
        <v>52</v>
      </c>
      <c r="R99" s="29">
        <v>1056000</v>
      </c>
      <c r="S99" s="8">
        <f>T99/L99</f>
        <v>0.04</v>
      </c>
      <c r="T99" s="29">
        <v>44000</v>
      </c>
      <c r="U99" s="29">
        <v>1100000</v>
      </c>
      <c r="V99" s="29">
        <f t="shared" si="16"/>
        <v>33000</v>
      </c>
      <c r="W99" s="29">
        <f t="shared" si="17"/>
        <v>11000</v>
      </c>
      <c r="X99" s="39">
        <v>45587</v>
      </c>
      <c r="Y99" s="2" t="s">
        <v>58</v>
      </c>
      <c r="Z99" s="2" t="s">
        <v>287</v>
      </c>
      <c r="AA99" s="2" t="s">
        <v>288</v>
      </c>
      <c r="AB99" s="2">
        <v>7905824265</v>
      </c>
      <c r="AC99" s="2" t="s">
        <v>289</v>
      </c>
      <c r="AD99" s="2" t="s">
        <v>49</v>
      </c>
      <c r="AE99" s="2" t="s">
        <v>155</v>
      </c>
      <c r="AF99" s="14" t="s">
        <v>497</v>
      </c>
      <c r="AG99" s="3">
        <v>45650</v>
      </c>
      <c r="AH99" s="29">
        <v>3000</v>
      </c>
      <c r="AI99" s="18">
        <v>0</v>
      </c>
      <c r="AJ99" s="18">
        <v>0</v>
      </c>
      <c r="AK99" s="29">
        <v>540</v>
      </c>
      <c r="AL99" s="30">
        <f t="shared" si="21"/>
        <v>3540</v>
      </c>
      <c r="AM99" s="29">
        <f t="shared" si="19"/>
        <v>300</v>
      </c>
      <c r="AN99" s="29">
        <f>AL99-AM99</f>
        <v>3240</v>
      </c>
      <c r="AO99" s="3">
        <v>45681</v>
      </c>
      <c r="AP99" s="2" t="s">
        <v>394</v>
      </c>
      <c r="AQ99" s="12" t="s">
        <v>495</v>
      </c>
      <c r="AR99" s="3">
        <v>45662</v>
      </c>
      <c r="AS99" s="37">
        <v>75176</v>
      </c>
      <c r="AT99" s="3">
        <v>45782</v>
      </c>
      <c r="AU99" s="2" t="s">
        <v>287</v>
      </c>
      <c r="AV99" s="2" t="s">
        <v>49</v>
      </c>
      <c r="AW99" s="2" t="s">
        <v>49</v>
      </c>
      <c r="AX99" s="2" t="s">
        <v>49</v>
      </c>
      <c r="AY99" s="2" t="s">
        <v>73</v>
      </c>
    </row>
    <row r="100" spans="1:51" ht="15" customHeight="1">
      <c r="A100" s="2">
        <v>99</v>
      </c>
      <c r="B100" s="3">
        <v>45588</v>
      </c>
      <c r="C100" s="2" t="s">
        <v>47</v>
      </c>
      <c r="D100" s="2" t="s">
        <v>282</v>
      </c>
      <c r="E100" s="2" t="s">
        <v>282</v>
      </c>
      <c r="F100" s="7" t="s">
        <v>283</v>
      </c>
      <c r="G100" s="2" t="s">
        <v>284</v>
      </c>
      <c r="H100" s="2" t="s">
        <v>285</v>
      </c>
      <c r="I100" s="2" t="s">
        <v>52</v>
      </c>
      <c r="J100" s="2" t="s">
        <v>286</v>
      </c>
      <c r="K100" s="3">
        <v>45587</v>
      </c>
      <c r="L100" s="29">
        <v>1100000</v>
      </c>
      <c r="M100" s="2" t="s">
        <v>52</v>
      </c>
      <c r="N100" s="2" t="s">
        <v>53</v>
      </c>
      <c r="O100" s="2" t="s">
        <v>52</v>
      </c>
      <c r="P100" s="2" t="s">
        <v>52</v>
      </c>
      <c r="Q100" s="2" t="s">
        <v>52</v>
      </c>
      <c r="R100" s="29">
        <v>1056000</v>
      </c>
      <c r="S100" s="8">
        <f>T100/L100</f>
        <v>0.04</v>
      </c>
      <c r="T100" s="29">
        <v>44000</v>
      </c>
      <c r="U100" s="29">
        <v>1100000</v>
      </c>
      <c r="V100" s="29">
        <f t="shared" si="16"/>
        <v>33000</v>
      </c>
      <c r="W100" s="29">
        <f t="shared" si="17"/>
        <v>11000</v>
      </c>
      <c r="X100" s="39">
        <v>45587</v>
      </c>
      <c r="Y100" s="2" t="s">
        <v>58</v>
      </c>
      <c r="Z100" s="2" t="s">
        <v>287</v>
      </c>
      <c r="AA100" s="2" t="s">
        <v>288</v>
      </c>
      <c r="AB100" s="2">
        <v>7905824265</v>
      </c>
      <c r="AC100" s="2" t="s">
        <v>289</v>
      </c>
      <c r="AD100" s="2" t="s">
        <v>49</v>
      </c>
      <c r="AE100" s="2" t="s">
        <v>155</v>
      </c>
      <c r="AF100" s="14" t="s">
        <v>498</v>
      </c>
      <c r="AG100" s="3">
        <v>45646</v>
      </c>
      <c r="AH100" s="29">
        <v>63285</v>
      </c>
      <c r="AI100" s="18">
        <v>0</v>
      </c>
      <c r="AJ100" s="18">
        <v>0</v>
      </c>
      <c r="AK100" s="29">
        <v>11391.3</v>
      </c>
      <c r="AL100" s="30">
        <f t="shared" si="21"/>
        <v>74676.3</v>
      </c>
      <c r="AM100" s="29">
        <f t="shared" si="19"/>
        <v>6328.5</v>
      </c>
      <c r="AN100" s="29">
        <f>AL100-AM100</f>
        <v>68347.8</v>
      </c>
      <c r="AO100" s="3">
        <v>45311</v>
      </c>
      <c r="AP100" s="2" t="s">
        <v>394</v>
      </c>
      <c r="AQ100" s="12" t="s">
        <v>495</v>
      </c>
      <c r="AR100" s="3">
        <v>45662</v>
      </c>
      <c r="AS100" s="37">
        <v>75176</v>
      </c>
      <c r="AT100" s="3">
        <v>45782</v>
      </c>
      <c r="AU100" s="2" t="s">
        <v>287</v>
      </c>
      <c r="AV100" s="2" t="s">
        <v>49</v>
      </c>
      <c r="AW100" s="2" t="s">
        <v>49</v>
      </c>
      <c r="AX100" s="2" t="s">
        <v>49</v>
      </c>
      <c r="AY100" s="2" t="s">
        <v>73</v>
      </c>
    </row>
    <row r="101" spans="1:51" ht="15" customHeight="1">
      <c r="A101" s="2">
        <v>100</v>
      </c>
      <c r="B101" s="3">
        <v>45544</v>
      </c>
      <c r="C101" s="2" t="s">
        <v>47</v>
      </c>
      <c r="D101" s="2" t="s">
        <v>147</v>
      </c>
      <c r="E101" s="2" t="s">
        <v>147</v>
      </c>
      <c r="F101" s="7" t="s">
        <v>148</v>
      </c>
      <c r="G101" s="2" t="s">
        <v>149</v>
      </c>
      <c r="H101" s="2" t="s">
        <v>150</v>
      </c>
      <c r="I101" s="2" t="s">
        <v>52</v>
      </c>
      <c r="J101" s="2" t="s">
        <v>151</v>
      </c>
      <c r="K101" s="3">
        <v>45544</v>
      </c>
      <c r="L101" s="29">
        <v>58968</v>
      </c>
      <c r="M101" s="2" t="s">
        <v>52</v>
      </c>
      <c r="N101" s="2" t="s">
        <v>53</v>
      </c>
      <c r="O101" s="2" t="s">
        <v>52</v>
      </c>
      <c r="P101" s="2" t="s">
        <v>52</v>
      </c>
      <c r="Q101" s="2" t="s">
        <v>52</v>
      </c>
      <c r="R101" s="29">
        <v>56700</v>
      </c>
      <c r="S101" s="8">
        <f>T101/L101</f>
        <v>3.8461538461538464E-2</v>
      </c>
      <c r="T101" s="29">
        <f>L101-R101</f>
        <v>2268</v>
      </c>
      <c r="U101" s="29">
        <f>R101+T101</f>
        <v>58968</v>
      </c>
      <c r="V101" s="29">
        <f t="shared" si="16"/>
        <v>1769.04</v>
      </c>
      <c r="W101" s="29">
        <f t="shared" si="17"/>
        <v>498.95999999999913</v>
      </c>
      <c r="X101" s="39">
        <v>45544</v>
      </c>
      <c r="Y101" s="2" t="s">
        <v>157</v>
      </c>
      <c r="Z101" s="7" t="s">
        <v>152</v>
      </c>
      <c r="AA101" s="2" t="s">
        <v>153</v>
      </c>
      <c r="AB101" s="2">
        <v>9620534456</v>
      </c>
      <c r="AC101" s="15" t="s">
        <v>154</v>
      </c>
      <c r="AD101" s="2" t="s">
        <v>49</v>
      </c>
      <c r="AE101" s="2" t="s">
        <v>155</v>
      </c>
      <c r="AF101" s="2" t="s">
        <v>499</v>
      </c>
      <c r="AG101" s="3">
        <v>45657</v>
      </c>
      <c r="AH101" s="10">
        <v>4725</v>
      </c>
      <c r="AI101" s="11">
        <v>425.25</v>
      </c>
      <c r="AJ101" s="11">
        <v>425.25</v>
      </c>
      <c r="AK101" s="10"/>
      <c r="AL101" s="10">
        <f t="shared" si="21"/>
        <v>5575.5</v>
      </c>
      <c r="AM101" s="10">
        <f t="shared" si="19"/>
        <v>472.5</v>
      </c>
      <c r="AN101" s="29">
        <f>AL101-AM101</f>
        <v>5103</v>
      </c>
      <c r="AO101" s="3">
        <v>45703</v>
      </c>
      <c r="AP101" s="2" t="s">
        <v>500</v>
      </c>
      <c r="AQ101" s="2" t="s">
        <v>501</v>
      </c>
      <c r="AR101" s="3">
        <v>45662</v>
      </c>
      <c r="AS101" s="26">
        <v>4894.34</v>
      </c>
      <c r="AT101" s="3">
        <v>45797</v>
      </c>
      <c r="AU101" s="2" t="s">
        <v>152</v>
      </c>
      <c r="AV101" s="2" t="s">
        <v>49</v>
      </c>
      <c r="AW101" s="2" t="s">
        <v>49</v>
      </c>
      <c r="AX101" s="2" t="s">
        <v>49</v>
      </c>
      <c r="AY101" s="2" t="s">
        <v>120</v>
      </c>
    </row>
    <row r="102" spans="1:51" ht="15" customHeight="1">
      <c r="A102" s="2">
        <v>101</v>
      </c>
      <c r="B102" s="3">
        <v>45673</v>
      </c>
      <c r="C102" s="2" t="s">
        <v>47</v>
      </c>
      <c r="D102" s="2" t="s">
        <v>232</v>
      </c>
      <c r="E102" s="2" t="s">
        <v>232</v>
      </c>
      <c r="F102" s="9" t="s">
        <v>233</v>
      </c>
      <c r="G102" s="13" t="s">
        <v>502</v>
      </c>
      <c r="H102" s="2" t="s">
        <v>503</v>
      </c>
      <c r="I102" s="2" t="s">
        <v>52</v>
      </c>
      <c r="J102" s="2" t="s">
        <v>504</v>
      </c>
      <c r="K102" s="3">
        <v>45679</v>
      </c>
      <c r="L102" s="10">
        <v>184184</v>
      </c>
      <c r="M102" s="2" t="s">
        <v>52</v>
      </c>
      <c r="N102" s="2" t="s">
        <v>53</v>
      </c>
      <c r="O102" s="2" t="s">
        <v>52</v>
      </c>
      <c r="P102" s="2" t="s">
        <v>52</v>
      </c>
      <c r="Q102" s="2" t="s">
        <v>52</v>
      </c>
      <c r="R102" s="29">
        <v>177100</v>
      </c>
      <c r="S102" s="6">
        <v>0.04</v>
      </c>
      <c r="T102" s="10">
        <v>7084</v>
      </c>
      <c r="U102" s="10">
        <v>184184</v>
      </c>
      <c r="V102" s="29">
        <f t="shared" si="16"/>
        <v>5525.5199999999995</v>
      </c>
      <c r="W102" s="29">
        <f t="shared" si="17"/>
        <v>1558.4800000000105</v>
      </c>
      <c r="X102" s="39">
        <v>45679</v>
      </c>
      <c r="Y102" s="2" t="s">
        <v>58</v>
      </c>
      <c r="Z102" s="2" t="s">
        <v>236</v>
      </c>
      <c r="AA102" s="2" t="s">
        <v>237</v>
      </c>
      <c r="AB102" s="2">
        <v>9986001016</v>
      </c>
      <c r="AC102" s="9" t="s">
        <v>238</v>
      </c>
      <c r="AD102" s="2" t="s">
        <v>49</v>
      </c>
      <c r="AE102" s="2" t="s">
        <v>49</v>
      </c>
      <c r="AF102" s="2" t="s">
        <v>49</v>
      </c>
      <c r="AG102" s="2" t="s">
        <v>49</v>
      </c>
      <c r="AH102" s="2" t="s">
        <v>49</v>
      </c>
      <c r="AI102" s="2" t="s">
        <v>49</v>
      </c>
      <c r="AJ102" s="2" t="s">
        <v>49</v>
      </c>
      <c r="AK102" s="18">
        <v>0</v>
      </c>
      <c r="AL102" s="2" t="s">
        <v>49</v>
      </c>
      <c r="AM102" s="2" t="s">
        <v>49</v>
      </c>
      <c r="AN102" s="2" t="s">
        <v>49</v>
      </c>
      <c r="AO102" s="2" t="s">
        <v>49</v>
      </c>
      <c r="AP102" s="2" t="s">
        <v>49</v>
      </c>
      <c r="AQ102" s="2" t="s">
        <v>49</v>
      </c>
      <c r="AR102" s="2" t="s">
        <v>49</v>
      </c>
      <c r="AS102" s="2" t="s">
        <v>49</v>
      </c>
      <c r="AT102" s="2" t="s">
        <v>49</v>
      </c>
      <c r="AU102" s="2" t="s">
        <v>236</v>
      </c>
      <c r="AV102" s="2" t="s">
        <v>49</v>
      </c>
      <c r="AW102" s="2" t="s">
        <v>49</v>
      </c>
      <c r="AX102" s="2" t="s">
        <v>49</v>
      </c>
      <c r="AY102" s="2" t="s">
        <v>320</v>
      </c>
    </row>
    <row r="103" spans="1:51" ht="15" customHeight="1">
      <c r="A103" s="2">
        <v>102</v>
      </c>
      <c r="B103" s="3">
        <v>45672</v>
      </c>
      <c r="C103" s="2" t="s">
        <v>47</v>
      </c>
      <c r="D103" s="7" t="s">
        <v>505</v>
      </c>
      <c r="E103" s="7" t="s">
        <v>489</v>
      </c>
      <c r="F103" s="7" t="s">
        <v>96</v>
      </c>
      <c r="G103" s="13" t="s">
        <v>506</v>
      </c>
      <c r="H103" s="2"/>
      <c r="I103" s="2" t="s">
        <v>52</v>
      </c>
      <c r="J103" s="2" t="s">
        <v>49</v>
      </c>
      <c r="K103" s="2" t="s">
        <v>49</v>
      </c>
      <c r="L103" s="10">
        <v>3848000</v>
      </c>
      <c r="M103" s="2" t="s">
        <v>52</v>
      </c>
      <c r="N103" s="2" t="s">
        <v>53</v>
      </c>
      <c r="O103" s="2" t="s">
        <v>52</v>
      </c>
      <c r="P103" s="2" t="s">
        <v>52</v>
      </c>
      <c r="Q103" s="2" t="s">
        <v>52</v>
      </c>
      <c r="R103" s="29">
        <v>3700000</v>
      </c>
      <c r="S103" s="6">
        <v>0.04</v>
      </c>
      <c r="T103" s="10">
        <v>148000</v>
      </c>
      <c r="U103" s="10">
        <v>3848000</v>
      </c>
      <c r="V103" s="29">
        <f t="shared" si="16"/>
        <v>115440</v>
      </c>
      <c r="W103" s="29">
        <f t="shared" si="17"/>
        <v>32560</v>
      </c>
      <c r="X103" s="39" t="s">
        <v>49</v>
      </c>
      <c r="Y103" s="2" t="s">
        <v>58</v>
      </c>
      <c r="Z103" s="2" t="s">
        <v>100</v>
      </c>
      <c r="AA103" s="2" t="s">
        <v>101</v>
      </c>
      <c r="AB103" s="2">
        <v>8802117118</v>
      </c>
      <c r="AC103" s="9" t="s">
        <v>102</v>
      </c>
      <c r="AD103" s="2" t="s">
        <v>49</v>
      </c>
      <c r="AE103" s="2" t="s">
        <v>49</v>
      </c>
      <c r="AF103" s="2" t="s">
        <v>49</v>
      </c>
      <c r="AG103" s="2" t="s">
        <v>49</v>
      </c>
      <c r="AH103" s="2" t="s">
        <v>49</v>
      </c>
      <c r="AI103" s="18">
        <v>0</v>
      </c>
      <c r="AJ103" s="18">
        <v>0</v>
      </c>
      <c r="AK103" s="2" t="s">
        <v>49</v>
      </c>
      <c r="AL103" s="2" t="s">
        <v>49</v>
      </c>
      <c r="AM103" s="2" t="s">
        <v>49</v>
      </c>
      <c r="AN103" s="2" t="s">
        <v>49</v>
      </c>
      <c r="AO103" s="2" t="s">
        <v>49</v>
      </c>
      <c r="AP103" s="2" t="s">
        <v>49</v>
      </c>
      <c r="AQ103" s="2" t="s">
        <v>49</v>
      </c>
      <c r="AR103" s="2" t="s">
        <v>49</v>
      </c>
      <c r="AS103" s="2" t="s">
        <v>49</v>
      </c>
      <c r="AT103" s="2" t="s">
        <v>49</v>
      </c>
      <c r="AU103" s="2" t="s">
        <v>100</v>
      </c>
      <c r="AV103" s="2" t="s">
        <v>49</v>
      </c>
      <c r="AW103" s="2" t="s">
        <v>49</v>
      </c>
      <c r="AX103" s="2" t="s">
        <v>49</v>
      </c>
      <c r="AY103" s="2" t="s">
        <v>59</v>
      </c>
    </row>
    <row r="104" spans="1:51" ht="15" customHeight="1">
      <c r="A104" s="2">
        <v>103</v>
      </c>
      <c r="B104" s="3">
        <v>45672</v>
      </c>
      <c r="C104" s="2" t="s">
        <v>47</v>
      </c>
      <c r="D104" s="7" t="s">
        <v>505</v>
      </c>
      <c r="E104" s="7" t="s">
        <v>489</v>
      </c>
      <c r="F104" s="7" t="s">
        <v>96</v>
      </c>
      <c r="G104" s="13" t="s">
        <v>507</v>
      </c>
      <c r="H104" s="2"/>
      <c r="I104" s="2" t="s">
        <v>52</v>
      </c>
      <c r="J104" s="2" t="s">
        <v>49</v>
      </c>
      <c r="K104" s="2" t="s">
        <v>49</v>
      </c>
      <c r="L104" s="10">
        <v>1872000</v>
      </c>
      <c r="M104" s="2" t="s">
        <v>52</v>
      </c>
      <c r="N104" s="2" t="s">
        <v>53</v>
      </c>
      <c r="O104" s="2" t="s">
        <v>52</v>
      </c>
      <c r="P104" s="2" t="s">
        <v>52</v>
      </c>
      <c r="Q104" s="2" t="s">
        <v>52</v>
      </c>
      <c r="R104" s="29">
        <v>1800000</v>
      </c>
      <c r="S104" s="6">
        <v>0.04</v>
      </c>
      <c r="T104" s="10">
        <v>72000</v>
      </c>
      <c r="U104" s="10">
        <v>1872000</v>
      </c>
      <c r="V104" s="29">
        <f t="shared" si="16"/>
        <v>56160</v>
      </c>
      <c r="W104" s="29">
        <f t="shared" si="17"/>
        <v>15840</v>
      </c>
      <c r="X104" s="39" t="s">
        <v>49</v>
      </c>
      <c r="Y104" s="2" t="s">
        <v>58</v>
      </c>
      <c r="Z104" s="2" t="s">
        <v>100</v>
      </c>
      <c r="AA104" s="2" t="s">
        <v>101</v>
      </c>
      <c r="AB104" s="2">
        <v>8802117118</v>
      </c>
      <c r="AC104" s="9" t="s">
        <v>102</v>
      </c>
      <c r="AD104" s="2" t="s">
        <v>49</v>
      </c>
      <c r="AE104" s="2" t="s">
        <v>49</v>
      </c>
      <c r="AF104" s="2" t="s">
        <v>49</v>
      </c>
      <c r="AG104" s="2" t="s">
        <v>49</v>
      </c>
      <c r="AH104" s="2" t="s">
        <v>49</v>
      </c>
      <c r="AI104" s="18">
        <v>0</v>
      </c>
      <c r="AJ104" s="18">
        <v>0</v>
      </c>
      <c r="AK104" s="2" t="s">
        <v>49</v>
      </c>
      <c r="AL104" s="2" t="s">
        <v>49</v>
      </c>
      <c r="AM104" s="2" t="s">
        <v>49</v>
      </c>
      <c r="AN104" s="2" t="s">
        <v>49</v>
      </c>
      <c r="AO104" s="2" t="s">
        <v>49</v>
      </c>
      <c r="AP104" s="2" t="s">
        <v>49</v>
      </c>
      <c r="AQ104" s="2" t="s">
        <v>49</v>
      </c>
      <c r="AR104" s="2" t="s">
        <v>49</v>
      </c>
      <c r="AS104" s="2" t="s">
        <v>49</v>
      </c>
      <c r="AT104" s="2" t="s">
        <v>49</v>
      </c>
      <c r="AU104" s="2" t="s">
        <v>100</v>
      </c>
      <c r="AV104" s="2" t="s">
        <v>49</v>
      </c>
      <c r="AW104" s="2" t="s">
        <v>49</v>
      </c>
      <c r="AX104" s="2" t="s">
        <v>49</v>
      </c>
      <c r="AY104" s="2" t="s">
        <v>59</v>
      </c>
    </row>
    <row r="105" spans="1:51" ht="15" customHeight="1">
      <c r="A105" s="2">
        <v>104</v>
      </c>
      <c r="B105" s="3">
        <v>45672</v>
      </c>
      <c r="C105" s="2" t="s">
        <v>47</v>
      </c>
      <c r="D105" s="2" t="s">
        <v>439</v>
      </c>
      <c r="E105" s="2" t="s">
        <v>439</v>
      </c>
      <c r="F105" s="15" t="s">
        <v>440</v>
      </c>
      <c r="G105" s="2" t="s">
        <v>508</v>
      </c>
      <c r="H105" s="2" t="s">
        <v>503</v>
      </c>
      <c r="I105" s="2" t="s">
        <v>52</v>
      </c>
      <c r="J105" s="2" t="s">
        <v>509</v>
      </c>
      <c r="K105" s="3">
        <v>45672</v>
      </c>
      <c r="L105" s="10">
        <v>30680</v>
      </c>
      <c r="M105" s="2" t="s">
        <v>52</v>
      </c>
      <c r="N105" s="2" t="s">
        <v>53</v>
      </c>
      <c r="O105" s="2" t="s">
        <v>52</v>
      </c>
      <c r="P105" s="2" t="s">
        <v>52</v>
      </c>
      <c r="Q105" s="2" t="s">
        <v>52</v>
      </c>
      <c r="R105" s="29">
        <v>29500</v>
      </c>
      <c r="S105" s="8">
        <v>0.04</v>
      </c>
      <c r="T105" s="10">
        <v>1180</v>
      </c>
      <c r="U105" s="10">
        <v>30680</v>
      </c>
      <c r="V105" s="29">
        <f t="shared" si="16"/>
        <v>920.4</v>
      </c>
      <c r="W105" s="29">
        <f t="shared" si="17"/>
        <v>259.59999999999854</v>
      </c>
      <c r="X105" s="39">
        <v>45672</v>
      </c>
      <c r="Y105" s="2" t="s">
        <v>58</v>
      </c>
      <c r="Z105" s="2" t="s">
        <v>510</v>
      </c>
      <c r="AA105" s="2" t="s">
        <v>510</v>
      </c>
      <c r="AB105" s="2" t="s">
        <v>511</v>
      </c>
      <c r="AC105" s="9" t="s">
        <v>512</v>
      </c>
      <c r="AD105" s="2" t="s">
        <v>49</v>
      </c>
      <c r="AE105" s="2" t="s">
        <v>513</v>
      </c>
      <c r="AF105" s="12" t="s">
        <v>514</v>
      </c>
      <c r="AG105" s="3">
        <v>45674</v>
      </c>
      <c r="AH105" s="10">
        <v>25000</v>
      </c>
      <c r="AI105" s="18">
        <v>0</v>
      </c>
      <c r="AJ105" s="18">
        <v>0</v>
      </c>
      <c r="AK105" s="10">
        <v>4500</v>
      </c>
      <c r="AL105" s="10">
        <v>29500</v>
      </c>
      <c r="AM105" s="10">
        <f t="shared" ref="AM105:AM110" si="23">AH105*10%</f>
        <v>2500</v>
      </c>
      <c r="AN105" s="29">
        <f t="shared" ref="AN105:AN110" si="24">AL105-AM105</f>
        <v>27000</v>
      </c>
      <c r="AO105" s="2" t="s">
        <v>139</v>
      </c>
      <c r="AP105" s="2" t="s">
        <v>139</v>
      </c>
      <c r="AQ105" s="2" t="s">
        <v>49</v>
      </c>
      <c r="AR105" s="2" t="s">
        <v>49</v>
      </c>
      <c r="AS105" s="2" t="s">
        <v>49</v>
      </c>
      <c r="AT105" s="2" t="s">
        <v>49</v>
      </c>
      <c r="AU105" s="2" t="s">
        <v>510</v>
      </c>
      <c r="AV105" s="2" t="s">
        <v>49</v>
      </c>
      <c r="AW105" s="2" t="s">
        <v>49</v>
      </c>
      <c r="AX105" s="2" t="s">
        <v>49</v>
      </c>
      <c r="AY105" s="2" t="s">
        <v>73</v>
      </c>
    </row>
    <row r="106" spans="1:51" ht="15" customHeight="1">
      <c r="A106" s="2">
        <v>105</v>
      </c>
      <c r="B106" s="3">
        <v>45672</v>
      </c>
      <c r="C106" s="2" t="s">
        <v>47</v>
      </c>
      <c r="D106" s="2" t="s">
        <v>439</v>
      </c>
      <c r="E106" s="2" t="s">
        <v>439</v>
      </c>
      <c r="F106" s="15" t="s">
        <v>440</v>
      </c>
      <c r="G106" s="2" t="s">
        <v>508</v>
      </c>
      <c r="H106" s="2" t="s">
        <v>503</v>
      </c>
      <c r="I106" s="2" t="s">
        <v>52</v>
      </c>
      <c r="J106" s="2" t="s">
        <v>515</v>
      </c>
      <c r="K106" s="3">
        <v>45672</v>
      </c>
      <c r="L106" s="10">
        <v>30680</v>
      </c>
      <c r="M106" s="2" t="s">
        <v>52</v>
      </c>
      <c r="N106" s="2" t="s">
        <v>53</v>
      </c>
      <c r="O106" s="2" t="s">
        <v>52</v>
      </c>
      <c r="P106" s="2" t="s">
        <v>52</v>
      </c>
      <c r="Q106" s="2" t="s">
        <v>52</v>
      </c>
      <c r="R106" s="29">
        <v>29500</v>
      </c>
      <c r="S106" s="8">
        <v>0.04</v>
      </c>
      <c r="T106" s="10">
        <v>1180</v>
      </c>
      <c r="U106" s="10">
        <v>30680</v>
      </c>
      <c r="V106" s="29">
        <f t="shared" si="16"/>
        <v>920.4</v>
      </c>
      <c r="W106" s="29">
        <f t="shared" si="17"/>
        <v>259.59999999999854</v>
      </c>
      <c r="X106" s="39">
        <v>45672</v>
      </c>
      <c r="Y106" s="2" t="s">
        <v>58</v>
      </c>
      <c r="Z106" s="2" t="s">
        <v>510</v>
      </c>
      <c r="AA106" s="2" t="s">
        <v>510</v>
      </c>
      <c r="AB106" s="2" t="s">
        <v>511</v>
      </c>
      <c r="AC106" s="9" t="s">
        <v>512</v>
      </c>
      <c r="AD106" s="2" t="s">
        <v>49</v>
      </c>
      <c r="AE106" s="2" t="s">
        <v>516</v>
      </c>
      <c r="AF106" s="12" t="s">
        <v>517</v>
      </c>
      <c r="AG106" s="3">
        <v>45314</v>
      </c>
      <c r="AH106" s="10">
        <v>25000</v>
      </c>
      <c r="AI106" s="18">
        <v>0</v>
      </c>
      <c r="AJ106" s="18">
        <v>0</v>
      </c>
      <c r="AK106" s="10">
        <v>4500</v>
      </c>
      <c r="AL106" s="10">
        <v>29500</v>
      </c>
      <c r="AM106" s="10">
        <f t="shared" si="23"/>
        <v>2500</v>
      </c>
      <c r="AN106" s="29">
        <f t="shared" si="24"/>
        <v>27000</v>
      </c>
      <c r="AO106" s="2" t="s">
        <v>139</v>
      </c>
      <c r="AP106" s="2" t="s">
        <v>139</v>
      </c>
      <c r="AQ106" s="12" t="s">
        <v>518</v>
      </c>
      <c r="AR106" s="3">
        <v>45681</v>
      </c>
      <c r="AS106" s="36">
        <v>30680</v>
      </c>
      <c r="AT106" s="3">
        <v>45802</v>
      </c>
      <c r="AU106" s="2" t="s">
        <v>510</v>
      </c>
      <c r="AV106" s="2" t="s">
        <v>49</v>
      </c>
      <c r="AW106" s="2" t="s">
        <v>49</v>
      </c>
      <c r="AX106" s="2" t="s">
        <v>49</v>
      </c>
      <c r="AY106" s="2" t="s">
        <v>73</v>
      </c>
    </row>
    <row r="107" spans="1:51" ht="15" customHeight="1">
      <c r="A107" s="2">
        <v>106</v>
      </c>
      <c r="B107" s="3">
        <v>45672</v>
      </c>
      <c r="C107" s="2" t="s">
        <v>47</v>
      </c>
      <c r="D107" s="2" t="s">
        <v>439</v>
      </c>
      <c r="E107" s="2" t="s">
        <v>439</v>
      </c>
      <c r="F107" s="15" t="s">
        <v>440</v>
      </c>
      <c r="G107" s="2" t="s">
        <v>508</v>
      </c>
      <c r="H107" s="2" t="s">
        <v>503</v>
      </c>
      <c r="I107" s="2" t="s">
        <v>52</v>
      </c>
      <c r="J107" s="2" t="s">
        <v>519</v>
      </c>
      <c r="K107" s="3">
        <v>45672</v>
      </c>
      <c r="L107" s="10">
        <v>30680</v>
      </c>
      <c r="M107" s="2" t="s">
        <v>52</v>
      </c>
      <c r="N107" s="2" t="s">
        <v>53</v>
      </c>
      <c r="O107" s="2" t="s">
        <v>52</v>
      </c>
      <c r="P107" s="2" t="s">
        <v>52</v>
      </c>
      <c r="Q107" s="2" t="s">
        <v>52</v>
      </c>
      <c r="R107" s="29">
        <v>29500</v>
      </c>
      <c r="S107" s="8">
        <v>0.04</v>
      </c>
      <c r="T107" s="10">
        <v>1180</v>
      </c>
      <c r="U107" s="10">
        <v>30680</v>
      </c>
      <c r="V107" s="29">
        <f t="shared" si="16"/>
        <v>920.4</v>
      </c>
      <c r="W107" s="29">
        <f t="shared" si="17"/>
        <v>259.59999999999854</v>
      </c>
      <c r="X107" s="39">
        <v>45672</v>
      </c>
      <c r="Y107" s="2" t="s">
        <v>58</v>
      </c>
      <c r="Z107" s="2" t="s">
        <v>510</v>
      </c>
      <c r="AA107" s="2" t="s">
        <v>510</v>
      </c>
      <c r="AB107" s="2" t="s">
        <v>511</v>
      </c>
      <c r="AC107" s="9" t="s">
        <v>512</v>
      </c>
      <c r="AD107" s="2" t="s">
        <v>49</v>
      </c>
      <c r="AE107" s="2" t="s">
        <v>520</v>
      </c>
      <c r="AF107" s="12" t="s">
        <v>521</v>
      </c>
      <c r="AG107" s="3">
        <v>45314</v>
      </c>
      <c r="AH107" s="10">
        <v>25000</v>
      </c>
      <c r="AI107" s="18">
        <v>0</v>
      </c>
      <c r="AJ107" s="18">
        <v>0</v>
      </c>
      <c r="AK107" s="10">
        <v>4500</v>
      </c>
      <c r="AL107" s="10">
        <v>29500</v>
      </c>
      <c r="AM107" s="10">
        <f t="shared" si="23"/>
        <v>2500</v>
      </c>
      <c r="AN107" s="29">
        <f t="shared" si="24"/>
        <v>27000</v>
      </c>
      <c r="AO107" s="2" t="s">
        <v>139</v>
      </c>
      <c r="AP107" s="2" t="s">
        <v>139</v>
      </c>
      <c r="AQ107" s="12" t="s">
        <v>522</v>
      </c>
      <c r="AR107" s="3">
        <v>45681</v>
      </c>
      <c r="AS107" s="36">
        <v>30680</v>
      </c>
      <c r="AT107" s="3">
        <v>45802</v>
      </c>
      <c r="AU107" s="2" t="s">
        <v>510</v>
      </c>
      <c r="AV107" s="2" t="s">
        <v>49</v>
      </c>
      <c r="AW107" s="2" t="s">
        <v>49</v>
      </c>
      <c r="AX107" s="2" t="s">
        <v>49</v>
      </c>
      <c r="AY107" s="2" t="s">
        <v>73</v>
      </c>
    </row>
    <row r="108" spans="1:51" ht="15" customHeight="1">
      <c r="A108" s="2">
        <v>107</v>
      </c>
      <c r="B108" s="3">
        <v>45672</v>
      </c>
      <c r="C108" s="2" t="s">
        <v>47</v>
      </c>
      <c r="D108" s="2" t="s">
        <v>439</v>
      </c>
      <c r="E108" s="2" t="s">
        <v>439</v>
      </c>
      <c r="F108" s="15" t="s">
        <v>440</v>
      </c>
      <c r="G108" s="2" t="s">
        <v>508</v>
      </c>
      <c r="H108" s="2" t="s">
        <v>503</v>
      </c>
      <c r="I108" s="2" t="s">
        <v>52</v>
      </c>
      <c r="J108" s="2" t="s">
        <v>523</v>
      </c>
      <c r="K108" s="3">
        <v>45672</v>
      </c>
      <c r="L108" s="10">
        <v>30680</v>
      </c>
      <c r="M108" s="2" t="s">
        <v>52</v>
      </c>
      <c r="N108" s="2" t="s">
        <v>53</v>
      </c>
      <c r="O108" s="2" t="s">
        <v>52</v>
      </c>
      <c r="P108" s="2" t="s">
        <v>52</v>
      </c>
      <c r="Q108" s="2" t="s">
        <v>52</v>
      </c>
      <c r="R108" s="29">
        <v>29500</v>
      </c>
      <c r="S108" s="8">
        <v>0.04</v>
      </c>
      <c r="T108" s="10">
        <v>1180</v>
      </c>
      <c r="U108" s="10">
        <v>30680</v>
      </c>
      <c r="V108" s="29">
        <f t="shared" si="16"/>
        <v>920.4</v>
      </c>
      <c r="W108" s="29">
        <f t="shared" si="17"/>
        <v>259.59999999999854</v>
      </c>
      <c r="X108" s="39">
        <v>45672</v>
      </c>
      <c r="Y108" s="2" t="s">
        <v>58</v>
      </c>
      <c r="Z108" s="2" t="s">
        <v>510</v>
      </c>
      <c r="AA108" s="2" t="s">
        <v>510</v>
      </c>
      <c r="AB108" s="2" t="s">
        <v>511</v>
      </c>
      <c r="AC108" s="9" t="s">
        <v>512</v>
      </c>
      <c r="AD108" s="2" t="s">
        <v>49</v>
      </c>
      <c r="AE108" s="2" t="s">
        <v>524</v>
      </c>
      <c r="AF108" s="12" t="s">
        <v>525</v>
      </c>
      <c r="AG108" s="3">
        <v>45687</v>
      </c>
      <c r="AH108" s="10">
        <v>25000</v>
      </c>
      <c r="AI108" s="18">
        <v>0</v>
      </c>
      <c r="AJ108" s="18">
        <v>0</v>
      </c>
      <c r="AK108" s="10">
        <v>4500</v>
      </c>
      <c r="AL108" s="10">
        <v>29500</v>
      </c>
      <c r="AM108" s="10">
        <f t="shared" si="23"/>
        <v>2500</v>
      </c>
      <c r="AN108" s="29">
        <f t="shared" si="24"/>
        <v>27000</v>
      </c>
      <c r="AO108" s="2" t="s">
        <v>139</v>
      </c>
      <c r="AP108" s="2" t="s">
        <v>139</v>
      </c>
      <c r="AQ108" s="2" t="s">
        <v>49</v>
      </c>
      <c r="AR108" s="2" t="s">
        <v>49</v>
      </c>
      <c r="AS108" s="2" t="s">
        <v>49</v>
      </c>
      <c r="AT108" s="2" t="s">
        <v>49</v>
      </c>
      <c r="AU108" s="2" t="s">
        <v>510</v>
      </c>
      <c r="AV108" s="2" t="s">
        <v>49</v>
      </c>
      <c r="AW108" s="2" t="s">
        <v>49</v>
      </c>
      <c r="AX108" s="2" t="s">
        <v>49</v>
      </c>
      <c r="AY108" s="2" t="s">
        <v>73</v>
      </c>
    </row>
    <row r="109" spans="1:51" ht="15" customHeight="1">
      <c r="A109" s="2">
        <v>108</v>
      </c>
      <c r="B109" s="3">
        <v>45672</v>
      </c>
      <c r="C109" s="2" t="s">
        <v>47</v>
      </c>
      <c r="D109" s="2" t="s">
        <v>439</v>
      </c>
      <c r="E109" s="2" t="s">
        <v>439</v>
      </c>
      <c r="F109" s="15" t="s">
        <v>440</v>
      </c>
      <c r="G109" s="2" t="s">
        <v>508</v>
      </c>
      <c r="H109" s="2" t="s">
        <v>503</v>
      </c>
      <c r="I109" s="2" t="s">
        <v>52</v>
      </c>
      <c r="J109" s="2" t="s">
        <v>526</v>
      </c>
      <c r="K109" s="3">
        <v>45672</v>
      </c>
      <c r="L109" s="10">
        <v>30680</v>
      </c>
      <c r="M109" s="2" t="s">
        <v>52</v>
      </c>
      <c r="N109" s="2" t="s">
        <v>53</v>
      </c>
      <c r="O109" s="2" t="s">
        <v>52</v>
      </c>
      <c r="P109" s="2" t="s">
        <v>52</v>
      </c>
      <c r="Q109" s="2" t="s">
        <v>52</v>
      </c>
      <c r="R109" s="29">
        <v>29500</v>
      </c>
      <c r="S109" s="8">
        <v>0.04</v>
      </c>
      <c r="T109" s="10">
        <v>1180</v>
      </c>
      <c r="U109" s="10">
        <v>30680</v>
      </c>
      <c r="V109" s="29">
        <f t="shared" si="16"/>
        <v>920.4</v>
      </c>
      <c r="W109" s="29">
        <f t="shared" si="17"/>
        <v>259.59999999999854</v>
      </c>
      <c r="X109" s="39">
        <v>45672</v>
      </c>
      <c r="Y109" s="2" t="s">
        <v>58</v>
      </c>
      <c r="Z109" s="2" t="s">
        <v>510</v>
      </c>
      <c r="AA109" s="2" t="s">
        <v>510</v>
      </c>
      <c r="AB109" s="2" t="s">
        <v>511</v>
      </c>
      <c r="AC109" s="9" t="s">
        <v>512</v>
      </c>
      <c r="AD109" s="2" t="s">
        <v>49</v>
      </c>
      <c r="AE109" s="2" t="s">
        <v>527</v>
      </c>
      <c r="AF109" s="12" t="s">
        <v>528</v>
      </c>
      <c r="AG109" s="3">
        <v>45314</v>
      </c>
      <c r="AH109" s="10">
        <v>25000</v>
      </c>
      <c r="AI109" s="18">
        <v>0</v>
      </c>
      <c r="AJ109" s="18">
        <v>0</v>
      </c>
      <c r="AK109" s="10">
        <v>4500</v>
      </c>
      <c r="AL109" s="10">
        <v>29500</v>
      </c>
      <c r="AM109" s="10">
        <f t="shared" si="23"/>
        <v>2500</v>
      </c>
      <c r="AN109" s="29">
        <f t="shared" si="24"/>
        <v>27000</v>
      </c>
      <c r="AO109" s="2" t="s">
        <v>139</v>
      </c>
      <c r="AP109" s="2" t="s">
        <v>139</v>
      </c>
      <c r="AQ109" s="12" t="s">
        <v>529</v>
      </c>
      <c r="AR109" s="3">
        <v>45681</v>
      </c>
      <c r="AS109" s="37">
        <v>30680</v>
      </c>
      <c r="AT109" s="3">
        <v>45801</v>
      </c>
      <c r="AU109" s="2" t="s">
        <v>510</v>
      </c>
      <c r="AV109" s="2" t="s">
        <v>49</v>
      </c>
      <c r="AW109" s="2" t="s">
        <v>49</v>
      </c>
      <c r="AX109" s="2" t="s">
        <v>49</v>
      </c>
      <c r="AY109" s="2" t="s">
        <v>73</v>
      </c>
    </row>
    <row r="110" spans="1:51" ht="15" customHeight="1">
      <c r="A110" s="2">
        <v>109</v>
      </c>
      <c r="B110" s="3">
        <v>45672</v>
      </c>
      <c r="C110" s="2" t="s">
        <v>47</v>
      </c>
      <c r="D110" s="2" t="s">
        <v>439</v>
      </c>
      <c r="E110" s="2" t="s">
        <v>439</v>
      </c>
      <c r="F110" s="15" t="s">
        <v>440</v>
      </c>
      <c r="G110" s="2" t="s">
        <v>508</v>
      </c>
      <c r="H110" s="2" t="s">
        <v>503</v>
      </c>
      <c r="I110" s="2" t="s">
        <v>52</v>
      </c>
      <c r="J110" s="2" t="s">
        <v>530</v>
      </c>
      <c r="K110" s="3">
        <v>45677</v>
      </c>
      <c r="L110" s="10">
        <v>104000</v>
      </c>
      <c r="M110" s="2" t="s">
        <v>52</v>
      </c>
      <c r="N110" s="2" t="s">
        <v>53</v>
      </c>
      <c r="O110" s="2" t="s">
        <v>52</v>
      </c>
      <c r="P110" s="2" t="s">
        <v>52</v>
      </c>
      <c r="Q110" s="2" t="s">
        <v>52</v>
      </c>
      <c r="R110" s="10">
        <v>100000</v>
      </c>
      <c r="S110" s="8">
        <v>0.04</v>
      </c>
      <c r="T110" s="10">
        <v>4000</v>
      </c>
      <c r="U110" s="10">
        <v>104000</v>
      </c>
      <c r="V110" s="29">
        <f t="shared" si="16"/>
        <v>3120</v>
      </c>
      <c r="W110" s="29">
        <f t="shared" si="17"/>
        <v>880</v>
      </c>
      <c r="X110" s="39">
        <v>45677</v>
      </c>
      <c r="Y110" s="2" t="s">
        <v>58</v>
      </c>
      <c r="Z110" s="7" t="s">
        <v>531</v>
      </c>
      <c r="AA110" s="7" t="s">
        <v>531</v>
      </c>
      <c r="AB110" s="2">
        <v>9176676673</v>
      </c>
      <c r="AC110" s="9" t="s">
        <v>532</v>
      </c>
      <c r="AD110" s="2" t="s">
        <v>49</v>
      </c>
      <c r="AE110" s="2" t="s">
        <v>533</v>
      </c>
      <c r="AF110" s="12" t="s">
        <v>534</v>
      </c>
      <c r="AG110" s="3">
        <v>45314</v>
      </c>
      <c r="AH110" s="10">
        <v>100000</v>
      </c>
      <c r="AI110" s="18">
        <v>0</v>
      </c>
      <c r="AJ110" s="18">
        <v>0</v>
      </c>
      <c r="AK110" s="18">
        <v>0</v>
      </c>
      <c r="AL110" s="10">
        <v>100000</v>
      </c>
      <c r="AM110" s="10">
        <f t="shared" si="23"/>
        <v>10000</v>
      </c>
      <c r="AN110" s="29">
        <f t="shared" si="24"/>
        <v>90000</v>
      </c>
      <c r="AO110" s="2" t="s">
        <v>139</v>
      </c>
      <c r="AP110" s="2" t="s">
        <v>139</v>
      </c>
      <c r="AQ110" s="12" t="s">
        <v>535</v>
      </c>
      <c r="AR110" s="3">
        <v>45681</v>
      </c>
      <c r="AS110" s="26" t="s">
        <v>536</v>
      </c>
      <c r="AT110" s="3">
        <v>45801</v>
      </c>
      <c r="AU110" s="7" t="s">
        <v>531</v>
      </c>
      <c r="AV110" s="2" t="s">
        <v>49</v>
      </c>
      <c r="AW110" s="2" t="s">
        <v>49</v>
      </c>
      <c r="AX110" s="2" t="s">
        <v>49</v>
      </c>
      <c r="AY110" s="2" t="s">
        <v>73</v>
      </c>
    </row>
    <row r="111" spans="1:51" ht="15" customHeight="1">
      <c r="A111" s="2">
        <v>110</v>
      </c>
      <c r="B111" s="3">
        <v>45672</v>
      </c>
      <c r="C111" s="2" t="s">
        <v>47</v>
      </c>
      <c r="D111" s="2" t="s">
        <v>439</v>
      </c>
      <c r="E111" s="2" t="s">
        <v>439</v>
      </c>
      <c r="F111" s="15" t="s">
        <v>440</v>
      </c>
      <c r="G111" s="2" t="s">
        <v>508</v>
      </c>
      <c r="H111" s="2" t="s">
        <v>503</v>
      </c>
      <c r="I111" s="2" t="s">
        <v>52</v>
      </c>
      <c r="J111" s="2" t="s">
        <v>537</v>
      </c>
      <c r="K111" s="3">
        <v>45677</v>
      </c>
      <c r="L111" s="10">
        <v>145600</v>
      </c>
      <c r="M111" s="2" t="s">
        <v>52</v>
      </c>
      <c r="N111" s="2" t="s">
        <v>53</v>
      </c>
      <c r="O111" s="2" t="s">
        <v>52</v>
      </c>
      <c r="P111" s="2" t="s">
        <v>52</v>
      </c>
      <c r="Q111" s="2" t="s">
        <v>52</v>
      </c>
      <c r="R111" s="10">
        <v>140000</v>
      </c>
      <c r="S111" s="8">
        <v>0.04</v>
      </c>
      <c r="T111" s="10">
        <v>5600</v>
      </c>
      <c r="U111" s="10">
        <v>145600</v>
      </c>
      <c r="V111" s="29">
        <f t="shared" si="16"/>
        <v>4368</v>
      </c>
      <c r="W111" s="29">
        <f t="shared" si="17"/>
        <v>1232</v>
      </c>
      <c r="X111" s="39">
        <v>45677</v>
      </c>
      <c r="Y111" s="2" t="s">
        <v>58</v>
      </c>
      <c r="Z111" s="7" t="s">
        <v>538</v>
      </c>
      <c r="AA111" s="7" t="s">
        <v>538</v>
      </c>
      <c r="AB111" s="2">
        <v>9000311167</v>
      </c>
      <c r="AC111" s="9" t="s">
        <v>539</v>
      </c>
      <c r="AD111" s="2" t="s">
        <v>49</v>
      </c>
      <c r="AE111" s="2" t="s">
        <v>533</v>
      </c>
      <c r="AF111" s="12" t="s">
        <v>540</v>
      </c>
      <c r="AG111" s="3">
        <v>45687</v>
      </c>
      <c r="AH111" s="26" t="s">
        <v>541</v>
      </c>
      <c r="AI111" s="11">
        <v>0</v>
      </c>
      <c r="AJ111" s="11">
        <v>0</v>
      </c>
      <c r="AK111" s="11">
        <v>0</v>
      </c>
      <c r="AL111" s="26" t="s">
        <v>541</v>
      </c>
      <c r="AM111" s="29">
        <v>14000</v>
      </c>
      <c r="AN111" s="26" t="s">
        <v>542</v>
      </c>
      <c r="AO111" s="2" t="s">
        <v>139</v>
      </c>
      <c r="AP111" s="2" t="s">
        <v>139</v>
      </c>
      <c r="AQ111" s="2" t="s">
        <v>49</v>
      </c>
      <c r="AR111" s="2" t="s">
        <v>49</v>
      </c>
      <c r="AS111" s="2" t="s">
        <v>49</v>
      </c>
      <c r="AT111" s="2" t="s">
        <v>49</v>
      </c>
      <c r="AU111" s="7" t="s">
        <v>538</v>
      </c>
      <c r="AV111" s="2" t="s">
        <v>49</v>
      </c>
      <c r="AW111" s="2" t="s">
        <v>49</v>
      </c>
      <c r="AX111" s="2" t="s">
        <v>49</v>
      </c>
      <c r="AY111" s="2" t="s">
        <v>73</v>
      </c>
    </row>
    <row r="112" spans="1:51" ht="15" customHeight="1">
      <c r="A112" s="2">
        <v>111</v>
      </c>
      <c r="B112" s="3">
        <v>45672</v>
      </c>
      <c r="C112" s="2" t="s">
        <v>47</v>
      </c>
      <c r="D112" s="2" t="s">
        <v>439</v>
      </c>
      <c r="E112" s="2" t="s">
        <v>439</v>
      </c>
      <c r="F112" s="15" t="s">
        <v>440</v>
      </c>
      <c r="G112" s="2" t="s">
        <v>508</v>
      </c>
      <c r="H112" s="2" t="s">
        <v>503</v>
      </c>
      <c r="I112" s="2" t="s">
        <v>52</v>
      </c>
      <c r="J112" s="2" t="s">
        <v>543</v>
      </c>
      <c r="K112" s="3">
        <v>45677</v>
      </c>
      <c r="L112" s="10">
        <v>62400</v>
      </c>
      <c r="M112" s="2" t="s">
        <v>52</v>
      </c>
      <c r="N112" s="2" t="s">
        <v>53</v>
      </c>
      <c r="O112" s="2" t="s">
        <v>52</v>
      </c>
      <c r="P112" s="2" t="s">
        <v>52</v>
      </c>
      <c r="Q112" s="2" t="s">
        <v>52</v>
      </c>
      <c r="R112" s="10">
        <v>60000</v>
      </c>
      <c r="S112" s="8">
        <v>0.04</v>
      </c>
      <c r="T112" s="10">
        <v>2400</v>
      </c>
      <c r="U112" s="10">
        <v>62400</v>
      </c>
      <c r="V112" s="29">
        <f t="shared" si="16"/>
        <v>1872</v>
      </c>
      <c r="W112" s="29">
        <f t="shared" si="17"/>
        <v>528</v>
      </c>
      <c r="X112" s="39">
        <v>45677</v>
      </c>
      <c r="Y112" s="2" t="s">
        <v>58</v>
      </c>
      <c r="Z112" s="7" t="s">
        <v>544</v>
      </c>
      <c r="AA112" s="7" t="s">
        <v>544</v>
      </c>
      <c r="AB112" s="2">
        <v>9642991633</v>
      </c>
      <c r="AC112" s="9" t="s">
        <v>545</v>
      </c>
      <c r="AD112" s="2" t="s">
        <v>49</v>
      </c>
      <c r="AE112" s="2" t="s">
        <v>533</v>
      </c>
      <c r="AF112" s="2">
        <v>1</v>
      </c>
      <c r="AG112" s="3">
        <v>45683</v>
      </c>
      <c r="AH112" s="36">
        <v>60000</v>
      </c>
      <c r="AI112" s="18">
        <v>0</v>
      </c>
      <c r="AJ112" s="18">
        <v>0</v>
      </c>
      <c r="AK112" s="18">
        <v>0</v>
      </c>
      <c r="AL112" s="36">
        <v>60000</v>
      </c>
      <c r="AM112" s="29">
        <v>6000</v>
      </c>
      <c r="AN112" s="36">
        <v>54000</v>
      </c>
      <c r="AO112" s="2" t="s">
        <v>139</v>
      </c>
      <c r="AP112" s="2" t="s">
        <v>139</v>
      </c>
      <c r="AQ112" s="2" t="s">
        <v>49</v>
      </c>
      <c r="AR112" s="2" t="s">
        <v>49</v>
      </c>
      <c r="AS112" s="2" t="s">
        <v>49</v>
      </c>
      <c r="AT112" s="2" t="s">
        <v>49</v>
      </c>
      <c r="AU112" s="7" t="s">
        <v>544</v>
      </c>
      <c r="AV112" s="2" t="s">
        <v>49</v>
      </c>
      <c r="AW112" s="2" t="s">
        <v>49</v>
      </c>
      <c r="AX112" s="2" t="s">
        <v>49</v>
      </c>
      <c r="AY112" s="2" t="s">
        <v>73</v>
      </c>
    </row>
    <row r="113" spans="1:51" ht="15" customHeight="1">
      <c r="A113" s="2">
        <v>112</v>
      </c>
      <c r="B113" s="3">
        <v>45672</v>
      </c>
      <c r="C113" s="2" t="s">
        <v>47</v>
      </c>
      <c r="D113" s="2" t="s">
        <v>439</v>
      </c>
      <c r="E113" s="2" t="s">
        <v>439</v>
      </c>
      <c r="F113" s="15" t="s">
        <v>440</v>
      </c>
      <c r="G113" s="2" t="s">
        <v>508</v>
      </c>
      <c r="H113" s="2" t="s">
        <v>503</v>
      </c>
      <c r="I113" s="2" t="s">
        <v>52</v>
      </c>
      <c r="J113" s="2" t="s">
        <v>546</v>
      </c>
      <c r="K113" s="3">
        <v>45677</v>
      </c>
      <c r="L113" s="10">
        <v>104000</v>
      </c>
      <c r="M113" s="2" t="s">
        <v>52</v>
      </c>
      <c r="N113" s="2" t="s">
        <v>53</v>
      </c>
      <c r="O113" s="2" t="s">
        <v>52</v>
      </c>
      <c r="P113" s="2" t="s">
        <v>52</v>
      </c>
      <c r="Q113" s="2" t="s">
        <v>52</v>
      </c>
      <c r="R113" s="10">
        <v>100000</v>
      </c>
      <c r="S113" s="8">
        <v>0.04</v>
      </c>
      <c r="T113" s="10">
        <v>4000</v>
      </c>
      <c r="U113" s="10">
        <v>104000</v>
      </c>
      <c r="V113" s="29">
        <f t="shared" si="16"/>
        <v>3120</v>
      </c>
      <c r="W113" s="29">
        <f t="shared" si="17"/>
        <v>880</v>
      </c>
      <c r="X113" s="39">
        <v>45677</v>
      </c>
      <c r="Y113" s="2" t="s">
        <v>58</v>
      </c>
      <c r="Z113" s="7" t="s">
        <v>547</v>
      </c>
      <c r="AA113" s="7" t="s">
        <v>547</v>
      </c>
      <c r="AB113" s="2">
        <v>8240717956</v>
      </c>
      <c r="AC113" s="9" t="s">
        <v>548</v>
      </c>
      <c r="AD113" s="2" t="s">
        <v>49</v>
      </c>
      <c r="AE113" s="2" t="s">
        <v>533</v>
      </c>
      <c r="AF113" s="27" t="s">
        <v>549</v>
      </c>
      <c r="AG113" s="3">
        <v>45684</v>
      </c>
      <c r="AH113" s="26" t="s">
        <v>550</v>
      </c>
      <c r="AI113" s="18">
        <v>0</v>
      </c>
      <c r="AJ113" s="18">
        <v>0</v>
      </c>
      <c r="AK113" s="18">
        <v>0</v>
      </c>
      <c r="AL113" s="26" t="s">
        <v>550</v>
      </c>
      <c r="AM113" s="29">
        <v>10000</v>
      </c>
      <c r="AN113" s="36">
        <v>90000</v>
      </c>
      <c r="AO113" s="2" t="s">
        <v>139</v>
      </c>
      <c r="AP113" s="2" t="s">
        <v>139</v>
      </c>
      <c r="AQ113" s="2" t="s">
        <v>49</v>
      </c>
      <c r="AR113" s="2" t="s">
        <v>49</v>
      </c>
      <c r="AS113" s="2" t="s">
        <v>49</v>
      </c>
      <c r="AT113" s="2" t="s">
        <v>49</v>
      </c>
      <c r="AU113" s="7" t="s">
        <v>547</v>
      </c>
      <c r="AV113" s="2" t="s">
        <v>49</v>
      </c>
      <c r="AW113" s="2" t="s">
        <v>49</v>
      </c>
      <c r="AX113" s="2" t="s">
        <v>49</v>
      </c>
      <c r="AY113" s="2" t="s">
        <v>73</v>
      </c>
    </row>
    <row r="114" spans="1:51" ht="15" customHeight="1">
      <c r="A114" s="2">
        <v>113</v>
      </c>
      <c r="B114" s="3">
        <v>45672</v>
      </c>
      <c r="C114" s="2" t="s">
        <v>47</v>
      </c>
      <c r="D114" s="2" t="s">
        <v>439</v>
      </c>
      <c r="E114" s="2" t="s">
        <v>439</v>
      </c>
      <c r="F114" s="15" t="s">
        <v>440</v>
      </c>
      <c r="G114" s="2" t="s">
        <v>508</v>
      </c>
      <c r="H114" s="2" t="s">
        <v>503</v>
      </c>
      <c r="I114" s="2" t="s">
        <v>52</v>
      </c>
      <c r="J114" s="2" t="s">
        <v>551</v>
      </c>
      <c r="K114" s="3">
        <v>45678</v>
      </c>
      <c r="L114" s="10">
        <v>104000</v>
      </c>
      <c r="M114" s="2" t="s">
        <v>52</v>
      </c>
      <c r="N114" s="2" t="s">
        <v>53</v>
      </c>
      <c r="O114" s="2" t="s">
        <v>52</v>
      </c>
      <c r="P114" s="2" t="s">
        <v>52</v>
      </c>
      <c r="Q114" s="2" t="s">
        <v>52</v>
      </c>
      <c r="R114" s="10">
        <v>100000</v>
      </c>
      <c r="S114" s="8">
        <v>0.04</v>
      </c>
      <c r="T114" s="29">
        <v>4000</v>
      </c>
      <c r="U114" s="10">
        <v>104000</v>
      </c>
      <c r="V114" s="29">
        <f t="shared" si="16"/>
        <v>3120</v>
      </c>
      <c r="W114" s="29">
        <f t="shared" si="17"/>
        <v>880</v>
      </c>
      <c r="X114" s="39">
        <v>45678</v>
      </c>
      <c r="Y114" s="2" t="s">
        <v>58</v>
      </c>
      <c r="Z114" s="2" t="s">
        <v>552</v>
      </c>
      <c r="AA114" s="2" t="s">
        <v>552</v>
      </c>
      <c r="AB114" s="2">
        <v>9845569732</v>
      </c>
      <c r="AC114" s="25" t="s">
        <v>553</v>
      </c>
      <c r="AD114" s="2" t="s">
        <v>49</v>
      </c>
      <c r="AE114" s="2" t="s">
        <v>533</v>
      </c>
      <c r="AF114" s="12" t="s">
        <v>554</v>
      </c>
      <c r="AG114" s="3">
        <v>45687</v>
      </c>
      <c r="AH114" s="29" t="s">
        <v>550</v>
      </c>
      <c r="AI114" s="18">
        <v>0</v>
      </c>
      <c r="AJ114" s="18">
        <v>0</v>
      </c>
      <c r="AK114" s="18">
        <v>0</v>
      </c>
      <c r="AL114" s="26" t="s">
        <v>550</v>
      </c>
      <c r="AM114" s="29">
        <v>10000</v>
      </c>
      <c r="AN114" s="36">
        <v>90000</v>
      </c>
      <c r="AO114" s="2" t="s">
        <v>139</v>
      </c>
      <c r="AP114" s="2" t="s">
        <v>139</v>
      </c>
      <c r="AQ114" s="2" t="s">
        <v>49</v>
      </c>
      <c r="AR114" s="2" t="s">
        <v>49</v>
      </c>
      <c r="AS114" s="2" t="s">
        <v>49</v>
      </c>
      <c r="AT114" s="2" t="s">
        <v>49</v>
      </c>
      <c r="AU114" s="2" t="s">
        <v>552</v>
      </c>
      <c r="AV114" s="2" t="s">
        <v>49</v>
      </c>
      <c r="AW114" s="2" t="s">
        <v>49</v>
      </c>
      <c r="AX114" s="2" t="s">
        <v>49</v>
      </c>
      <c r="AY114" s="2" t="s">
        <v>73</v>
      </c>
    </row>
    <row r="115" spans="1:51" ht="15" customHeight="1">
      <c r="A115" s="2">
        <v>114</v>
      </c>
      <c r="B115" s="3">
        <v>45588</v>
      </c>
      <c r="C115" s="2" t="s">
        <v>47</v>
      </c>
      <c r="D115" s="2" t="s">
        <v>282</v>
      </c>
      <c r="E115" s="2" t="s">
        <v>282</v>
      </c>
      <c r="F115" s="7" t="s">
        <v>283</v>
      </c>
      <c r="G115" s="2" t="s">
        <v>284</v>
      </c>
      <c r="H115" s="2" t="s">
        <v>285</v>
      </c>
      <c r="I115" s="2" t="s">
        <v>52</v>
      </c>
      <c r="J115" s="2" t="s">
        <v>286</v>
      </c>
      <c r="K115" s="3">
        <v>45587</v>
      </c>
      <c r="L115" s="29">
        <v>1100000</v>
      </c>
      <c r="M115" s="2" t="s">
        <v>52</v>
      </c>
      <c r="N115" s="2" t="s">
        <v>53</v>
      </c>
      <c r="O115" s="2" t="s">
        <v>52</v>
      </c>
      <c r="P115" s="2" t="s">
        <v>52</v>
      </c>
      <c r="Q115" s="2" t="s">
        <v>52</v>
      </c>
      <c r="R115" s="29">
        <v>1056000</v>
      </c>
      <c r="S115" s="8">
        <f t="shared" ref="S115:S128" si="25">T115/L115</f>
        <v>0.04</v>
      </c>
      <c r="T115" s="29">
        <v>44000</v>
      </c>
      <c r="U115" s="29">
        <v>1100000</v>
      </c>
      <c r="V115" s="29">
        <f t="shared" si="16"/>
        <v>33000</v>
      </c>
      <c r="W115" s="29">
        <f t="shared" si="17"/>
        <v>11000</v>
      </c>
      <c r="X115" s="39">
        <v>45587</v>
      </c>
      <c r="Y115" s="2" t="s">
        <v>58</v>
      </c>
      <c r="Z115" s="2" t="s">
        <v>287</v>
      </c>
      <c r="AA115" s="2" t="s">
        <v>288</v>
      </c>
      <c r="AB115" s="2">
        <v>7905824265</v>
      </c>
      <c r="AC115" s="2" t="s">
        <v>289</v>
      </c>
      <c r="AD115" s="2" t="s">
        <v>49</v>
      </c>
      <c r="AE115" s="2" t="s">
        <v>155</v>
      </c>
      <c r="AF115" s="2" t="s">
        <v>555</v>
      </c>
      <c r="AG115" s="3">
        <v>45680</v>
      </c>
      <c r="AH115" s="10">
        <v>3000</v>
      </c>
      <c r="AI115" s="18">
        <v>0</v>
      </c>
      <c r="AJ115" s="18">
        <v>0</v>
      </c>
      <c r="AK115" s="10">
        <v>540</v>
      </c>
      <c r="AL115" s="10">
        <v>3540</v>
      </c>
      <c r="AM115" s="10">
        <f t="shared" ref="AM115:AM128" si="26">AH115*10%</f>
        <v>300</v>
      </c>
      <c r="AN115" s="29">
        <f t="shared" ref="AN115:AN128" si="27">AL115-AM115</f>
        <v>3240</v>
      </c>
      <c r="AO115" s="3">
        <v>45711</v>
      </c>
      <c r="AP115" s="2" t="s">
        <v>480</v>
      </c>
      <c r="AQ115" s="12" t="s">
        <v>556</v>
      </c>
      <c r="AR115" s="3">
        <v>45681</v>
      </c>
      <c r="AS115" s="36">
        <v>9360</v>
      </c>
      <c r="AT115" s="3">
        <v>45801</v>
      </c>
      <c r="AU115" s="2" t="s">
        <v>287</v>
      </c>
      <c r="AV115" s="2" t="s">
        <v>49</v>
      </c>
      <c r="AW115" s="2" t="s">
        <v>49</v>
      </c>
      <c r="AX115" s="2" t="s">
        <v>49</v>
      </c>
      <c r="AY115" s="2" t="s">
        <v>120</v>
      </c>
    </row>
    <row r="116" spans="1:51" ht="15" customHeight="1">
      <c r="A116" s="2">
        <v>115</v>
      </c>
      <c r="B116" s="3">
        <v>45588</v>
      </c>
      <c r="C116" s="2" t="s">
        <v>47</v>
      </c>
      <c r="D116" s="2" t="s">
        <v>282</v>
      </c>
      <c r="E116" s="2" t="s">
        <v>282</v>
      </c>
      <c r="F116" s="7" t="s">
        <v>283</v>
      </c>
      <c r="G116" s="2" t="s">
        <v>284</v>
      </c>
      <c r="H116" s="2" t="s">
        <v>285</v>
      </c>
      <c r="I116" s="2" t="s">
        <v>52</v>
      </c>
      <c r="J116" s="2" t="s">
        <v>286</v>
      </c>
      <c r="K116" s="3">
        <v>45587</v>
      </c>
      <c r="L116" s="29">
        <v>1100000</v>
      </c>
      <c r="M116" s="2" t="s">
        <v>52</v>
      </c>
      <c r="N116" s="2" t="s">
        <v>53</v>
      </c>
      <c r="O116" s="2" t="s">
        <v>52</v>
      </c>
      <c r="P116" s="2" t="s">
        <v>52</v>
      </c>
      <c r="Q116" s="2" t="s">
        <v>52</v>
      </c>
      <c r="R116" s="29">
        <v>1056000</v>
      </c>
      <c r="S116" s="8">
        <f t="shared" si="25"/>
        <v>0.04</v>
      </c>
      <c r="T116" s="29">
        <v>44000</v>
      </c>
      <c r="U116" s="29">
        <v>1100000</v>
      </c>
      <c r="V116" s="29">
        <f t="shared" si="16"/>
        <v>33000</v>
      </c>
      <c r="W116" s="29">
        <f t="shared" si="17"/>
        <v>11000</v>
      </c>
      <c r="X116" s="39">
        <v>45587</v>
      </c>
      <c r="Y116" s="2" t="s">
        <v>58</v>
      </c>
      <c r="Z116" s="2" t="s">
        <v>287</v>
      </c>
      <c r="AA116" s="2" t="s">
        <v>288</v>
      </c>
      <c r="AB116" s="2">
        <v>7905824265</v>
      </c>
      <c r="AC116" s="2" t="s">
        <v>289</v>
      </c>
      <c r="AD116" s="2" t="s">
        <v>49</v>
      </c>
      <c r="AE116" s="2" t="s">
        <v>155</v>
      </c>
      <c r="AF116" s="2" t="s">
        <v>557</v>
      </c>
      <c r="AG116" s="3">
        <v>45680</v>
      </c>
      <c r="AH116" s="10">
        <v>3000</v>
      </c>
      <c r="AI116" s="18">
        <v>0</v>
      </c>
      <c r="AJ116" s="18">
        <v>0</v>
      </c>
      <c r="AK116" s="10">
        <v>540</v>
      </c>
      <c r="AL116" s="10">
        <v>3540</v>
      </c>
      <c r="AM116" s="10">
        <f t="shared" si="26"/>
        <v>300</v>
      </c>
      <c r="AN116" s="29">
        <f t="shared" si="27"/>
        <v>3240</v>
      </c>
      <c r="AO116" s="3">
        <v>45711</v>
      </c>
      <c r="AP116" s="2" t="s">
        <v>480</v>
      </c>
      <c r="AQ116" s="12" t="s">
        <v>556</v>
      </c>
      <c r="AR116" s="3">
        <v>45681</v>
      </c>
      <c r="AS116" s="36">
        <v>9360</v>
      </c>
      <c r="AT116" s="3">
        <v>45801</v>
      </c>
      <c r="AU116" s="2" t="s">
        <v>287</v>
      </c>
      <c r="AV116" s="2" t="s">
        <v>49</v>
      </c>
      <c r="AW116" s="2" t="s">
        <v>49</v>
      </c>
      <c r="AX116" s="2" t="s">
        <v>49</v>
      </c>
      <c r="AY116" s="2" t="s">
        <v>120</v>
      </c>
    </row>
    <row r="117" spans="1:51" ht="15" customHeight="1">
      <c r="A117" s="2">
        <v>116</v>
      </c>
      <c r="B117" s="3">
        <v>45588</v>
      </c>
      <c r="C117" s="2" t="s">
        <v>47</v>
      </c>
      <c r="D117" s="2" t="s">
        <v>282</v>
      </c>
      <c r="E117" s="2" t="s">
        <v>282</v>
      </c>
      <c r="F117" s="7" t="s">
        <v>283</v>
      </c>
      <c r="G117" s="2" t="s">
        <v>284</v>
      </c>
      <c r="H117" s="2" t="s">
        <v>285</v>
      </c>
      <c r="I117" s="2" t="s">
        <v>52</v>
      </c>
      <c r="J117" s="2" t="s">
        <v>286</v>
      </c>
      <c r="K117" s="3">
        <v>45587</v>
      </c>
      <c r="L117" s="29">
        <v>1100000</v>
      </c>
      <c r="M117" s="2" t="s">
        <v>52</v>
      </c>
      <c r="N117" s="2" t="s">
        <v>53</v>
      </c>
      <c r="O117" s="2" t="s">
        <v>52</v>
      </c>
      <c r="P117" s="2" t="s">
        <v>52</v>
      </c>
      <c r="Q117" s="2" t="s">
        <v>52</v>
      </c>
      <c r="R117" s="29">
        <v>1056000</v>
      </c>
      <c r="S117" s="8">
        <f t="shared" si="25"/>
        <v>0.04</v>
      </c>
      <c r="T117" s="29">
        <v>44000</v>
      </c>
      <c r="U117" s="29">
        <v>1100000</v>
      </c>
      <c r="V117" s="29">
        <f t="shared" si="16"/>
        <v>33000</v>
      </c>
      <c r="W117" s="29">
        <f t="shared" si="17"/>
        <v>11000</v>
      </c>
      <c r="X117" s="39">
        <v>45587</v>
      </c>
      <c r="Y117" s="2" t="s">
        <v>58</v>
      </c>
      <c r="Z117" s="2" t="s">
        <v>287</v>
      </c>
      <c r="AA117" s="2" t="s">
        <v>288</v>
      </c>
      <c r="AB117" s="2">
        <v>7905824265</v>
      </c>
      <c r="AC117" s="2" t="s">
        <v>289</v>
      </c>
      <c r="AD117" s="2" t="s">
        <v>49</v>
      </c>
      <c r="AE117" s="2" t="s">
        <v>155</v>
      </c>
      <c r="AF117" s="2" t="s">
        <v>558</v>
      </c>
      <c r="AG117" s="3">
        <v>45680</v>
      </c>
      <c r="AH117" s="10">
        <v>3000</v>
      </c>
      <c r="AI117" s="18">
        <v>0</v>
      </c>
      <c r="AJ117" s="18">
        <v>0</v>
      </c>
      <c r="AK117" s="10">
        <v>540</v>
      </c>
      <c r="AL117" s="10">
        <v>3540</v>
      </c>
      <c r="AM117" s="10">
        <f t="shared" si="26"/>
        <v>300</v>
      </c>
      <c r="AN117" s="29">
        <f t="shared" si="27"/>
        <v>3240</v>
      </c>
      <c r="AO117" s="3">
        <v>45711</v>
      </c>
      <c r="AP117" s="2" t="s">
        <v>480</v>
      </c>
      <c r="AQ117" s="12" t="s">
        <v>556</v>
      </c>
      <c r="AR117" s="3">
        <v>45681</v>
      </c>
      <c r="AS117" s="36">
        <v>9360</v>
      </c>
      <c r="AT117" s="3">
        <v>45801</v>
      </c>
      <c r="AU117" s="2" t="s">
        <v>287</v>
      </c>
      <c r="AV117" s="2" t="s">
        <v>49</v>
      </c>
      <c r="AW117" s="2" t="s">
        <v>49</v>
      </c>
      <c r="AX117" s="2" t="s">
        <v>49</v>
      </c>
      <c r="AY117" s="2" t="s">
        <v>120</v>
      </c>
    </row>
    <row r="118" spans="1:51" ht="15" customHeight="1">
      <c r="A118" s="2">
        <v>117</v>
      </c>
      <c r="B118" s="3">
        <v>45588</v>
      </c>
      <c r="C118" s="2" t="s">
        <v>47</v>
      </c>
      <c r="D118" s="2" t="s">
        <v>282</v>
      </c>
      <c r="E118" s="2" t="s">
        <v>282</v>
      </c>
      <c r="F118" s="7" t="s">
        <v>283</v>
      </c>
      <c r="G118" s="2" t="s">
        <v>307</v>
      </c>
      <c r="H118" s="2" t="s">
        <v>285</v>
      </c>
      <c r="I118" s="2" t="s">
        <v>52</v>
      </c>
      <c r="J118" s="2" t="s">
        <v>308</v>
      </c>
      <c r="K118" s="3">
        <v>45587</v>
      </c>
      <c r="L118" s="29">
        <v>550000</v>
      </c>
      <c r="M118" s="2" t="s">
        <v>52</v>
      </c>
      <c r="N118" s="2" t="s">
        <v>53</v>
      </c>
      <c r="O118" s="2" t="s">
        <v>52</v>
      </c>
      <c r="P118" s="2" t="s">
        <v>52</v>
      </c>
      <c r="Q118" s="2" t="s">
        <v>52</v>
      </c>
      <c r="R118" s="29">
        <v>528000</v>
      </c>
      <c r="S118" s="8">
        <f t="shared" si="25"/>
        <v>0.04</v>
      </c>
      <c r="T118" s="29">
        <v>22000</v>
      </c>
      <c r="U118" s="48">
        <v>550000</v>
      </c>
      <c r="V118" s="29">
        <f>U118*3%</f>
        <v>16500</v>
      </c>
      <c r="W118" s="29">
        <f t="shared" si="17"/>
        <v>5500</v>
      </c>
      <c r="X118" s="39">
        <v>45587</v>
      </c>
      <c r="Y118" s="2" t="s">
        <v>58</v>
      </c>
      <c r="Z118" s="2" t="s">
        <v>287</v>
      </c>
      <c r="AA118" s="2" t="s">
        <v>288</v>
      </c>
      <c r="AB118" s="2">
        <v>7905824265</v>
      </c>
      <c r="AC118" s="2" t="s">
        <v>289</v>
      </c>
      <c r="AD118" s="2" t="s">
        <v>49</v>
      </c>
      <c r="AE118" s="2" t="s">
        <v>155</v>
      </c>
      <c r="AF118" s="2" t="s">
        <v>559</v>
      </c>
      <c r="AG118" s="3">
        <v>45680</v>
      </c>
      <c r="AH118" s="29">
        <v>638</v>
      </c>
      <c r="AI118" s="18">
        <v>0</v>
      </c>
      <c r="AJ118" s="18">
        <v>0</v>
      </c>
      <c r="AK118" s="29">
        <v>114.84</v>
      </c>
      <c r="AL118" s="29">
        <f>AH118+AI118+AJ118+AK118</f>
        <v>752.84</v>
      </c>
      <c r="AM118" s="29">
        <f t="shared" si="26"/>
        <v>63.800000000000004</v>
      </c>
      <c r="AN118" s="29">
        <f t="shared" si="27"/>
        <v>689.04000000000008</v>
      </c>
      <c r="AO118" s="3">
        <v>45711</v>
      </c>
      <c r="AP118" s="2" t="s">
        <v>480</v>
      </c>
      <c r="AQ118" s="12" t="s">
        <v>560</v>
      </c>
      <c r="AR118" s="3">
        <v>45681</v>
      </c>
      <c r="AS118" s="32">
        <v>663.52</v>
      </c>
      <c r="AT118" s="3">
        <v>45801</v>
      </c>
      <c r="AU118" s="2" t="s">
        <v>287</v>
      </c>
      <c r="AV118" s="2" t="s">
        <v>49</v>
      </c>
      <c r="AW118" s="2" t="s">
        <v>49</v>
      </c>
      <c r="AX118" s="2" t="s">
        <v>49</v>
      </c>
      <c r="AY118" s="2" t="s">
        <v>120</v>
      </c>
    </row>
    <row r="119" spans="1:51" ht="15" customHeight="1">
      <c r="A119" s="2">
        <v>118</v>
      </c>
      <c r="B119" s="3">
        <v>45588</v>
      </c>
      <c r="C119" s="2" t="s">
        <v>47</v>
      </c>
      <c r="D119" s="2" t="s">
        <v>282</v>
      </c>
      <c r="E119" s="2" t="s">
        <v>282</v>
      </c>
      <c r="F119" s="7" t="s">
        <v>283</v>
      </c>
      <c r="G119" s="2" t="s">
        <v>284</v>
      </c>
      <c r="H119" s="2" t="s">
        <v>285</v>
      </c>
      <c r="I119" s="2" t="s">
        <v>52</v>
      </c>
      <c r="J119" s="2" t="s">
        <v>286</v>
      </c>
      <c r="K119" s="3">
        <v>45587</v>
      </c>
      <c r="L119" s="29">
        <v>1100000</v>
      </c>
      <c r="M119" s="2" t="s">
        <v>52</v>
      </c>
      <c r="N119" s="2" t="s">
        <v>53</v>
      </c>
      <c r="O119" s="2" t="s">
        <v>52</v>
      </c>
      <c r="P119" s="2" t="s">
        <v>52</v>
      </c>
      <c r="Q119" s="2" t="s">
        <v>52</v>
      </c>
      <c r="R119" s="29">
        <v>1056000</v>
      </c>
      <c r="S119" s="8">
        <f t="shared" si="25"/>
        <v>0.04</v>
      </c>
      <c r="T119" s="29">
        <v>44000</v>
      </c>
      <c r="U119" s="29">
        <v>1100000</v>
      </c>
      <c r="V119" s="29">
        <f t="shared" si="16"/>
        <v>33000</v>
      </c>
      <c r="W119" s="29">
        <f t="shared" si="17"/>
        <v>11000</v>
      </c>
      <c r="X119" s="39">
        <v>45587</v>
      </c>
      <c r="Y119" s="2" t="s">
        <v>58</v>
      </c>
      <c r="Z119" s="2" t="s">
        <v>287</v>
      </c>
      <c r="AA119" s="2" t="s">
        <v>288</v>
      </c>
      <c r="AB119" s="2">
        <v>7905824265</v>
      </c>
      <c r="AC119" s="2" t="s">
        <v>289</v>
      </c>
      <c r="AD119" s="2" t="s">
        <v>49</v>
      </c>
      <c r="AE119" s="2" t="s">
        <v>155</v>
      </c>
      <c r="AF119" s="2" t="s">
        <v>561</v>
      </c>
      <c r="AG119" s="3">
        <v>45675</v>
      </c>
      <c r="AH119" s="10">
        <v>3000</v>
      </c>
      <c r="AI119" s="18">
        <v>0</v>
      </c>
      <c r="AJ119" s="18">
        <v>0</v>
      </c>
      <c r="AK119" s="10">
        <v>540</v>
      </c>
      <c r="AL119" s="10">
        <v>3540</v>
      </c>
      <c r="AM119" s="10">
        <f t="shared" si="26"/>
        <v>300</v>
      </c>
      <c r="AN119" s="29">
        <f t="shared" si="27"/>
        <v>3240</v>
      </c>
      <c r="AO119" s="3">
        <v>45706</v>
      </c>
      <c r="AP119" s="2" t="s">
        <v>386</v>
      </c>
      <c r="AQ119" s="12" t="s">
        <v>562</v>
      </c>
      <c r="AR119" s="3">
        <v>45679</v>
      </c>
      <c r="AS119" s="37">
        <v>18720</v>
      </c>
      <c r="AT119" s="3">
        <v>45799</v>
      </c>
      <c r="AU119" s="2" t="s">
        <v>287</v>
      </c>
      <c r="AV119" s="2" t="s">
        <v>49</v>
      </c>
      <c r="AW119" s="2" t="s">
        <v>49</v>
      </c>
      <c r="AX119" s="2" t="s">
        <v>49</v>
      </c>
      <c r="AY119" s="2" t="s">
        <v>120</v>
      </c>
    </row>
    <row r="120" spans="1:51" ht="15" customHeight="1">
      <c r="A120" s="2">
        <v>119</v>
      </c>
      <c r="B120" s="3">
        <v>45588</v>
      </c>
      <c r="C120" s="2" t="s">
        <v>47</v>
      </c>
      <c r="D120" s="2" t="s">
        <v>282</v>
      </c>
      <c r="E120" s="2" t="s">
        <v>282</v>
      </c>
      <c r="F120" s="7" t="s">
        <v>283</v>
      </c>
      <c r="G120" s="2" t="s">
        <v>284</v>
      </c>
      <c r="H120" s="2" t="s">
        <v>285</v>
      </c>
      <c r="I120" s="2" t="s">
        <v>52</v>
      </c>
      <c r="J120" s="2" t="s">
        <v>286</v>
      </c>
      <c r="K120" s="3">
        <v>45587</v>
      </c>
      <c r="L120" s="29">
        <v>1100000</v>
      </c>
      <c r="M120" s="2" t="s">
        <v>52</v>
      </c>
      <c r="N120" s="2" t="s">
        <v>53</v>
      </c>
      <c r="O120" s="2" t="s">
        <v>52</v>
      </c>
      <c r="P120" s="2" t="s">
        <v>52</v>
      </c>
      <c r="Q120" s="2" t="s">
        <v>52</v>
      </c>
      <c r="R120" s="29">
        <v>1056000</v>
      </c>
      <c r="S120" s="8">
        <f t="shared" si="25"/>
        <v>0.04</v>
      </c>
      <c r="T120" s="29">
        <v>44000</v>
      </c>
      <c r="U120" s="29">
        <v>1100000</v>
      </c>
      <c r="V120" s="29">
        <f t="shared" si="16"/>
        <v>33000</v>
      </c>
      <c r="W120" s="29">
        <f t="shared" si="17"/>
        <v>11000</v>
      </c>
      <c r="X120" s="39">
        <v>45587</v>
      </c>
      <c r="Y120" s="2" t="s">
        <v>58</v>
      </c>
      <c r="Z120" s="2" t="s">
        <v>287</v>
      </c>
      <c r="AA120" s="2" t="s">
        <v>288</v>
      </c>
      <c r="AB120" s="2">
        <v>7905824265</v>
      </c>
      <c r="AC120" s="2" t="s">
        <v>289</v>
      </c>
      <c r="AD120" s="2" t="s">
        <v>49</v>
      </c>
      <c r="AE120" s="2" t="s">
        <v>155</v>
      </c>
      <c r="AF120" s="2" t="s">
        <v>563</v>
      </c>
      <c r="AG120" s="3">
        <v>45675</v>
      </c>
      <c r="AH120" s="10">
        <v>3000</v>
      </c>
      <c r="AI120" s="18">
        <v>0</v>
      </c>
      <c r="AJ120" s="18">
        <v>0</v>
      </c>
      <c r="AK120" s="10">
        <v>540</v>
      </c>
      <c r="AL120" s="10">
        <v>3540</v>
      </c>
      <c r="AM120" s="10">
        <f t="shared" si="26"/>
        <v>300</v>
      </c>
      <c r="AN120" s="29">
        <f t="shared" si="27"/>
        <v>3240</v>
      </c>
      <c r="AO120" s="3">
        <v>45706</v>
      </c>
      <c r="AP120" s="2" t="s">
        <v>386</v>
      </c>
      <c r="AQ120" s="12" t="s">
        <v>562</v>
      </c>
      <c r="AR120" s="3">
        <v>45679</v>
      </c>
      <c r="AS120" s="37">
        <v>18720</v>
      </c>
      <c r="AT120" s="3">
        <v>45799</v>
      </c>
      <c r="AU120" s="2" t="s">
        <v>287</v>
      </c>
      <c r="AV120" s="2" t="s">
        <v>49</v>
      </c>
      <c r="AW120" s="2" t="s">
        <v>49</v>
      </c>
      <c r="AX120" s="2" t="s">
        <v>49</v>
      </c>
      <c r="AY120" s="2" t="s">
        <v>120</v>
      </c>
    </row>
    <row r="121" spans="1:51" ht="15" customHeight="1">
      <c r="A121" s="2">
        <v>120</v>
      </c>
      <c r="B121" s="3">
        <v>45588</v>
      </c>
      <c r="C121" s="2" t="s">
        <v>47</v>
      </c>
      <c r="D121" s="2" t="s">
        <v>282</v>
      </c>
      <c r="E121" s="2" t="s">
        <v>282</v>
      </c>
      <c r="F121" s="7" t="s">
        <v>283</v>
      </c>
      <c r="G121" s="2" t="s">
        <v>284</v>
      </c>
      <c r="H121" s="2" t="s">
        <v>285</v>
      </c>
      <c r="I121" s="2" t="s">
        <v>52</v>
      </c>
      <c r="J121" s="2" t="s">
        <v>286</v>
      </c>
      <c r="K121" s="3">
        <v>45587</v>
      </c>
      <c r="L121" s="29">
        <v>1100000</v>
      </c>
      <c r="M121" s="2" t="s">
        <v>52</v>
      </c>
      <c r="N121" s="2" t="s">
        <v>53</v>
      </c>
      <c r="O121" s="2" t="s">
        <v>52</v>
      </c>
      <c r="P121" s="2" t="s">
        <v>52</v>
      </c>
      <c r="Q121" s="2" t="s">
        <v>52</v>
      </c>
      <c r="R121" s="29">
        <v>1056000</v>
      </c>
      <c r="S121" s="8">
        <f t="shared" si="25"/>
        <v>0.04</v>
      </c>
      <c r="T121" s="29">
        <v>44000</v>
      </c>
      <c r="U121" s="29">
        <v>1100000</v>
      </c>
      <c r="V121" s="29">
        <f t="shared" si="16"/>
        <v>33000</v>
      </c>
      <c r="W121" s="29">
        <f t="shared" si="17"/>
        <v>11000</v>
      </c>
      <c r="X121" s="39">
        <v>45587</v>
      </c>
      <c r="Y121" s="2" t="s">
        <v>58</v>
      </c>
      <c r="Z121" s="2" t="s">
        <v>287</v>
      </c>
      <c r="AA121" s="2" t="s">
        <v>288</v>
      </c>
      <c r="AB121" s="2">
        <v>7905824265</v>
      </c>
      <c r="AC121" s="2" t="s">
        <v>289</v>
      </c>
      <c r="AD121" s="2" t="s">
        <v>49</v>
      </c>
      <c r="AE121" s="2" t="s">
        <v>155</v>
      </c>
      <c r="AF121" s="2" t="s">
        <v>564</v>
      </c>
      <c r="AG121" s="3">
        <v>45675</v>
      </c>
      <c r="AH121" s="10">
        <v>3000</v>
      </c>
      <c r="AI121" s="18">
        <v>0</v>
      </c>
      <c r="AJ121" s="18">
        <v>0</v>
      </c>
      <c r="AK121" s="10">
        <v>540</v>
      </c>
      <c r="AL121" s="10">
        <v>3540</v>
      </c>
      <c r="AM121" s="10">
        <f t="shared" si="26"/>
        <v>300</v>
      </c>
      <c r="AN121" s="29">
        <f t="shared" si="27"/>
        <v>3240</v>
      </c>
      <c r="AO121" s="3">
        <v>45706</v>
      </c>
      <c r="AP121" s="2" t="s">
        <v>386</v>
      </c>
      <c r="AQ121" s="12" t="s">
        <v>562</v>
      </c>
      <c r="AR121" s="3">
        <v>45679</v>
      </c>
      <c r="AS121" s="37">
        <v>18720</v>
      </c>
      <c r="AT121" s="3">
        <v>45799</v>
      </c>
      <c r="AU121" s="2" t="s">
        <v>287</v>
      </c>
      <c r="AV121" s="2" t="s">
        <v>49</v>
      </c>
      <c r="AW121" s="2" t="s">
        <v>49</v>
      </c>
      <c r="AX121" s="2" t="s">
        <v>49</v>
      </c>
      <c r="AY121" s="2" t="s">
        <v>120</v>
      </c>
    </row>
    <row r="122" spans="1:51" ht="15" customHeight="1">
      <c r="A122" s="2">
        <v>121</v>
      </c>
      <c r="B122" s="3">
        <v>45588</v>
      </c>
      <c r="C122" s="2" t="s">
        <v>47</v>
      </c>
      <c r="D122" s="2" t="s">
        <v>282</v>
      </c>
      <c r="E122" s="2" t="s">
        <v>282</v>
      </c>
      <c r="F122" s="7" t="s">
        <v>283</v>
      </c>
      <c r="G122" s="2" t="s">
        <v>284</v>
      </c>
      <c r="H122" s="2" t="s">
        <v>285</v>
      </c>
      <c r="I122" s="2" t="s">
        <v>52</v>
      </c>
      <c r="J122" s="2" t="s">
        <v>286</v>
      </c>
      <c r="K122" s="3">
        <v>45587</v>
      </c>
      <c r="L122" s="29">
        <v>1100000</v>
      </c>
      <c r="M122" s="2" t="s">
        <v>52</v>
      </c>
      <c r="N122" s="2" t="s">
        <v>53</v>
      </c>
      <c r="O122" s="2" t="s">
        <v>52</v>
      </c>
      <c r="P122" s="2" t="s">
        <v>52</v>
      </c>
      <c r="Q122" s="2" t="s">
        <v>52</v>
      </c>
      <c r="R122" s="29">
        <v>1056000</v>
      </c>
      <c r="S122" s="8">
        <f t="shared" si="25"/>
        <v>0.04</v>
      </c>
      <c r="T122" s="29">
        <v>44000</v>
      </c>
      <c r="U122" s="29">
        <v>1100000</v>
      </c>
      <c r="V122" s="29">
        <f t="shared" si="16"/>
        <v>33000</v>
      </c>
      <c r="W122" s="29">
        <f t="shared" si="17"/>
        <v>11000</v>
      </c>
      <c r="X122" s="39">
        <v>45587</v>
      </c>
      <c r="Y122" s="2" t="s">
        <v>58</v>
      </c>
      <c r="Z122" s="2" t="s">
        <v>287</v>
      </c>
      <c r="AA122" s="2" t="s">
        <v>288</v>
      </c>
      <c r="AB122" s="2">
        <v>7905824265</v>
      </c>
      <c r="AC122" s="2" t="s">
        <v>289</v>
      </c>
      <c r="AD122" s="2" t="s">
        <v>49</v>
      </c>
      <c r="AE122" s="2" t="s">
        <v>155</v>
      </c>
      <c r="AF122" s="2" t="s">
        <v>565</v>
      </c>
      <c r="AG122" s="3">
        <v>45675</v>
      </c>
      <c r="AH122" s="10">
        <v>3000</v>
      </c>
      <c r="AI122" s="18">
        <v>0</v>
      </c>
      <c r="AJ122" s="18">
        <v>0</v>
      </c>
      <c r="AK122" s="10">
        <v>540</v>
      </c>
      <c r="AL122" s="10">
        <v>3540</v>
      </c>
      <c r="AM122" s="10">
        <f t="shared" si="26"/>
        <v>300</v>
      </c>
      <c r="AN122" s="29">
        <f t="shared" si="27"/>
        <v>3240</v>
      </c>
      <c r="AO122" s="3">
        <v>45706</v>
      </c>
      <c r="AP122" s="2" t="s">
        <v>386</v>
      </c>
      <c r="AQ122" s="12" t="s">
        <v>562</v>
      </c>
      <c r="AR122" s="3">
        <v>45679</v>
      </c>
      <c r="AS122" s="37">
        <v>18720</v>
      </c>
      <c r="AT122" s="3">
        <v>45799</v>
      </c>
      <c r="AU122" s="2" t="s">
        <v>287</v>
      </c>
      <c r="AV122" s="2" t="s">
        <v>49</v>
      </c>
      <c r="AW122" s="2" t="s">
        <v>49</v>
      </c>
      <c r="AX122" s="2" t="s">
        <v>49</v>
      </c>
      <c r="AY122" s="2" t="s">
        <v>120</v>
      </c>
    </row>
    <row r="123" spans="1:51" ht="15" customHeight="1">
      <c r="A123" s="2">
        <v>122</v>
      </c>
      <c r="B123" s="3">
        <v>45588</v>
      </c>
      <c r="C123" s="2" t="s">
        <v>47</v>
      </c>
      <c r="D123" s="2" t="s">
        <v>282</v>
      </c>
      <c r="E123" s="2" t="s">
        <v>282</v>
      </c>
      <c r="F123" s="7" t="s">
        <v>283</v>
      </c>
      <c r="G123" s="2" t="s">
        <v>284</v>
      </c>
      <c r="H123" s="2" t="s">
        <v>285</v>
      </c>
      <c r="I123" s="2" t="s">
        <v>52</v>
      </c>
      <c r="J123" s="2" t="s">
        <v>286</v>
      </c>
      <c r="K123" s="3">
        <v>45587</v>
      </c>
      <c r="L123" s="29">
        <v>1100000</v>
      </c>
      <c r="M123" s="2" t="s">
        <v>52</v>
      </c>
      <c r="N123" s="2" t="s">
        <v>53</v>
      </c>
      <c r="O123" s="2" t="s">
        <v>52</v>
      </c>
      <c r="P123" s="2" t="s">
        <v>52</v>
      </c>
      <c r="Q123" s="2" t="s">
        <v>52</v>
      </c>
      <c r="R123" s="29">
        <v>1056000</v>
      </c>
      <c r="S123" s="8">
        <f t="shared" si="25"/>
        <v>0.04</v>
      </c>
      <c r="T123" s="29">
        <v>44000</v>
      </c>
      <c r="U123" s="29">
        <v>1100000</v>
      </c>
      <c r="V123" s="29">
        <f t="shared" si="16"/>
        <v>33000</v>
      </c>
      <c r="W123" s="29">
        <f t="shared" si="17"/>
        <v>11000</v>
      </c>
      <c r="X123" s="39">
        <v>45587</v>
      </c>
      <c r="Y123" s="2" t="s">
        <v>58</v>
      </c>
      <c r="Z123" s="2" t="s">
        <v>287</v>
      </c>
      <c r="AA123" s="2" t="s">
        <v>288</v>
      </c>
      <c r="AB123" s="2">
        <v>7905824265</v>
      </c>
      <c r="AC123" s="2" t="s">
        <v>289</v>
      </c>
      <c r="AD123" s="2" t="s">
        <v>49</v>
      </c>
      <c r="AE123" s="2" t="s">
        <v>155</v>
      </c>
      <c r="AF123" s="2" t="s">
        <v>566</v>
      </c>
      <c r="AG123" s="3">
        <v>45675</v>
      </c>
      <c r="AH123" s="10">
        <v>3000</v>
      </c>
      <c r="AI123" s="18">
        <v>0</v>
      </c>
      <c r="AJ123" s="18">
        <v>0</v>
      </c>
      <c r="AK123" s="10">
        <v>540</v>
      </c>
      <c r="AL123" s="10">
        <v>3540</v>
      </c>
      <c r="AM123" s="10">
        <f t="shared" si="26"/>
        <v>300</v>
      </c>
      <c r="AN123" s="29">
        <f t="shared" si="27"/>
        <v>3240</v>
      </c>
      <c r="AO123" s="3">
        <v>45706</v>
      </c>
      <c r="AP123" s="2" t="s">
        <v>386</v>
      </c>
      <c r="AQ123" s="12" t="s">
        <v>562</v>
      </c>
      <c r="AR123" s="3">
        <v>45679</v>
      </c>
      <c r="AS123" s="37">
        <v>18720</v>
      </c>
      <c r="AT123" s="3">
        <v>45799</v>
      </c>
      <c r="AU123" s="2" t="s">
        <v>287</v>
      </c>
      <c r="AV123" s="2" t="s">
        <v>49</v>
      </c>
      <c r="AW123" s="2" t="s">
        <v>49</v>
      </c>
      <c r="AX123" s="2" t="s">
        <v>49</v>
      </c>
      <c r="AY123" s="2" t="s">
        <v>120</v>
      </c>
    </row>
    <row r="124" spans="1:51" ht="15" customHeight="1">
      <c r="A124" s="2">
        <v>123</v>
      </c>
      <c r="B124" s="3">
        <v>45588</v>
      </c>
      <c r="C124" s="2" t="s">
        <v>47</v>
      </c>
      <c r="D124" s="2" t="s">
        <v>282</v>
      </c>
      <c r="E124" s="2" t="s">
        <v>282</v>
      </c>
      <c r="F124" s="7" t="s">
        <v>283</v>
      </c>
      <c r="G124" s="2" t="s">
        <v>284</v>
      </c>
      <c r="H124" s="2" t="s">
        <v>285</v>
      </c>
      <c r="I124" s="2" t="s">
        <v>52</v>
      </c>
      <c r="J124" s="2" t="s">
        <v>286</v>
      </c>
      <c r="K124" s="3">
        <v>45587</v>
      </c>
      <c r="L124" s="29">
        <v>1100000</v>
      </c>
      <c r="M124" s="2" t="s">
        <v>52</v>
      </c>
      <c r="N124" s="2" t="s">
        <v>53</v>
      </c>
      <c r="O124" s="2" t="s">
        <v>52</v>
      </c>
      <c r="P124" s="2" t="s">
        <v>52</v>
      </c>
      <c r="Q124" s="2" t="s">
        <v>52</v>
      </c>
      <c r="R124" s="29">
        <v>1056000</v>
      </c>
      <c r="S124" s="8">
        <f t="shared" si="25"/>
        <v>0.04</v>
      </c>
      <c r="T124" s="29">
        <v>44000</v>
      </c>
      <c r="U124" s="29">
        <v>1100000</v>
      </c>
      <c r="V124" s="29">
        <f t="shared" si="16"/>
        <v>33000</v>
      </c>
      <c r="W124" s="29">
        <f t="shared" si="17"/>
        <v>11000</v>
      </c>
      <c r="X124" s="39">
        <v>45587</v>
      </c>
      <c r="Y124" s="2" t="s">
        <v>58</v>
      </c>
      <c r="Z124" s="2" t="s">
        <v>287</v>
      </c>
      <c r="AA124" s="2" t="s">
        <v>288</v>
      </c>
      <c r="AB124" s="2">
        <v>7905824265</v>
      </c>
      <c r="AC124" s="2" t="s">
        <v>289</v>
      </c>
      <c r="AD124" s="2" t="s">
        <v>49</v>
      </c>
      <c r="AE124" s="2" t="s">
        <v>155</v>
      </c>
      <c r="AF124" s="2" t="s">
        <v>567</v>
      </c>
      <c r="AG124" s="3">
        <v>45675</v>
      </c>
      <c r="AH124" s="10">
        <v>3000</v>
      </c>
      <c r="AI124" s="18">
        <v>0</v>
      </c>
      <c r="AJ124" s="18">
        <v>0</v>
      </c>
      <c r="AK124" s="10">
        <v>540</v>
      </c>
      <c r="AL124" s="10">
        <v>3540</v>
      </c>
      <c r="AM124" s="10">
        <f t="shared" si="26"/>
        <v>300</v>
      </c>
      <c r="AN124" s="29">
        <f t="shared" si="27"/>
        <v>3240</v>
      </c>
      <c r="AO124" s="3">
        <v>45706</v>
      </c>
      <c r="AP124" s="2" t="s">
        <v>386</v>
      </c>
      <c r="AQ124" s="12" t="s">
        <v>562</v>
      </c>
      <c r="AR124" s="3">
        <v>45679</v>
      </c>
      <c r="AS124" s="37">
        <v>18720</v>
      </c>
      <c r="AT124" s="3">
        <v>45799</v>
      </c>
      <c r="AU124" s="2" t="s">
        <v>287</v>
      </c>
      <c r="AV124" s="2" t="s">
        <v>49</v>
      </c>
      <c r="AW124" s="2" t="s">
        <v>49</v>
      </c>
      <c r="AX124" s="2" t="s">
        <v>49</v>
      </c>
      <c r="AY124" s="2" t="s">
        <v>120</v>
      </c>
    </row>
    <row r="125" spans="1:51" ht="15" customHeight="1">
      <c r="A125" s="2">
        <v>124</v>
      </c>
      <c r="B125" s="3">
        <v>45588</v>
      </c>
      <c r="C125" s="2" t="s">
        <v>47</v>
      </c>
      <c r="D125" s="2" t="s">
        <v>282</v>
      </c>
      <c r="E125" s="2" t="s">
        <v>282</v>
      </c>
      <c r="F125" s="7" t="s">
        <v>283</v>
      </c>
      <c r="G125" s="2" t="s">
        <v>284</v>
      </c>
      <c r="H125" s="2" t="s">
        <v>285</v>
      </c>
      <c r="I125" s="2" t="s">
        <v>52</v>
      </c>
      <c r="J125" s="2" t="s">
        <v>286</v>
      </c>
      <c r="K125" s="3">
        <v>45587</v>
      </c>
      <c r="L125" s="29">
        <v>1100000</v>
      </c>
      <c r="M125" s="2" t="s">
        <v>52</v>
      </c>
      <c r="N125" s="2" t="s">
        <v>53</v>
      </c>
      <c r="O125" s="2" t="s">
        <v>52</v>
      </c>
      <c r="P125" s="2" t="s">
        <v>52</v>
      </c>
      <c r="Q125" s="2" t="s">
        <v>52</v>
      </c>
      <c r="R125" s="29">
        <v>1056000</v>
      </c>
      <c r="S125" s="8">
        <f t="shared" si="25"/>
        <v>0.04</v>
      </c>
      <c r="T125" s="29">
        <v>44000</v>
      </c>
      <c r="U125" s="29">
        <v>1100000</v>
      </c>
      <c r="V125" s="29">
        <f t="shared" si="16"/>
        <v>33000</v>
      </c>
      <c r="W125" s="29">
        <f t="shared" si="17"/>
        <v>11000</v>
      </c>
      <c r="X125" s="39">
        <v>45587</v>
      </c>
      <c r="Y125" s="2" t="s">
        <v>58</v>
      </c>
      <c r="Z125" s="2" t="s">
        <v>287</v>
      </c>
      <c r="AA125" s="2" t="s">
        <v>288</v>
      </c>
      <c r="AB125" s="2">
        <v>7905824265</v>
      </c>
      <c r="AC125" s="2" t="s">
        <v>289</v>
      </c>
      <c r="AD125" s="2" t="s">
        <v>49</v>
      </c>
      <c r="AE125" s="2" t="s">
        <v>155</v>
      </c>
      <c r="AF125" s="2" t="s">
        <v>568</v>
      </c>
      <c r="AG125" s="3">
        <v>45682</v>
      </c>
      <c r="AH125" s="10">
        <v>3000</v>
      </c>
      <c r="AI125" s="18">
        <v>0</v>
      </c>
      <c r="AJ125" s="18">
        <v>0</v>
      </c>
      <c r="AK125" s="10">
        <v>540</v>
      </c>
      <c r="AL125" s="10">
        <v>3540</v>
      </c>
      <c r="AM125" s="10">
        <f t="shared" si="26"/>
        <v>300</v>
      </c>
      <c r="AN125" s="29">
        <f t="shared" si="27"/>
        <v>3240</v>
      </c>
      <c r="AO125" s="3">
        <v>45713</v>
      </c>
      <c r="AP125" s="2" t="s">
        <v>569</v>
      </c>
      <c r="AQ125" s="2" t="s">
        <v>49</v>
      </c>
      <c r="AR125" s="2" t="s">
        <v>49</v>
      </c>
      <c r="AS125" s="2" t="s">
        <v>49</v>
      </c>
      <c r="AT125" s="2" t="s">
        <v>49</v>
      </c>
      <c r="AU125" s="2" t="s">
        <v>287</v>
      </c>
      <c r="AV125" s="2" t="s">
        <v>49</v>
      </c>
      <c r="AW125" s="2" t="s">
        <v>49</v>
      </c>
      <c r="AX125" s="2" t="s">
        <v>49</v>
      </c>
      <c r="AY125" s="2" t="s">
        <v>120</v>
      </c>
    </row>
    <row r="126" spans="1:51" ht="15" customHeight="1">
      <c r="A126" s="2">
        <v>125</v>
      </c>
      <c r="B126" s="3">
        <v>45588</v>
      </c>
      <c r="C126" s="2" t="s">
        <v>47</v>
      </c>
      <c r="D126" s="2" t="s">
        <v>282</v>
      </c>
      <c r="E126" s="2" t="s">
        <v>282</v>
      </c>
      <c r="F126" s="7" t="s">
        <v>283</v>
      </c>
      <c r="G126" s="2" t="s">
        <v>284</v>
      </c>
      <c r="H126" s="2" t="s">
        <v>285</v>
      </c>
      <c r="I126" s="2" t="s">
        <v>52</v>
      </c>
      <c r="J126" s="2" t="s">
        <v>286</v>
      </c>
      <c r="K126" s="3">
        <v>45587</v>
      </c>
      <c r="L126" s="29">
        <v>1100000</v>
      </c>
      <c r="M126" s="2" t="s">
        <v>52</v>
      </c>
      <c r="N126" s="2" t="s">
        <v>53</v>
      </c>
      <c r="O126" s="2" t="s">
        <v>52</v>
      </c>
      <c r="P126" s="2" t="s">
        <v>52</v>
      </c>
      <c r="Q126" s="2" t="s">
        <v>52</v>
      </c>
      <c r="R126" s="29">
        <v>1056000</v>
      </c>
      <c r="S126" s="8">
        <f t="shared" si="25"/>
        <v>0.04</v>
      </c>
      <c r="T126" s="29">
        <v>44000</v>
      </c>
      <c r="U126" s="29">
        <v>1100000</v>
      </c>
      <c r="V126" s="29">
        <f t="shared" si="16"/>
        <v>33000</v>
      </c>
      <c r="W126" s="29">
        <f t="shared" si="17"/>
        <v>11000</v>
      </c>
      <c r="X126" s="39">
        <v>45587</v>
      </c>
      <c r="Y126" s="2" t="s">
        <v>58</v>
      </c>
      <c r="Z126" s="2" t="s">
        <v>287</v>
      </c>
      <c r="AA126" s="2" t="s">
        <v>288</v>
      </c>
      <c r="AB126" s="2">
        <v>7905824265</v>
      </c>
      <c r="AC126" s="2" t="s">
        <v>289</v>
      </c>
      <c r="AD126" s="2" t="s">
        <v>49</v>
      </c>
      <c r="AE126" s="2" t="s">
        <v>155</v>
      </c>
      <c r="AF126" s="2" t="s">
        <v>570</v>
      </c>
      <c r="AG126" s="3">
        <v>45682</v>
      </c>
      <c r="AH126" s="10">
        <v>3000</v>
      </c>
      <c r="AI126" s="18">
        <v>0</v>
      </c>
      <c r="AJ126" s="18">
        <v>0</v>
      </c>
      <c r="AK126" s="10">
        <v>540</v>
      </c>
      <c r="AL126" s="10">
        <v>3540</v>
      </c>
      <c r="AM126" s="10">
        <f t="shared" si="26"/>
        <v>300</v>
      </c>
      <c r="AN126" s="29">
        <f t="shared" si="27"/>
        <v>3240</v>
      </c>
      <c r="AO126" s="3">
        <v>45713</v>
      </c>
      <c r="AP126" s="2" t="s">
        <v>569</v>
      </c>
      <c r="AQ126" s="2" t="s">
        <v>49</v>
      </c>
      <c r="AR126" s="2" t="s">
        <v>49</v>
      </c>
      <c r="AS126" s="2" t="s">
        <v>49</v>
      </c>
      <c r="AT126" s="2" t="s">
        <v>49</v>
      </c>
      <c r="AU126" s="2" t="s">
        <v>287</v>
      </c>
      <c r="AV126" s="2" t="s">
        <v>49</v>
      </c>
      <c r="AW126" s="2" t="s">
        <v>49</v>
      </c>
      <c r="AX126" s="2" t="s">
        <v>49</v>
      </c>
      <c r="AY126" s="2" t="s">
        <v>120</v>
      </c>
    </row>
    <row r="127" spans="1:51" ht="15" customHeight="1">
      <c r="A127" s="2">
        <v>126</v>
      </c>
      <c r="B127" s="3">
        <v>45588</v>
      </c>
      <c r="C127" s="2" t="s">
        <v>47</v>
      </c>
      <c r="D127" s="2" t="s">
        <v>282</v>
      </c>
      <c r="E127" s="2" t="s">
        <v>282</v>
      </c>
      <c r="F127" s="7" t="s">
        <v>283</v>
      </c>
      <c r="G127" s="2" t="s">
        <v>284</v>
      </c>
      <c r="H127" s="2" t="s">
        <v>285</v>
      </c>
      <c r="I127" s="2" t="s">
        <v>52</v>
      </c>
      <c r="J127" s="2" t="s">
        <v>286</v>
      </c>
      <c r="K127" s="3">
        <v>45587</v>
      </c>
      <c r="L127" s="29">
        <v>1100000</v>
      </c>
      <c r="M127" s="2" t="s">
        <v>52</v>
      </c>
      <c r="N127" s="2" t="s">
        <v>53</v>
      </c>
      <c r="O127" s="2" t="s">
        <v>52</v>
      </c>
      <c r="P127" s="2" t="s">
        <v>52</v>
      </c>
      <c r="Q127" s="2" t="s">
        <v>52</v>
      </c>
      <c r="R127" s="29">
        <v>1056000</v>
      </c>
      <c r="S127" s="8">
        <f t="shared" si="25"/>
        <v>0.04</v>
      </c>
      <c r="T127" s="29">
        <v>44000</v>
      </c>
      <c r="U127" s="29">
        <v>1100000</v>
      </c>
      <c r="V127" s="29">
        <f t="shared" si="16"/>
        <v>33000</v>
      </c>
      <c r="W127" s="29">
        <f t="shared" si="17"/>
        <v>11000</v>
      </c>
      <c r="X127" s="39">
        <v>45587</v>
      </c>
      <c r="Y127" s="2" t="s">
        <v>58</v>
      </c>
      <c r="Z127" s="2" t="s">
        <v>287</v>
      </c>
      <c r="AA127" s="2" t="s">
        <v>288</v>
      </c>
      <c r="AB127" s="2">
        <v>7905824265</v>
      </c>
      <c r="AC127" s="2" t="s">
        <v>289</v>
      </c>
      <c r="AD127" s="2" t="s">
        <v>49</v>
      </c>
      <c r="AE127" s="2" t="s">
        <v>155</v>
      </c>
      <c r="AF127" s="2" t="s">
        <v>571</v>
      </c>
      <c r="AG127" s="3">
        <v>45682</v>
      </c>
      <c r="AH127" s="10">
        <v>3000</v>
      </c>
      <c r="AI127" s="18">
        <v>0</v>
      </c>
      <c r="AJ127" s="18">
        <v>0</v>
      </c>
      <c r="AK127" s="10">
        <v>540</v>
      </c>
      <c r="AL127" s="10">
        <v>3540</v>
      </c>
      <c r="AM127" s="10">
        <f t="shared" si="26"/>
        <v>300</v>
      </c>
      <c r="AN127" s="29">
        <f t="shared" si="27"/>
        <v>3240</v>
      </c>
      <c r="AO127" s="3">
        <v>45713</v>
      </c>
      <c r="AP127" s="2" t="s">
        <v>569</v>
      </c>
      <c r="AQ127" s="2" t="s">
        <v>49</v>
      </c>
      <c r="AR127" s="2" t="s">
        <v>49</v>
      </c>
      <c r="AS127" s="2" t="s">
        <v>49</v>
      </c>
      <c r="AT127" s="2" t="s">
        <v>49</v>
      </c>
      <c r="AU127" s="2" t="s">
        <v>287</v>
      </c>
      <c r="AV127" s="2" t="s">
        <v>49</v>
      </c>
      <c r="AW127" s="2" t="s">
        <v>49</v>
      </c>
      <c r="AX127" s="2" t="s">
        <v>49</v>
      </c>
      <c r="AY127" s="2" t="s">
        <v>120</v>
      </c>
    </row>
    <row r="128" spans="1:51" ht="15" customHeight="1">
      <c r="A128" s="2">
        <v>127</v>
      </c>
      <c r="B128" s="3">
        <v>45588</v>
      </c>
      <c r="C128" s="2" t="s">
        <v>47</v>
      </c>
      <c r="D128" s="2" t="s">
        <v>282</v>
      </c>
      <c r="E128" s="2" t="s">
        <v>282</v>
      </c>
      <c r="F128" s="7" t="s">
        <v>283</v>
      </c>
      <c r="G128" s="2" t="s">
        <v>284</v>
      </c>
      <c r="H128" s="2" t="s">
        <v>285</v>
      </c>
      <c r="I128" s="2" t="s">
        <v>52</v>
      </c>
      <c r="J128" s="2" t="s">
        <v>286</v>
      </c>
      <c r="K128" s="3">
        <v>45587</v>
      </c>
      <c r="L128" s="29">
        <v>1100000</v>
      </c>
      <c r="M128" s="2" t="s">
        <v>52</v>
      </c>
      <c r="N128" s="2" t="s">
        <v>53</v>
      </c>
      <c r="O128" s="2" t="s">
        <v>52</v>
      </c>
      <c r="P128" s="2" t="s">
        <v>52</v>
      </c>
      <c r="Q128" s="2" t="s">
        <v>52</v>
      </c>
      <c r="R128" s="29">
        <v>1056000</v>
      </c>
      <c r="S128" s="8">
        <f t="shared" si="25"/>
        <v>0.04</v>
      </c>
      <c r="T128" s="29">
        <v>44000</v>
      </c>
      <c r="U128" s="29">
        <v>1100000</v>
      </c>
      <c r="V128" s="29">
        <f t="shared" si="16"/>
        <v>33000</v>
      </c>
      <c r="W128" s="29">
        <f t="shared" si="17"/>
        <v>11000</v>
      </c>
      <c r="X128" s="39">
        <v>45587</v>
      </c>
      <c r="Y128" s="2" t="s">
        <v>58</v>
      </c>
      <c r="Z128" s="2" t="s">
        <v>287</v>
      </c>
      <c r="AA128" s="2" t="s">
        <v>288</v>
      </c>
      <c r="AB128" s="2">
        <v>7905824265</v>
      </c>
      <c r="AC128" s="2" t="s">
        <v>289</v>
      </c>
      <c r="AD128" s="2" t="s">
        <v>49</v>
      </c>
      <c r="AE128" s="2" t="s">
        <v>155</v>
      </c>
      <c r="AF128" s="2" t="s">
        <v>572</v>
      </c>
      <c r="AG128" s="3">
        <v>45993</v>
      </c>
      <c r="AH128" s="29">
        <v>638</v>
      </c>
      <c r="AI128" s="18">
        <v>0</v>
      </c>
      <c r="AJ128" s="18">
        <v>0</v>
      </c>
      <c r="AK128" s="29">
        <v>114.84</v>
      </c>
      <c r="AL128" s="29">
        <f>AH128+AI128+AJ128+AK128</f>
        <v>752.84</v>
      </c>
      <c r="AM128" s="29">
        <f t="shared" si="26"/>
        <v>63.800000000000004</v>
      </c>
      <c r="AN128" s="29">
        <f t="shared" si="27"/>
        <v>689.04000000000008</v>
      </c>
      <c r="AO128" s="3">
        <v>45718</v>
      </c>
      <c r="AP128" s="2" t="s">
        <v>569</v>
      </c>
      <c r="AQ128" s="2" t="s">
        <v>49</v>
      </c>
      <c r="AR128" s="2" t="s">
        <v>49</v>
      </c>
      <c r="AS128" s="2" t="s">
        <v>49</v>
      </c>
      <c r="AT128" s="2" t="s">
        <v>49</v>
      </c>
      <c r="AU128" s="2" t="s">
        <v>287</v>
      </c>
      <c r="AV128" s="2" t="s">
        <v>49</v>
      </c>
      <c r="AW128" s="2" t="s">
        <v>49</v>
      </c>
      <c r="AX128" s="2" t="s">
        <v>49</v>
      </c>
      <c r="AY128" s="2" t="s">
        <v>120</v>
      </c>
    </row>
    <row r="129" spans="1:51" ht="15" customHeight="1">
      <c r="A129" s="2">
        <v>128</v>
      </c>
      <c r="B129" s="3">
        <v>45686</v>
      </c>
      <c r="C129" s="2" t="s">
        <v>47</v>
      </c>
      <c r="D129" s="2" t="s">
        <v>232</v>
      </c>
      <c r="E129" s="2" t="s">
        <v>232</v>
      </c>
      <c r="F129" s="9" t="s">
        <v>233</v>
      </c>
      <c r="G129" s="28" t="s">
        <v>573</v>
      </c>
      <c r="H129" s="2" t="s">
        <v>235</v>
      </c>
      <c r="I129" s="2" t="s">
        <v>52</v>
      </c>
      <c r="J129" s="2" t="s">
        <v>49</v>
      </c>
      <c r="K129" s="2" t="s">
        <v>49</v>
      </c>
      <c r="L129" s="29" t="s">
        <v>574</v>
      </c>
      <c r="M129" s="2" t="s">
        <v>52</v>
      </c>
      <c r="N129" s="2" t="s">
        <v>53</v>
      </c>
      <c r="O129" s="2" t="s">
        <v>52</v>
      </c>
      <c r="P129" s="2" t="s">
        <v>52</v>
      </c>
      <c r="Q129" s="2" t="s">
        <v>52</v>
      </c>
      <c r="R129" s="29">
        <v>101235</v>
      </c>
      <c r="S129" s="8">
        <v>0.04</v>
      </c>
      <c r="T129" s="29" t="s">
        <v>575</v>
      </c>
      <c r="U129" s="29">
        <v>105284.4</v>
      </c>
      <c r="V129" s="29">
        <f t="shared" si="16"/>
        <v>3158.5319999999997</v>
      </c>
      <c r="W129" s="29">
        <f t="shared" si="17"/>
        <v>890.86799999998766</v>
      </c>
      <c r="X129" s="39" t="s">
        <v>49</v>
      </c>
      <c r="Y129" s="2" t="s">
        <v>58</v>
      </c>
      <c r="Z129" s="7" t="s">
        <v>236</v>
      </c>
      <c r="AA129" s="2" t="s">
        <v>237</v>
      </c>
      <c r="AB129" s="2">
        <v>9986001016</v>
      </c>
      <c r="AC129" s="25" t="s">
        <v>238</v>
      </c>
      <c r="AD129" s="2" t="s">
        <v>49</v>
      </c>
      <c r="AE129" s="2" t="s">
        <v>49</v>
      </c>
      <c r="AF129" s="14" t="s">
        <v>49</v>
      </c>
      <c r="AG129" s="14" t="s">
        <v>49</v>
      </c>
      <c r="AH129" s="14" t="s">
        <v>49</v>
      </c>
      <c r="AI129" s="14" t="s">
        <v>49</v>
      </c>
      <c r="AJ129" s="14" t="s">
        <v>49</v>
      </c>
      <c r="AK129" s="18">
        <v>0</v>
      </c>
      <c r="AL129" s="14" t="s">
        <v>49</v>
      </c>
      <c r="AM129" s="14" t="s">
        <v>49</v>
      </c>
      <c r="AN129" s="14" t="s">
        <v>49</v>
      </c>
      <c r="AO129" s="2" t="s">
        <v>49</v>
      </c>
      <c r="AP129" s="2" t="s">
        <v>49</v>
      </c>
      <c r="AQ129" s="2" t="s">
        <v>49</v>
      </c>
      <c r="AR129" s="2" t="s">
        <v>49</v>
      </c>
      <c r="AS129" s="2" t="s">
        <v>49</v>
      </c>
      <c r="AT129" s="2" t="s">
        <v>49</v>
      </c>
      <c r="AU129" s="7" t="s">
        <v>236</v>
      </c>
      <c r="AV129" s="2" t="s">
        <v>49</v>
      </c>
      <c r="AW129" s="2" t="s">
        <v>49</v>
      </c>
      <c r="AX129" s="2" t="s">
        <v>49</v>
      </c>
      <c r="AY129" s="2" t="s">
        <v>59</v>
      </c>
    </row>
    <row r="130" spans="1:51" ht="15" customHeight="1">
      <c r="A130" s="2">
        <v>129</v>
      </c>
      <c r="B130" s="3">
        <v>45593</v>
      </c>
      <c r="C130" s="2" t="s">
        <v>47</v>
      </c>
      <c r="D130" s="2" t="s">
        <v>232</v>
      </c>
      <c r="E130" s="2" t="s">
        <v>232</v>
      </c>
      <c r="F130" s="9" t="s">
        <v>233</v>
      </c>
      <c r="G130" s="12" t="s">
        <v>275</v>
      </c>
      <c r="H130" s="12" t="s">
        <v>276</v>
      </c>
      <c r="I130" s="2" t="s">
        <v>52</v>
      </c>
      <c r="J130" s="2" t="s">
        <v>277</v>
      </c>
      <c r="K130" s="3">
        <v>45602</v>
      </c>
      <c r="L130" s="29" t="s">
        <v>278</v>
      </c>
      <c r="M130" s="2" t="s">
        <v>52</v>
      </c>
      <c r="N130" s="2" t="s">
        <v>53</v>
      </c>
      <c r="O130" s="2" t="s">
        <v>52</v>
      </c>
      <c r="P130" s="2" t="s">
        <v>52</v>
      </c>
      <c r="Q130" s="2" t="s">
        <v>52</v>
      </c>
      <c r="R130" s="29">
        <v>1217960</v>
      </c>
      <c r="S130" s="8">
        <v>0.04</v>
      </c>
      <c r="T130" s="29">
        <v>48718.400000000001</v>
      </c>
      <c r="U130" s="29">
        <v>1266678.3999999999</v>
      </c>
      <c r="V130" s="29">
        <f t="shared" si="16"/>
        <v>38000.351999999999</v>
      </c>
      <c r="W130" s="29">
        <f t="shared" si="17"/>
        <v>10718.047999999952</v>
      </c>
      <c r="X130" s="39">
        <v>45602</v>
      </c>
      <c r="Y130" s="2" t="s">
        <v>58</v>
      </c>
      <c r="Z130" s="2" t="s">
        <v>236</v>
      </c>
      <c r="AA130" s="2" t="s">
        <v>237</v>
      </c>
      <c r="AB130" s="2">
        <v>9986001016</v>
      </c>
      <c r="AC130" s="2" t="s">
        <v>238</v>
      </c>
      <c r="AD130" s="2" t="s">
        <v>49</v>
      </c>
      <c r="AE130" s="2" t="s">
        <v>279</v>
      </c>
      <c r="AF130" s="12" t="s">
        <v>576</v>
      </c>
      <c r="AG130" s="3">
        <v>45688</v>
      </c>
      <c r="AH130" s="26" t="s">
        <v>577</v>
      </c>
      <c r="AI130" s="38">
        <v>32884.92</v>
      </c>
      <c r="AJ130" s="38">
        <v>32884.92</v>
      </c>
      <c r="AK130" s="18">
        <v>0</v>
      </c>
      <c r="AL130" s="29" t="s">
        <v>578</v>
      </c>
      <c r="AM130" s="29">
        <v>36538.800000000003</v>
      </c>
      <c r="AN130" s="26" t="s">
        <v>579</v>
      </c>
      <c r="AO130" s="3">
        <v>45718</v>
      </c>
      <c r="AP130" s="2" t="s">
        <v>569</v>
      </c>
      <c r="AQ130" s="2" t="s">
        <v>49</v>
      </c>
      <c r="AR130" s="2" t="s">
        <v>49</v>
      </c>
      <c r="AS130" s="2" t="s">
        <v>49</v>
      </c>
      <c r="AT130" s="2" t="s">
        <v>49</v>
      </c>
      <c r="AU130" s="7" t="s">
        <v>236</v>
      </c>
      <c r="AV130" s="2" t="s">
        <v>49</v>
      </c>
      <c r="AW130" s="2" t="s">
        <v>49</v>
      </c>
      <c r="AX130" s="2" t="s">
        <v>49</v>
      </c>
      <c r="AY130" s="2" t="s">
        <v>120</v>
      </c>
    </row>
    <row r="131" spans="1:51" ht="15" customHeight="1">
      <c r="A131" s="2"/>
      <c r="B131" s="3"/>
      <c r="C131" s="2"/>
      <c r="D131" s="2"/>
      <c r="E131" s="2"/>
      <c r="F131" s="9"/>
      <c r="G131" s="12"/>
      <c r="H131" s="12"/>
      <c r="I131" s="2"/>
      <c r="J131" s="2"/>
      <c r="K131" s="3"/>
      <c r="L131" s="29"/>
      <c r="M131" s="2"/>
      <c r="N131" s="2"/>
      <c r="O131" s="2"/>
      <c r="P131" s="2"/>
      <c r="Q131" s="2"/>
      <c r="R131" s="29"/>
      <c r="S131" s="8"/>
      <c r="T131" s="29"/>
      <c r="U131" s="29"/>
      <c r="V131" s="29"/>
      <c r="W131" s="29"/>
      <c r="X131" s="39"/>
      <c r="Y131" s="2"/>
      <c r="Z131" s="2"/>
      <c r="AA131" s="2"/>
      <c r="AB131" s="2"/>
      <c r="AC131" s="2"/>
      <c r="AD131" s="2"/>
      <c r="AE131" s="2"/>
      <c r="AF131" s="12"/>
      <c r="AG131" s="3"/>
      <c r="AH131" s="26"/>
      <c r="AI131" s="38"/>
      <c r="AJ131" s="38"/>
      <c r="AK131" s="18"/>
      <c r="AL131" s="29"/>
      <c r="AM131" s="29"/>
      <c r="AN131" s="26"/>
      <c r="AO131" s="3"/>
      <c r="AP131" s="2"/>
      <c r="AQ131" s="2"/>
      <c r="AR131" s="2"/>
      <c r="AS131" s="2"/>
      <c r="AT131" s="2"/>
      <c r="AU131" s="7"/>
      <c r="AV131" s="2"/>
      <c r="AW131" s="2"/>
      <c r="AX131" s="2"/>
      <c r="AY131" s="2"/>
    </row>
    <row r="132" spans="1:51" ht="15" customHeight="1">
      <c r="A132" s="2"/>
      <c r="B132" s="3"/>
      <c r="C132" s="2"/>
      <c r="D132" s="2"/>
      <c r="E132" s="2"/>
      <c r="F132" s="9"/>
      <c r="G132" s="12"/>
      <c r="H132" s="12"/>
      <c r="I132" s="2"/>
      <c r="J132" s="2"/>
      <c r="K132" s="3"/>
      <c r="L132" s="29"/>
      <c r="M132" s="2"/>
      <c r="N132" s="2"/>
      <c r="O132" s="2"/>
      <c r="P132" s="2"/>
      <c r="Q132" s="2"/>
      <c r="R132" s="29"/>
      <c r="S132" s="8"/>
      <c r="T132" s="29"/>
      <c r="U132" s="29"/>
      <c r="V132" s="29"/>
      <c r="W132" s="29"/>
      <c r="X132" s="39"/>
      <c r="Y132" s="2"/>
      <c r="Z132" s="2"/>
      <c r="AA132" s="2"/>
      <c r="AB132" s="2"/>
      <c r="AC132" s="2"/>
      <c r="AD132" s="2"/>
      <c r="AE132" s="2"/>
      <c r="AF132" s="12"/>
      <c r="AG132" s="3"/>
      <c r="AH132" s="26"/>
      <c r="AI132" s="38"/>
      <c r="AJ132" s="38"/>
      <c r="AK132" s="18"/>
      <c r="AL132" s="29"/>
      <c r="AM132" s="29"/>
      <c r="AN132" s="26"/>
      <c r="AO132" s="3"/>
      <c r="AP132" s="2"/>
      <c r="AQ132" s="2"/>
      <c r="AR132" s="2"/>
      <c r="AS132" s="2"/>
      <c r="AT132" s="2"/>
      <c r="AU132" s="7"/>
      <c r="AV132" s="2"/>
      <c r="AW132" s="2"/>
      <c r="AX132" s="2"/>
      <c r="AY132" s="2"/>
    </row>
    <row r="133" spans="1:51" ht="15" customHeight="1">
      <c r="A133" s="2"/>
      <c r="B133" s="3"/>
      <c r="C133" s="2"/>
      <c r="D133" s="2"/>
      <c r="E133" s="2"/>
      <c r="F133" s="9"/>
      <c r="G133" s="12"/>
      <c r="H133" s="12"/>
      <c r="I133" s="2"/>
      <c r="J133" s="2"/>
      <c r="K133" s="3"/>
      <c r="L133" s="29"/>
      <c r="M133" s="2"/>
      <c r="N133" s="2"/>
      <c r="O133" s="2"/>
      <c r="P133" s="2"/>
      <c r="Q133" s="2"/>
      <c r="R133" s="29"/>
      <c r="S133" s="8"/>
      <c r="T133" s="29"/>
      <c r="U133" s="29"/>
      <c r="V133" s="29"/>
      <c r="W133" s="29"/>
      <c r="X133" s="39"/>
      <c r="Y133" s="2"/>
      <c r="Z133" s="2"/>
      <c r="AA133" s="2"/>
      <c r="AB133" s="2"/>
      <c r="AC133" s="2"/>
      <c r="AD133" s="2"/>
      <c r="AE133" s="2"/>
      <c r="AF133" s="12"/>
      <c r="AG133" s="3"/>
      <c r="AH133" s="26"/>
      <c r="AI133" s="38"/>
      <c r="AJ133" s="38"/>
      <c r="AK133" s="18"/>
      <c r="AL133" s="29"/>
      <c r="AM133" s="29"/>
      <c r="AN133" s="26"/>
      <c r="AO133" s="3"/>
      <c r="AP133" s="2"/>
      <c r="AQ133" s="2"/>
      <c r="AR133" s="2"/>
      <c r="AS133" s="2"/>
      <c r="AT133" s="2"/>
      <c r="AU133" s="7"/>
      <c r="AV133" s="2"/>
      <c r="AW133" s="2"/>
      <c r="AX133" s="2"/>
      <c r="AY133" s="2"/>
    </row>
    <row r="134" spans="1:51" ht="15" customHeight="1">
      <c r="A134" s="2"/>
      <c r="B134" s="3"/>
      <c r="C134" s="2"/>
      <c r="D134" s="2"/>
      <c r="E134" s="2"/>
      <c r="F134" s="9"/>
      <c r="G134" s="12"/>
      <c r="H134" s="12"/>
      <c r="I134" s="2"/>
      <c r="J134" s="2"/>
      <c r="K134" s="3"/>
      <c r="L134" s="29"/>
      <c r="M134" s="2"/>
      <c r="N134" s="2"/>
      <c r="O134" s="2"/>
      <c r="P134" s="2"/>
      <c r="Q134" s="2"/>
      <c r="R134" s="29"/>
      <c r="S134" s="8"/>
      <c r="T134" s="29"/>
      <c r="U134" s="29"/>
      <c r="V134" s="29"/>
      <c r="W134" s="29"/>
      <c r="X134" s="39"/>
      <c r="Y134" s="2"/>
      <c r="Z134" s="2"/>
      <c r="AA134" s="2"/>
      <c r="AB134" s="2"/>
      <c r="AC134" s="2"/>
      <c r="AD134" s="2"/>
      <c r="AE134" s="2"/>
      <c r="AF134" s="12"/>
      <c r="AG134" s="3"/>
      <c r="AH134" s="26"/>
      <c r="AI134" s="38"/>
      <c r="AJ134" s="38"/>
      <c r="AK134" s="18"/>
      <c r="AL134" s="29"/>
      <c r="AM134" s="29"/>
      <c r="AN134" s="26"/>
      <c r="AO134" s="3"/>
      <c r="AP134" s="2"/>
      <c r="AQ134" s="2"/>
      <c r="AR134" s="2"/>
      <c r="AS134" s="2"/>
      <c r="AT134" s="2"/>
      <c r="AU134" s="7"/>
      <c r="AV134" s="2"/>
      <c r="AW134" s="2"/>
      <c r="AX134" s="2"/>
      <c r="AY134" s="2"/>
    </row>
    <row r="135" spans="1:51" ht="15" customHeight="1">
      <c r="A135" s="2"/>
      <c r="B135" s="3"/>
      <c r="C135" s="2"/>
      <c r="D135" s="2"/>
      <c r="E135" s="2"/>
      <c r="F135" s="9"/>
      <c r="G135" s="12"/>
      <c r="H135" s="12"/>
      <c r="I135" s="2"/>
      <c r="J135" s="2"/>
      <c r="K135" s="3"/>
      <c r="L135" s="29"/>
      <c r="M135" s="2"/>
      <c r="N135" s="2"/>
      <c r="O135" s="2"/>
      <c r="P135" s="2"/>
      <c r="Q135" s="2"/>
      <c r="R135" s="29"/>
      <c r="S135" s="8"/>
      <c r="T135" s="29"/>
      <c r="U135" s="29"/>
      <c r="V135" s="29"/>
      <c r="W135" s="29"/>
      <c r="X135" s="39"/>
      <c r="Y135" s="2"/>
      <c r="Z135" s="2"/>
      <c r="AA135" s="2"/>
      <c r="AB135" s="2"/>
      <c r="AC135" s="2"/>
      <c r="AD135" s="2"/>
      <c r="AE135" s="2"/>
      <c r="AF135" s="12"/>
      <c r="AG135" s="3"/>
      <c r="AH135" s="26"/>
      <c r="AI135" s="38"/>
      <c r="AJ135" s="38"/>
      <c r="AK135" s="18"/>
      <c r="AL135" s="29"/>
      <c r="AM135" s="29"/>
      <c r="AN135" s="26"/>
      <c r="AO135" s="3"/>
      <c r="AP135" s="2"/>
      <c r="AQ135" s="2"/>
      <c r="AR135" s="2"/>
      <c r="AS135" s="2"/>
      <c r="AT135" s="2"/>
      <c r="AU135" s="7"/>
      <c r="AV135" s="2"/>
      <c r="AW135" s="2"/>
      <c r="AX135" s="2"/>
      <c r="AY135" s="2"/>
    </row>
    <row r="146" spans="1:51" s="54" customFormat="1" ht="18.75" customHeight="1">
      <c r="A146" s="51"/>
      <c r="B146" s="51" t="s">
        <v>584</v>
      </c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2">
        <f>SUM(R2:R145)</f>
        <v>108360678.5</v>
      </c>
      <c r="S146" s="51"/>
      <c r="T146" s="52">
        <f>SUM(T2:T145)</f>
        <v>4315537.68</v>
      </c>
      <c r="U146" s="52">
        <f t="shared" ref="U146:W146" si="28">SUM(U2:U145)</f>
        <v>112950471.61000001</v>
      </c>
      <c r="V146" s="52">
        <f t="shared" si="28"/>
        <v>3388130.3882999988</v>
      </c>
      <c r="W146" s="52">
        <f t="shared" si="28"/>
        <v>1201170.7216999985</v>
      </c>
      <c r="X146" s="53">
        <f>W146/U146</f>
        <v>1.0634490538892566E-2</v>
      </c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</row>
  </sheetData>
  <dataValidations count="3">
    <dataValidation type="list" allowBlank="1" showInputMessage="1" showErrorMessage="1" sqref="S1">
      <formula1>"2%,4%,3%"</formula1>
    </dataValidation>
    <dataValidation type="list" allowBlank="1" showInputMessage="1" showErrorMessage="1" sqref="N1">
      <formula1>"$,Euro,INR"</formula1>
    </dataValidation>
    <dataValidation type="list" showInputMessage="1" showErrorMessage="1" sqref="C1">
      <formula1>"IBM,Kyndryl"</formula1>
    </dataValidation>
  </dataValidations>
  <hyperlinks>
    <hyperlink ref="AC2" r:id="rId1"/>
    <hyperlink ref="F5" r:id="rId2" tooltip="mailto:Rakshith.K.Suvarna@ibm.com"/>
    <hyperlink ref="F4" r:id="rId3" tooltip="mailto:Rakshith.K.Suvarna@ibm.com"/>
    <hyperlink ref="F3" r:id="rId4" tooltip="mailto:Rakshith.K.Suvarna@ibm.com"/>
    <hyperlink ref="AC3" r:id="rId5"/>
    <hyperlink ref="AC4" r:id="rId6"/>
    <hyperlink ref="AC5" r:id="rId7"/>
    <hyperlink ref="AB6" r:id="rId8" display="9975708662"/>
    <hyperlink ref="AC6" r:id="rId9" tooltip="mailto:nakul@fidatoevents.com"/>
    <hyperlink ref="AC7" r:id="rId10"/>
    <hyperlink ref="AC14" r:id="rId11"/>
    <hyperlink ref="F15" r:id="rId12" tooltip="mailto:Rakshith.K.Suvarna@ibm.com"/>
    <hyperlink ref="AC15" r:id="rId13"/>
    <hyperlink ref="AC16" r:id="rId14"/>
    <hyperlink ref="F22" r:id="rId15" tooltip="mailto:Rakshith.K.Suvarna@ibm.com"/>
    <hyperlink ref="F23" r:id="rId16" tooltip="mailto:Rakshith.K.Suvarna@ibm.com"/>
    <hyperlink ref="F24" r:id="rId17" tooltip="mailto:Rakshith.K.Suvarna@ibm.com"/>
    <hyperlink ref="F25" r:id="rId18" tooltip="mailto:Rakshith.K.Suvarna@ibm.com"/>
    <hyperlink ref="AC22" r:id="rId19"/>
    <hyperlink ref="AC23" r:id="rId20"/>
    <hyperlink ref="AC24" r:id="rId21"/>
    <hyperlink ref="AC25" r:id="rId22"/>
    <hyperlink ref="F27" r:id="rId23" tooltip="mailto:Rakshith.K.Suvarna@ibm.com"/>
    <hyperlink ref="AC29" r:id="rId24"/>
    <hyperlink ref="F29" r:id="rId25" tooltip="mailto:Rakshith.K.Suvarna@ibm.com"/>
    <hyperlink ref="F28" r:id="rId26"/>
    <hyperlink ref="F30" r:id="rId27"/>
    <hyperlink ref="AC8" r:id="rId28"/>
    <hyperlink ref="AC9" r:id="rId29"/>
    <hyperlink ref="F32" r:id="rId30" tooltip="mailto:Rakshith.K.Suvarna@ibm.com"/>
    <hyperlink ref="AC32" r:id="rId31"/>
    <hyperlink ref="F33" r:id="rId32"/>
    <hyperlink ref="AC31" r:id="rId33"/>
    <hyperlink ref="F54" r:id="rId34" tooltip="mailto:Rakshith.K.Suvarna@ibm.com"/>
    <hyperlink ref="AC54" r:id="rId35"/>
    <hyperlink ref="E61" r:id="rId36"/>
    <hyperlink ref="F61" r:id="rId37"/>
    <hyperlink ref="E62" r:id="rId38"/>
    <hyperlink ref="F62" r:id="rId39"/>
    <hyperlink ref="AC61" r:id="rId40"/>
    <hyperlink ref="AC62" r:id="rId41"/>
    <hyperlink ref="F67" r:id="rId42"/>
    <hyperlink ref="F68" r:id="rId43"/>
    <hyperlink ref="F69" r:id="rId44" tooltip="mailto:Rakshith.K.Suvarna@ibm.com"/>
    <hyperlink ref="F70" r:id="rId45" tooltip="mailto:Rakshith.K.Suvarna@ibm.com"/>
    <hyperlink ref="AC70" r:id="rId46"/>
    <hyperlink ref="F66" r:id="rId47"/>
    <hyperlink ref="F72" r:id="rId48"/>
    <hyperlink ref="F73" r:id="rId49"/>
    <hyperlink ref="AC72" r:id="rId50"/>
    <hyperlink ref="AC73" r:id="rId51"/>
    <hyperlink ref="F55" r:id="rId52"/>
    <hyperlink ref="AC55" r:id="rId53"/>
    <hyperlink ref="F74" r:id="rId54"/>
    <hyperlink ref="F75" r:id="rId55"/>
    <hyperlink ref="F76" r:id="rId56"/>
    <hyperlink ref="AC76" r:id="rId57" tooltip="mailto:ibm.trust@pkrungta.com"/>
    <hyperlink ref="AC80" r:id="rId58"/>
    <hyperlink ref="AC20" r:id="rId59"/>
    <hyperlink ref="AC12" r:id="rId60"/>
    <hyperlink ref="F87" r:id="rId61" tooltip="mailto:Rakshith.K.Suvarna@ibm.com"/>
    <hyperlink ref="F88" r:id="rId62" tooltip="mailto:Rakshith.K.Suvarna@ibm.com"/>
    <hyperlink ref="AC87" r:id="rId63"/>
    <hyperlink ref="AC88" r:id="rId64"/>
    <hyperlink ref="F89" r:id="rId65" tooltip="mailto:Sarika.CK@ibm.com"/>
    <hyperlink ref="AC89" r:id="rId66"/>
    <hyperlink ref="F71" r:id="rId67"/>
    <hyperlink ref="AC95" r:id="rId68"/>
    <hyperlink ref="F96" r:id="rId69"/>
    <hyperlink ref="F53" r:id="rId70"/>
    <hyperlink ref="AC53" r:id="rId71"/>
    <hyperlink ref="AC101" r:id="rId72"/>
    <hyperlink ref="AC17" r:id="rId73"/>
    <hyperlink ref="AC18" r:id="rId74"/>
    <hyperlink ref="AC96" r:id="rId75" tooltip="mailto:parag.sathe@sisainfosec.com"/>
    <hyperlink ref="F105" r:id="rId76"/>
    <hyperlink ref="AC105" r:id="rId77"/>
    <hyperlink ref="F102" r:id="rId78"/>
    <hyperlink ref="AC102" r:id="rId79"/>
    <hyperlink ref="AC103" r:id="rId80"/>
    <hyperlink ref="AC104" r:id="rId81"/>
    <hyperlink ref="F106" r:id="rId82"/>
    <hyperlink ref="F107" r:id="rId83"/>
    <hyperlink ref="F108" r:id="rId84"/>
    <hyperlink ref="F109" r:id="rId85"/>
    <hyperlink ref="AC106" r:id="rId86"/>
    <hyperlink ref="AC107" r:id="rId87"/>
    <hyperlink ref="AC108" r:id="rId88"/>
    <hyperlink ref="AC109" r:id="rId89"/>
    <hyperlink ref="F110" r:id="rId90"/>
    <hyperlink ref="F111" r:id="rId91"/>
    <hyperlink ref="F112" r:id="rId92"/>
    <hyperlink ref="F113" r:id="rId93"/>
    <hyperlink ref="AC110" r:id="rId94"/>
    <hyperlink ref="AC111" r:id="rId95"/>
    <hyperlink ref="AC112" r:id="rId96"/>
    <hyperlink ref="AC113" r:id="rId97"/>
    <hyperlink ref="F129" r:id="rId98"/>
    <hyperlink ref="AC129" r:id="rId99" tooltip="mailto:parag.sathe@sisainfosec.com"/>
    <hyperlink ref="F114" r:id="rId100"/>
    <hyperlink ref="AC114" r:id="rId101"/>
    <hyperlink ref="F130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2015-06-05T18:17:00Z</dcterms:created>
  <dcterms:modified xsi:type="dcterms:W3CDTF">2025-04-17T18:15:29Z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075684D3877745338A2B9E1E4BA3D104_12</vt:lpwstr>
  </property>
  <property fmtid="{D5CDD505-2E9C-101B-9397-08002B2CF9AE}" pid="3" name="KSOProductBuildVer">
    <vt:lpwstr>1033-12.2.0.19805</vt:lpwstr>
  </property>
  <property fmtid="{D5CDD505-2E9C-101B-9397-08002B2CF9AE}" pid="4" name="KSOReadingLayout">
    <vt:bool>false</vt:bool>
  </property>
</Properties>
</file>