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deralitajuba-my.sharepoint.com/personal/poccos_unifei_edu_br/Documents/Documentos/ECO/ASIMOV JR/p0ccos.github.io/Portifolio/Excel/"/>
    </mc:Choice>
  </mc:AlternateContent>
  <xr:revisionPtr revIDLastSave="2" documentId="8_{192369FC-36C9-4087-97D2-CF7395502A3E}" xr6:coauthVersionLast="47" xr6:coauthVersionMax="47" xr10:uidLastSave="{75D732CD-FDC6-48E2-9EBE-685BE45C7005}"/>
  <bookViews>
    <workbookView xWindow="-108" yWindow="-108" windowWidth="23256" windowHeight="12456" xr2:uid="{1DE8EB67-3112-4A20-A298-A0F4F16D32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D6" i="1"/>
  <c r="G6" i="1" s="1"/>
  <c r="H6" i="1"/>
  <c r="D7" i="1"/>
  <c r="F7" i="1" s="1"/>
  <c r="G7" i="1" s="1"/>
  <c r="H7" i="1"/>
  <c r="D8" i="1"/>
  <c r="J8" i="1" s="1"/>
  <c r="F8" i="1"/>
  <c r="G8" i="1" s="1"/>
  <c r="H8" i="1"/>
  <c r="D9" i="1"/>
  <c r="F9" i="1" s="1"/>
  <c r="G9" i="1" s="1"/>
  <c r="H9" i="1"/>
  <c r="D10" i="1"/>
  <c r="F10" i="1" s="1"/>
  <c r="G10" i="1" s="1"/>
  <c r="H10" i="1"/>
  <c r="D11" i="1"/>
  <c r="F11" i="1" s="1"/>
  <c r="G11" i="1" s="1"/>
  <c r="H11" i="1"/>
  <c r="D12" i="1"/>
  <c r="F12" i="1"/>
  <c r="G12" i="1" s="1"/>
  <c r="H12" i="1"/>
  <c r="J12" i="1"/>
  <c r="K12" i="1" s="1"/>
  <c r="D13" i="1"/>
  <c r="F13" i="1" s="1"/>
  <c r="G13" i="1" s="1"/>
  <c r="H13" i="1"/>
  <c r="D14" i="1"/>
  <c r="F14" i="1" s="1"/>
  <c r="G14" i="1" s="1"/>
  <c r="H14" i="1"/>
  <c r="D15" i="1"/>
  <c r="F15" i="1" s="1"/>
  <c r="G15" i="1" s="1"/>
  <c r="H15" i="1"/>
  <c r="D16" i="1"/>
  <c r="J16" i="1" s="1"/>
  <c r="H16" i="1"/>
  <c r="D5" i="1"/>
  <c r="F5" i="1" s="1"/>
  <c r="G5" i="1" s="1"/>
  <c r="H5" i="1"/>
  <c r="K16" i="1" l="1"/>
  <c r="L16" i="1"/>
  <c r="K8" i="1"/>
  <c r="L8" i="1"/>
  <c r="J10" i="1"/>
  <c r="K10" i="1" s="1"/>
  <c r="J9" i="1"/>
  <c r="J6" i="1"/>
  <c r="K6" i="1" s="1"/>
  <c r="L12" i="1"/>
  <c r="F16" i="1"/>
  <c r="G16" i="1" s="1"/>
  <c r="J14" i="1"/>
  <c r="K14" i="1" s="1"/>
  <c r="J13" i="1"/>
  <c r="J7" i="1"/>
  <c r="K7" i="1" s="1"/>
  <c r="J15" i="1"/>
  <c r="L14" i="1"/>
  <c r="L10" i="1"/>
  <c r="L6" i="1"/>
  <c r="J11" i="1"/>
  <c r="J5" i="1"/>
  <c r="D4" i="1"/>
  <c r="J4" i="1" s="1"/>
  <c r="D3" i="1"/>
  <c r="F3" i="1" s="1"/>
  <c r="H3" i="1"/>
  <c r="K13" i="1" l="1"/>
  <c r="L13" i="1"/>
  <c r="L7" i="1"/>
  <c r="K9" i="1"/>
  <c r="L9" i="1"/>
  <c r="K11" i="1"/>
  <c r="L11" i="1"/>
  <c r="K15" i="1"/>
  <c r="L15" i="1"/>
  <c r="K5" i="1"/>
  <c r="L5" i="1"/>
  <c r="L4" i="1"/>
  <c r="K4" i="1"/>
  <c r="J3" i="1"/>
  <c r="G3" i="1"/>
  <c r="F4" i="1" l="1"/>
  <c r="H4" i="1"/>
  <c r="K3" i="1"/>
  <c r="L3" i="1"/>
  <c r="G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FADAB-4A0B-40E7-8C72-AD200014CD3D}" keepAlive="1" name="Consulta - Tabela1 (2)" description="Conexão com a consulta 'Tabela1 (2)' na pasta de trabalho." type="5" refreshedVersion="7" background="1" saveData="1">
    <dbPr connection="Provider=Microsoft.Mashup.OleDb.1;Data Source=$Workbook$;Location=&quot;Tabela1 (2)&quot;;Extended Properties=&quot;&quot;" command="SELECT * FROM [Tabela1 (2)]"/>
  </connection>
  <connection id="2" xr16:uid="{E2D9515C-32AB-4C57-A7D8-3B617DCFEFDF}" keepAlive="1" name="Consulta - Tabela1__2" description="Conexão com a consulta 'Tabela1__2' na pasta de trabalho." type="5" refreshedVersion="7" background="1" saveData="1">
    <dbPr connection="Provider=Microsoft.Mashup.OleDb.1;Data Source=$Workbook$;Location=Tabela1__2;Extended Properties=&quot;&quot;" command="SELECT * FROM [Tabela1__2]"/>
  </connection>
</connections>
</file>

<file path=xl/sharedStrings.xml><?xml version="1.0" encoding="utf-8"?>
<sst xmlns="http://schemas.openxmlformats.org/spreadsheetml/2006/main" count="66" uniqueCount="55">
  <si>
    <t>1,05%</t>
  </si>
  <si>
    <t>1,29%</t>
  </si>
  <si>
    <t>3,15%</t>
  </si>
  <si>
    <t>4,50%</t>
  </si>
  <si>
    <t>5,79%</t>
  </si>
  <si>
    <t>5,30%</t>
  </si>
  <si>
    <t>6,79%</t>
  </si>
  <si>
    <t>5,90%</t>
  </si>
  <si>
    <t>7,79%</t>
  </si>
  <si>
    <t>6,90%</t>
  </si>
  <si>
    <t>8,79%</t>
  </si>
  <si>
    <t>7,90%</t>
  </si>
  <si>
    <t>9,59%</t>
  </si>
  <si>
    <t>8,90%</t>
  </si>
  <si>
    <t>9,99%</t>
  </si>
  <si>
    <t>9,90%</t>
  </si>
  <si>
    <t>10,69%</t>
  </si>
  <si>
    <t>10,30%</t>
  </si>
  <si>
    <t>10,90%</t>
  </si>
  <si>
    <t>11,40%</t>
  </si>
  <si>
    <t>11,99%</t>
  </si>
  <si>
    <t>12,00%</t>
  </si>
  <si>
    <t>12,65%</t>
  </si>
  <si>
    <t>3,99%</t>
  </si>
  <si>
    <t>2 mil</t>
  </si>
  <si>
    <t>acima 20 mil</t>
  </si>
  <si>
    <t>entre</t>
  </si>
  <si>
    <t>sumup</t>
  </si>
  <si>
    <t>Até 20 mil</t>
  </si>
  <si>
    <t>master</t>
  </si>
  <si>
    <t>elo</t>
  </si>
  <si>
    <t> 7,82%</t>
  </si>
  <si>
    <t>Até 40 mil</t>
  </si>
  <si>
    <t> 7,42%</t>
  </si>
  <si>
    <t>Acima de 80 mil</t>
  </si>
  <si>
    <t>Até 80 mil</t>
  </si>
  <si>
    <t>Infinitypay</t>
  </si>
  <si>
    <t>Na hora</t>
  </si>
  <si>
    <t>Vezes</t>
  </si>
  <si>
    <t>Nitro</t>
  </si>
  <si>
    <t>todas</t>
  </si>
  <si>
    <t>Acima de 80 mil2</t>
  </si>
  <si>
    <t>Até 80 mil3</t>
  </si>
  <si>
    <t>Até 40 mil4</t>
  </si>
  <si>
    <t>Até 20 mil5</t>
  </si>
  <si>
    <t>Parcelas</t>
  </si>
  <si>
    <t>Valor</t>
  </si>
  <si>
    <t>Juros</t>
  </si>
  <si>
    <t>Valor a receber</t>
  </si>
  <si>
    <t>valor em juros</t>
  </si>
  <si>
    <t>valor de cada parcela</t>
  </si>
  <si>
    <t>Valor que eu quero</t>
  </si>
  <si>
    <t>quanto passar</t>
  </si>
  <si>
    <t>Qual coluna</t>
  </si>
  <si>
    <t>Preencher apenas no destaque 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</si>
</sst>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10" fontId="0" fillId="0" borderId="0" xfId="0" applyNumberFormat="1"/>
    <xf numFmtId="10" fontId="1" fillId="0" borderId="0" xfId="0" applyNumberFormat="1" applyFont="1" applyAlignment="1">
      <alignment vertical="center" wrapText="1"/>
    </xf>
    <xf numFmtId="8" fontId="0" fillId="0" borderId="0" xfId="0" applyNumberFormat="1"/>
    <xf numFmtId="10" fontId="4" fillId="0" borderId="0" xfId="0" applyNumberFormat="1" applyFont="1" applyAlignment="1">
      <alignment vertical="center" wrapText="1"/>
    </xf>
    <xf numFmtId="0" fontId="0" fillId="0" borderId="1" xfId="0" applyNumberFormat="1" applyFont="1" applyBorder="1"/>
    <xf numFmtId="0" fontId="0" fillId="0" borderId="2" xfId="0" applyNumberFormat="1" applyFont="1" applyBorder="1"/>
    <xf numFmtId="10" fontId="0" fillId="0" borderId="0" xfId="1" applyNumberFormat="1" applyFont="1"/>
    <xf numFmtId="10" fontId="0" fillId="0" borderId="3" xfId="1" applyNumberFormat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 indent="4"/>
    </xf>
    <xf numFmtId="0" fontId="0" fillId="0" borderId="0" xfId="0" applyNumberFormat="1" applyFont="1" applyBorder="1"/>
    <xf numFmtId="10" fontId="0" fillId="0" borderId="0" xfId="1" applyNumberFormat="1" applyFont="1" applyBorder="1"/>
    <xf numFmtId="0" fontId="7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44" fontId="0" fillId="0" borderId="0" xfId="2" applyFont="1"/>
    <xf numFmtId="0" fontId="3" fillId="0" borderId="0" xfId="0" applyFont="1"/>
    <xf numFmtId="0" fontId="8" fillId="0" borderId="0" xfId="0" applyFont="1" applyAlignment="1">
      <alignment vertical="center" wrapText="1"/>
    </xf>
    <xf numFmtId="0" fontId="0" fillId="0" borderId="10" xfId="0" applyNumberFormat="1" applyFont="1" applyBorder="1"/>
    <xf numFmtId="0" fontId="0" fillId="0" borderId="11" xfId="0" applyNumberFormat="1" applyFont="1" applyBorder="1"/>
    <xf numFmtId="10" fontId="0" fillId="0" borderId="12" xfId="1" applyNumberFormat="1" applyFont="1" applyBorder="1"/>
    <xf numFmtId="8" fontId="9" fillId="0" borderId="0" xfId="0" applyNumberFormat="1" applyFont="1"/>
    <xf numFmtId="10" fontId="6" fillId="0" borderId="0" xfId="0" applyNumberFormat="1" applyFont="1" applyAlignment="1">
      <alignment vertical="center" wrapText="1"/>
    </xf>
    <xf numFmtId="10" fontId="8" fillId="0" borderId="0" xfId="0" applyNumberFormat="1" applyFont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8" fontId="0" fillId="0" borderId="0" xfId="2" applyNumberFormat="1" applyFont="1"/>
    <xf numFmtId="44" fontId="0" fillId="2" borderId="0" xfId="0" applyNumberFormat="1" applyFill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7" fillId="0" borderId="0" xfId="0" applyNumberFormat="1" applyFont="1" applyFill="1" applyAlignment="1">
      <alignment vertical="center" wrapText="1"/>
    </xf>
  </cellXfs>
  <cellStyles count="3">
    <cellStyle name="Moeda" xfId="2" builtinId="4"/>
    <cellStyle name="Normal" xfId="0" builtinId="0"/>
    <cellStyle name="Porcentagem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medium">
          <color indexed="64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" name="AutoShape 1" descr="Company logo">
          <a:extLst>
            <a:ext uri="{FF2B5EF4-FFF2-40B4-BE49-F238E27FC236}">
              <a16:creationId xmlns:a16="http://schemas.microsoft.com/office/drawing/2014/main" id="{5B30FF28-2739-48C9-8650-B515C5F77096}"/>
            </a:ext>
          </a:extLst>
        </xdr:cNvPr>
        <xdr:cNvSpPr>
          <a:spLocks noChangeAspect="1" noChangeArrowheads="1"/>
        </xdr:cNvSpPr>
      </xdr:nvSpPr>
      <xdr:spPr bwMode="auto">
        <a:xfrm>
          <a:off x="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3" name="AutoShape 2" descr="Company logo">
          <a:extLst>
            <a:ext uri="{FF2B5EF4-FFF2-40B4-BE49-F238E27FC236}">
              <a16:creationId xmlns:a16="http://schemas.microsoft.com/office/drawing/2014/main" id="{2F7D7D6B-62D0-462E-AB1E-A51FC1035EE1}"/>
            </a:ext>
          </a:extLst>
        </xdr:cNvPr>
        <xdr:cNvSpPr>
          <a:spLocks noChangeAspect="1" noChangeArrowheads="1"/>
        </xdr:cNvSpPr>
      </xdr:nvSpPr>
      <xdr:spPr bwMode="auto">
        <a:xfrm>
          <a:off x="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4" name="AutoShape 3" descr="Company logo">
          <a:extLst>
            <a:ext uri="{FF2B5EF4-FFF2-40B4-BE49-F238E27FC236}">
              <a16:creationId xmlns:a16="http://schemas.microsoft.com/office/drawing/2014/main" id="{BC065B0D-BCF8-4265-BC19-0B77875EA47E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269488</xdr:colOff>
      <xdr:row>18</xdr:row>
      <xdr:rowOff>148684</xdr:rowOff>
    </xdr:from>
    <xdr:ext cx="304800" cy="304800"/>
    <xdr:sp macro="" textlink="">
      <xdr:nvSpPr>
        <xdr:cNvPr id="5" name="AutoShape 4" descr="Company logo">
          <a:extLst>
            <a:ext uri="{FF2B5EF4-FFF2-40B4-BE49-F238E27FC236}">
              <a16:creationId xmlns:a16="http://schemas.microsoft.com/office/drawing/2014/main" id="{780970A1-D595-4C1D-AF59-44058CEB5A8F}"/>
            </a:ext>
          </a:extLst>
        </xdr:cNvPr>
        <xdr:cNvSpPr>
          <a:spLocks noChangeAspect="1" noChangeArrowheads="1"/>
        </xdr:cNvSpPr>
      </xdr:nvSpPr>
      <xdr:spPr bwMode="auto">
        <a:xfrm>
          <a:off x="2248829" y="791736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133352</xdr:rowOff>
    </xdr:to>
    <xdr:sp macro="" textlink="">
      <xdr:nvSpPr>
        <xdr:cNvPr id="1030" name="AutoShape 6" descr="Company logo">
          <a:extLst>
            <a:ext uri="{FF2B5EF4-FFF2-40B4-BE49-F238E27FC236}">
              <a16:creationId xmlns:a16="http://schemas.microsoft.com/office/drawing/2014/main" id="{D9CE7C9A-715E-40C8-9618-6DDA29AA4C59}"/>
            </a:ext>
          </a:extLst>
        </xdr:cNvPr>
        <xdr:cNvSpPr>
          <a:spLocks noChangeAspect="1" noChangeArrowheads="1"/>
        </xdr:cNvSpPr>
      </xdr:nvSpPr>
      <xdr:spPr bwMode="auto">
        <a:xfrm>
          <a:off x="891540" y="746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133350</xdr:rowOff>
    </xdr:to>
    <xdr:sp macro="" textlink="">
      <xdr:nvSpPr>
        <xdr:cNvPr id="1032" name="AutoShape 8" descr="Company logo">
          <a:extLst>
            <a:ext uri="{FF2B5EF4-FFF2-40B4-BE49-F238E27FC236}">
              <a16:creationId xmlns:a16="http://schemas.microsoft.com/office/drawing/2014/main" id="{B09902AD-89D2-41D6-AC4E-638E21814D02}"/>
            </a:ext>
          </a:extLst>
        </xdr:cNvPr>
        <xdr:cNvSpPr>
          <a:spLocks noChangeAspect="1" noChangeArrowheads="1"/>
        </xdr:cNvSpPr>
      </xdr:nvSpPr>
      <xdr:spPr bwMode="auto">
        <a:xfrm>
          <a:off x="891540" y="783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133351</xdr:rowOff>
    </xdr:to>
    <xdr:sp macro="" textlink="">
      <xdr:nvSpPr>
        <xdr:cNvPr id="1033" name="AutoShape 9" descr="Company logo">
          <a:extLst>
            <a:ext uri="{FF2B5EF4-FFF2-40B4-BE49-F238E27FC236}">
              <a16:creationId xmlns:a16="http://schemas.microsoft.com/office/drawing/2014/main" id="{862DA8CD-3B30-44D5-B93F-B0E51A031895}"/>
            </a:ext>
          </a:extLst>
        </xdr:cNvPr>
        <xdr:cNvSpPr>
          <a:spLocks noChangeAspect="1" noChangeArrowheads="1"/>
        </xdr:cNvSpPr>
      </xdr:nvSpPr>
      <xdr:spPr bwMode="auto">
        <a:xfrm>
          <a:off x="891540" y="801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505FC8-D003-4A31-BB44-C6CB377E596B}" name="Tabela3" displayName="Tabela3" ref="A18:K32" totalsRowShown="0" headerRowDxfId="15" dataDxfId="14">
  <autoFilter ref="A18:K32" xr:uid="{DE505FC8-D003-4A31-BB44-C6CB377E596B}"/>
  <tableColumns count="11">
    <tableColumn id="1" xr3:uid="{B0331E08-0F00-446F-A236-B44AF9B14ED2}" name="Vezes"/>
    <tableColumn id="2" xr3:uid="{9A1E0BF4-C42F-4935-82EF-1B39852ACBD5}" name="Acima de 80 mil" dataDxfId="13"/>
    <tableColumn id="3" xr3:uid="{00375677-9B08-4B82-9541-752FCE65F645}" name="Até 80 mil" dataDxfId="12"/>
    <tableColumn id="4" xr3:uid="{3F6E2701-D98B-49A5-B340-066DCE654FAC}" name="Até 40 mil" dataDxfId="11"/>
    <tableColumn id="5" xr3:uid="{C1832F56-F8AA-4A7E-9079-321C3C0A07D6}" name="Até 20 mil" dataDxfId="10"/>
    <tableColumn id="6" xr3:uid="{00272C8D-F052-4629-BBF4-4796C727C14C}" name="Na hora" dataDxfId="9"/>
    <tableColumn id="7" xr3:uid="{C8FEF465-3EA7-4DDD-8D0C-DB1BFD3D12EB}" name="Nitro" dataDxfId="8"/>
    <tableColumn id="8" xr3:uid="{12E8396B-AA53-463C-94B2-0D0FF6AC514D}" name="Acima de 80 mil2" dataDxfId="7"/>
    <tableColumn id="9" xr3:uid="{BFA29970-15AF-4C02-9942-CA2CB6273481}" name="Até 80 mil3" dataDxfId="6"/>
    <tableColumn id="10" xr3:uid="{5D42235D-6935-4F7C-89B0-B517E6DC68BD}" name="Até 40 mil4" dataDxfId="5"/>
    <tableColumn id="11" xr3:uid="{C7B29CBF-18A3-4D8E-9318-AEAC696410FA}" name="Até 20 mil5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96060B-FA54-45AC-B0E1-4110CC55E3B8}" name="Tabela4" displayName="Tabela4" ref="L18:N32" totalsRowShown="0" tableBorderDxfId="3">
  <autoFilter ref="L18:N32" xr:uid="{5996060B-FA54-45AC-B0E1-4110CC55E3B8}"/>
  <tableColumns count="3">
    <tableColumn id="1" xr3:uid="{566F4AE3-87B6-4291-927D-61914CF1AFBE}" name="acima 20 mil" dataDxfId="2"/>
    <tableColumn id="2" xr3:uid="{6C4605D5-923F-4077-B7DF-2C88A3C2F4F8}" name="entre" dataDxfId="1"/>
    <tableColumn id="3" xr3:uid="{69FF1ABE-5F1C-4282-8638-5260A0C6744A}" name="2 mil" dataDxfId="0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E00C-3515-45A8-BB63-1E4DF53E0D9A}">
  <dimension ref="A1:O48"/>
  <sheetViews>
    <sheetView tabSelected="1" zoomScale="85" zoomScaleNormal="85" workbookViewId="0">
      <selection activeCell="F6" sqref="F6"/>
    </sheetView>
  </sheetViews>
  <sheetFormatPr defaultRowHeight="14.4" x14ac:dyDescent="0.3"/>
  <cols>
    <col min="1" max="1" width="8.33203125" bestFit="1" customWidth="1"/>
    <col min="2" max="2" width="17.77734375" bestFit="1" customWidth="1"/>
    <col min="3" max="5" width="12.5546875" bestFit="1" customWidth="1"/>
    <col min="6" max="6" width="17.88671875" bestFit="1" customWidth="1"/>
    <col min="7" max="7" width="10.6640625" bestFit="1" customWidth="1"/>
    <col min="8" max="8" width="18.77734375" bestFit="1" customWidth="1"/>
    <col min="9" max="11" width="13.5546875" bestFit="1" customWidth="1"/>
    <col min="12" max="12" width="14.6640625" bestFit="1" customWidth="1"/>
    <col min="13" max="14" width="11" bestFit="1" customWidth="1"/>
    <col min="15" max="15" width="12.21875" bestFit="1" customWidth="1"/>
    <col min="18" max="18" width="14.6640625" bestFit="1" customWidth="1"/>
    <col min="19" max="19" width="11" bestFit="1" customWidth="1"/>
    <col min="20" max="20" width="7.77734375" bestFit="1" customWidth="1"/>
  </cols>
  <sheetData>
    <row r="1" spans="1:15" x14ac:dyDescent="0.3">
      <c r="A1" t="s">
        <v>54</v>
      </c>
      <c r="D1" s="26"/>
    </row>
    <row r="2" spans="1:15" ht="28.8" x14ac:dyDescent="0.3">
      <c r="A2" s="27"/>
      <c r="B2" s="27" t="s">
        <v>45</v>
      </c>
      <c r="C2" t="s">
        <v>53</v>
      </c>
      <c r="D2" s="27" t="s">
        <v>47</v>
      </c>
      <c r="E2" s="27" t="s">
        <v>46</v>
      </c>
      <c r="F2" s="28" t="s">
        <v>48</v>
      </c>
      <c r="G2" s="28" t="s">
        <v>49</v>
      </c>
      <c r="H2" s="28" t="s">
        <v>50</v>
      </c>
      <c r="I2" s="28" t="s">
        <v>51</v>
      </c>
      <c r="J2" s="28" t="s">
        <v>52</v>
      </c>
      <c r="K2" s="28" t="s">
        <v>50</v>
      </c>
      <c r="L2" s="28" t="s">
        <v>49</v>
      </c>
      <c r="O2" s="29"/>
    </row>
    <row r="3" spans="1:15" x14ac:dyDescent="0.3">
      <c r="B3" s="26"/>
      <c r="C3" s="26"/>
      <c r="D3" s="7" t="e">
        <f>INDEX($B$20:$N$32, MATCH(B3, $A$20:$A$32, 0), MATCH(C3, $B$18:$N$18, 0))</f>
        <v>#N/A</v>
      </c>
      <c r="E3" s="26"/>
      <c r="F3" s="17" t="e">
        <f>E3*(1-D3)</f>
        <v>#N/A</v>
      </c>
      <c r="G3" s="17" t="e">
        <f>E3-F3</f>
        <v>#N/A</v>
      </c>
      <c r="H3">
        <f>IF(B3=0,E3,E3/B3)</f>
        <v>0</v>
      </c>
      <c r="I3" s="26"/>
      <c r="J3" s="17" t="e">
        <f>I3/(1-D3)</f>
        <v>#N/A</v>
      </c>
      <c r="K3" s="17" t="e">
        <f>IF(B3=0,J3,J3/B3)</f>
        <v>#N/A</v>
      </c>
      <c r="L3" s="29" t="e">
        <f>J3-I3</f>
        <v>#N/A</v>
      </c>
      <c r="O3" s="17"/>
    </row>
    <row r="4" spans="1:15" x14ac:dyDescent="0.3">
      <c r="B4" s="26"/>
      <c r="C4" s="26"/>
      <c r="D4" s="7" t="e">
        <f>INDEX($B$20:$N$32, MATCH(B4, $A$20:$A$32, 0), MATCH(C4, $B$18:$N$18, 0))</f>
        <v>#N/A</v>
      </c>
      <c r="E4" s="31"/>
      <c r="F4" s="17" t="e">
        <f t="shared" ref="F4:F5" si="0">E4*(1-D4)</f>
        <v>#N/A</v>
      </c>
      <c r="G4" s="17" t="e">
        <f t="shared" ref="G4:G5" si="1">E4-F4</f>
        <v>#N/A</v>
      </c>
      <c r="H4">
        <f t="shared" ref="H4:H5" si="2">IF(B4=0,E4,E4/B4)</f>
        <v>0</v>
      </c>
      <c r="I4" s="26"/>
      <c r="J4" s="17" t="e">
        <f>I4/(1-D4)</f>
        <v>#N/A</v>
      </c>
      <c r="K4" s="17" t="e">
        <f>IF(B4=0,J4,J4/B4)</f>
        <v>#N/A</v>
      </c>
      <c r="L4" s="29" t="e">
        <f t="shared" ref="L4:L5" si="3">J4-I4</f>
        <v>#N/A</v>
      </c>
    </row>
    <row r="5" spans="1:15" x14ac:dyDescent="0.3">
      <c r="B5" s="26"/>
      <c r="C5" s="26"/>
      <c r="D5" s="7" t="e">
        <f>INDEX($B$20:$N$32, MATCH(B5, $A$20:$A$32, 0), MATCH(C5, $B$18:$N$18, 0))</f>
        <v>#N/A</v>
      </c>
      <c r="E5" s="26"/>
      <c r="F5" s="17" t="e">
        <f t="shared" si="0"/>
        <v>#N/A</v>
      </c>
      <c r="G5" s="17" t="e">
        <f t="shared" si="1"/>
        <v>#N/A</v>
      </c>
      <c r="H5">
        <f t="shared" si="2"/>
        <v>0</v>
      </c>
      <c r="I5" s="31"/>
      <c r="J5" s="17" t="e">
        <f>I5/(1-D5)</f>
        <v>#N/A</v>
      </c>
      <c r="K5" s="17" t="e">
        <f>IF(B5=0,J5,J5/B5)</f>
        <v>#N/A</v>
      </c>
      <c r="L5" s="29" t="e">
        <f t="shared" si="3"/>
        <v>#N/A</v>
      </c>
      <c r="O5" s="29"/>
    </row>
    <row r="6" spans="1:15" x14ac:dyDescent="0.3">
      <c r="B6" s="26"/>
      <c r="C6" s="26"/>
      <c r="D6" s="7" t="e">
        <f t="shared" ref="D6:D16" si="4">INDEX($B$20:$N$32, MATCH(B6, $A$20:$A$32, 0), MATCH(C6, $B$18:$N$18, 0))</f>
        <v>#N/A</v>
      </c>
      <c r="E6" s="26"/>
      <c r="F6" s="17" t="e">
        <f>E6*(1-D6)</f>
        <v>#N/A</v>
      </c>
      <c r="G6" s="17" t="e">
        <f t="shared" ref="G6:G16" si="5">E6-F6</f>
        <v>#N/A</v>
      </c>
      <c r="H6">
        <f t="shared" ref="H6:H16" si="6">IF(B6=0,E6,E6/B6)</f>
        <v>0</v>
      </c>
      <c r="I6" s="31"/>
      <c r="J6" s="17" t="e">
        <f t="shared" ref="J6:J16" si="7">I6/(1-D6)</f>
        <v>#N/A</v>
      </c>
      <c r="K6" s="17" t="e">
        <f t="shared" ref="K6:K16" si="8">IF(B6=0,J6,J6/B6)</f>
        <v>#N/A</v>
      </c>
      <c r="L6" s="29" t="e">
        <f t="shared" ref="L6:L16" si="9">J6-I6</f>
        <v>#N/A</v>
      </c>
    </row>
    <row r="7" spans="1:15" x14ac:dyDescent="0.3">
      <c r="B7" s="26"/>
      <c r="C7" s="26"/>
      <c r="D7" s="7" t="e">
        <f t="shared" si="4"/>
        <v>#N/A</v>
      </c>
      <c r="E7" s="26"/>
      <c r="F7" s="17" t="e">
        <f t="shared" ref="F6:F16" si="10">E7*(1-D7)</f>
        <v>#N/A</v>
      </c>
      <c r="G7" s="17" t="e">
        <f t="shared" si="5"/>
        <v>#N/A</v>
      </c>
      <c r="H7">
        <f t="shared" si="6"/>
        <v>0</v>
      </c>
      <c r="I7" s="31"/>
      <c r="J7" s="17" t="e">
        <f t="shared" si="7"/>
        <v>#N/A</v>
      </c>
      <c r="K7" s="17" t="e">
        <f t="shared" si="8"/>
        <v>#N/A</v>
      </c>
      <c r="L7" s="29" t="e">
        <f t="shared" si="9"/>
        <v>#N/A</v>
      </c>
    </row>
    <row r="8" spans="1:15" x14ac:dyDescent="0.3">
      <c r="B8" s="26"/>
      <c r="C8" s="26"/>
      <c r="D8" s="7" t="e">
        <f t="shared" si="4"/>
        <v>#N/A</v>
      </c>
      <c r="E8" s="26"/>
      <c r="F8" s="17" t="e">
        <f t="shared" si="10"/>
        <v>#N/A</v>
      </c>
      <c r="G8" s="17" t="e">
        <f t="shared" si="5"/>
        <v>#N/A</v>
      </c>
      <c r="H8">
        <f t="shared" si="6"/>
        <v>0</v>
      </c>
      <c r="I8" s="31"/>
      <c r="J8" s="17" t="e">
        <f t="shared" si="7"/>
        <v>#N/A</v>
      </c>
      <c r="K8" s="17" t="e">
        <f t="shared" si="8"/>
        <v>#N/A</v>
      </c>
      <c r="L8" s="29" t="e">
        <f t="shared" si="9"/>
        <v>#N/A</v>
      </c>
    </row>
    <row r="9" spans="1:15" x14ac:dyDescent="0.3">
      <c r="B9" s="26"/>
      <c r="C9" s="26"/>
      <c r="D9" s="7" t="e">
        <f t="shared" si="4"/>
        <v>#N/A</v>
      </c>
      <c r="E9" s="26"/>
      <c r="F9" s="17" t="e">
        <f t="shared" si="10"/>
        <v>#N/A</v>
      </c>
      <c r="G9" s="17" t="e">
        <f t="shared" si="5"/>
        <v>#N/A</v>
      </c>
      <c r="H9">
        <f t="shared" si="6"/>
        <v>0</v>
      </c>
      <c r="I9" s="31"/>
      <c r="J9" s="17" t="e">
        <f t="shared" si="7"/>
        <v>#N/A</v>
      </c>
      <c r="K9" s="17" t="e">
        <f t="shared" si="8"/>
        <v>#N/A</v>
      </c>
      <c r="L9" s="29" t="e">
        <f t="shared" si="9"/>
        <v>#N/A</v>
      </c>
    </row>
    <row r="10" spans="1:15" x14ac:dyDescent="0.3">
      <c r="B10" s="26"/>
      <c r="C10" s="26"/>
      <c r="D10" s="7" t="e">
        <f t="shared" si="4"/>
        <v>#N/A</v>
      </c>
      <c r="E10" s="26"/>
      <c r="F10" s="17" t="e">
        <f t="shared" si="10"/>
        <v>#N/A</v>
      </c>
      <c r="G10" s="17" t="e">
        <f t="shared" si="5"/>
        <v>#N/A</v>
      </c>
      <c r="H10">
        <f t="shared" si="6"/>
        <v>0</v>
      </c>
      <c r="I10" s="31"/>
      <c r="J10" s="17" t="e">
        <f t="shared" si="7"/>
        <v>#N/A</v>
      </c>
      <c r="K10" s="17" t="e">
        <f t="shared" si="8"/>
        <v>#N/A</v>
      </c>
      <c r="L10" s="29" t="e">
        <f t="shared" si="9"/>
        <v>#N/A</v>
      </c>
    </row>
    <row r="11" spans="1:15" x14ac:dyDescent="0.3">
      <c r="B11" s="26"/>
      <c r="C11" s="26"/>
      <c r="D11" s="7" t="e">
        <f t="shared" si="4"/>
        <v>#N/A</v>
      </c>
      <c r="E11" s="26"/>
      <c r="F11" s="17" t="e">
        <f t="shared" si="10"/>
        <v>#N/A</v>
      </c>
      <c r="G11" s="17" t="e">
        <f t="shared" si="5"/>
        <v>#N/A</v>
      </c>
      <c r="H11">
        <f t="shared" si="6"/>
        <v>0</v>
      </c>
      <c r="I11" s="31"/>
      <c r="J11" s="17" t="e">
        <f t="shared" si="7"/>
        <v>#N/A</v>
      </c>
      <c r="K11" s="17" t="e">
        <f t="shared" si="8"/>
        <v>#N/A</v>
      </c>
      <c r="L11" s="29" t="e">
        <f t="shared" si="9"/>
        <v>#N/A</v>
      </c>
    </row>
    <row r="12" spans="1:15" x14ac:dyDescent="0.3">
      <c r="B12" s="26"/>
      <c r="C12" s="26"/>
      <c r="D12" s="7" t="e">
        <f t="shared" si="4"/>
        <v>#N/A</v>
      </c>
      <c r="E12" s="26"/>
      <c r="F12" s="17" t="e">
        <f t="shared" si="10"/>
        <v>#N/A</v>
      </c>
      <c r="G12" s="17" t="e">
        <f t="shared" si="5"/>
        <v>#N/A</v>
      </c>
      <c r="H12">
        <f t="shared" si="6"/>
        <v>0</v>
      </c>
      <c r="I12" s="31"/>
      <c r="J12" s="17" t="e">
        <f t="shared" si="7"/>
        <v>#N/A</v>
      </c>
      <c r="K12" s="17" t="e">
        <f t="shared" si="8"/>
        <v>#N/A</v>
      </c>
      <c r="L12" s="29" t="e">
        <f t="shared" si="9"/>
        <v>#N/A</v>
      </c>
    </row>
    <row r="13" spans="1:15" x14ac:dyDescent="0.3">
      <c r="B13" s="26"/>
      <c r="C13" s="26"/>
      <c r="D13" s="7" t="e">
        <f t="shared" si="4"/>
        <v>#N/A</v>
      </c>
      <c r="E13" s="26"/>
      <c r="F13" s="17" t="e">
        <f t="shared" si="10"/>
        <v>#N/A</v>
      </c>
      <c r="G13" s="17" t="e">
        <f t="shared" si="5"/>
        <v>#N/A</v>
      </c>
      <c r="H13">
        <f t="shared" si="6"/>
        <v>0</v>
      </c>
      <c r="I13" s="31"/>
      <c r="J13" s="17" t="e">
        <f t="shared" si="7"/>
        <v>#N/A</v>
      </c>
      <c r="K13" s="17" t="e">
        <f t="shared" si="8"/>
        <v>#N/A</v>
      </c>
      <c r="L13" s="29" t="e">
        <f t="shared" si="9"/>
        <v>#N/A</v>
      </c>
    </row>
    <row r="14" spans="1:15" x14ac:dyDescent="0.3">
      <c r="B14" s="26"/>
      <c r="C14" s="26"/>
      <c r="D14" s="7" t="e">
        <f t="shared" si="4"/>
        <v>#N/A</v>
      </c>
      <c r="E14" s="26"/>
      <c r="F14" s="17" t="e">
        <f t="shared" si="10"/>
        <v>#N/A</v>
      </c>
      <c r="G14" s="17" t="e">
        <f t="shared" si="5"/>
        <v>#N/A</v>
      </c>
      <c r="H14">
        <f t="shared" si="6"/>
        <v>0</v>
      </c>
      <c r="I14" s="31"/>
      <c r="J14" s="17" t="e">
        <f t="shared" si="7"/>
        <v>#N/A</v>
      </c>
      <c r="K14" s="17" t="e">
        <f t="shared" si="8"/>
        <v>#N/A</v>
      </c>
      <c r="L14" s="29" t="e">
        <f t="shared" si="9"/>
        <v>#N/A</v>
      </c>
    </row>
    <row r="15" spans="1:15" x14ac:dyDescent="0.3">
      <c r="B15" s="26"/>
      <c r="C15" s="26"/>
      <c r="D15" s="7" t="e">
        <f t="shared" si="4"/>
        <v>#N/A</v>
      </c>
      <c r="E15" s="26"/>
      <c r="F15" s="17" t="e">
        <f t="shared" si="10"/>
        <v>#N/A</v>
      </c>
      <c r="G15" s="17" t="e">
        <f t="shared" si="5"/>
        <v>#N/A</v>
      </c>
      <c r="H15">
        <f t="shared" si="6"/>
        <v>0</v>
      </c>
      <c r="I15" s="31"/>
      <c r="J15" s="17" t="e">
        <f t="shared" si="7"/>
        <v>#N/A</v>
      </c>
      <c r="K15" s="17" t="e">
        <f t="shared" si="8"/>
        <v>#N/A</v>
      </c>
      <c r="L15" s="29" t="e">
        <f t="shared" si="9"/>
        <v>#N/A</v>
      </c>
    </row>
    <row r="16" spans="1:15" ht="15" thickBot="1" x14ac:dyDescent="0.35">
      <c r="B16" s="26"/>
      <c r="C16" s="26"/>
      <c r="D16" s="7" t="e">
        <f t="shared" si="4"/>
        <v>#N/A</v>
      </c>
      <c r="E16" s="26"/>
      <c r="F16" s="17" t="e">
        <f t="shared" si="10"/>
        <v>#N/A</v>
      </c>
      <c r="G16" s="17" t="e">
        <f t="shared" si="5"/>
        <v>#N/A</v>
      </c>
      <c r="H16">
        <f t="shared" si="6"/>
        <v>0</v>
      </c>
      <c r="I16" s="31"/>
      <c r="J16" s="17" t="e">
        <f t="shared" si="7"/>
        <v>#N/A</v>
      </c>
      <c r="K16" s="17" t="e">
        <f t="shared" si="8"/>
        <v>#N/A</v>
      </c>
      <c r="L16" s="29" t="e">
        <f t="shared" si="9"/>
        <v>#N/A</v>
      </c>
    </row>
    <row r="17" spans="1:15" ht="18.600000000000001" thickBot="1" x14ac:dyDescent="0.4">
      <c r="A17" s="32" t="s">
        <v>36</v>
      </c>
      <c r="B17" s="33"/>
      <c r="C17" s="33"/>
      <c r="D17" s="33"/>
      <c r="E17" s="33"/>
      <c r="F17" s="33"/>
      <c r="G17" s="33"/>
      <c r="H17" s="33"/>
      <c r="I17" s="33"/>
      <c r="J17" s="33"/>
      <c r="K17" s="34"/>
      <c r="L17" s="35" t="s">
        <v>27</v>
      </c>
      <c r="M17" s="36"/>
      <c r="N17" s="37"/>
      <c r="O17" s="29"/>
    </row>
    <row r="18" spans="1:15" x14ac:dyDescent="0.3">
      <c r="A18" t="s">
        <v>38</v>
      </c>
      <c r="B18" s="18" t="s">
        <v>34</v>
      </c>
      <c r="C18" s="18" t="s">
        <v>35</v>
      </c>
      <c r="D18" s="18" t="s">
        <v>32</v>
      </c>
      <c r="E18" s="18" t="s">
        <v>28</v>
      </c>
      <c r="F18" s="16" t="s">
        <v>37</v>
      </c>
      <c r="G18" s="18" t="s">
        <v>39</v>
      </c>
      <c r="H18" s="18" t="s">
        <v>41</v>
      </c>
      <c r="I18" s="18" t="s">
        <v>42</v>
      </c>
      <c r="J18" s="18" t="s">
        <v>43</v>
      </c>
      <c r="K18" s="18" t="s">
        <v>44</v>
      </c>
      <c r="L18" s="23" t="s">
        <v>25</v>
      </c>
      <c r="M18" s="9" t="s">
        <v>26</v>
      </c>
      <c r="N18" t="s">
        <v>24</v>
      </c>
    </row>
    <row r="19" spans="1:15" x14ac:dyDescent="0.3">
      <c r="B19" s="19" t="s">
        <v>29</v>
      </c>
      <c r="C19" s="19" t="s">
        <v>29</v>
      </c>
      <c r="D19" s="19" t="s">
        <v>29</v>
      </c>
      <c r="E19" s="19" t="s">
        <v>29</v>
      </c>
      <c r="F19" s="19" t="s">
        <v>29</v>
      </c>
      <c r="G19" s="25" t="s">
        <v>40</v>
      </c>
      <c r="H19" s="25" t="s">
        <v>30</v>
      </c>
      <c r="I19" s="25" t="s">
        <v>30</v>
      </c>
      <c r="J19" s="25" t="s">
        <v>30</v>
      </c>
      <c r="K19" s="25" t="s">
        <v>30</v>
      </c>
      <c r="L19" s="23"/>
      <c r="M19" s="9"/>
    </row>
    <row r="20" spans="1:15" x14ac:dyDescent="0.3">
      <c r="A20">
        <v>0</v>
      </c>
      <c r="B20" s="2">
        <v>7.4999999999999997E-3</v>
      </c>
      <c r="C20" s="11">
        <v>7.9000000000000008E-3</v>
      </c>
      <c r="D20" s="11">
        <v>8.5000000000000006E-3</v>
      </c>
      <c r="E20" s="11">
        <v>1.37E-2</v>
      </c>
      <c r="F20" s="4">
        <v>2.29E-2</v>
      </c>
      <c r="G20" s="24">
        <v>2.7900000000000001E-2</v>
      </c>
      <c r="H20" s="24">
        <v>1.8800000000000001E-2</v>
      </c>
      <c r="I20" s="24">
        <v>1.9800000000000002E-2</v>
      </c>
      <c r="J20" s="24">
        <v>2.0799999999999999E-2</v>
      </c>
      <c r="K20" s="24">
        <v>2.58E-2</v>
      </c>
      <c r="L20" s="5" t="s">
        <v>0</v>
      </c>
      <c r="M20" s="6" t="s">
        <v>1</v>
      </c>
      <c r="N20" s="8">
        <v>1.5900000000000001E-2</v>
      </c>
    </row>
    <row r="21" spans="1:15" x14ac:dyDescent="0.3">
      <c r="A21">
        <v>1</v>
      </c>
      <c r="B21" s="2">
        <v>2.69E-2</v>
      </c>
      <c r="C21" s="11">
        <v>2.7900000000000001E-2</v>
      </c>
      <c r="D21" s="11">
        <v>2.8899999999999999E-2</v>
      </c>
      <c r="E21" s="11">
        <v>3.15E-2</v>
      </c>
      <c r="F21" s="4">
        <v>5.4899999999999997E-2</v>
      </c>
      <c r="G21" s="24">
        <v>5.9900000000000002E-2</v>
      </c>
      <c r="H21" s="24">
        <v>4.4600000000000001E-2</v>
      </c>
      <c r="I21" s="24">
        <v>4.5600000000000002E-2</v>
      </c>
      <c r="J21" s="24">
        <v>4.65E-2</v>
      </c>
      <c r="K21" s="24">
        <v>4.9099999999999998E-2</v>
      </c>
      <c r="L21" s="5" t="s">
        <v>2</v>
      </c>
      <c r="M21" s="6" t="s">
        <v>23</v>
      </c>
      <c r="N21" s="8">
        <v>3.9899999999999998E-2</v>
      </c>
    </row>
    <row r="22" spans="1:15" x14ac:dyDescent="0.3">
      <c r="A22">
        <v>2</v>
      </c>
      <c r="B22" s="2">
        <v>3.9399999999999998E-2</v>
      </c>
      <c r="C22" s="11">
        <v>4.0800000000000003E-2</v>
      </c>
      <c r="D22" s="11">
        <v>4.2200000000000001E-2</v>
      </c>
      <c r="E22" s="11">
        <v>5.3900000000000003E-2</v>
      </c>
      <c r="F22" s="4">
        <v>0.1089</v>
      </c>
      <c r="G22" s="24">
        <v>0.1139</v>
      </c>
      <c r="H22" s="24">
        <v>5.8099999999999999E-2</v>
      </c>
      <c r="I22" s="24">
        <v>5.9499999999999997E-2</v>
      </c>
      <c r="J22" s="24">
        <v>6.0900000000000003E-2</v>
      </c>
      <c r="K22" s="24">
        <v>6.4699999999999994E-2</v>
      </c>
      <c r="L22" s="5" t="s">
        <v>3</v>
      </c>
      <c r="M22" s="6" t="s">
        <v>4</v>
      </c>
      <c r="N22" s="8">
        <v>8.9899999999999994E-2</v>
      </c>
    </row>
    <row r="23" spans="1:15" x14ac:dyDescent="0.3">
      <c r="A23">
        <v>3</v>
      </c>
      <c r="B23" s="2">
        <v>4.4600000000000001E-2</v>
      </c>
      <c r="C23" s="11">
        <v>4.65E-2</v>
      </c>
      <c r="D23" s="11">
        <v>4.8300000000000003E-2</v>
      </c>
      <c r="E23" s="11">
        <v>6.1199999999999997E-2</v>
      </c>
      <c r="F23" s="4">
        <v>0.11990000000000001</v>
      </c>
      <c r="G23" s="24">
        <v>0.1249</v>
      </c>
      <c r="H23" s="24">
        <v>6.3200000000000006E-2</v>
      </c>
      <c r="I23" s="24">
        <v>6.5000000000000002E-2</v>
      </c>
      <c r="J23" s="24">
        <v>6.6900000000000001E-2</v>
      </c>
      <c r="K23" s="24">
        <v>7.1999999999999995E-2</v>
      </c>
      <c r="L23" s="5" t="s">
        <v>5</v>
      </c>
      <c r="M23" s="6" t="s">
        <v>6</v>
      </c>
      <c r="N23" s="8">
        <v>0.1099</v>
      </c>
    </row>
    <row r="24" spans="1:15" x14ac:dyDescent="0.3">
      <c r="A24">
        <v>4</v>
      </c>
      <c r="B24" s="2">
        <v>4.9799999999999997E-2</v>
      </c>
      <c r="C24" s="11">
        <v>5.21E-2</v>
      </c>
      <c r="D24" s="11">
        <v>5.4399999999999997E-2</v>
      </c>
      <c r="E24" s="11">
        <v>6.8500000000000005E-2</v>
      </c>
      <c r="F24" s="4">
        <v>0.12590000000000001</v>
      </c>
      <c r="G24" s="24">
        <v>0.13089999999999999</v>
      </c>
      <c r="H24" s="24">
        <v>6.83E-2</v>
      </c>
      <c r="I24" s="24">
        <v>7.0499999999999993E-2</v>
      </c>
      <c r="J24" s="24">
        <v>7.2800000000000004E-2</v>
      </c>
      <c r="K24" s="24">
        <v>7.9200000000000007E-2</v>
      </c>
      <c r="L24" s="5" t="s">
        <v>7</v>
      </c>
      <c r="M24" s="6" t="s">
        <v>8</v>
      </c>
      <c r="N24" s="8">
        <v>0.11990000000000001</v>
      </c>
    </row>
    <row r="25" spans="1:15" x14ac:dyDescent="0.3">
      <c r="A25">
        <v>5</v>
      </c>
      <c r="B25" s="2">
        <v>5.4899999999999997E-2</v>
      </c>
      <c r="C25" s="11">
        <v>5.7700000000000001E-2</v>
      </c>
      <c r="D25" s="11">
        <v>6.0499999999999998E-2</v>
      </c>
      <c r="E25" s="11">
        <v>7.5700000000000003E-2</v>
      </c>
      <c r="F25" s="4">
        <v>0.13289999999999999</v>
      </c>
      <c r="G25" s="24">
        <v>0.13789999999999999</v>
      </c>
      <c r="H25" s="24">
        <v>7.3300000000000004E-2</v>
      </c>
      <c r="I25" s="24">
        <v>7.5999999999999998E-2</v>
      </c>
      <c r="J25" s="24">
        <v>7.8700000000000006E-2</v>
      </c>
      <c r="K25" s="24">
        <v>8.6300000000000002E-2</v>
      </c>
      <c r="L25" s="5" t="s">
        <v>9</v>
      </c>
      <c r="M25" s="6" t="s">
        <v>10</v>
      </c>
      <c r="N25" s="8">
        <v>0.12989999999999999</v>
      </c>
    </row>
    <row r="26" spans="1:15" x14ac:dyDescent="0.3">
      <c r="A26">
        <v>6</v>
      </c>
      <c r="B26" s="2">
        <v>5.9900000000000002E-2</v>
      </c>
      <c r="C26" s="11">
        <v>6.3200000000000006E-2</v>
      </c>
      <c r="D26" s="11">
        <v>6.6400000000000001E-2</v>
      </c>
      <c r="E26" s="11">
        <v>8.2799999999999999E-2</v>
      </c>
      <c r="F26" s="4">
        <v>0.1399</v>
      </c>
      <c r="G26" s="24">
        <v>0.1449</v>
      </c>
      <c r="H26" s="24">
        <v>7.8299999999999995E-2</v>
      </c>
      <c r="I26" s="24">
        <v>8.1500000000000003E-2</v>
      </c>
      <c r="J26" s="24">
        <v>8.4599999999999995E-2</v>
      </c>
      <c r="K26" s="24">
        <v>9.3299999999999994E-2</v>
      </c>
      <c r="L26" s="5" t="s">
        <v>11</v>
      </c>
      <c r="M26" s="6" t="s">
        <v>12</v>
      </c>
      <c r="N26" s="8">
        <v>0.1399</v>
      </c>
    </row>
    <row r="27" spans="1:15" x14ac:dyDescent="0.3">
      <c r="A27">
        <v>7</v>
      </c>
      <c r="B27" s="2">
        <v>6.5100000000000005E-2</v>
      </c>
      <c r="C27" s="11">
        <v>6.8699999999999997E-2</v>
      </c>
      <c r="D27" s="11">
        <v>7.2400000000000006E-2</v>
      </c>
      <c r="E27" s="11">
        <v>8.9899999999999994E-2</v>
      </c>
      <c r="F27" s="4">
        <v>0.14990000000000001</v>
      </c>
      <c r="G27" s="24">
        <v>0.15490000000000001</v>
      </c>
      <c r="H27" s="24">
        <v>8.3400000000000002E-2</v>
      </c>
      <c r="I27" s="24">
        <v>8.6900000000000005E-2</v>
      </c>
      <c r="J27" s="24">
        <v>9.0499999999999997E-2</v>
      </c>
      <c r="K27" s="24">
        <v>0.1003</v>
      </c>
      <c r="L27" s="5" t="s">
        <v>13</v>
      </c>
      <c r="M27" s="6" t="s">
        <v>14</v>
      </c>
      <c r="N27" s="8">
        <v>0.14990000000000001</v>
      </c>
    </row>
    <row r="28" spans="1:15" x14ac:dyDescent="0.3">
      <c r="A28">
        <v>8</v>
      </c>
      <c r="B28" s="2">
        <v>6.9900000000000004E-2</v>
      </c>
      <c r="C28" s="15" t="s">
        <v>33</v>
      </c>
      <c r="D28" s="15" t="s">
        <v>31</v>
      </c>
      <c r="E28" s="11">
        <v>9.69E-2</v>
      </c>
      <c r="F28" s="4">
        <v>0.15590000000000001</v>
      </c>
      <c r="G28" s="24">
        <v>0.16089999999999999</v>
      </c>
      <c r="H28" s="24">
        <v>8.8300000000000003E-2</v>
      </c>
      <c r="I28" s="24">
        <v>9.2299999999999993E-2</v>
      </c>
      <c r="J28" s="24">
        <v>9.6299999999999997E-2</v>
      </c>
      <c r="K28" s="24">
        <v>0.1072</v>
      </c>
      <c r="L28" s="5" t="s">
        <v>15</v>
      </c>
      <c r="M28" s="6" t="s">
        <v>16</v>
      </c>
      <c r="N28" s="8">
        <v>0.15989999999999999</v>
      </c>
    </row>
    <row r="29" spans="1:15" x14ac:dyDescent="0.3">
      <c r="A29">
        <v>9</v>
      </c>
      <c r="B29" s="2">
        <v>7.51E-2</v>
      </c>
      <c r="C29" s="11">
        <v>7.9600000000000004E-2</v>
      </c>
      <c r="D29" s="11">
        <v>8.4099999999999994E-2</v>
      </c>
      <c r="E29" s="11">
        <v>0.1038</v>
      </c>
      <c r="F29" s="4">
        <v>0.16189999999999999</v>
      </c>
      <c r="G29" s="24">
        <v>0.16689999999999999</v>
      </c>
      <c r="H29" s="24">
        <v>9.3200000000000005E-2</v>
      </c>
      <c r="I29" s="24">
        <v>9.7600000000000006E-2</v>
      </c>
      <c r="J29" s="24">
        <v>0.10199999999999999</v>
      </c>
      <c r="K29" s="24">
        <v>0.11409999999999999</v>
      </c>
      <c r="L29" s="5" t="s">
        <v>17</v>
      </c>
      <c r="M29" s="6" t="s">
        <v>18</v>
      </c>
      <c r="N29" s="8">
        <v>0.1699</v>
      </c>
    </row>
    <row r="30" spans="1:15" x14ac:dyDescent="0.3">
      <c r="A30">
        <v>10</v>
      </c>
      <c r="B30" s="2">
        <v>7.9899999999999999E-2</v>
      </c>
      <c r="C30" s="11">
        <v>8.4900000000000003E-2</v>
      </c>
      <c r="D30" s="11">
        <v>8.9800000000000005E-2</v>
      </c>
      <c r="E30" s="38">
        <v>0.1106</v>
      </c>
      <c r="F30" s="4">
        <v>0.16889999999999999</v>
      </c>
      <c r="G30" s="24">
        <v>0.1739</v>
      </c>
      <c r="H30" s="24">
        <v>9.8100000000000007E-2</v>
      </c>
      <c r="I30" s="24">
        <v>0.10290000000000001</v>
      </c>
      <c r="J30" s="24">
        <v>0.1076</v>
      </c>
      <c r="K30" s="24">
        <v>0.1208</v>
      </c>
      <c r="L30" s="5" t="s">
        <v>19</v>
      </c>
      <c r="M30" s="6" t="s">
        <v>19</v>
      </c>
      <c r="N30" s="8">
        <v>0.17899999999999999</v>
      </c>
    </row>
    <row r="31" spans="1:15" x14ac:dyDescent="0.3">
      <c r="A31">
        <v>11</v>
      </c>
      <c r="B31" s="2">
        <v>8.4900000000000003E-2</v>
      </c>
      <c r="C31" s="11">
        <v>9.0300000000000005E-2</v>
      </c>
      <c r="D31" s="11">
        <v>9.5600000000000004E-2</v>
      </c>
      <c r="E31" s="11">
        <v>0.1174</v>
      </c>
      <c r="F31" s="4">
        <v>0.1789</v>
      </c>
      <c r="G31" s="24">
        <v>0.18390000000000001</v>
      </c>
      <c r="H31" s="24">
        <v>0.10290000000000001</v>
      </c>
      <c r="I31" s="24">
        <v>0.1081</v>
      </c>
      <c r="J31" s="24">
        <v>0.1133</v>
      </c>
      <c r="K31" s="24">
        <v>0.1275</v>
      </c>
      <c r="L31" s="5" t="s">
        <v>20</v>
      </c>
      <c r="M31" s="6" t="s">
        <v>21</v>
      </c>
      <c r="N31" s="8">
        <v>0.17899999999999999</v>
      </c>
    </row>
    <row r="32" spans="1:15" x14ac:dyDescent="0.3">
      <c r="A32">
        <v>12</v>
      </c>
      <c r="B32" s="2">
        <v>8.9899999999999994E-2</v>
      </c>
      <c r="C32" s="11">
        <v>9.5600000000000004E-2</v>
      </c>
      <c r="D32" s="11">
        <v>0.1012</v>
      </c>
      <c r="E32" s="11">
        <v>0.124</v>
      </c>
      <c r="F32" s="4">
        <v>0.18290000000000001</v>
      </c>
      <c r="G32" s="24">
        <v>0.18790000000000001</v>
      </c>
      <c r="H32" s="24">
        <v>0.1077</v>
      </c>
      <c r="I32" s="24">
        <v>0.1133</v>
      </c>
      <c r="J32" s="24">
        <v>0.1188</v>
      </c>
      <c r="K32" s="24">
        <v>0.1341</v>
      </c>
      <c r="L32" s="20" t="s">
        <v>22</v>
      </c>
      <c r="M32" s="21" t="s">
        <v>22</v>
      </c>
      <c r="N32" s="22">
        <v>0.17899999999999999</v>
      </c>
    </row>
    <row r="33" spans="2:14" x14ac:dyDescent="0.3">
      <c r="B33" s="2"/>
      <c r="C33" s="12"/>
      <c r="D33" s="12"/>
      <c r="E33" s="11"/>
      <c r="F33" s="4"/>
      <c r="H33" s="13"/>
      <c r="I33" s="13"/>
      <c r="J33" s="14"/>
    </row>
    <row r="34" spans="2:14" x14ac:dyDescent="0.3">
      <c r="F34" s="4"/>
      <c r="H34" s="13"/>
      <c r="I34" s="13"/>
      <c r="J34" s="14"/>
    </row>
    <row r="37" spans="2:14" x14ac:dyDescent="0.3">
      <c r="K37" s="1"/>
      <c r="L37" s="1"/>
      <c r="M37" s="30"/>
      <c r="N37" s="3"/>
    </row>
    <row r="38" spans="2:14" x14ac:dyDescent="0.3">
      <c r="K38" s="1"/>
      <c r="L38" s="1"/>
      <c r="M38" s="30"/>
      <c r="N38" s="3"/>
    </row>
    <row r="39" spans="2:14" x14ac:dyDescent="0.3">
      <c r="K39" s="1"/>
      <c r="L39" s="1"/>
      <c r="M39" s="30"/>
      <c r="N39" s="3"/>
    </row>
    <row r="40" spans="2:14" x14ac:dyDescent="0.3">
      <c r="K40" s="1"/>
      <c r="L40" s="1"/>
      <c r="M40" s="30"/>
      <c r="N40" s="3"/>
    </row>
    <row r="41" spans="2:14" x14ac:dyDescent="0.3">
      <c r="K41" s="1"/>
      <c r="L41" s="1"/>
      <c r="M41" s="30"/>
      <c r="N41" s="3"/>
    </row>
    <row r="42" spans="2:14" x14ac:dyDescent="0.3">
      <c r="K42" s="1"/>
      <c r="L42" s="1"/>
      <c r="M42" s="30"/>
      <c r="N42" s="3"/>
    </row>
    <row r="48" spans="2:14" x14ac:dyDescent="0.3">
      <c r="B48" s="10"/>
      <c r="C48" s="10"/>
      <c r="D48" s="10"/>
      <c r="E48" s="10"/>
    </row>
  </sheetData>
  <mergeCells count="2">
    <mergeCell ref="A17:K17"/>
    <mergeCell ref="L17:N17"/>
  </mergeCells>
  <phoneticPr fontId="5" type="noConversion"/>
  <dataValidations count="3">
    <dataValidation type="list" allowBlank="1" showInputMessage="1" showErrorMessage="1" sqref="B3:B16" xr:uid="{E84B3F83-929D-43BE-BA41-ED24EFAB2A78}">
      <formula1>$A$20:$A$32</formula1>
    </dataValidation>
    <dataValidation type="list" allowBlank="1" showInputMessage="1" showErrorMessage="1" sqref="B18:K18" xr:uid="{50C5AD59-7FBC-4CCB-A74D-1659D88670A4}">
      <formula1>$B$18:$K$18</formula1>
    </dataValidation>
    <dataValidation type="list" allowBlank="1" showInputMessage="1" showErrorMessage="1" sqref="C3:C16" xr:uid="{3BBB0A18-61CC-4DC3-81C1-9D9624D01DF2}">
      <formula1>$B$18:$N$18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S U q M q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K y j R d Q q y 0 Y d x b f S h n r A D A A A A / / 8 D A F B L A w Q U A A I A C A A A A C E A h d w + e J Q B A A D y A w A A E w A A A E Z v c m 1 1 b G F z L 1 N l Y 3 R p b 2 4 x L m 2 s U 9 t K A z E Q f S / 0 H 4 b 1 Z R e W h b a P 4 o P 2 A k I V b Y s + F C n p 7 m i D u S z J r F p K / 9 3 p r p d U v E A x L y G Z m X N O Z k 4 8 5 i S t g W m z d 4 7 b r X b L r 4 T D A o 6 i m V i i E h 2 I u 0 k E J 6 C Q 2 i 3 g N b K G k C + G L z m q r F 8 5 h 4 Z u r X t c W v s Y J 5 v 5 p d B 4 8 l 4 e 3 W 3 n / V 2 F o b u 0 A W B o W V o 4 V Y R O F H Y H z s k K s 5 k T x t 9 b p / t W V d r M 1 i X 6 u K Z L N 5 t o d 2 k Y M A X i A B C + 0 H a b f G A O 5 J M s p I M m D U r r Y I B K a k n M 4 T 5 J p q W S 1 B D E X 5 W k E L D U i R x o K m Z M d 7 Z + Q 0 Q X R 8 A p 1 5 U l n N K a Y f v + K U n h Q 2 X W C c C y b n j o R Y H q P f 7 O H 6 3 4 8 5 F B m 7 L 9 R o X S u j 9 G e h y 5 Q p f z s M Q D i + A k b n G 7 J c 0 P e k P H v A 1 8 s e g e 7 h Y u / n f D H N y J O m I q v U Q X G m 0 s z U p 4 Q A 1 n T J 9 b m K C 2 P B b h A 5 O h 4 j 8 1 s c / + G 4 + h y F d g L M F Y e s r O / V C X t I 7 r Q w 2 F F 4 L y l T Q P 5 4 T a x x P M r S u y k U R V 3 A h V 8 R M X t d U Y y l R K b Z N k b 0 S / 6 D t + B Q A A / / 8 D A F B L A Q I t A B Q A B g A I A A A A I Q A q 3 a p A 0 g A A A D c B A A A T A A A A A A A A A A A A A A A A A A A A A A B b Q 2 9 u d G V u d F 9 U e X B l c 1 0 u e G 1 s U E s B A i 0 A F A A C A A g A A A A h A E E l K j K u A A A A + A A A A B I A A A A A A A A A A A A A A A A A C w M A A E N v b m Z p Z y 9 Q Y W N r Y W d l L n h t b F B L A Q I t A B Q A A g A I A A A A I Q C F 3 D 5 4 l A E A A P I D A A A T A A A A A A A A A A A A A A A A A O k D A A B G b 3 J t d W x h c y 9 T Z W N 0 a W 9 u M S 5 t U E s F B g A A A A A D A A M A w g A A A K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E g A A A A A A A J s S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y V D E x O j M x O j E 0 L j E 5 N z I 1 N T d a I i 8 + P E V u d H J 5 I F R 5 c G U 9 I k Z p b G x D b 2 x 1 b W 5 U e X B l c y I g V m F s d W U 9 I n N C Z 1 l F I i 8 + P E V u d H J 5 I F R 5 c G U 9 I k Z p b G x D b 2 x 1 b W 5 O Y W 1 l c y I g V m F s d W U 9 I n N b J n F 1 b 3 Q 7 Q 2 9 s d W 5 h M S 4 x J n F 1 b 3 Q 7 L C Z x d W 9 0 O 0 N v b H V u Y T E u M i Z x d W 9 0 O y w m c X V v d D t D b 2 x 1 b m E x L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y K S 9 U a X B v I E F s d G V y Y W R v M S 5 7 Q 2 9 s d W 5 h M S 4 x L D B 9 J n F 1 b 3 Q 7 L C Z x d W 9 0 O 1 N l Y 3 R p b 2 4 x L 1 R h Y m V s Y T E g K D I p L 1 R p c G 8 g Q W x 0 Z X J h Z G 8 x L n t D b 2 x 1 b m E x L j I s M X 0 m c X V v d D s s J n F 1 b 3 Q 7 U 2 V j d G l v b j E v V G F i Z W x h M S A o M i k v V G l w b y B B b H R l c m F k b z E u e 0 N v b H V u Y T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I C g y K S 9 U a X B v I E F s d G V y Y W R v M S 5 7 Q 2 9 s d W 5 h M S 4 x L D B 9 J n F 1 b 3 Q 7 L C Z x d W 9 0 O 1 N l Y 3 R p b 2 4 x L 1 R h Y m V s Y T E g K D I p L 1 R p c G 8 g Q W x 0 Z X J h Z G 8 x L n t D b 2 x 1 b m E x L j I s M X 0 m c X V v d D s s J n F 1 b 3 Q 7 U 2 V j d G l v b j E v V G F i Z W x h M S A o M i k v V G l w b y B B b H R l c m F k b z E u e 0 N v b H V u Y T E u M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V s Y T F f X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w M l Q x M T o z N z o z N C 4 0 M z k 5 N T Y 0 W i I v P j x F b n R y e S B U e X B l P S J G a W x s Q 2 9 s d W 1 u V H l w Z X M i I F Z h b H V l P S J z Q m d Z R i I v P j x F b n R y e S B U e X B l P S J G a W x s Q 2 9 s d W 1 u T m F t Z X M i I F Z h b H V l P S J z W y Z x d W 9 0 O 0 N v b H V u Y T E u M S Z x d W 9 0 O y w m c X V v d D t D b 2 x 1 b m E x L j I m c X V v d D s s J n F 1 b 3 Q 7 Q 2 9 s d W 5 h M S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V 9 f M i 9 U a X B v I E F s d G V y Y W R v L n t D b 2 x 1 b m E x L j E s M H 0 m c X V v d D s s J n F 1 b 3 Q 7 U 2 V j d G l v b j E v V G F i Z W x h M V 9 f M i 9 U a X B v I E F s d G V y Y W R v L n t D b 2 x 1 b m E x L j I s M X 0 m c X V v d D s s J n F 1 b 3 Q 7 U 2 V j d G l v b j E v V G F i Z W x h M V 9 f M i 9 U a X B v I E F s d G V y Y W R v L n t D b 2 x 1 b m E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V 9 f M i 9 U a X B v I E F s d G V y Y W R v L n t D b 2 x 1 b m E x L j E s M H 0 m c X V v d D s s J n F 1 b 3 Q 7 U 2 V j d G l v b j E v V G F i Z W x h M V 9 f M i 9 U a X B v I E F s d G V y Y W R v L n t D b 2 x 1 b m E x L j I s M X 0 m c X V v d D s s J n F 1 b 3 Q 7 U 2 V j d G l v b j E v V G F i Z W x h M V 9 f M i 9 U a X B v I E F s d G V y Y W R v L n t D b 2 x 1 b m E x L j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n w 6 N v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S U y M C g y K S 9 E a X Z p Z G l y J T I w Q 2 9 s d W 5 h J T I w c G 9 y J T I w R G V s a W 1 p d G F k b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V 9 f M i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Z W x h M V 9 f M i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V s Y T F f X z I v T G l u a G F z J T I w Z W 0 l M j B C c m F u Y 2 8 l M j B S Z W 1 v d m l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6 H 4 b Y x N 7 d F i h w p W p w c t n 4 A A A A A A g A A A A A A E G Y A A A A B A A A g A A A A k D W l u 0 u v / u R J d D j 2 I X F E G G 1 t f + b d C M 7 g H Y r O b b V 7 Q 2 Y A A A A A D o A A A A A C A A A g A A A A + Y N 4 k j L + s j 0 k F k + 4 Q V E U 1 R V e q H F u V c 0 7 R 4 R k g O Y N M O J Q A A A A j W K I 3 D Q E V w n o / f Q 2 x w 3 K V q N V s T e 8 W E L z o r s 1 p I q c d C J C 6 L Y l e / E g I c M B l W G 6 c 8 l p 0 C j C k a 9 S k L O v w P L N e W v O H 5 W 6 q P M 5 f 6 o 4 a L 4 z a s a m N 6 d A A A A A 3 s Z 8 9 b B C I 1 k J u O E t g q H w 9 Q q b C L x r 1 W x f b u H 3 8 y r 9 e J G m X 1 n q s O r s d P D L a r g 6 q q X 8 A F g o t y s G i k P 4 e 6 w t h 7 4 a F g = = < / D a t a M a s h u p > 
</file>

<file path=customXml/itemProps1.xml><?xml version="1.0" encoding="utf-8"?>
<ds:datastoreItem xmlns:ds="http://schemas.openxmlformats.org/officeDocument/2006/customXml" ds:itemID="{B2C20B61-D77A-4066-91D6-DC5721B72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Poliana</dc:creator>
  <cp:lastModifiedBy>Poliana</cp:lastModifiedBy>
  <dcterms:created xsi:type="dcterms:W3CDTF">2025-03-31T19:04:24Z</dcterms:created>
  <dcterms:modified xsi:type="dcterms:W3CDTF">2025-04-26T13:04:12Z</dcterms:modified>
</cp:coreProperties>
</file>