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rakova.a\Desktop\Рабочие документы\Для работы\Проекты\СКЛАД\"/>
    </mc:Choice>
  </mc:AlternateContent>
  <bookViews>
    <workbookView xWindow="0" yWindow="0" windowWidth="23040" windowHeight="9120"/>
  </bookViews>
  <sheets>
    <sheet name="Общий вывод" sheetId="2" r:id="rId1"/>
    <sheet name="Ростов Склад" sheetId="3" r:id="rId2"/>
    <sheet name="Симферополь Склад" sheetId="1" r:id="rId3"/>
    <sheet name="Волгоград Склад" sheetId="4" r:id="rId4"/>
    <sheet name="Итоги"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58" i="5" l="1"/>
  <c r="X58" i="5"/>
  <c r="V58" i="5"/>
  <c r="Z57" i="5"/>
  <c r="X57" i="5"/>
  <c r="V57" i="5"/>
  <c r="Z56" i="5"/>
  <c r="X56" i="5"/>
  <c r="V56" i="5"/>
  <c r="Z55" i="5"/>
  <c r="X55" i="5"/>
  <c r="V55" i="5"/>
  <c r="Z54" i="5"/>
  <c r="X54" i="5"/>
  <c r="V54" i="5"/>
  <c r="Z53" i="5"/>
  <c r="X53" i="5"/>
  <c r="V53" i="5"/>
  <c r="Z51" i="5"/>
  <c r="X51" i="5"/>
  <c r="V51" i="5"/>
  <c r="Z50" i="5"/>
  <c r="X50" i="5"/>
  <c r="V50" i="5"/>
  <c r="Z49" i="5"/>
  <c r="X49" i="5"/>
  <c r="V49" i="5"/>
  <c r="Z48" i="5"/>
  <c r="X48" i="5"/>
  <c r="V48" i="5"/>
  <c r="Z47" i="5"/>
  <c r="X47" i="5"/>
  <c r="V47" i="5"/>
  <c r="Z46" i="5"/>
  <c r="X46" i="5"/>
  <c r="V46" i="5"/>
  <c r="Z44" i="5"/>
  <c r="X44" i="5"/>
  <c r="V44" i="5"/>
  <c r="Z43" i="5"/>
  <c r="X43" i="5"/>
  <c r="V43" i="5"/>
  <c r="Z42" i="5"/>
  <c r="X42" i="5"/>
  <c r="V42" i="5"/>
  <c r="Z41" i="5"/>
  <c r="X41" i="5"/>
  <c r="V41" i="5"/>
  <c r="Z40" i="5"/>
  <c r="X40" i="5"/>
  <c r="V40" i="5"/>
  <c r="Z39" i="5"/>
  <c r="X39" i="5"/>
  <c r="V39" i="5"/>
  <c r="Z37" i="5"/>
  <c r="X37" i="5"/>
  <c r="V37" i="5"/>
  <c r="Z36" i="5"/>
  <c r="X36" i="5"/>
  <c r="V36" i="5"/>
  <c r="Z35" i="5"/>
  <c r="X35" i="5"/>
  <c r="V35" i="5"/>
  <c r="Z34" i="5"/>
  <c r="X34" i="5"/>
  <c r="V34" i="5"/>
  <c r="Z33" i="5"/>
  <c r="X33" i="5"/>
  <c r="V33" i="5"/>
  <c r="Z32" i="5"/>
  <c r="X32" i="5"/>
  <c r="V32" i="5"/>
  <c r="Z30" i="5"/>
  <c r="X30" i="5"/>
  <c r="V30" i="5"/>
  <c r="Z29" i="5"/>
  <c r="X29" i="5"/>
  <c r="V29" i="5"/>
  <c r="Z28" i="5"/>
  <c r="X28" i="5"/>
  <c r="V28" i="5"/>
  <c r="Z27" i="5"/>
  <c r="X27" i="5"/>
  <c r="V27" i="5"/>
  <c r="Z26" i="5"/>
  <c r="X26" i="5"/>
  <c r="V26" i="5"/>
  <c r="Z25" i="5"/>
  <c r="X25" i="5"/>
  <c r="V25" i="5"/>
  <c r="Z23" i="5"/>
  <c r="X23" i="5"/>
  <c r="V23" i="5"/>
  <c r="Z22" i="5"/>
  <c r="X22" i="5"/>
  <c r="V22" i="5"/>
  <c r="Z21" i="5"/>
  <c r="X21" i="5"/>
  <c r="V21" i="5"/>
  <c r="Z20" i="5"/>
  <c r="X20" i="5"/>
  <c r="V20" i="5"/>
  <c r="Z19" i="5"/>
  <c r="X19" i="5"/>
  <c r="V19" i="5"/>
  <c r="Z18" i="5"/>
  <c r="X18" i="5"/>
  <c r="V18" i="5"/>
  <c r="Z16" i="5"/>
  <c r="X16" i="5"/>
  <c r="V16" i="5"/>
  <c r="Z15" i="5"/>
  <c r="X15" i="5"/>
  <c r="V15" i="5"/>
  <c r="Z14" i="5"/>
  <c r="X14" i="5"/>
  <c r="V14" i="5"/>
  <c r="Z13" i="5"/>
  <c r="X13" i="5"/>
  <c r="V13" i="5"/>
  <c r="Z12" i="5"/>
  <c r="X12" i="5"/>
  <c r="V12" i="5"/>
  <c r="Z11" i="5"/>
  <c r="X11" i="5"/>
  <c r="V11" i="5"/>
  <c r="Z9" i="5"/>
  <c r="X9" i="5"/>
  <c r="V9" i="5"/>
  <c r="Z8" i="5"/>
  <c r="X8" i="5"/>
  <c r="V8" i="5"/>
  <c r="Z7" i="5"/>
  <c r="X7" i="5"/>
  <c r="V7" i="5"/>
  <c r="Z6" i="5"/>
  <c r="X6" i="5"/>
  <c r="V6" i="5"/>
  <c r="Z5" i="5"/>
  <c r="X5" i="5"/>
  <c r="V5" i="5"/>
  <c r="Z4" i="5"/>
  <c r="X4" i="5"/>
  <c r="V4" i="5"/>
  <c r="Q7" i="5"/>
  <c r="Q58" i="5"/>
  <c r="O58" i="5"/>
  <c r="M58" i="5"/>
  <c r="Q57" i="5"/>
  <c r="O57" i="5"/>
  <c r="M57" i="5"/>
  <c r="Q56" i="5"/>
  <c r="O56" i="5"/>
  <c r="M56" i="5"/>
  <c r="Q55" i="5"/>
  <c r="O55" i="5"/>
  <c r="M55" i="5"/>
  <c r="Q54" i="5"/>
  <c r="O54" i="5"/>
  <c r="M54" i="5"/>
  <c r="Q53" i="5"/>
  <c r="O53" i="5"/>
  <c r="M53" i="5"/>
  <c r="Q51" i="5"/>
  <c r="O51" i="5"/>
  <c r="M51" i="5"/>
  <c r="Q50" i="5"/>
  <c r="O50" i="5"/>
  <c r="M50" i="5"/>
  <c r="Q49" i="5"/>
  <c r="O49" i="5"/>
  <c r="M49" i="5"/>
  <c r="Q48" i="5"/>
  <c r="O48" i="5"/>
  <c r="M48" i="5"/>
  <c r="Q47" i="5"/>
  <c r="O47" i="5"/>
  <c r="M47" i="5"/>
  <c r="Q46" i="5"/>
  <c r="O46" i="5"/>
  <c r="M46" i="5"/>
  <c r="Q44" i="5"/>
  <c r="O44" i="5"/>
  <c r="M44" i="5"/>
  <c r="Q43" i="5"/>
  <c r="O43" i="5"/>
  <c r="M43" i="5"/>
  <c r="Q42" i="5"/>
  <c r="O42" i="5"/>
  <c r="M42" i="5"/>
  <c r="Q41" i="5"/>
  <c r="O41" i="5"/>
  <c r="M41" i="5"/>
  <c r="Q40" i="5"/>
  <c r="O40" i="5"/>
  <c r="M40" i="5"/>
  <c r="Q39" i="5"/>
  <c r="O39" i="5"/>
  <c r="M39" i="5"/>
  <c r="Q37" i="5"/>
  <c r="O37" i="5"/>
  <c r="M37" i="5"/>
  <c r="Q36" i="5"/>
  <c r="O36" i="5"/>
  <c r="M36" i="5"/>
  <c r="Q35" i="5"/>
  <c r="O35" i="5"/>
  <c r="M35" i="5"/>
  <c r="Q34" i="5"/>
  <c r="O34" i="5"/>
  <c r="M34" i="5"/>
  <c r="Q33" i="5"/>
  <c r="O33" i="5"/>
  <c r="M33" i="5"/>
  <c r="Q32" i="5"/>
  <c r="O32" i="5"/>
  <c r="M32" i="5"/>
  <c r="Q30" i="5"/>
  <c r="O30" i="5"/>
  <c r="M30" i="5"/>
  <c r="Q29" i="5"/>
  <c r="O29" i="5"/>
  <c r="M29" i="5"/>
  <c r="Q28" i="5"/>
  <c r="O28" i="5"/>
  <c r="M28" i="5"/>
  <c r="Q27" i="5"/>
  <c r="O27" i="5"/>
  <c r="M27" i="5"/>
  <c r="Q26" i="5"/>
  <c r="O26" i="5"/>
  <c r="M26" i="5"/>
  <c r="Q25" i="5"/>
  <c r="O25" i="5"/>
  <c r="M25" i="5"/>
  <c r="Q23" i="5"/>
  <c r="O23" i="5"/>
  <c r="M23" i="5"/>
  <c r="Q22" i="5"/>
  <c r="O22" i="5"/>
  <c r="M22" i="5"/>
  <c r="Q21" i="5"/>
  <c r="O21" i="5"/>
  <c r="M21" i="5"/>
  <c r="Q20" i="5"/>
  <c r="O20" i="5"/>
  <c r="M20" i="5"/>
  <c r="Q19" i="5"/>
  <c r="O19" i="5"/>
  <c r="M19" i="5"/>
  <c r="Q18" i="5"/>
  <c r="O18" i="5"/>
  <c r="M18" i="5"/>
  <c r="Q16" i="5"/>
  <c r="O16" i="5"/>
  <c r="M16" i="5"/>
  <c r="Q15" i="5"/>
  <c r="O15" i="5"/>
  <c r="M15" i="5"/>
  <c r="Q14" i="5"/>
  <c r="O14" i="5"/>
  <c r="M14" i="5"/>
  <c r="Q13" i="5"/>
  <c r="O13" i="5"/>
  <c r="M13" i="5"/>
  <c r="Q12" i="5"/>
  <c r="O12" i="5"/>
  <c r="M12" i="5"/>
  <c r="Q11" i="5"/>
  <c r="O11" i="5"/>
  <c r="M11" i="5"/>
  <c r="Q9" i="5"/>
  <c r="O9" i="5"/>
  <c r="M9" i="5"/>
  <c r="Q8" i="5"/>
  <c r="O8" i="5"/>
  <c r="M8" i="5"/>
  <c r="O7" i="5"/>
  <c r="M7" i="5"/>
  <c r="Q6" i="5"/>
  <c r="O6" i="5"/>
  <c r="M6" i="5"/>
  <c r="Q5" i="5"/>
  <c r="O5" i="5"/>
  <c r="M5" i="5"/>
  <c r="Q4" i="5"/>
  <c r="O4" i="5"/>
  <c r="M4" i="5"/>
  <c r="H58" i="5" l="1"/>
  <c r="H57" i="5"/>
  <c r="H56" i="5"/>
  <c r="H55" i="5"/>
  <c r="H54" i="5"/>
  <c r="H53" i="5"/>
  <c r="F58" i="5"/>
  <c r="F57" i="5"/>
  <c r="F56" i="5"/>
  <c r="F55" i="5"/>
  <c r="F54" i="5"/>
  <c r="F53" i="5"/>
  <c r="D58" i="5"/>
  <c r="D57" i="5"/>
  <c r="D56" i="5"/>
  <c r="D55" i="5"/>
  <c r="D54" i="5"/>
  <c r="D53" i="5"/>
  <c r="H51" i="5"/>
  <c r="H50" i="5"/>
  <c r="H49" i="5"/>
  <c r="H48" i="5"/>
  <c r="H47" i="5"/>
  <c r="H46" i="5"/>
  <c r="F51" i="5"/>
  <c r="F50" i="5"/>
  <c r="F49" i="5"/>
  <c r="F48" i="5"/>
  <c r="F47" i="5"/>
  <c r="F46" i="5"/>
  <c r="D51" i="5"/>
  <c r="D50" i="5"/>
  <c r="D49" i="5"/>
  <c r="D48" i="5"/>
  <c r="D47" i="5"/>
  <c r="D46" i="5"/>
  <c r="H44" i="5"/>
  <c r="H43" i="5"/>
  <c r="H42" i="5"/>
  <c r="H41" i="5"/>
  <c r="H40" i="5"/>
  <c r="H39" i="5"/>
  <c r="F44" i="5"/>
  <c r="F43" i="5"/>
  <c r="F42" i="5"/>
  <c r="F41" i="5"/>
  <c r="F40" i="5"/>
  <c r="F39" i="5"/>
  <c r="D44" i="5"/>
  <c r="D43" i="5"/>
  <c r="D42" i="5"/>
  <c r="D41" i="5"/>
  <c r="D40" i="5"/>
  <c r="D39" i="5"/>
  <c r="H37" i="5"/>
  <c r="H36" i="5"/>
  <c r="H35" i="5"/>
  <c r="H34" i="5"/>
  <c r="H33" i="5"/>
  <c r="H32" i="5"/>
  <c r="F37" i="5"/>
  <c r="F36" i="5"/>
  <c r="F35" i="5"/>
  <c r="F34" i="5"/>
  <c r="F33" i="5"/>
  <c r="F32" i="5"/>
  <c r="D37" i="5"/>
  <c r="D36" i="5"/>
  <c r="D35" i="5"/>
  <c r="D34" i="5"/>
  <c r="D33" i="5"/>
  <c r="D32" i="5"/>
  <c r="H30" i="5"/>
  <c r="H29" i="5"/>
  <c r="H28" i="5"/>
  <c r="H27" i="5"/>
  <c r="F25" i="5"/>
  <c r="H26" i="5"/>
  <c r="H25" i="5"/>
  <c r="F30" i="5"/>
  <c r="F29" i="5"/>
  <c r="F28" i="5"/>
  <c r="F27" i="5"/>
  <c r="F26" i="5"/>
  <c r="D30" i="5"/>
  <c r="D29" i="5"/>
  <c r="D28" i="5"/>
  <c r="D27" i="5"/>
  <c r="D26" i="5"/>
  <c r="D25" i="5"/>
  <c r="H23" i="5"/>
  <c r="H22" i="5"/>
  <c r="H21" i="5"/>
  <c r="H20" i="5"/>
  <c r="H19" i="5"/>
  <c r="H18" i="5"/>
  <c r="F23" i="5"/>
  <c r="F22" i="5"/>
  <c r="F21" i="5"/>
  <c r="F20" i="5"/>
  <c r="F19" i="5"/>
  <c r="F18" i="5"/>
  <c r="D23" i="5"/>
  <c r="D22" i="5"/>
  <c r="D21" i="5"/>
  <c r="D20" i="5"/>
  <c r="D19" i="5"/>
  <c r="D18" i="5"/>
  <c r="H16" i="5"/>
  <c r="H15" i="5"/>
  <c r="H14" i="5"/>
  <c r="H13" i="5"/>
  <c r="H12" i="5"/>
  <c r="H11" i="5"/>
  <c r="F16" i="5"/>
  <c r="F15" i="5"/>
  <c r="F14" i="5"/>
  <c r="F13" i="5"/>
  <c r="F12" i="5"/>
  <c r="F11" i="5"/>
  <c r="D16" i="5"/>
  <c r="D15" i="5"/>
  <c r="D14" i="5"/>
  <c r="D13" i="5"/>
  <c r="D12" i="5"/>
  <c r="D11" i="5"/>
  <c r="H9" i="5"/>
  <c r="H8" i="5"/>
  <c r="H6" i="5"/>
  <c r="H5" i="5"/>
  <c r="H4" i="5"/>
  <c r="F9" i="5"/>
  <c r="F8" i="5"/>
  <c r="F7" i="5"/>
  <c r="F6" i="5"/>
  <c r="F5" i="5"/>
  <c r="F4" i="5"/>
  <c r="D9" i="5"/>
  <c r="D8" i="5"/>
  <c r="D7" i="5"/>
  <c r="D6" i="5"/>
  <c r="D5" i="5"/>
  <c r="D4" i="5"/>
  <c r="H7" i="5"/>
  <c r="AE11" i="4" l="1"/>
  <c r="AE10" i="4"/>
  <c r="AF9" i="4"/>
  <c r="AE9" i="4"/>
  <c r="AE8" i="4"/>
  <c r="AF7" i="4"/>
  <c r="AE7" i="4"/>
  <c r="AE6" i="4"/>
  <c r="AE5" i="4"/>
  <c r="AF4" i="4"/>
  <c r="AE4" i="4"/>
  <c r="F6" i="4" l="1"/>
  <c r="G5" i="2" s="1"/>
  <c r="F15" i="4"/>
  <c r="G13" i="2" s="1"/>
  <c r="F9" i="4"/>
  <c r="G8" i="2" s="1"/>
  <c r="F10" i="4"/>
  <c r="G9" i="2" s="1"/>
  <c r="F4" i="4"/>
  <c r="G3" i="2" s="1"/>
  <c r="F5" i="4"/>
  <c r="G4" i="2" s="1"/>
  <c r="F7" i="4"/>
  <c r="G6" i="2" s="1"/>
  <c r="F8" i="4"/>
  <c r="G7" i="2" s="1"/>
  <c r="F16" i="4"/>
  <c r="G14" i="2" s="1"/>
  <c r="F11" i="4"/>
  <c r="G10" i="2" s="1"/>
  <c r="AF12" i="4"/>
  <c r="F14" i="4"/>
  <c r="G12" i="2" s="1"/>
  <c r="DO11" i="3"/>
  <c r="F11" i="3" s="1"/>
  <c r="E10" i="2" s="1"/>
  <c r="DO10" i="3"/>
  <c r="F10" i="3" s="1"/>
  <c r="E9" i="2" s="1"/>
  <c r="DP9" i="3"/>
  <c r="F16" i="3" s="1"/>
  <c r="E14" i="2" s="1"/>
  <c r="DO9" i="3"/>
  <c r="F9" i="3" s="1"/>
  <c r="E8" i="2" s="1"/>
  <c r="DO8" i="3"/>
  <c r="F8" i="3" s="1"/>
  <c r="E7" i="2" s="1"/>
  <c r="DP7" i="3"/>
  <c r="F15" i="3" s="1"/>
  <c r="E13" i="2" s="1"/>
  <c r="DO7" i="3"/>
  <c r="F7" i="3" s="1"/>
  <c r="E6" i="2" s="1"/>
  <c r="DO6" i="3"/>
  <c r="F6" i="3" s="1"/>
  <c r="E5" i="2" s="1"/>
  <c r="DO5" i="3"/>
  <c r="F5" i="3" s="1"/>
  <c r="E4" i="2" s="1"/>
  <c r="DP4" i="3"/>
  <c r="F14" i="3" s="1"/>
  <c r="E12" i="2" s="1"/>
  <c r="DO4" i="3"/>
  <c r="F4" i="3" s="1"/>
  <c r="E3" i="2" s="1"/>
  <c r="F17" i="4" l="1"/>
  <c r="G15" i="2" s="1"/>
  <c r="DP12" i="3"/>
  <c r="F17" i="3" s="1"/>
  <c r="E15" i="2" s="1"/>
  <c r="AW11" i="1" l="1"/>
  <c r="AW10" i="1"/>
  <c r="AX9" i="1"/>
  <c r="AW9" i="1"/>
  <c r="AW8" i="1"/>
  <c r="AX7" i="1"/>
  <c r="AW7" i="1"/>
  <c r="AW6" i="1"/>
  <c r="AW5" i="1"/>
  <c r="AX4" i="1"/>
  <c r="H12" i="2" s="1"/>
  <c r="AW4" i="1"/>
  <c r="F6" i="1" l="1"/>
  <c r="F5" i="2" s="1"/>
  <c r="H5" i="2"/>
  <c r="F15" i="1"/>
  <c r="F13" i="2" s="1"/>
  <c r="H13" i="2"/>
  <c r="F9" i="1"/>
  <c r="F8" i="2" s="1"/>
  <c r="H8" i="2"/>
  <c r="F10" i="1"/>
  <c r="F9" i="2" s="1"/>
  <c r="H9" i="2"/>
  <c r="F4" i="1"/>
  <c r="F3" i="2" s="1"/>
  <c r="H3" i="2"/>
  <c r="F5" i="1"/>
  <c r="F4" i="2" s="1"/>
  <c r="H4" i="2"/>
  <c r="F7" i="1"/>
  <c r="F6" i="2" s="1"/>
  <c r="H6" i="2"/>
  <c r="F8" i="1"/>
  <c r="F7" i="2" s="1"/>
  <c r="H7" i="2"/>
  <c r="F16" i="1"/>
  <c r="F14" i="2" s="1"/>
  <c r="H14" i="2"/>
  <c r="F11" i="1"/>
  <c r="F10" i="2" s="1"/>
  <c r="H10" i="2"/>
  <c r="AX12" i="1"/>
  <c r="F14" i="1"/>
  <c r="F12" i="2" s="1"/>
  <c r="F17" i="1" l="1"/>
  <c r="F15" i="2" s="1"/>
  <c r="H15" i="2"/>
</calcChain>
</file>

<file path=xl/comments1.xml><?xml version="1.0" encoding="utf-8"?>
<comments xmlns="http://schemas.openxmlformats.org/spreadsheetml/2006/main">
  <authors>
    <author>Баракова Анжелика Ивановна</author>
  </authors>
  <commentList>
    <comment ref="E1" authorId="0" shapeId="0">
      <text>
        <r>
          <rPr>
            <b/>
            <sz val="9"/>
            <color indexed="81"/>
            <rFont val="Tahoma"/>
            <family val="2"/>
            <charset val="204"/>
          </rPr>
          <t>Учитываются все участвующие в опросе (в т.ч. и уволенные)</t>
        </r>
      </text>
    </comment>
    <comment ref="F1" authorId="0" shapeId="0">
      <text>
        <r>
          <rPr>
            <b/>
            <sz val="9"/>
            <color indexed="81"/>
            <rFont val="Tahoma"/>
            <family val="2"/>
            <charset val="204"/>
          </rPr>
          <t>Сотрудники, отработавшие в компании менее 3-х месяцев</t>
        </r>
      </text>
    </comment>
  </commentList>
</comments>
</file>

<file path=xl/comments2.xml><?xml version="1.0" encoding="utf-8"?>
<comments xmlns="http://schemas.openxmlformats.org/spreadsheetml/2006/main">
  <authors>
    <author>Баракова Анжелика Ивановна</author>
  </authors>
  <commentList>
    <comment ref="E1" authorId="0" shapeId="0">
      <text>
        <r>
          <rPr>
            <b/>
            <sz val="9"/>
            <color indexed="81"/>
            <rFont val="Tahoma"/>
            <family val="2"/>
            <charset val="204"/>
          </rPr>
          <t>Учитываются все участвующие в опросе (в т.ч. и уволенные)</t>
        </r>
      </text>
    </comment>
    <comment ref="F1" authorId="0" shapeId="0">
      <text>
        <r>
          <rPr>
            <b/>
            <sz val="9"/>
            <color indexed="81"/>
            <rFont val="Tahoma"/>
            <family val="2"/>
            <charset val="204"/>
          </rPr>
          <t>Сотрудники, отработавшие в компании менее 3-х месяцев</t>
        </r>
      </text>
    </comment>
  </commentList>
</comments>
</file>

<file path=xl/comments3.xml><?xml version="1.0" encoding="utf-8"?>
<comments xmlns="http://schemas.openxmlformats.org/spreadsheetml/2006/main">
  <authors>
    <author>Баракова Анжелика Ивановна</author>
  </authors>
  <commentList>
    <comment ref="E1" authorId="0" shapeId="0">
      <text>
        <r>
          <rPr>
            <b/>
            <sz val="9"/>
            <color indexed="81"/>
            <rFont val="Tahoma"/>
            <family val="2"/>
            <charset val="204"/>
          </rPr>
          <t>Учитываются все участвующие в опросе (в т.ч. и уволенные)</t>
        </r>
      </text>
    </comment>
    <comment ref="F1" authorId="0" shapeId="0">
      <text>
        <r>
          <rPr>
            <b/>
            <sz val="9"/>
            <color indexed="81"/>
            <rFont val="Tahoma"/>
            <family val="2"/>
            <charset val="204"/>
          </rPr>
          <t>Сотрудники, отработавшие в компании менее 3-х месяцев</t>
        </r>
      </text>
    </comment>
  </commentList>
</comments>
</file>

<file path=xl/sharedStrings.xml><?xml version="1.0" encoding="utf-8"?>
<sst xmlns="http://schemas.openxmlformats.org/spreadsheetml/2006/main" count="592" uniqueCount="148">
  <si>
    <t>Филиал</t>
  </si>
  <si>
    <t>Количество сотрудников</t>
  </si>
  <si>
    <t>% новых сотрудников</t>
  </si>
  <si>
    <t>Сотрудники</t>
  </si>
  <si>
    <t>№ п/п</t>
  </si>
  <si>
    <t>Категория</t>
  </si>
  <si>
    <t>План</t>
  </si>
  <si>
    <t>Факт</t>
  </si>
  <si>
    <t>Сумма</t>
  </si>
  <si>
    <t>Сумма блока</t>
  </si>
  <si>
    <t>Перспективы предприятия</t>
  </si>
  <si>
    <t>Стиль руководства</t>
  </si>
  <si>
    <t>Психологический климат</t>
  </si>
  <si>
    <t>Условия труда</t>
  </si>
  <si>
    <t>Оплата труда</t>
  </si>
  <si>
    <t>Содержание выполняемой работы</t>
  </si>
  <si>
    <t>Возможность самореализации</t>
  </si>
  <si>
    <t>Карьерный рост</t>
  </si>
  <si>
    <t>Факторный анализ</t>
  </si>
  <si>
    <t>Группа факторов</t>
  </si>
  <si>
    <t>Психологические факторы</t>
  </si>
  <si>
    <t>Материальные факторы</t>
  </si>
  <si>
    <t>Факторы самореализации</t>
  </si>
  <si>
    <t>Средний балл удовлетворенности работой по филиалу</t>
  </si>
  <si>
    <t>Удовлетворенность сотрудников работой</t>
  </si>
  <si>
    <t>№</t>
  </si>
  <si>
    <t>Категории</t>
  </si>
  <si>
    <t>Средний балл удовлетворенности работой по каждому  филиалу</t>
  </si>
  <si>
    <t>Симферополь Склад</t>
  </si>
  <si>
    <t>Ростов Склад</t>
  </si>
  <si>
    <t>Волгоград Склад</t>
  </si>
  <si>
    <t>%</t>
  </si>
  <si>
    <t>Вопрос</t>
  </si>
  <si>
    <t>Варианты ответов</t>
  </si>
  <si>
    <t>Перспективы компании</t>
  </si>
  <si>
    <t>Да</t>
  </si>
  <si>
    <t>Не знаю</t>
  </si>
  <si>
    <t>Нет</t>
  </si>
  <si>
    <t>Я знаю, какие планы стоят перед моим подразделением на текущий год</t>
  </si>
  <si>
    <t>Информация о происходящем на складе всегда предоставляется вовремя</t>
  </si>
  <si>
    <t>Я знаю, каких результатов добилась компания за последнее время</t>
  </si>
  <si>
    <t>Я знаю о долгосрочных планах моего подразделения</t>
  </si>
  <si>
    <t>Перспективы компании и пути их достижения являются мне понятными</t>
  </si>
  <si>
    <t>Я понимаю важность работы своего подразделения в развитии компании</t>
  </si>
  <si>
    <t>1.1</t>
  </si>
  <si>
    <t>1.2</t>
  </si>
  <si>
    <t>1.3</t>
  </si>
  <si>
    <t>1.4</t>
  </si>
  <si>
    <t>1.5</t>
  </si>
  <si>
    <t>1.6</t>
  </si>
  <si>
    <t>Стиль управления непосредственного руководителя</t>
  </si>
  <si>
    <t>В отношении с подчиненными руководитель всегда вежлив и доброжелателен</t>
  </si>
  <si>
    <t>Руководитель обсуждает насущные вопросы и дальнейшие планы с сотрудниками</t>
  </si>
  <si>
    <t>Мне ставят конкретные, четкие, измеримые и достижимые цели</t>
  </si>
  <si>
    <t>Мне создают условия для достижения поставленных целей</t>
  </si>
  <si>
    <t>Руководитель своевременно оказывает поддержку при возникновении заминок с исполнением</t>
  </si>
  <si>
    <t>Я регулярно получаю обратную связь с оценкой моей деятельности от руководителя</t>
  </si>
  <si>
    <t>В коллективе на складе благоприятный психологический климат</t>
  </si>
  <si>
    <t>Мои коллеги всегда готовы прийти на помощь</t>
  </si>
  <si>
    <t>В коллективе принято уважительное общение</t>
  </si>
  <si>
    <t>Руководство признает мои заслуги и достижения перед коллегами</t>
  </si>
  <si>
    <t>Руководство использует только конструктивную критику</t>
  </si>
  <si>
    <t>Я имею возможность свободно высказать свою точку зрения перед руководством и коллективом</t>
  </si>
  <si>
    <t>У меня хорошее рабочее место</t>
  </si>
  <si>
    <t xml:space="preserve">Рабочие места оборудованы всей необходимой техникой </t>
  </si>
  <si>
    <t>На нашем складе комфортная температура и нет сквозняков</t>
  </si>
  <si>
    <t>На нашем складе сотрудники следят за чистотой обеденного места</t>
  </si>
  <si>
    <t>Мои коллеги соблюдают достаточно высокий уровень дисциплины (чистота помещения, аккуратное обращение с инвентарем, бережное отношение к имуществу склада)</t>
  </si>
  <si>
    <t>У меня есть все необходимое для работы</t>
  </si>
  <si>
    <t>Заработная плата выплачивается точно в срок</t>
  </si>
  <si>
    <t>Компания всегда точно выполняет обязательства по выплате заработной платы</t>
  </si>
  <si>
    <t>Размер заработной платы считаю достаточным</t>
  </si>
  <si>
    <t>Формирование заработной платы понятно и полностью прозрачно</t>
  </si>
  <si>
    <t>Размер заработной платы отражает вклад сотрудника в результативность организации</t>
  </si>
  <si>
    <t>Я считаю систему оплаты труда справедливой</t>
  </si>
  <si>
    <t>Я считаю свою работу интересной и разнообразной</t>
  </si>
  <si>
    <t>Моя работа соответствует особенностям моей личности (подходит мне)</t>
  </si>
  <si>
    <t>Я считаю, что моя работа способствует самовыражению</t>
  </si>
  <si>
    <t>По выполнении работы я испытываю чувство гордости</t>
  </si>
  <si>
    <t>Задачи, которые я выполняю, помогают мне развиваться личностно и профессионально</t>
  </si>
  <si>
    <t>Я не планирую менять работу, т.к. она меня устраивает</t>
  </si>
  <si>
    <t>Я могу самостоятельно принимать решения в отношении работы</t>
  </si>
  <si>
    <t>Руководство регулярно предоставляет возможности для моего профессионального развития</t>
  </si>
  <si>
    <t xml:space="preserve">Руководство предоставляет возможности для стажировки по другим участкам работ (в других группах товара) </t>
  </si>
  <si>
    <t>Я могу принимать участие в проектах, которые оптимизируют деятельность всего подразделения (склада)</t>
  </si>
  <si>
    <t>Я могу делиться с руководством своими предложениями относительно улучшений рабочих условий и оптимизации процессов</t>
  </si>
  <si>
    <t>Мои предложения были рассмотрены руководством и воплощены в жизнь</t>
  </si>
  <si>
    <t>Я знаю, как происходит карьерный рост в нашем подразделении</t>
  </si>
  <si>
    <t>Я могу подняться по карьерной лестнице, если у меня будет хорошо налажено взаимодействие с руководством</t>
  </si>
  <si>
    <t>Я могу подняться по карьерной лестнице благодаря своим компетенциям и рабочим достижениям</t>
  </si>
  <si>
    <t>Со мной разговаривают про карьерный рост не реже, чем 1 раз в год</t>
  </si>
  <si>
    <t>Я готов принимать на себя дополнительную ответственность, чтобы меня заметили и поставили в кадровый резерв на более высокие позиции</t>
  </si>
  <si>
    <t>Я знаю, над чем нужно работать, чтобы получить другую должность</t>
  </si>
  <si>
    <t>2.1</t>
  </si>
  <si>
    <t>2.2</t>
  </si>
  <si>
    <t>2.3</t>
  </si>
  <si>
    <t>2.4</t>
  </si>
  <si>
    <t>2.5</t>
  </si>
  <si>
    <t>2.6</t>
  </si>
  <si>
    <t>3.1</t>
  </si>
  <si>
    <t>3.2</t>
  </si>
  <si>
    <t>3.3</t>
  </si>
  <si>
    <t>3.4</t>
  </si>
  <si>
    <t>3.5</t>
  </si>
  <si>
    <t>3.6</t>
  </si>
  <si>
    <t>4.1</t>
  </si>
  <si>
    <t>4.2</t>
  </si>
  <si>
    <t>4.3</t>
  </si>
  <si>
    <t>4.5</t>
  </si>
  <si>
    <t>4.6</t>
  </si>
  <si>
    <t>4.4</t>
  </si>
  <si>
    <t>5.1</t>
  </si>
  <si>
    <t>5.2</t>
  </si>
  <si>
    <t>5.3</t>
  </si>
  <si>
    <t>5.4</t>
  </si>
  <si>
    <t>5.5</t>
  </si>
  <si>
    <t>5.6</t>
  </si>
  <si>
    <t>6.1</t>
  </si>
  <si>
    <t>6.2</t>
  </si>
  <si>
    <t>6.3</t>
  </si>
  <si>
    <t>6.4</t>
  </si>
  <si>
    <t>6.5</t>
  </si>
  <si>
    <t>6.6</t>
  </si>
  <si>
    <t>7.1</t>
  </si>
  <si>
    <t>7.2</t>
  </si>
  <si>
    <t>7.3</t>
  </si>
  <si>
    <t>7.4</t>
  </si>
  <si>
    <t>7.5</t>
  </si>
  <si>
    <t>7.6</t>
  </si>
  <si>
    <t>8.1</t>
  </si>
  <si>
    <t>8.2</t>
  </si>
  <si>
    <t>8.3</t>
  </si>
  <si>
    <t>8.4</t>
  </si>
  <si>
    <t>8.5</t>
  </si>
  <si>
    <t>8.6</t>
  </si>
  <si>
    <t>Волгоград</t>
  </si>
  <si>
    <t>Итого участников:</t>
  </si>
  <si>
    <t>0</t>
  </si>
  <si>
    <t>Симферополь</t>
  </si>
  <si>
    <t>Ростов-на-Дону</t>
  </si>
  <si>
    <t xml:space="preserve">Симферополь </t>
  </si>
  <si>
    <t>В среднем по "Юг-Логистика"</t>
  </si>
  <si>
    <r>
      <rPr>
        <b/>
        <u/>
        <sz val="9"/>
        <color theme="1"/>
        <rFont val="Times New Roman"/>
        <family val="1"/>
        <charset val="204"/>
      </rPr>
      <t>Вывод:</t>
    </r>
    <r>
      <rPr>
        <sz val="9"/>
        <color theme="1"/>
        <rFont val="Times New Roman"/>
        <family val="1"/>
        <charset val="204"/>
      </rPr>
      <t xml:space="preserve">
</t>
    </r>
    <r>
      <rPr>
        <b/>
        <sz val="9"/>
        <color theme="1"/>
        <rFont val="Times New Roman"/>
        <family val="1"/>
        <charset val="204"/>
      </rPr>
      <t xml:space="preserve">1. </t>
    </r>
    <r>
      <rPr>
        <b/>
        <i/>
        <sz val="9"/>
        <color theme="1"/>
        <rFont val="Times New Roman"/>
        <family val="1"/>
        <charset val="204"/>
      </rPr>
      <t>Перспективы предприятия.</t>
    </r>
    <r>
      <rPr>
        <sz val="9"/>
        <color theme="1"/>
        <rFont val="Times New Roman"/>
        <family val="1"/>
        <charset val="204"/>
      </rPr>
      <t xml:space="preserve"> В целом, персонал довольно высоко оценивает удовлетворенность данным фактором. Не все сотрудники давали развернутый ответ в этой категории, но несколько сотрудников отметили, что компании необходимо обратить внимание на развитие логистики и вопрос со служебным транспортом. 
</t>
    </r>
    <r>
      <rPr>
        <b/>
        <sz val="9"/>
        <color theme="1"/>
        <rFont val="Times New Roman"/>
        <family val="1"/>
        <charset val="204"/>
      </rPr>
      <t xml:space="preserve">2. </t>
    </r>
    <r>
      <rPr>
        <b/>
        <i/>
        <sz val="9"/>
        <color theme="1"/>
        <rFont val="Times New Roman"/>
        <family val="1"/>
        <charset val="204"/>
      </rPr>
      <t>Стиль руководства.</t>
    </r>
    <r>
      <rPr>
        <sz val="9"/>
        <color theme="1"/>
        <rFont val="Times New Roman"/>
        <family val="1"/>
        <charset val="204"/>
      </rPr>
      <t xml:space="preserve"> В целом, практически все сотрудники удовлетворены стилем руководства управляющего филиалом, этот блок получил наиболее высокий балл из всех категорий. 
</t>
    </r>
    <r>
      <rPr>
        <b/>
        <sz val="9"/>
        <color theme="1"/>
        <rFont val="Times New Roman"/>
        <family val="1"/>
        <charset val="204"/>
      </rPr>
      <t xml:space="preserve">3. </t>
    </r>
    <r>
      <rPr>
        <b/>
        <i/>
        <sz val="9"/>
        <color theme="1"/>
        <rFont val="Times New Roman"/>
        <family val="1"/>
        <charset val="204"/>
      </rPr>
      <t>Психологический климат.</t>
    </r>
    <r>
      <rPr>
        <sz val="9"/>
        <color theme="1"/>
        <rFont val="Times New Roman"/>
        <family val="1"/>
        <charset val="204"/>
      </rPr>
      <t xml:space="preserve"> Данный блок также получил достаточно высокий балл, что говорит об удовлетворенности сотрудников своим коллективом и атмосферой в нем. 
</t>
    </r>
    <r>
      <rPr>
        <b/>
        <sz val="9"/>
        <color theme="1"/>
        <rFont val="Times New Roman"/>
        <family val="1"/>
        <charset val="204"/>
      </rPr>
      <t xml:space="preserve">4. </t>
    </r>
    <r>
      <rPr>
        <b/>
        <i/>
        <sz val="9"/>
        <color theme="1"/>
        <rFont val="Times New Roman"/>
        <family val="1"/>
        <charset val="204"/>
      </rPr>
      <t>Условия труда.</t>
    </r>
    <r>
      <rPr>
        <i/>
        <sz val="9"/>
        <color theme="1"/>
        <rFont val="Times New Roman"/>
        <family val="1"/>
        <charset val="204"/>
      </rPr>
      <t xml:space="preserve"> </t>
    </r>
    <r>
      <rPr>
        <sz val="9"/>
        <color theme="1"/>
        <rFont val="Times New Roman"/>
        <family val="1"/>
        <charset val="204"/>
      </rPr>
      <t xml:space="preserve">Большинство сотрудников положительно отзывается о своем рабочем месте. Однако часть персонала считает, что рабочее место не достаточно хорошо освещено и на филиале не всегда комфортная температура. Также некоторые сотрудники считают, что необходимо обратить внимание на вопрос со служебным транспортом. Некоторые сотрудники (единицы) недовольны графиком работы.
</t>
    </r>
    <r>
      <rPr>
        <b/>
        <sz val="9"/>
        <color theme="1"/>
        <rFont val="Times New Roman"/>
        <family val="1"/>
        <charset val="204"/>
      </rPr>
      <t xml:space="preserve">5. </t>
    </r>
    <r>
      <rPr>
        <b/>
        <i/>
        <sz val="9"/>
        <color theme="1"/>
        <rFont val="Times New Roman"/>
        <family val="1"/>
        <charset val="204"/>
      </rPr>
      <t>Оплата труда.</t>
    </r>
    <r>
      <rPr>
        <sz val="9"/>
        <color theme="1"/>
        <rFont val="Times New Roman"/>
        <family val="1"/>
        <charset val="204"/>
      </rPr>
      <t xml:space="preserve"> Данный блок получил высокий средний балл, что означает, что большая часть сотрудников довольна этим аспектом. Только единицы отметили, что по часовой системе оплаты работать гораздо спокойнее.
</t>
    </r>
    <r>
      <rPr>
        <b/>
        <sz val="9"/>
        <color theme="1"/>
        <rFont val="Times New Roman"/>
        <family val="1"/>
        <charset val="204"/>
      </rPr>
      <t xml:space="preserve">6. </t>
    </r>
    <r>
      <rPr>
        <b/>
        <i/>
        <sz val="9"/>
        <color theme="1"/>
        <rFont val="Times New Roman"/>
        <family val="1"/>
        <charset val="204"/>
      </rPr>
      <t>Содержание выполняемой работы.</t>
    </r>
    <r>
      <rPr>
        <sz val="9"/>
        <color theme="1"/>
        <rFont val="Times New Roman"/>
        <family val="1"/>
        <charset val="204"/>
      </rPr>
      <t xml:space="preserve"> В целом, сотрудники довольны содержанием выполняемой работы (выше среднего), однако этот фактор оценен ими ниже, чем предыдущие категории. Из всех сотрудников только один высказал предположение, что работа больше приносила бы удовлетворение, если бы компания ввела тренинги по логистике и современным методам работы склада. Только один сотрудник отметил, что возможно в будущем поменяет работу.
</t>
    </r>
    <r>
      <rPr>
        <b/>
        <sz val="9"/>
        <color theme="1"/>
        <rFont val="Times New Roman"/>
        <family val="1"/>
        <charset val="204"/>
      </rPr>
      <t xml:space="preserve">7. </t>
    </r>
    <r>
      <rPr>
        <b/>
        <i/>
        <sz val="9"/>
        <color theme="1"/>
        <rFont val="Times New Roman"/>
        <family val="1"/>
        <charset val="204"/>
      </rPr>
      <t>Возможность самореализации.</t>
    </r>
    <r>
      <rPr>
        <sz val="9"/>
        <color theme="1"/>
        <rFont val="Times New Roman"/>
        <family val="1"/>
        <charset val="204"/>
      </rPr>
      <t xml:space="preserve"> В целом, сотрудники не достаточно высоко оценивают данный аспект работы. Некоторые сотрудники считают, что время и опыт помогут им лучше раскрыться в работе.
</t>
    </r>
    <r>
      <rPr>
        <b/>
        <sz val="9"/>
        <color theme="1"/>
        <rFont val="Times New Roman"/>
        <family val="1"/>
        <charset val="204"/>
      </rPr>
      <t xml:space="preserve">8. </t>
    </r>
    <r>
      <rPr>
        <b/>
        <i/>
        <sz val="9"/>
        <color theme="1"/>
        <rFont val="Times New Roman"/>
        <family val="1"/>
        <charset val="204"/>
      </rPr>
      <t>Карьерный рост.</t>
    </r>
    <r>
      <rPr>
        <b/>
        <sz val="9"/>
        <color theme="1"/>
        <rFont val="Times New Roman"/>
        <family val="1"/>
        <charset val="204"/>
      </rPr>
      <t xml:space="preserve"> </t>
    </r>
    <r>
      <rPr>
        <sz val="9"/>
        <color theme="1"/>
        <rFont val="Times New Roman"/>
        <family val="1"/>
        <charset val="204"/>
      </rPr>
      <t xml:space="preserve">Данный блок получил самые низкие баллы из всех категорий, т.к. либо сотрудники понимают, что у них не достаточно опыта и навыков для роста, либо просто нет свободных вакансий.
</t>
    </r>
    <r>
      <rPr>
        <b/>
        <u/>
        <sz val="9"/>
        <color theme="1"/>
        <rFont val="Times New Roman"/>
        <family val="1"/>
        <charset val="204"/>
      </rPr>
      <t>Итог:</t>
    </r>
    <r>
      <rPr>
        <sz val="9"/>
        <color theme="1"/>
        <rFont val="Times New Roman"/>
        <family val="1"/>
        <charset val="204"/>
      </rPr>
      <t xml:space="preserve"> 
В целом, удовлетворенность сотрудников работой находится на уровне выше среднего. Более всего сотрудники удовлетворены психологическими и материальными факторами. Наибольшее внимание необходимо обратить на факторы самореализации сотрудников филиала, а точнее на отсутствие системы карьерного развития.</t>
    </r>
  </si>
  <si>
    <r>
      <rPr>
        <b/>
        <u/>
        <sz val="9"/>
        <color theme="1"/>
        <rFont val="Times New Roman"/>
        <family val="1"/>
        <charset val="204"/>
      </rPr>
      <t>Вывод:</t>
    </r>
    <r>
      <rPr>
        <sz val="9"/>
        <color theme="1"/>
        <rFont val="Times New Roman"/>
        <family val="1"/>
        <charset val="204"/>
      </rPr>
      <t xml:space="preserve">
</t>
    </r>
    <r>
      <rPr>
        <b/>
        <sz val="9"/>
        <color theme="1"/>
        <rFont val="Times New Roman"/>
        <family val="1"/>
        <charset val="204"/>
      </rPr>
      <t xml:space="preserve">1. </t>
    </r>
    <r>
      <rPr>
        <b/>
        <i/>
        <sz val="9"/>
        <color theme="1"/>
        <rFont val="Times New Roman"/>
        <family val="1"/>
        <charset val="204"/>
      </rPr>
      <t>Перспективы предприятия.</t>
    </r>
    <r>
      <rPr>
        <sz val="9"/>
        <color theme="1"/>
        <rFont val="Times New Roman"/>
        <family val="1"/>
        <charset val="204"/>
      </rPr>
      <t xml:space="preserve"> Данный аспект работы оценен не достаточно высоко сотрудниками, либо просто не вызывает интереса. Некоторые сотрудники считают, что необходимо обратить внимание на условия труда, текучесть кадров, развитие персонала.
</t>
    </r>
    <r>
      <rPr>
        <b/>
        <sz val="9"/>
        <color theme="1"/>
        <rFont val="Times New Roman"/>
        <family val="1"/>
        <charset val="204"/>
      </rPr>
      <t xml:space="preserve">2. </t>
    </r>
    <r>
      <rPr>
        <b/>
        <i/>
        <sz val="9"/>
        <color theme="1"/>
        <rFont val="Times New Roman"/>
        <family val="1"/>
        <charset val="204"/>
      </rPr>
      <t>Стиль руководства.</t>
    </r>
    <r>
      <rPr>
        <sz val="9"/>
        <color theme="1"/>
        <rFont val="Times New Roman"/>
        <family val="1"/>
        <charset val="204"/>
      </rPr>
      <t xml:space="preserve"> Данный блок также получил достаточно высокий балл, что говорит об удовлетворенности стилем руководства. Лишь некоторые сотрудники считают, что руководству необходимо обратить внимание на занятость всех категорий сотрудников и чтобы весь коллектив работал как звенья одной цепи, а сотрудники действовали в точности с технологической инструкцией.
</t>
    </r>
    <r>
      <rPr>
        <b/>
        <sz val="9"/>
        <color theme="1"/>
        <rFont val="Times New Roman"/>
        <family val="1"/>
        <charset val="204"/>
      </rPr>
      <t xml:space="preserve">3. </t>
    </r>
    <r>
      <rPr>
        <b/>
        <i/>
        <sz val="9"/>
        <color theme="1"/>
        <rFont val="Times New Roman"/>
        <family val="1"/>
        <charset val="204"/>
      </rPr>
      <t>Психологический климат.</t>
    </r>
    <r>
      <rPr>
        <sz val="9"/>
        <color theme="1"/>
        <rFont val="Times New Roman"/>
        <family val="1"/>
        <charset val="204"/>
      </rPr>
      <t xml:space="preserve"> Психологический климат также оценен сотрудниками достаточно высоко. Однако единицы недовольны бардаком на полках и счиатют, что необходимо разбить сотрудников на группы и закрепить за отдельными секциями. Также некоторые сотрудники (возможно на испытательном сроке) отмечают недостаточную подготовку и ввод в должность новичков, которые совершают много ошибок по незнанию.
</t>
    </r>
    <r>
      <rPr>
        <b/>
        <sz val="9"/>
        <color theme="1"/>
        <rFont val="Times New Roman"/>
        <family val="1"/>
        <charset val="204"/>
      </rPr>
      <t xml:space="preserve">4. </t>
    </r>
    <r>
      <rPr>
        <b/>
        <i/>
        <sz val="9"/>
        <color theme="1"/>
        <rFont val="Times New Roman"/>
        <family val="1"/>
        <charset val="204"/>
      </rPr>
      <t>Условия труда.</t>
    </r>
    <r>
      <rPr>
        <i/>
        <sz val="9"/>
        <color theme="1"/>
        <rFont val="Times New Roman"/>
        <family val="1"/>
        <charset val="204"/>
      </rPr>
      <t xml:space="preserve"> </t>
    </r>
    <r>
      <rPr>
        <sz val="9"/>
        <color theme="1"/>
        <rFont val="Times New Roman"/>
        <family val="1"/>
        <charset val="204"/>
      </rPr>
      <t xml:space="preserve">Данный аспект работы оценен сотрудниками не достаточно высоко. Большая часть сотрудников считает, что для лучшей работы необходимо улучшить температурный режим. Также некоторые сотрудники считают, что лучшей работе будет способствовать наличие зимней спецобуви, отсутствие пыли летом, увеличениевремени обеденного перерыва и график 2/2.
</t>
    </r>
    <r>
      <rPr>
        <b/>
        <sz val="9"/>
        <color theme="1"/>
        <rFont val="Times New Roman"/>
        <family val="1"/>
        <charset val="204"/>
      </rPr>
      <t xml:space="preserve">5. </t>
    </r>
    <r>
      <rPr>
        <b/>
        <i/>
        <sz val="9"/>
        <color theme="1"/>
        <rFont val="Times New Roman"/>
        <family val="1"/>
        <charset val="204"/>
      </rPr>
      <t>Оплата труда.</t>
    </r>
    <r>
      <rPr>
        <sz val="9"/>
        <color theme="1"/>
        <rFont val="Times New Roman"/>
        <family val="1"/>
        <charset val="204"/>
      </rPr>
      <t xml:space="preserve"> Большая часть сотрудников удовлетворена данным аспектом работы, но некоторые сотрудники все же считают, что необходимо увеличить ЗП и/или добавить систему премий. Сравнивая почасовую и сдельную системы формирования ЗП, большая часть сотрудников склоняется к тому, что почасовая удобнее, но при этом некоторые сотрудники отметили, что им не с чем сравнивать. Небольшая часть сотрудников считает, что оба варианты хороши или возможно необходимо комбинировать оба вида ЗП.
</t>
    </r>
    <r>
      <rPr>
        <b/>
        <sz val="9"/>
        <color theme="1"/>
        <rFont val="Times New Roman"/>
        <family val="1"/>
        <charset val="204"/>
      </rPr>
      <t xml:space="preserve">6. </t>
    </r>
    <r>
      <rPr>
        <b/>
        <i/>
        <sz val="9"/>
        <color theme="1"/>
        <rFont val="Times New Roman"/>
        <family val="1"/>
        <charset val="204"/>
      </rPr>
      <t>Содержание выполняемой работы.</t>
    </r>
    <r>
      <rPr>
        <sz val="9"/>
        <color theme="1"/>
        <rFont val="Times New Roman"/>
        <family val="1"/>
        <charset val="204"/>
      </rPr>
      <t xml:space="preserve"> Данный блок получил от сотрудников самый низкий балл, что возможно говорит о том, что сотрудников не совсем удовлетворяет то, что они делают. Необходимо отметить, что 5% сотрудников, заполнивших опросник, возможно поменяют в будущем работу, 15% пока сомневаются. Некоторые сотрудники считают что работа приносила бы больше удовлетворения, если бы была возможность повысить свои проффесиональные качества. Единицы отметили, что сотрудники в первую очередь должны выполнять свои прямые задачи, не отрываясь на второстепенные.
</t>
    </r>
    <r>
      <rPr>
        <b/>
        <sz val="9"/>
        <color theme="1"/>
        <rFont val="Times New Roman"/>
        <family val="1"/>
        <charset val="204"/>
      </rPr>
      <t xml:space="preserve">7. </t>
    </r>
    <r>
      <rPr>
        <b/>
        <i/>
        <sz val="9"/>
        <color theme="1"/>
        <rFont val="Times New Roman"/>
        <family val="1"/>
        <charset val="204"/>
      </rPr>
      <t>Возможность самореализации.</t>
    </r>
    <r>
      <rPr>
        <sz val="9"/>
        <color theme="1"/>
        <rFont val="Times New Roman"/>
        <family val="1"/>
        <charset val="204"/>
      </rPr>
      <t xml:space="preserve"> Большая часть сотрудников удовлетворена данным аспектом работы (выше среднего), но некоторые сотрудники все же считают, что лучше раскрыться в работе им поможет крепкий коллектив, дополнительное обучение, в том числе и работе с базой, большая ответственность и повышение.
</t>
    </r>
    <r>
      <rPr>
        <b/>
        <sz val="9"/>
        <color theme="1"/>
        <rFont val="Times New Roman"/>
        <family val="1"/>
        <charset val="204"/>
      </rPr>
      <t xml:space="preserve">8. </t>
    </r>
    <r>
      <rPr>
        <b/>
        <i/>
        <sz val="9"/>
        <color theme="1"/>
        <rFont val="Times New Roman"/>
        <family val="1"/>
        <charset val="204"/>
      </rPr>
      <t>Карьерный рост.</t>
    </r>
    <r>
      <rPr>
        <b/>
        <sz val="9"/>
        <color theme="1"/>
        <rFont val="Times New Roman"/>
        <family val="1"/>
        <charset val="204"/>
      </rPr>
      <t xml:space="preserve"> </t>
    </r>
    <r>
      <rPr>
        <sz val="9"/>
        <color theme="1"/>
        <rFont val="Times New Roman"/>
        <family val="1"/>
        <charset val="204"/>
      </rPr>
      <t xml:space="preserve">Данный блок получил один из самых низких баллов. Такая низкая оценка может быть не только из-за неудовлетворенности данным аспектом, но возможно и из-за отсутствия интереса к карьерному росту. Те сотрудники, которые хотят карьерного роста, в большей степени отмечают, что для осуществления карьерного роста им не хватает опыта/квалификации и знания базы, а также свободных вакансий.
</t>
    </r>
    <r>
      <rPr>
        <b/>
        <u/>
        <sz val="9"/>
        <color theme="1"/>
        <rFont val="Times New Roman"/>
        <family val="1"/>
        <charset val="204"/>
      </rPr>
      <t>Итог:</t>
    </r>
    <r>
      <rPr>
        <sz val="9"/>
        <color theme="1"/>
        <rFont val="Times New Roman"/>
        <family val="1"/>
        <charset val="204"/>
      </rPr>
      <t xml:space="preserve"> 
В целом, удовлетворенность сотрудников работой находится на уровне чуть выше среднего. Наиболее высоко сотрудники оценвают психологические факторы. Наибольшее внимание необходимо обратить на факторы самореализации сотрудников филиала, а именно на содержание работы, возможно ее необходимо как-то разнообразить, доверять сотрудникам более ответственные задачи.</t>
    </r>
  </si>
  <si>
    <r>
      <rPr>
        <b/>
        <u/>
        <sz val="9"/>
        <color theme="1"/>
        <rFont val="Times New Roman"/>
        <family val="1"/>
        <charset val="204"/>
      </rPr>
      <t>Вывод:</t>
    </r>
    <r>
      <rPr>
        <sz val="9"/>
        <color theme="1"/>
        <rFont val="Times New Roman"/>
        <family val="1"/>
        <charset val="204"/>
      </rPr>
      <t xml:space="preserve">
</t>
    </r>
    <r>
      <rPr>
        <b/>
        <sz val="9"/>
        <color theme="1"/>
        <rFont val="Times New Roman"/>
        <family val="1"/>
        <charset val="204"/>
      </rPr>
      <t xml:space="preserve">1. </t>
    </r>
    <r>
      <rPr>
        <b/>
        <i/>
        <sz val="9"/>
        <color theme="1"/>
        <rFont val="Times New Roman"/>
        <family val="1"/>
        <charset val="204"/>
      </rPr>
      <t>Перспективы предприятия.</t>
    </r>
    <r>
      <rPr>
        <sz val="9"/>
        <color theme="1"/>
        <rFont val="Times New Roman"/>
        <family val="1"/>
        <charset val="204"/>
      </rPr>
      <t xml:space="preserve"> Данный аспект работы оценен не достаточно высоко сотрудниками, либо просто не вызывает интереса. часть сотрудников считает, что необходимо обратить внимание организацию обучения новых сотрудников и логистические вопросы (перебрасывание перекосов, что влияет на качество товара) и развитие компании зарубежом.
</t>
    </r>
    <r>
      <rPr>
        <b/>
        <sz val="9"/>
        <color theme="1"/>
        <rFont val="Times New Roman"/>
        <family val="1"/>
        <charset val="204"/>
      </rPr>
      <t xml:space="preserve">2. </t>
    </r>
    <r>
      <rPr>
        <b/>
        <i/>
        <sz val="9"/>
        <color theme="1"/>
        <rFont val="Times New Roman"/>
        <family val="1"/>
        <charset val="204"/>
      </rPr>
      <t>Стиль руководства.</t>
    </r>
    <r>
      <rPr>
        <sz val="9"/>
        <color theme="1"/>
        <rFont val="Times New Roman"/>
        <family val="1"/>
        <charset val="204"/>
      </rPr>
      <t xml:space="preserve"> Большая часть сотрудников удовлетворена стилем рководства. Данный блок оценен выше остальных, однако этот показатель все же остается на уровне выше среднего. Следует отметить, что некоторые сотрудники считают, что руководству необходимо обратить внимание на работу бухгалтера (большое кол-во откликов о неграмотной работе), взаимоотношения коллектива, халатное отношение некоторых сотрудников склада к работе, пожелания коллектива (какие - непонятно, возможно, они просто хотят быть услышанными), конкретизацию показателей, ожидаемых от работников, четкий рабочий день и план работы  (строго обозначить действия и задачи, после выполнения которых отпускать коллектив домой), грамотное распределние рабочей силы по участкам работы, целесообразность переработок, а также назначение страших зон с повышенной ЗП (тогда будет более быстрое выполнение поставленных задач). 
</t>
    </r>
    <r>
      <rPr>
        <b/>
        <sz val="9"/>
        <color theme="1"/>
        <rFont val="Times New Roman"/>
        <family val="1"/>
        <charset val="204"/>
      </rPr>
      <t xml:space="preserve">3. </t>
    </r>
    <r>
      <rPr>
        <b/>
        <i/>
        <sz val="9"/>
        <color theme="1"/>
        <rFont val="Times New Roman"/>
        <family val="1"/>
        <charset val="204"/>
      </rPr>
      <t>Психологический климат.</t>
    </r>
    <r>
      <rPr>
        <sz val="9"/>
        <color theme="1"/>
        <rFont val="Times New Roman"/>
        <family val="1"/>
        <charset val="204"/>
      </rPr>
      <t xml:space="preserve"> В целом, большая часть удовлетворена психологическим климатом на уровне выше среднего. Некоторые сотрудники считают, что для улучшения психологического климата необходимо увеличить кол-во совместных развлекательных мероприятий (корпоративов), совместный досуг (бассейн или спортзал). Также необходимо сформировать понимание коллегами необходимости поддержания порядка на складе.
</t>
    </r>
    <r>
      <rPr>
        <b/>
        <sz val="9"/>
        <color theme="1"/>
        <rFont val="Times New Roman"/>
        <family val="1"/>
        <charset val="204"/>
      </rPr>
      <t xml:space="preserve">4. </t>
    </r>
    <r>
      <rPr>
        <b/>
        <i/>
        <sz val="9"/>
        <color theme="1"/>
        <rFont val="Times New Roman"/>
        <family val="1"/>
        <charset val="204"/>
      </rPr>
      <t>Условия труда.</t>
    </r>
    <r>
      <rPr>
        <sz val="9"/>
        <color theme="1"/>
        <rFont val="Times New Roman"/>
        <family val="1"/>
        <charset val="204"/>
      </rPr>
      <t>Удовлетворенность условиями</t>
    </r>
    <r>
      <rPr>
        <i/>
        <sz val="9"/>
        <color theme="1"/>
        <rFont val="Times New Roman"/>
        <family val="1"/>
        <charset val="204"/>
      </rPr>
      <t xml:space="preserve"> </t>
    </r>
    <r>
      <rPr>
        <sz val="9"/>
        <color theme="1"/>
        <rFont val="Times New Roman"/>
        <family val="1"/>
        <charset val="204"/>
      </rPr>
      <t xml:space="preserve">труда находится на таком же уровне. Некоторые сотрудники считают, что для лучшей работы им не хватает инвентаря и техники (электророхлей, телег, ТСД, принтеров, исправные компьютеров и периферии, машинок для скотча, печатных машинок), спецодежды, хорошего Wi-fi. Также встречались единичные мнения о том, что необходимо обратить внимание на перекуры, зону отдыха, наличие коробок для упаковки товара, большое кол-во штрафов и запретов, своервеменную подачу нужной работы, обеспечение нормированного графика работы и небольшую коррекцию расположения стеллажей (полок).
</t>
    </r>
    <r>
      <rPr>
        <b/>
        <sz val="9"/>
        <color theme="1"/>
        <rFont val="Times New Roman"/>
        <family val="1"/>
        <charset val="204"/>
      </rPr>
      <t xml:space="preserve">5. </t>
    </r>
    <r>
      <rPr>
        <b/>
        <i/>
        <sz val="9"/>
        <color theme="1"/>
        <rFont val="Times New Roman"/>
        <family val="1"/>
        <charset val="204"/>
      </rPr>
      <t>Оплата труда.</t>
    </r>
    <r>
      <rPr>
        <sz val="9"/>
        <color theme="1"/>
        <rFont val="Times New Roman"/>
        <family val="1"/>
        <charset val="204"/>
      </rPr>
      <t xml:space="preserve"> Данный блок не получил высоких балова по удовлетворенности. Значимая часть персонала оценила положительно почасовую форму оплаты труда (возможно потому, что она понятна и прозрачна). Часть сотрудников относится положительно к обоим принципам формирования ЗП, однако многие не понимают, как формируется ЗП при сдельной форме. Лишь единицы отметили, что бесспорно оплата "по сделке" лучше. На вопрос "Как стоит изменить ЗП", многие ответили "повысить",  "увеличить оплату переработок", "больше премировать", но некоторые также просили дать возможность больше зарабатывать, обратить внимание на кол-во доп.задач, доступно объяснить формирование принципов формирования ЗП (также для новичков  - что их ждет после ИС), сделать более прозрачной/установить четкие расценки на сдельной работе. Некоторым сотрудникам непонятны вычеты из ЗП по выработке, также было отмечено несовпадение  
графика часов работы с временем отработанных часов (приходится постоянно сверять и исправлять).
</t>
    </r>
    <r>
      <rPr>
        <b/>
        <sz val="9"/>
        <color theme="1"/>
        <rFont val="Times New Roman"/>
        <family val="1"/>
        <charset val="204"/>
      </rPr>
      <t xml:space="preserve">6. </t>
    </r>
    <r>
      <rPr>
        <b/>
        <i/>
        <sz val="9"/>
        <color theme="1"/>
        <rFont val="Times New Roman"/>
        <family val="1"/>
        <charset val="204"/>
      </rPr>
      <t>Содержание выполняемой работы.</t>
    </r>
    <r>
      <rPr>
        <sz val="9"/>
        <color theme="1"/>
        <rFont val="Times New Roman"/>
        <family val="1"/>
        <charset val="204"/>
      </rPr>
      <t xml:space="preserve"> Данная категория получила самую низкую оценку. Некоторые сотрудники отмечают, что работа приносила бы больше удовлетворения, если бы сотрудников дополнительно мотивировали финансово, некоторым необходимо повышение квалификации. Также было отмечено, что дополнительно мотивировало бы награждение и поощрение хороших сотрудников. Примечательно, что часть сотрудников просит внести больше разнообразия в работу, а часть утверждает, что каждый должен делать что-то одно. 
</t>
    </r>
    <r>
      <rPr>
        <b/>
        <sz val="9"/>
        <color theme="1"/>
        <rFont val="Times New Roman"/>
        <family val="1"/>
        <charset val="204"/>
      </rPr>
      <t xml:space="preserve">7. </t>
    </r>
    <r>
      <rPr>
        <b/>
        <i/>
        <sz val="9"/>
        <color theme="1"/>
        <rFont val="Times New Roman"/>
        <family val="1"/>
        <charset val="204"/>
      </rPr>
      <t>Возможность самореализации.</t>
    </r>
    <r>
      <rPr>
        <sz val="9"/>
        <color theme="1"/>
        <rFont val="Times New Roman"/>
        <family val="1"/>
        <charset val="204"/>
      </rPr>
      <t xml:space="preserve"> Возможность самореализации также не получила высокой оценки. Некоторые сотрудники считают, что в работе им поможет раскрыться дружный коллектив, новые задачи и больше ответственности.
</t>
    </r>
    <r>
      <rPr>
        <b/>
        <sz val="9"/>
        <color theme="1"/>
        <rFont val="Times New Roman"/>
        <family val="1"/>
        <charset val="204"/>
      </rPr>
      <t xml:space="preserve">8. </t>
    </r>
    <r>
      <rPr>
        <b/>
        <i/>
        <sz val="9"/>
        <color theme="1"/>
        <rFont val="Times New Roman"/>
        <family val="1"/>
        <charset val="204"/>
      </rPr>
      <t>Карьерный рост.</t>
    </r>
    <r>
      <rPr>
        <b/>
        <sz val="9"/>
        <color theme="1"/>
        <rFont val="Times New Roman"/>
        <family val="1"/>
        <charset val="204"/>
      </rPr>
      <t xml:space="preserve"> </t>
    </r>
    <r>
      <rPr>
        <sz val="9"/>
        <color theme="1"/>
        <rFont val="Times New Roman"/>
        <family val="1"/>
        <charset val="204"/>
      </rPr>
      <t xml:space="preserve">Данная категория имеет также один из самых низких показателей. Некоторые сотрудники считают, что для осуществления карьерного роста им не хватает опыта, свободных вакансий, адекватной оценки достижений, новых разнообразных и более сложных задач в работе (работа с базой, отслеживание товара, более тесная работа со старшими кладовщиками), получение новой информации для саморазвития, более полной информации о каждом участке склада, а также каких-либо личностных качеств (н-р, внимательности) и профессиональных навыков.
</t>
    </r>
    <r>
      <rPr>
        <b/>
        <u/>
        <sz val="9"/>
        <color theme="1"/>
        <rFont val="Times New Roman"/>
        <family val="1"/>
        <charset val="204"/>
      </rPr>
      <t>Итог:</t>
    </r>
    <r>
      <rPr>
        <sz val="9"/>
        <color theme="1"/>
        <rFont val="Times New Roman"/>
        <family val="1"/>
        <charset val="204"/>
      </rPr>
      <t xml:space="preserve"> 
В целом, удовлетворенность сотрудников работой находится на среднем уровн. Нет категории, которой сотрудники были бы удовлетворены полностью. Наибольшее внимание необходимо обратить на факторы самореализации сотрудников филиала. Главным образом необходимо настроить работу новичков, адаптировать их в новом коллективе. Также необходимо разнообразить функционал, давать более ответственные и сложные задач сотрудникам, которые хотят развиваться. Также необходимо разъяснить систему формирования ЗП. Отдельное внимание занимает необходимость внедрения прозрачной системы карьерного развития.</t>
    </r>
  </si>
  <si>
    <t>Рейтинг факторов удовлетворенности</t>
  </si>
  <si>
    <t>Показатель</t>
  </si>
  <si>
    <t xml:space="preserve">Место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</si>
</sst>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charset val="204"/>
      <scheme val="minor"/>
    </font>
    <font>
      <sz val="8.5"/>
      <color theme="1"/>
      <name val="Times New Roman"/>
      <family val="1"/>
      <charset val="204"/>
    </font>
    <font>
      <b/>
      <sz val="8.5"/>
      <color theme="1"/>
      <name val="Times New Roman"/>
      <family val="1"/>
      <charset val="204"/>
    </font>
    <font>
      <sz val="9"/>
      <color theme="1"/>
      <name val="Times New Roman"/>
      <family val="1"/>
      <charset val="204"/>
    </font>
    <font>
      <b/>
      <u/>
      <sz val="9"/>
      <color theme="1"/>
      <name val="Times New Roman"/>
      <family val="1"/>
      <charset val="204"/>
    </font>
    <font>
      <b/>
      <sz val="9"/>
      <color theme="1"/>
      <name val="Times New Roman"/>
      <family val="1"/>
      <charset val="204"/>
    </font>
    <font>
      <b/>
      <i/>
      <sz val="9"/>
      <color theme="1"/>
      <name val="Times New Roman"/>
      <family val="1"/>
      <charset val="204"/>
    </font>
    <font>
      <i/>
      <sz val="9"/>
      <color theme="1"/>
      <name val="Times New Roman"/>
      <family val="1"/>
      <charset val="204"/>
    </font>
    <font>
      <b/>
      <sz val="9"/>
      <color indexed="81"/>
      <name val="Tahoma"/>
      <family val="2"/>
      <charset val="204"/>
    </font>
    <font>
      <b/>
      <sz val="11"/>
      <color theme="1"/>
      <name val="Times New Roman"/>
      <family val="1"/>
      <charset val="204"/>
    </font>
    <font>
      <sz val="11"/>
      <color theme="1"/>
      <name val="Times New Roman"/>
      <family val="1"/>
      <charset val="204"/>
    </font>
    <font>
      <sz val="11"/>
      <color theme="1"/>
      <name val="Calibri"/>
      <family val="2"/>
      <charset val="204"/>
      <scheme val="minor"/>
    </font>
    <font>
      <sz val="12"/>
      <color theme="1"/>
      <name val="Times New Roman"/>
      <family val="1"/>
      <charset val="204"/>
    </font>
    <font>
      <b/>
      <sz val="12"/>
      <color theme="1"/>
      <name val="Times New Roman"/>
      <family val="1"/>
      <charset val="204"/>
    </font>
  </fonts>
  <fills count="17">
    <fill>
      <patternFill patternType="none"/>
    </fill>
    <fill>
      <patternFill patternType="gray125"/>
    </fill>
    <fill>
      <patternFill patternType="solid">
        <fgColor rgb="FF8CFF00"/>
        <bgColor indexed="64"/>
      </patternFill>
    </fill>
    <fill>
      <patternFill patternType="solid">
        <fgColor rgb="FFFFFFFF"/>
        <bgColor indexed="64"/>
      </patternFill>
    </fill>
    <fill>
      <patternFill patternType="solid">
        <fgColor rgb="FF00B050"/>
        <bgColor indexed="64"/>
      </patternFill>
    </fill>
    <fill>
      <patternFill patternType="solid">
        <fgColor theme="7" tint="0.79998168889431442"/>
        <bgColor indexed="64"/>
      </patternFill>
    </fill>
    <fill>
      <patternFill patternType="solid">
        <fgColor rgb="FFD0FFB8"/>
        <bgColor indexed="64"/>
      </patternFill>
    </fill>
    <fill>
      <patternFill patternType="solid">
        <fgColor theme="8" tint="0.79998168889431442"/>
        <bgColor indexed="64"/>
      </patternFill>
    </fill>
    <fill>
      <patternFill patternType="solid">
        <fgColor rgb="FFDDFFFF"/>
        <bgColor indexed="64"/>
      </patternFill>
    </fill>
    <fill>
      <patternFill patternType="solid">
        <fgColor rgb="FF7EDB45"/>
        <bgColor indexed="64"/>
      </patternFill>
    </fill>
    <fill>
      <patternFill patternType="solid">
        <fgColor theme="9"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8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rgb="FF000000"/>
      </bottom>
      <diagonal/>
    </border>
    <border>
      <left style="medium">
        <color rgb="FF000000"/>
      </left>
      <right/>
      <top style="medium">
        <color indexed="64"/>
      </top>
      <bottom style="medium">
        <color rgb="FF000000"/>
      </bottom>
      <diagonal/>
    </border>
    <border>
      <left/>
      <right/>
      <top style="medium">
        <color indexed="64"/>
      </top>
      <bottom style="medium">
        <color rgb="FF000000"/>
      </bottom>
      <diagonal/>
    </border>
    <border>
      <left/>
      <right style="medium">
        <color rgb="FF000000"/>
      </right>
      <top style="medium">
        <color indexed="64"/>
      </top>
      <bottom style="medium">
        <color rgb="FF000000"/>
      </bottom>
      <diagonal/>
    </border>
    <border>
      <left style="medium">
        <color rgb="FF000000"/>
      </left>
      <right/>
      <top style="medium">
        <color indexed="64"/>
      </top>
      <bottom/>
      <diagonal/>
    </border>
    <border>
      <left style="medium">
        <color rgb="FF000000"/>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indexed="64"/>
      </right>
      <top/>
      <bottom style="medium">
        <color rgb="FF000000"/>
      </bottom>
      <diagonal/>
    </border>
    <border>
      <left style="medium">
        <color indexed="64"/>
      </left>
      <right/>
      <top/>
      <bottom style="medium">
        <color indexed="64"/>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top/>
      <bottom style="medium">
        <color indexed="64"/>
      </bottom>
      <diagonal/>
    </border>
    <border>
      <left style="medium">
        <color rgb="FF000000"/>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style="medium">
        <color indexed="64"/>
      </right>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264">
    <xf numFmtId="0" fontId="0" fillId="0" borderId="0" xfId="0"/>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3" borderId="5" xfId="0" applyFont="1" applyFill="1" applyBorder="1" applyAlignment="1">
      <alignment vertical="center" wrapText="1"/>
    </xf>
    <xf numFmtId="9" fontId="1" fillId="3" borderId="5" xfId="0" applyNumberFormat="1" applyFont="1" applyFill="1" applyBorder="1" applyAlignment="1">
      <alignment vertical="center" wrapText="1"/>
    </xf>
    <xf numFmtId="0" fontId="1" fillId="2" borderId="8" xfId="0" applyFont="1" applyFill="1" applyBorder="1" applyAlignment="1">
      <alignment vertical="center" wrapText="1"/>
    </xf>
    <xf numFmtId="0" fontId="1" fillId="2" borderId="12" xfId="0" applyFont="1" applyFill="1" applyBorder="1" applyAlignment="1">
      <alignment vertical="center" wrapText="1"/>
    </xf>
    <xf numFmtId="0" fontId="1" fillId="2" borderId="4" xfId="0" applyFont="1" applyFill="1" applyBorder="1" applyAlignment="1">
      <alignment vertical="center" wrapText="1"/>
    </xf>
    <xf numFmtId="0" fontId="1" fillId="2" borderId="13" xfId="0" applyFont="1" applyFill="1" applyBorder="1" applyAlignment="1">
      <alignment vertical="center" wrapText="1"/>
    </xf>
    <xf numFmtId="0" fontId="1" fillId="2" borderId="5" xfId="0" applyFont="1" applyFill="1" applyBorder="1" applyAlignment="1">
      <alignment vertical="center" wrapText="1"/>
    </xf>
    <xf numFmtId="0" fontId="1" fillId="4" borderId="5" xfId="0" applyFont="1" applyFill="1" applyBorder="1" applyAlignment="1">
      <alignment horizontal="center" vertical="center" wrapText="1"/>
    </xf>
    <xf numFmtId="0" fontId="1" fillId="5" borderId="14" xfId="0" applyFont="1" applyFill="1" applyBorder="1" applyAlignment="1">
      <alignment vertical="center" wrapText="1"/>
    </xf>
    <xf numFmtId="0" fontId="1" fillId="2" borderId="18" xfId="0" applyFont="1" applyFill="1" applyBorder="1" applyAlignment="1">
      <alignment vertical="center" wrapText="1"/>
    </xf>
    <xf numFmtId="2" fontId="1" fillId="6" borderId="5" xfId="0" applyNumberFormat="1" applyFont="1" applyFill="1" applyBorder="1" applyAlignment="1">
      <alignment vertical="center" wrapText="1"/>
    </xf>
    <xf numFmtId="0" fontId="0" fillId="0" borderId="15" xfId="0" applyBorder="1"/>
    <xf numFmtId="0" fontId="0" fillId="0" borderId="16" xfId="0" applyBorder="1"/>
    <xf numFmtId="0" fontId="0" fillId="0" borderId="19" xfId="0" applyBorder="1"/>
    <xf numFmtId="0" fontId="0" fillId="0" borderId="17" xfId="0" applyBorder="1"/>
    <xf numFmtId="0" fontId="0" fillId="0" borderId="20" xfId="0" applyBorder="1"/>
    <xf numFmtId="0" fontId="0" fillId="0" borderId="21" xfId="0" applyBorder="1"/>
    <xf numFmtId="0" fontId="1" fillId="5" borderId="23" xfId="0" applyFont="1" applyFill="1" applyBorder="1" applyAlignment="1">
      <alignment vertical="center" wrapText="1"/>
    </xf>
    <xf numFmtId="0" fontId="1" fillId="2" borderId="21" xfId="0" applyFont="1" applyFill="1" applyBorder="1" applyAlignment="1">
      <alignment vertical="center" wrapText="1"/>
    </xf>
    <xf numFmtId="2" fontId="1" fillId="6" borderId="0" xfId="0" applyNumberFormat="1" applyFont="1" applyFill="1" applyBorder="1" applyAlignment="1">
      <alignment vertical="center" wrapText="1"/>
    </xf>
    <xf numFmtId="0" fontId="0" fillId="0" borderId="24" xfId="0" applyBorder="1"/>
    <xf numFmtId="0" fontId="0" fillId="0" borderId="25" xfId="0" applyBorder="1"/>
    <xf numFmtId="0" fontId="0" fillId="0" borderId="27" xfId="0" applyBorder="1"/>
    <xf numFmtId="0" fontId="0" fillId="0" borderId="26" xfId="0" applyBorder="1"/>
    <xf numFmtId="0" fontId="0" fillId="0" borderId="28" xfId="0" applyBorder="1"/>
    <xf numFmtId="0" fontId="1" fillId="5" borderId="30" xfId="0" applyFont="1" applyFill="1" applyBorder="1" applyAlignment="1">
      <alignment vertical="center" wrapText="1"/>
    </xf>
    <xf numFmtId="0" fontId="1" fillId="2" borderId="34" xfId="0" applyFont="1" applyFill="1" applyBorder="1" applyAlignment="1">
      <alignment vertical="center" wrapText="1"/>
    </xf>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1" fillId="7" borderId="14" xfId="0" applyFont="1" applyFill="1" applyBorder="1" applyAlignment="1">
      <alignment vertical="center" wrapText="1"/>
    </xf>
    <xf numFmtId="0" fontId="0" fillId="0" borderId="42" xfId="0" applyBorder="1"/>
    <xf numFmtId="0" fontId="0" fillId="0" borderId="18" xfId="0" applyBorder="1"/>
    <xf numFmtId="0" fontId="1" fillId="7" borderId="30" xfId="0" applyFont="1" applyFill="1" applyBorder="1" applyAlignment="1">
      <alignment vertical="center" wrapText="1"/>
    </xf>
    <xf numFmtId="2" fontId="1" fillId="6" borderId="34" xfId="0" applyNumberFormat="1" applyFont="1" applyFill="1" applyBorder="1" applyAlignment="1">
      <alignment vertical="center" wrapText="1"/>
    </xf>
    <xf numFmtId="0" fontId="0" fillId="0" borderId="31" xfId="0" applyBorder="1"/>
    <xf numFmtId="0" fontId="0" fillId="0" borderId="32" xfId="0" applyBorder="1"/>
    <xf numFmtId="0" fontId="0" fillId="0" borderId="43" xfId="0" applyBorder="1"/>
    <xf numFmtId="0" fontId="0" fillId="0" borderId="33" xfId="0" applyBorder="1"/>
    <xf numFmtId="0" fontId="0" fillId="0" borderId="44" xfId="0" applyBorder="1"/>
    <xf numFmtId="0" fontId="0" fillId="0" borderId="34" xfId="0" applyBorder="1"/>
    <xf numFmtId="0" fontId="1" fillId="8" borderId="14" xfId="0" applyFont="1" applyFill="1" applyBorder="1" applyAlignment="1">
      <alignment vertical="center" wrapText="1"/>
    </xf>
    <xf numFmtId="0" fontId="0" fillId="0" borderId="45" xfId="0" applyBorder="1"/>
    <xf numFmtId="0" fontId="0" fillId="0" borderId="46" xfId="0" applyBorder="1"/>
    <xf numFmtId="0" fontId="0" fillId="0" borderId="47" xfId="0" applyBorder="1"/>
    <xf numFmtId="0" fontId="0" fillId="0" borderId="48" xfId="0" applyBorder="1"/>
    <xf numFmtId="0" fontId="1" fillId="8" borderId="23" xfId="0" applyFont="1" applyFill="1" applyBorder="1" applyAlignment="1">
      <alignment vertical="center" wrapText="1"/>
    </xf>
    <xf numFmtId="0" fontId="1" fillId="8" borderId="30" xfId="0" applyFont="1" applyFill="1" applyBorder="1" applyAlignment="1">
      <alignment vertical="center" wrapText="1"/>
    </xf>
    <xf numFmtId="0" fontId="0" fillId="0" borderId="5" xfId="0" applyBorder="1" applyAlignment="1">
      <alignment horizontal="center"/>
    </xf>
    <xf numFmtId="0" fontId="1" fillId="2" borderId="49" xfId="0" applyFont="1" applyFill="1" applyBorder="1" applyAlignment="1">
      <alignment vertical="center" wrapText="1"/>
    </xf>
    <xf numFmtId="0" fontId="1" fillId="2" borderId="55" xfId="0" applyFont="1" applyFill="1" applyBorder="1" applyAlignment="1">
      <alignment vertical="center" wrapText="1"/>
    </xf>
    <xf numFmtId="0" fontId="1" fillId="2" borderId="56" xfId="0" applyFont="1" applyFill="1" applyBorder="1" applyAlignment="1">
      <alignment vertical="center" wrapText="1"/>
    </xf>
    <xf numFmtId="0" fontId="1" fillId="5" borderId="49" xfId="0" applyFont="1" applyFill="1" applyBorder="1" applyAlignment="1">
      <alignment vertical="center" wrapText="1"/>
    </xf>
    <xf numFmtId="2" fontId="1" fillId="6" borderId="56" xfId="0" applyNumberFormat="1" applyFont="1" applyFill="1" applyBorder="1" applyAlignment="1">
      <alignment vertical="center" wrapText="1"/>
    </xf>
    <xf numFmtId="0" fontId="1" fillId="7" borderId="49" xfId="0" applyFont="1" applyFill="1" applyBorder="1" applyAlignment="1">
      <alignment vertical="center" wrapText="1"/>
    </xf>
    <xf numFmtId="0" fontId="1" fillId="8" borderId="57" xfId="0" applyFont="1" applyFill="1" applyBorder="1" applyAlignment="1">
      <alignment vertical="center" wrapText="1"/>
    </xf>
    <xf numFmtId="0" fontId="1" fillId="2" borderId="61" xfId="0" applyFont="1" applyFill="1" applyBorder="1" applyAlignment="1">
      <alignment vertical="center" wrapText="1"/>
    </xf>
    <xf numFmtId="2" fontId="1" fillId="6" borderId="62" xfId="0" applyNumberFormat="1" applyFont="1" applyFill="1" applyBorder="1" applyAlignment="1">
      <alignment vertical="center" wrapText="1"/>
    </xf>
    <xf numFmtId="2" fontId="1" fillId="10" borderId="7" xfId="0" applyNumberFormat="1" applyFont="1" applyFill="1" applyBorder="1" applyAlignment="1">
      <alignment horizontal="center" vertical="center" wrapText="1"/>
    </xf>
    <xf numFmtId="0" fontId="1" fillId="2" borderId="49" xfId="0" applyFont="1" applyFill="1" applyBorder="1" applyAlignment="1">
      <alignment vertical="center" wrapText="1"/>
    </xf>
    <xf numFmtId="49" fontId="10" fillId="0" borderId="41" xfId="0" applyNumberFormat="1" applyFont="1" applyBorder="1" applyAlignment="1">
      <alignment horizontal="justify" vertical="center" wrapText="1"/>
    </xf>
    <xf numFmtId="0" fontId="9" fillId="12" borderId="5" xfId="0" applyFont="1" applyFill="1" applyBorder="1" applyAlignment="1">
      <alignment horizontal="center" vertical="center" wrapText="1"/>
    </xf>
    <xf numFmtId="49" fontId="10" fillId="12" borderId="41" xfId="0" applyNumberFormat="1" applyFont="1" applyFill="1" applyBorder="1" applyAlignment="1">
      <alignment horizontal="justify" vertical="center" wrapText="1"/>
    </xf>
    <xf numFmtId="0" fontId="9" fillId="12" borderId="7" xfId="0" applyFont="1" applyFill="1" applyBorder="1" applyAlignment="1">
      <alignment horizontal="center" vertical="center" wrapText="1"/>
    </xf>
    <xf numFmtId="0" fontId="10" fillId="12" borderId="70" xfId="0" applyFont="1" applyFill="1" applyBorder="1" applyAlignment="1">
      <alignment horizontal="justify" vertical="center" wrapText="1"/>
    </xf>
    <xf numFmtId="0" fontId="9" fillId="10" borderId="75" xfId="0" applyFont="1" applyFill="1" applyBorder="1" applyAlignment="1">
      <alignment horizontal="center" vertical="center" wrapText="1"/>
    </xf>
    <xf numFmtId="0" fontId="10" fillId="0" borderId="76" xfId="0" applyFont="1" applyBorder="1" applyAlignment="1">
      <alignment horizontal="justify" vertical="center" wrapText="1"/>
    </xf>
    <xf numFmtId="0" fontId="10" fillId="0" borderId="24" xfId="0" applyFont="1" applyBorder="1" applyAlignment="1">
      <alignment horizontal="justify" vertical="center" wrapText="1"/>
    </xf>
    <xf numFmtId="9" fontId="10" fillId="0" borderId="26" xfId="1" applyFont="1" applyBorder="1" applyAlignment="1">
      <alignment horizontal="justify" vertical="center" wrapText="1"/>
    </xf>
    <xf numFmtId="0" fontId="10" fillId="0" borderId="31" xfId="0" applyFont="1" applyBorder="1" applyAlignment="1">
      <alignment horizontal="justify" vertical="center" wrapText="1"/>
    </xf>
    <xf numFmtId="9" fontId="10" fillId="0" borderId="33" xfId="1" applyFont="1" applyBorder="1" applyAlignment="1">
      <alignment horizontal="justify" vertical="center" wrapText="1"/>
    </xf>
    <xf numFmtId="9" fontId="10" fillId="0" borderId="27" xfId="1" applyFont="1" applyBorder="1" applyAlignment="1">
      <alignment horizontal="justify" vertical="center" wrapText="1"/>
    </xf>
    <xf numFmtId="9" fontId="10" fillId="0" borderId="43" xfId="1" applyFont="1" applyBorder="1" applyAlignment="1">
      <alignment horizontal="justify" vertical="center" wrapText="1"/>
    </xf>
    <xf numFmtId="9" fontId="10" fillId="5" borderId="26" xfId="1" applyFont="1" applyFill="1" applyBorder="1" applyAlignment="1">
      <alignment horizontal="justify" vertical="center" wrapText="1"/>
    </xf>
    <xf numFmtId="0" fontId="10" fillId="0" borderId="45" xfId="0" applyFont="1" applyBorder="1" applyAlignment="1">
      <alignment horizontal="justify" vertical="center" wrapText="1"/>
    </xf>
    <xf numFmtId="9" fontId="10" fillId="0" borderId="47" xfId="1" applyFont="1" applyBorder="1" applyAlignment="1">
      <alignment horizontal="justify" vertical="center" wrapText="1"/>
    </xf>
    <xf numFmtId="0" fontId="9" fillId="10" borderId="77" xfId="0" applyFont="1" applyFill="1" applyBorder="1" applyAlignment="1">
      <alignment horizontal="center" vertical="center" wrapText="1"/>
    </xf>
    <xf numFmtId="0" fontId="9" fillId="10" borderId="78" xfId="0" applyFont="1" applyFill="1" applyBorder="1" applyAlignment="1">
      <alignment horizontal="center" vertical="center" wrapText="1"/>
    </xf>
    <xf numFmtId="0" fontId="9" fillId="10" borderId="79" xfId="0" applyFont="1" applyFill="1" applyBorder="1" applyAlignment="1">
      <alignment horizontal="center" vertical="center" wrapText="1"/>
    </xf>
    <xf numFmtId="9" fontId="10" fillId="0" borderId="48" xfId="1" applyFont="1" applyBorder="1" applyAlignment="1">
      <alignment horizontal="justify" vertical="center" wrapText="1"/>
    </xf>
    <xf numFmtId="9" fontId="10" fillId="5" borderId="27" xfId="1" applyFont="1" applyFill="1" applyBorder="1" applyAlignment="1">
      <alignment horizontal="justify" vertical="center" wrapText="1"/>
    </xf>
    <xf numFmtId="0" fontId="10" fillId="0" borderId="35" xfId="0" applyFont="1" applyBorder="1" applyAlignment="1">
      <alignment horizontal="justify" vertical="center" wrapText="1"/>
    </xf>
    <xf numFmtId="9" fontId="10" fillId="0" borderId="37" xfId="1" applyFont="1" applyBorder="1" applyAlignment="1">
      <alignment horizontal="justify" vertical="center" wrapText="1"/>
    </xf>
    <xf numFmtId="9" fontId="10" fillId="0" borderId="38" xfId="1" applyFont="1" applyBorder="1" applyAlignment="1">
      <alignment horizontal="justify" vertical="center" wrapText="1"/>
    </xf>
    <xf numFmtId="9" fontId="10" fillId="5" borderId="47" xfId="1" applyFont="1" applyFill="1" applyBorder="1" applyAlignment="1">
      <alignment horizontal="justify" vertical="center" wrapText="1"/>
    </xf>
    <xf numFmtId="0" fontId="10" fillId="0" borderId="68" xfId="0" applyFont="1" applyBorder="1" applyAlignment="1">
      <alignment horizontal="justify" vertical="center" wrapText="1"/>
    </xf>
    <xf numFmtId="0" fontId="10" fillId="0" borderId="80" xfId="0" applyFont="1" applyBorder="1" applyAlignment="1">
      <alignment horizontal="justify" vertical="center" wrapText="1"/>
    </xf>
    <xf numFmtId="49" fontId="10" fillId="12" borderId="15" xfId="0" applyNumberFormat="1" applyFont="1" applyFill="1" applyBorder="1" applyAlignment="1">
      <alignment horizontal="justify" vertical="center" wrapText="1"/>
    </xf>
    <xf numFmtId="0" fontId="10" fillId="13" borderId="17" xfId="0" applyFont="1" applyFill="1" applyBorder="1" applyAlignment="1">
      <alignment horizontal="justify" vertical="center" wrapText="1"/>
    </xf>
    <xf numFmtId="49" fontId="10" fillId="12" borderId="24" xfId="0" applyNumberFormat="1" applyFont="1" applyFill="1" applyBorder="1" applyAlignment="1">
      <alignment horizontal="justify" vertical="center" wrapText="1"/>
    </xf>
    <xf numFmtId="0" fontId="10" fillId="13" borderId="26" xfId="0" applyFont="1" applyFill="1" applyBorder="1" applyAlignment="1">
      <alignment horizontal="justify" vertical="center" wrapText="1"/>
    </xf>
    <xf numFmtId="49" fontId="10" fillId="12" borderId="31" xfId="0" applyNumberFormat="1" applyFont="1" applyFill="1" applyBorder="1" applyAlignment="1">
      <alignment horizontal="justify" vertical="center" wrapText="1"/>
    </xf>
    <xf numFmtId="0" fontId="10" fillId="13" borderId="33" xfId="0" applyFont="1" applyFill="1" applyBorder="1" applyAlignment="1">
      <alignment horizontal="justify" vertical="center" wrapText="1"/>
    </xf>
    <xf numFmtId="0" fontId="9" fillId="12" borderId="29" xfId="0" applyFont="1" applyFill="1" applyBorder="1" applyAlignment="1">
      <alignment horizontal="justify" vertical="center" wrapText="1"/>
    </xf>
    <xf numFmtId="49" fontId="10" fillId="13" borderId="17" xfId="0" applyNumberFormat="1" applyFont="1" applyFill="1" applyBorder="1" applyAlignment="1">
      <alignment horizontal="justify" vertical="center" wrapText="1"/>
    </xf>
    <xf numFmtId="0" fontId="9" fillId="10" borderId="0"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3" fillId="5" borderId="37" xfId="0" applyFont="1" applyFill="1" applyBorder="1" applyAlignment="1">
      <alignment horizontal="left" vertical="top" wrapText="1"/>
    </xf>
    <xf numFmtId="0" fontId="3" fillId="5" borderId="63" xfId="0" applyFont="1" applyFill="1" applyBorder="1" applyAlignment="1">
      <alignment horizontal="left" vertical="top" wrapText="1"/>
    </xf>
    <xf numFmtId="0" fontId="3" fillId="5" borderId="64" xfId="0" applyFont="1" applyFill="1" applyBorder="1" applyAlignment="1">
      <alignment horizontal="left" vertical="top" wrapText="1"/>
    </xf>
    <xf numFmtId="0" fontId="3" fillId="5" borderId="65" xfId="0" applyFont="1" applyFill="1" applyBorder="1" applyAlignment="1">
      <alignment horizontal="left" vertical="top" wrapText="1"/>
    </xf>
    <xf numFmtId="0" fontId="3" fillId="5" borderId="0" xfId="0" applyFont="1" applyFill="1" applyBorder="1" applyAlignment="1">
      <alignment horizontal="left" vertical="top" wrapText="1"/>
    </xf>
    <xf numFmtId="0" fontId="3" fillId="5" borderId="66" xfId="0" applyFont="1" applyFill="1" applyBorder="1" applyAlignment="1">
      <alignment horizontal="left" vertical="top" wrapText="1"/>
    </xf>
    <xf numFmtId="0" fontId="3" fillId="5" borderId="47" xfId="0" applyFont="1" applyFill="1" applyBorder="1" applyAlignment="1">
      <alignment horizontal="left" vertical="top" wrapText="1"/>
    </xf>
    <xf numFmtId="0" fontId="3" fillId="5" borderId="67" xfId="0" applyFont="1" applyFill="1" applyBorder="1" applyAlignment="1">
      <alignment horizontal="left" vertical="top" wrapText="1"/>
    </xf>
    <xf numFmtId="0" fontId="3" fillId="5" borderId="68" xfId="0" applyFont="1" applyFill="1" applyBorder="1" applyAlignment="1">
      <alignment horizontal="left" vertical="top" wrapText="1"/>
    </xf>
    <xf numFmtId="0" fontId="1" fillId="2" borderId="49" xfId="0" applyFont="1" applyFill="1" applyBorder="1" applyAlignment="1">
      <alignment vertical="center" wrapText="1"/>
    </xf>
    <xf numFmtId="0" fontId="1" fillId="2" borderId="50" xfId="0" applyFont="1" applyFill="1" applyBorder="1" applyAlignment="1">
      <alignment vertical="center" wrapText="1"/>
    </xf>
    <xf numFmtId="0" fontId="1" fillId="2" borderId="51" xfId="0" applyFont="1" applyFill="1" applyBorder="1" applyAlignment="1">
      <alignment vertical="center" wrapText="1"/>
    </xf>
    <xf numFmtId="0" fontId="1" fillId="2" borderId="52" xfId="0" applyFont="1" applyFill="1" applyBorder="1" applyAlignment="1">
      <alignment vertical="center" wrapText="1"/>
    </xf>
    <xf numFmtId="0" fontId="1" fillId="2" borderId="53" xfId="0" applyFont="1" applyFill="1" applyBorder="1" applyAlignment="1">
      <alignment vertical="center" wrapText="1"/>
    </xf>
    <xf numFmtId="0" fontId="1" fillId="2" borderId="54" xfId="0" applyFont="1" applyFill="1" applyBorder="1" applyAlignment="1">
      <alignment vertical="center" wrapText="1"/>
    </xf>
    <xf numFmtId="0" fontId="1" fillId="5" borderId="52" xfId="0" applyFont="1" applyFill="1" applyBorder="1" applyAlignment="1">
      <alignment vertical="center" wrapText="1"/>
    </xf>
    <xf numFmtId="0" fontId="1" fillId="5" borderId="53" xfId="0" applyFont="1" applyFill="1" applyBorder="1" applyAlignment="1">
      <alignment vertical="center" wrapText="1"/>
    </xf>
    <xf numFmtId="0" fontId="1" fillId="5" borderId="54" xfId="0" applyFont="1" applyFill="1" applyBorder="1" applyAlignment="1">
      <alignment vertical="center" wrapText="1"/>
    </xf>
    <xf numFmtId="0" fontId="1" fillId="7" borderId="52" xfId="0" applyFont="1" applyFill="1" applyBorder="1" applyAlignment="1">
      <alignment vertical="center" wrapText="1"/>
    </xf>
    <xf numFmtId="0" fontId="1" fillId="7" borderId="53" xfId="0" applyFont="1" applyFill="1" applyBorder="1" applyAlignment="1">
      <alignment vertical="center" wrapText="1"/>
    </xf>
    <xf numFmtId="0" fontId="1" fillId="7" borderId="54" xfId="0" applyFont="1" applyFill="1" applyBorder="1" applyAlignment="1">
      <alignment vertical="center" wrapText="1"/>
    </xf>
    <xf numFmtId="0" fontId="1" fillId="8" borderId="58" xfId="0" applyFont="1" applyFill="1" applyBorder="1" applyAlignment="1">
      <alignment vertical="center" wrapText="1"/>
    </xf>
    <xf numFmtId="0" fontId="1" fillId="8" borderId="59" xfId="0" applyFont="1" applyFill="1" applyBorder="1" applyAlignment="1">
      <alignment vertical="center" wrapText="1"/>
    </xf>
    <xf numFmtId="0" fontId="1" fillId="8" borderId="60"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applyFont="1" applyFill="1" applyBorder="1" applyAlignment="1">
      <alignment horizontal="center" vertical="center" wrapText="1"/>
    </xf>
    <xf numFmtId="0" fontId="1" fillId="7" borderId="15" xfId="0" applyFont="1" applyFill="1" applyBorder="1" applyAlignment="1">
      <alignment vertical="center" wrapText="1"/>
    </xf>
    <xf numFmtId="0" fontId="1" fillId="7" borderId="16" xfId="0" applyFont="1" applyFill="1" applyBorder="1" applyAlignment="1">
      <alignment vertical="center" wrapText="1"/>
    </xf>
    <xf numFmtId="0" fontId="1" fillId="7" borderId="17" xfId="0" applyFont="1" applyFill="1" applyBorder="1" applyAlignment="1">
      <alignment vertical="center" wrapText="1"/>
    </xf>
    <xf numFmtId="0" fontId="0" fillId="0" borderId="22" xfId="0" applyBorder="1" applyAlignment="1">
      <alignment horizontal="center" vertical="center"/>
    </xf>
    <xf numFmtId="0" fontId="0" fillId="0" borderId="41" xfId="0" applyBorder="1" applyAlignment="1">
      <alignment horizontal="center" vertical="center"/>
    </xf>
    <xf numFmtId="0" fontId="1" fillId="7" borderId="31" xfId="0" applyFont="1" applyFill="1" applyBorder="1" applyAlignment="1">
      <alignment vertical="center" wrapText="1"/>
    </xf>
    <xf numFmtId="0" fontId="1" fillId="7" borderId="32" xfId="0" applyFont="1" applyFill="1" applyBorder="1" applyAlignment="1">
      <alignment vertical="center" wrapText="1"/>
    </xf>
    <xf numFmtId="0" fontId="1" fillId="7" borderId="33" xfId="0" applyFont="1" applyFill="1" applyBorder="1" applyAlignment="1">
      <alignment vertical="center" wrapText="1"/>
    </xf>
    <xf numFmtId="0" fontId="1" fillId="8" borderId="15" xfId="0" applyFont="1" applyFill="1" applyBorder="1" applyAlignment="1">
      <alignment vertical="center" wrapText="1"/>
    </xf>
    <xf numFmtId="0" fontId="1" fillId="8" borderId="16" xfId="0" applyFont="1" applyFill="1" applyBorder="1" applyAlignment="1">
      <alignment vertical="center" wrapText="1"/>
    </xf>
    <xf numFmtId="0" fontId="1" fillId="8" borderId="17" xfId="0" applyFont="1" applyFill="1" applyBorder="1" applyAlignment="1">
      <alignment vertical="center" wrapText="1"/>
    </xf>
    <xf numFmtId="0" fontId="0" fillId="0" borderId="29" xfId="0" applyBorder="1" applyAlignment="1">
      <alignment horizontal="center" vertical="center"/>
    </xf>
    <xf numFmtId="0" fontId="1" fillId="8" borderId="24" xfId="0" applyFont="1" applyFill="1" applyBorder="1" applyAlignment="1">
      <alignment vertical="center" wrapText="1"/>
    </xf>
    <xf numFmtId="0" fontId="1" fillId="8" borderId="25" xfId="0" applyFont="1" applyFill="1" applyBorder="1" applyAlignment="1">
      <alignment vertical="center" wrapText="1"/>
    </xf>
    <xf numFmtId="0" fontId="1" fillId="8" borderId="26" xfId="0" applyFont="1" applyFill="1" applyBorder="1" applyAlignment="1">
      <alignment vertical="center" wrapText="1"/>
    </xf>
    <xf numFmtId="0" fontId="1" fillId="8" borderId="31" xfId="0" applyFont="1" applyFill="1" applyBorder="1" applyAlignment="1">
      <alignment vertical="center" wrapText="1"/>
    </xf>
    <xf numFmtId="0" fontId="1" fillId="8" borderId="32" xfId="0" applyFont="1" applyFill="1" applyBorder="1" applyAlignment="1">
      <alignment vertical="center" wrapText="1"/>
    </xf>
    <xf numFmtId="0" fontId="1" fillId="8" borderId="33"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5" borderId="15" xfId="0" applyFont="1" applyFill="1" applyBorder="1" applyAlignment="1">
      <alignment vertical="center" wrapText="1"/>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5" borderId="24" xfId="0" applyFont="1" applyFill="1" applyBorder="1" applyAlignment="1">
      <alignment vertical="center" wrapText="1"/>
    </xf>
    <xf numFmtId="0" fontId="1" fillId="5" borderId="25" xfId="0" applyFont="1" applyFill="1" applyBorder="1" applyAlignment="1">
      <alignment vertical="center" wrapText="1"/>
    </xf>
    <xf numFmtId="0" fontId="1" fillId="5" borderId="26" xfId="0" applyFont="1" applyFill="1" applyBorder="1" applyAlignment="1">
      <alignment vertical="center" wrapText="1"/>
    </xf>
    <xf numFmtId="0" fontId="1" fillId="5" borderId="31" xfId="0" applyFont="1" applyFill="1" applyBorder="1" applyAlignment="1">
      <alignment vertical="center" wrapText="1"/>
    </xf>
    <xf numFmtId="0" fontId="1" fillId="5" borderId="32" xfId="0" applyFont="1" applyFill="1" applyBorder="1" applyAlignment="1">
      <alignment vertical="center" wrapText="1"/>
    </xf>
    <xf numFmtId="0" fontId="1" fillId="5" borderId="33" xfId="0" applyFont="1" applyFill="1" applyBorder="1" applyAlignment="1">
      <alignment vertical="center" wrapText="1"/>
    </xf>
    <xf numFmtId="0" fontId="9" fillId="16" borderId="4" xfId="0" applyFont="1" applyFill="1" applyBorder="1" applyAlignment="1">
      <alignment horizontal="center" vertical="center" wrapText="1"/>
    </xf>
    <xf numFmtId="0" fontId="9" fillId="16" borderId="6" xfId="0" applyFont="1" applyFill="1" applyBorder="1" applyAlignment="1">
      <alignment horizontal="center" vertical="center" wrapText="1"/>
    </xf>
    <xf numFmtId="0" fontId="9" fillId="16" borderId="7"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9" fillId="12" borderId="2" xfId="0" applyFont="1" applyFill="1" applyBorder="1" applyAlignment="1">
      <alignment horizontal="center" vertical="center" wrapText="1"/>
    </xf>
    <xf numFmtId="0" fontId="9" fillId="12" borderId="3"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69" xfId="0" applyFont="1" applyBorder="1" applyAlignment="1">
      <alignment horizontal="center" vertical="center" wrapText="1"/>
    </xf>
    <xf numFmtId="0" fontId="10" fillId="0" borderId="70" xfId="0" applyFont="1" applyBorder="1" applyAlignment="1">
      <alignment horizontal="center" vertical="center" wrapText="1"/>
    </xf>
    <xf numFmtId="0" fontId="9" fillId="14" borderId="69" xfId="0" applyFont="1" applyFill="1" applyBorder="1" applyAlignment="1">
      <alignment horizontal="center" vertical="center" wrapText="1"/>
    </xf>
    <xf numFmtId="0" fontId="9" fillId="14" borderId="70" xfId="0" applyFont="1" applyFill="1" applyBorder="1" applyAlignment="1">
      <alignment horizontal="center" vertical="center" wrapText="1"/>
    </xf>
    <xf numFmtId="0" fontId="9" fillId="15" borderId="4" xfId="0" applyFont="1" applyFill="1" applyBorder="1" applyAlignment="1">
      <alignment horizontal="center" vertical="center" wrapText="1"/>
    </xf>
    <xf numFmtId="0" fontId="9" fillId="15" borderId="6" xfId="0" applyFont="1" applyFill="1" applyBorder="1" applyAlignment="1">
      <alignment horizontal="center" vertical="center" wrapText="1"/>
    </xf>
    <xf numFmtId="0" fontId="9" fillId="15" borderId="7" xfId="0" applyFont="1" applyFill="1" applyBorder="1" applyAlignment="1">
      <alignment horizontal="center" vertical="center" wrapText="1"/>
    </xf>
    <xf numFmtId="0" fontId="10" fillId="0" borderId="64" xfId="0" applyFont="1" applyBorder="1" applyAlignment="1">
      <alignment horizontal="justify" vertical="center" wrapText="1"/>
    </xf>
    <xf numFmtId="9" fontId="10" fillId="5" borderId="37" xfId="1" applyFont="1" applyFill="1" applyBorder="1" applyAlignment="1">
      <alignment horizontal="justify" vertical="center" wrapText="1"/>
    </xf>
    <xf numFmtId="9" fontId="10" fillId="5" borderId="38" xfId="1" applyFont="1" applyFill="1" applyBorder="1" applyAlignment="1">
      <alignment horizontal="justify" vertical="center" wrapText="1"/>
    </xf>
    <xf numFmtId="0" fontId="10" fillId="0" borderId="7" xfId="0" applyFont="1" applyBorder="1" applyAlignment="1">
      <alignment horizontal="center" vertical="center" wrapText="1"/>
    </xf>
    <xf numFmtId="0" fontId="13" fillId="4" borderId="4" xfId="0" applyFont="1" applyFill="1" applyBorder="1" applyAlignment="1">
      <alignment horizontal="center" vertical="center"/>
    </xf>
    <xf numFmtId="0" fontId="12" fillId="4" borderId="6" xfId="0" applyFont="1" applyFill="1" applyBorder="1" applyAlignment="1">
      <alignment horizontal="center" vertical="center"/>
    </xf>
    <xf numFmtId="0" fontId="12" fillId="4" borderId="7" xfId="0" applyFont="1" applyFill="1" applyBorder="1" applyAlignment="1">
      <alignment horizontal="center" vertical="center"/>
    </xf>
    <xf numFmtId="0" fontId="12" fillId="11" borderId="41" xfId="0" applyFont="1" applyFill="1" applyBorder="1" applyAlignment="1">
      <alignment horizontal="center" vertical="center"/>
    </xf>
    <xf numFmtId="0" fontId="12" fillId="11" borderId="57" xfId="0" applyFont="1" applyFill="1" applyBorder="1" applyAlignment="1">
      <alignment horizontal="center" vertical="center"/>
    </xf>
    <xf numFmtId="0" fontId="12" fillId="11" borderId="69" xfId="0" applyFont="1" applyFill="1" applyBorder="1" applyAlignment="1">
      <alignment horizontal="center" vertical="center"/>
    </xf>
    <xf numFmtId="0" fontId="12" fillId="11" borderId="70" xfId="0" applyFont="1" applyFill="1" applyBorder="1" applyAlignment="1">
      <alignment horizontal="center" vertical="center"/>
    </xf>
    <xf numFmtId="0" fontId="12" fillId="11" borderId="41" xfId="0" applyFont="1" applyFill="1" applyBorder="1" applyAlignment="1">
      <alignment horizontal="center" vertical="center" wrapText="1"/>
    </xf>
    <xf numFmtId="0" fontId="13" fillId="11" borderId="41" xfId="0" applyFont="1" applyFill="1" applyBorder="1" applyAlignment="1">
      <alignment horizontal="center" vertical="center" wrapText="1"/>
    </xf>
    <xf numFmtId="0" fontId="12" fillId="5" borderId="71" xfId="0" applyFont="1" applyFill="1" applyBorder="1" applyAlignment="1">
      <alignment vertical="center" wrapText="1"/>
    </xf>
    <xf numFmtId="0" fontId="12" fillId="5" borderId="14" xfId="0" applyFont="1" applyFill="1" applyBorder="1" applyAlignment="1">
      <alignment vertical="center" wrapText="1"/>
    </xf>
    <xf numFmtId="0" fontId="12" fillId="5" borderId="74" xfId="0" applyFont="1" applyFill="1" applyBorder="1" applyAlignment="1">
      <alignment vertical="center" wrapText="1"/>
    </xf>
    <xf numFmtId="0" fontId="12" fillId="5" borderId="42" xfId="0" applyFont="1" applyFill="1" applyBorder="1" applyAlignment="1">
      <alignment vertical="center" wrapText="1"/>
    </xf>
    <xf numFmtId="2" fontId="12" fillId="5" borderId="71" xfId="0" applyNumberFormat="1" applyFont="1" applyFill="1" applyBorder="1" applyAlignment="1">
      <alignment vertical="center" wrapText="1"/>
    </xf>
    <xf numFmtId="2" fontId="13" fillId="5" borderId="18" xfId="0" applyNumberFormat="1" applyFont="1" applyFill="1" applyBorder="1" applyAlignment="1">
      <alignment vertical="center" wrapText="1"/>
    </xf>
    <xf numFmtId="0" fontId="12" fillId="5" borderId="23" xfId="0" applyFont="1" applyFill="1" applyBorder="1" applyAlignment="1">
      <alignment vertical="center" wrapText="1"/>
    </xf>
    <xf numFmtId="0" fontId="12" fillId="5" borderId="23" xfId="0" applyFont="1" applyFill="1" applyBorder="1" applyAlignment="1">
      <alignment vertical="center" wrapText="1"/>
    </xf>
    <xf numFmtId="0" fontId="12" fillId="5" borderId="73" xfId="0" applyFont="1" applyFill="1" applyBorder="1" applyAlignment="1">
      <alignment vertical="center" wrapText="1"/>
    </xf>
    <xf numFmtId="0" fontId="12" fillId="5" borderId="28" xfId="0" applyFont="1" applyFill="1" applyBorder="1" applyAlignment="1">
      <alignment vertical="center" wrapText="1"/>
    </xf>
    <xf numFmtId="2" fontId="12" fillId="5" borderId="23" xfId="0" applyNumberFormat="1" applyFont="1" applyFill="1" applyBorder="1" applyAlignment="1">
      <alignment vertical="center" wrapText="1"/>
    </xf>
    <xf numFmtId="0" fontId="12" fillId="5" borderId="30" xfId="0" applyFont="1" applyFill="1" applyBorder="1" applyAlignment="1">
      <alignment vertical="center" wrapText="1"/>
    </xf>
    <xf numFmtId="0" fontId="12" fillId="5" borderId="30" xfId="0" applyFont="1" applyFill="1" applyBorder="1" applyAlignment="1">
      <alignment vertical="center" wrapText="1"/>
    </xf>
    <xf numFmtId="0" fontId="12" fillId="5" borderId="72" xfId="0" applyFont="1" applyFill="1" applyBorder="1" applyAlignment="1">
      <alignment vertical="center" wrapText="1"/>
    </xf>
    <xf numFmtId="0" fontId="12" fillId="5" borderId="44" xfId="0" applyFont="1" applyFill="1" applyBorder="1" applyAlignment="1">
      <alignment vertical="center" wrapText="1"/>
    </xf>
    <xf numFmtId="0" fontId="12" fillId="7" borderId="14" xfId="0" applyFont="1" applyFill="1" applyBorder="1" applyAlignment="1">
      <alignment vertical="center" wrapText="1"/>
    </xf>
    <xf numFmtId="0" fontId="12" fillId="7" borderId="15" xfId="0" applyFont="1" applyFill="1" applyBorder="1" applyAlignment="1">
      <alignment vertical="center" wrapText="1"/>
    </xf>
    <xf numFmtId="0" fontId="12" fillId="7" borderId="16" xfId="0" applyFont="1" applyFill="1" applyBorder="1" applyAlignment="1">
      <alignment vertical="center" wrapText="1"/>
    </xf>
    <xf numFmtId="0" fontId="12" fillId="7" borderId="19" xfId="0" applyFont="1" applyFill="1" applyBorder="1" applyAlignment="1">
      <alignment vertical="center" wrapText="1"/>
    </xf>
    <xf numFmtId="2" fontId="12" fillId="7" borderId="14" xfId="0" applyNumberFormat="1" applyFont="1" applyFill="1" applyBorder="1" applyAlignment="1">
      <alignment vertical="center" wrapText="1"/>
    </xf>
    <xf numFmtId="2" fontId="13" fillId="7" borderId="5" xfId="0" applyNumberFormat="1" applyFont="1" applyFill="1" applyBorder="1" applyAlignment="1">
      <alignment vertical="center" wrapText="1"/>
    </xf>
    <xf numFmtId="0" fontId="12" fillId="7" borderId="30" xfId="0" applyFont="1" applyFill="1" applyBorder="1" applyAlignment="1">
      <alignment vertical="center" wrapText="1"/>
    </xf>
    <xf numFmtId="0" fontId="12" fillId="7" borderId="31" xfId="0" applyFont="1" applyFill="1" applyBorder="1" applyAlignment="1">
      <alignment vertical="center" wrapText="1"/>
    </xf>
    <xf numFmtId="0" fontId="12" fillId="7" borderId="32" xfId="0" applyFont="1" applyFill="1" applyBorder="1" applyAlignment="1">
      <alignment vertical="center" wrapText="1"/>
    </xf>
    <xf numFmtId="0" fontId="12" fillId="7" borderId="43" xfId="0" applyFont="1" applyFill="1" applyBorder="1" applyAlignment="1">
      <alignment vertical="center" wrapText="1"/>
    </xf>
    <xf numFmtId="2" fontId="12" fillId="7" borderId="30" xfId="0" applyNumberFormat="1" applyFont="1" applyFill="1" applyBorder="1" applyAlignment="1">
      <alignment vertical="center" wrapText="1"/>
    </xf>
    <xf numFmtId="0" fontId="12" fillId="8" borderId="14" xfId="0" applyFont="1" applyFill="1" applyBorder="1" applyAlignment="1">
      <alignment vertical="center" wrapText="1"/>
    </xf>
    <xf numFmtId="0" fontId="12" fillId="8" borderId="15" xfId="0" applyFont="1" applyFill="1" applyBorder="1" applyAlignment="1">
      <alignment vertical="center" wrapText="1"/>
    </xf>
    <xf numFmtId="0" fontId="12" fillId="8" borderId="16" xfId="0" applyFont="1" applyFill="1" applyBorder="1" applyAlignment="1">
      <alignment vertical="center" wrapText="1"/>
    </xf>
    <xf numFmtId="0" fontId="12" fillId="8" borderId="19" xfId="0" applyFont="1" applyFill="1" applyBorder="1" applyAlignment="1">
      <alignment vertical="center" wrapText="1"/>
    </xf>
    <xf numFmtId="2" fontId="12" fillId="8" borderId="14" xfId="0" applyNumberFormat="1" applyFont="1" applyFill="1" applyBorder="1" applyAlignment="1">
      <alignment vertical="center" wrapText="1"/>
    </xf>
    <xf numFmtId="2" fontId="13" fillId="8" borderId="5" xfId="0" applyNumberFormat="1" applyFont="1" applyFill="1" applyBorder="1" applyAlignment="1">
      <alignment vertical="center" wrapText="1"/>
    </xf>
    <xf numFmtId="0" fontId="12" fillId="8" borderId="23" xfId="0" applyFont="1" applyFill="1" applyBorder="1" applyAlignment="1">
      <alignment vertical="center" wrapText="1"/>
    </xf>
    <xf numFmtId="0" fontId="12" fillId="8" borderId="24" xfId="0" applyFont="1" applyFill="1" applyBorder="1" applyAlignment="1">
      <alignment vertical="center" wrapText="1"/>
    </xf>
    <xf numFmtId="0" fontId="12" fillId="8" borderId="25" xfId="0" applyFont="1" applyFill="1" applyBorder="1" applyAlignment="1">
      <alignment vertical="center" wrapText="1"/>
    </xf>
    <xf numFmtId="0" fontId="12" fillId="8" borderId="27" xfId="0" applyFont="1" applyFill="1" applyBorder="1" applyAlignment="1">
      <alignment vertical="center" wrapText="1"/>
    </xf>
    <xf numFmtId="2" fontId="12" fillId="8" borderId="23" xfId="0" applyNumberFormat="1" applyFont="1" applyFill="1" applyBorder="1" applyAlignment="1">
      <alignment vertical="center" wrapText="1"/>
    </xf>
    <xf numFmtId="0" fontId="12" fillId="8" borderId="30" xfId="0" applyFont="1" applyFill="1" applyBorder="1" applyAlignment="1">
      <alignment vertical="center" wrapText="1"/>
    </xf>
    <xf numFmtId="0" fontId="12" fillId="8" borderId="31" xfId="0" applyFont="1" applyFill="1" applyBorder="1" applyAlignment="1">
      <alignment vertical="center" wrapText="1"/>
    </xf>
    <xf numFmtId="0" fontId="12" fillId="8" borderId="32" xfId="0" applyFont="1" applyFill="1" applyBorder="1" applyAlignment="1">
      <alignment vertical="center" wrapText="1"/>
    </xf>
    <xf numFmtId="0" fontId="12" fillId="8" borderId="43" xfId="0" applyFont="1" applyFill="1" applyBorder="1" applyAlignment="1">
      <alignment vertical="center" wrapText="1"/>
    </xf>
    <xf numFmtId="2" fontId="12" fillId="8" borderId="30" xfId="0" applyNumberFormat="1" applyFont="1" applyFill="1" applyBorder="1" applyAlignment="1">
      <alignment vertical="center" wrapText="1"/>
    </xf>
    <xf numFmtId="0" fontId="12" fillId="11" borderId="4" xfId="0" applyFont="1" applyFill="1" applyBorder="1" applyAlignment="1">
      <alignment horizontal="center" vertical="center"/>
    </xf>
    <xf numFmtId="0" fontId="12" fillId="11" borderId="6" xfId="0" applyFont="1" applyFill="1" applyBorder="1" applyAlignment="1">
      <alignment horizontal="center" vertical="center"/>
    </xf>
    <xf numFmtId="0" fontId="12" fillId="11" borderId="7" xfId="0" applyFont="1" applyFill="1" applyBorder="1" applyAlignment="1">
      <alignment horizontal="center" vertical="center"/>
    </xf>
    <xf numFmtId="0" fontId="12" fillId="5" borderId="41" xfId="0" applyFont="1" applyFill="1" applyBorder="1" applyAlignment="1">
      <alignment vertical="center" wrapText="1"/>
    </xf>
    <xf numFmtId="0" fontId="12" fillId="5" borderId="50" xfId="0" applyFont="1" applyFill="1" applyBorder="1" applyAlignment="1">
      <alignment vertical="center" wrapText="1"/>
    </xf>
    <xf numFmtId="2" fontId="12" fillId="5" borderId="41" xfId="0" applyNumberFormat="1" applyFont="1" applyFill="1" applyBorder="1" applyAlignment="1">
      <alignment vertical="center" wrapText="1"/>
    </xf>
    <xf numFmtId="2" fontId="13" fillId="5" borderId="41" xfId="0" applyNumberFormat="1" applyFont="1" applyFill="1" applyBorder="1" applyAlignment="1">
      <alignment vertical="center" wrapText="1"/>
    </xf>
    <xf numFmtId="0" fontId="12" fillId="7" borderId="49" xfId="0" applyFont="1" applyFill="1" applyBorder="1" applyAlignment="1">
      <alignment vertical="center" wrapText="1"/>
    </xf>
    <xf numFmtId="0" fontId="12" fillId="7" borderId="52" xfId="0" applyFont="1" applyFill="1" applyBorder="1" applyAlignment="1">
      <alignment vertical="center" wrapText="1"/>
    </xf>
    <xf numFmtId="0" fontId="12" fillId="7" borderId="53" xfId="0" applyFont="1" applyFill="1" applyBorder="1" applyAlignment="1">
      <alignment vertical="center" wrapText="1"/>
    </xf>
    <xf numFmtId="2" fontId="12" fillId="7" borderId="49" xfId="0" applyNumberFormat="1" applyFont="1" applyFill="1" applyBorder="1" applyAlignment="1">
      <alignment vertical="center" wrapText="1"/>
    </xf>
    <xf numFmtId="0" fontId="12" fillId="8" borderId="57" xfId="0" applyFont="1" applyFill="1" applyBorder="1" applyAlignment="1">
      <alignment vertical="center" wrapText="1"/>
    </xf>
    <xf numFmtId="0" fontId="12" fillId="8" borderId="58" xfId="0" applyFont="1" applyFill="1" applyBorder="1" applyAlignment="1">
      <alignment vertical="center" wrapText="1"/>
    </xf>
    <xf numFmtId="0" fontId="12" fillId="8" borderId="59" xfId="0" applyFont="1" applyFill="1" applyBorder="1" applyAlignment="1">
      <alignment vertical="center" wrapText="1"/>
    </xf>
    <xf numFmtId="2" fontId="12" fillId="8" borderId="57" xfId="0" applyNumberFormat="1" applyFont="1" applyFill="1" applyBorder="1" applyAlignment="1">
      <alignment vertical="center" wrapText="1"/>
    </xf>
    <xf numFmtId="0" fontId="13" fillId="9" borderId="4" xfId="0" applyFont="1" applyFill="1" applyBorder="1" applyAlignment="1">
      <alignment horizontal="center" vertical="center" wrapText="1"/>
    </xf>
    <xf numFmtId="0" fontId="13" fillId="9" borderId="6" xfId="0" applyFont="1" applyFill="1" applyBorder="1" applyAlignment="1">
      <alignment horizontal="center" vertical="center" wrapText="1"/>
    </xf>
    <xf numFmtId="0" fontId="13" fillId="9" borderId="7" xfId="0" applyFont="1" applyFill="1" applyBorder="1" applyAlignment="1">
      <alignment horizontal="center" vertical="center" wrapText="1"/>
    </xf>
    <xf numFmtId="2" fontId="12" fillId="9" borderId="7" xfId="0" applyNumberFormat="1" applyFont="1" applyFill="1" applyBorder="1" applyAlignment="1">
      <alignment vertical="center" wrapText="1"/>
    </xf>
    <xf numFmtId="2" fontId="13" fillId="9" borderId="7" xfId="0" applyNumberFormat="1" applyFont="1" applyFill="1" applyBorder="1" applyAlignment="1">
      <alignment vertical="center" wrapText="1"/>
    </xf>
    <xf numFmtId="0" fontId="0" fillId="13" borderId="15" xfId="0" applyFill="1" applyBorder="1"/>
    <xf numFmtId="0" fontId="0" fillId="13" borderId="24" xfId="0" applyFill="1" applyBorder="1"/>
    <xf numFmtId="0" fontId="0" fillId="13" borderId="31" xfId="0" applyFill="1" applyBorder="1"/>
    <xf numFmtId="0" fontId="10" fillId="0" borderId="16" xfId="0" applyFont="1" applyBorder="1"/>
    <xf numFmtId="0" fontId="10" fillId="0" borderId="25" xfId="0" applyFont="1" applyBorder="1"/>
    <xf numFmtId="0" fontId="10" fillId="0" borderId="32" xfId="0" applyFont="1" applyBorder="1"/>
    <xf numFmtId="0" fontId="10" fillId="0" borderId="17" xfId="0" applyFont="1" applyBorder="1"/>
    <xf numFmtId="0" fontId="10" fillId="0" borderId="26" xfId="0" applyFont="1" applyBorder="1"/>
    <xf numFmtId="0" fontId="10" fillId="0" borderId="33" xfId="0" applyFont="1" applyBorder="1"/>
  </cellXfs>
  <cellStyles count="2">
    <cellStyle name="Обычный" xfId="0" builtinId="0"/>
    <cellStyle name="Процентный"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tabSelected="1" zoomScale="75" zoomScaleNormal="75" workbookViewId="0">
      <selection activeCell="L17" sqref="L17"/>
    </sheetView>
  </sheetViews>
  <sheetFormatPr defaultRowHeight="14.4" x14ac:dyDescent="0.3"/>
  <cols>
    <col min="4" max="4" width="16.21875" customWidth="1"/>
    <col min="5" max="5" width="16.88671875" customWidth="1"/>
    <col min="6" max="6" width="17" customWidth="1"/>
    <col min="7" max="7" width="14.5546875" customWidth="1"/>
    <col min="8" max="8" width="13" customWidth="1"/>
    <col min="11" max="11" width="32.88671875" customWidth="1"/>
    <col min="12" max="12" width="12.21875" customWidth="1"/>
  </cols>
  <sheetData>
    <row r="1" spans="1:12" ht="25.8" customHeight="1" thickBot="1" x14ac:dyDescent="0.35">
      <c r="A1" s="184" t="s">
        <v>24</v>
      </c>
      <c r="B1" s="185"/>
      <c r="C1" s="185"/>
      <c r="D1" s="185"/>
      <c r="E1" s="185"/>
      <c r="F1" s="185"/>
      <c r="G1" s="185"/>
      <c r="H1" s="186"/>
      <c r="J1" s="184" t="s">
        <v>145</v>
      </c>
      <c r="K1" s="185"/>
      <c r="L1" s="185"/>
    </row>
    <row r="2" spans="1:12" ht="52.8" customHeight="1" thickBot="1" x14ac:dyDescent="0.35">
      <c r="A2" s="187" t="s">
        <v>25</v>
      </c>
      <c r="B2" s="188" t="s">
        <v>26</v>
      </c>
      <c r="C2" s="189"/>
      <c r="D2" s="190"/>
      <c r="E2" s="191" t="s">
        <v>139</v>
      </c>
      <c r="F2" s="191" t="s">
        <v>140</v>
      </c>
      <c r="G2" s="191" t="s">
        <v>135</v>
      </c>
      <c r="H2" s="192" t="s">
        <v>141</v>
      </c>
      <c r="J2" s="187" t="s">
        <v>147</v>
      </c>
      <c r="K2" s="187" t="s">
        <v>26</v>
      </c>
      <c r="L2" s="187" t="s">
        <v>146</v>
      </c>
    </row>
    <row r="3" spans="1:12" ht="14.4" customHeight="1" thickBot="1" x14ac:dyDescent="0.35">
      <c r="A3" s="193">
        <v>1</v>
      </c>
      <c r="B3" s="194" t="s">
        <v>10</v>
      </c>
      <c r="C3" s="195"/>
      <c r="D3" s="196"/>
      <c r="E3" s="197">
        <f>'Ростов Склад'!F4</f>
        <v>2.5505952380952381</v>
      </c>
      <c r="F3" s="197">
        <f>'Симферополь Склад'!F4</f>
        <v>2.5753968253968256</v>
      </c>
      <c r="G3" s="197">
        <f>'Волгоград Склад'!F4</f>
        <v>2.8055555555555554</v>
      </c>
      <c r="H3" s="198">
        <f>(SUM('Ростов Склад'!DO4,'Симферополь Склад'!AW4,'Волгоград Склад'!AE4))/178/6</f>
        <v>2.5908239700374529</v>
      </c>
      <c r="J3" s="255">
        <v>1</v>
      </c>
      <c r="K3" s="258" t="s">
        <v>11</v>
      </c>
      <c r="L3" s="261">
        <v>2.83</v>
      </c>
    </row>
    <row r="4" spans="1:12" ht="14.4" customHeight="1" thickBot="1" x14ac:dyDescent="0.35">
      <c r="A4" s="199">
        <v>2</v>
      </c>
      <c r="B4" s="200" t="s">
        <v>11</v>
      </c>
      <c r="C4" s="201"/>
      <c r="D4" s="202"/>
      <c r="E4" s="203">
        <f>'Ростов Склад'!F5</f>
        <v>2.7693452380952377</v>
      </c>
      <c r="F4" s="197">
        <f>'Симферополь Склад'!F5</f>
        <v>2.9047619047619047</v>
      </c>
      <c r="G4" s="197">
        <f>'Волгоград Склад'!F5</f>
        <v>2.9722222222222219</v>
      </c>
      <c r="H4" s="198">
        <f>(SUM('Ростов Склад'!DO5,'Симферополь Склад'!AW5,'Волгоград Склад'!AE5))/178/6</f>
        <v>2.8286516853932588</v>
      </c>
      <c r="J4" s="256">
        <v>2</v>
      </c>
      <c r="K4" s="259" t="s">
        <v>12</v>
      </c>
      <c r="L4" s="262">
        <v>2.78</v>
      </c>
    </row>
    <row r="5" spans="1:12" ht="15" customHeight="1" thickBot="1" x14ac:dyDescent="0.35">
      <c r="A5" s="204">
        <v>3</v>
      </c>
      <c r="B5" s="205" t="s">
        <v>12</v>
      </c>
      <c r="C5" s="206"/>
      <c r="D5" s="207"/>
      <c r="E5" s="197">
        <f>'Ростов Склад'!F6</f>
        <v>2.7291666666666665</v>
      </c>
      <c r="F5" s="197">
        <f>'Симферополь Склад'!F6</f>
        <v>2.8611111111111112</v>
      </c>
      <c r="G5" s="197">
        <f>'Волгоград Склад'!F6</f>
        <v>2.9097222222222219</v>
      </c>
      <c r="H5" s="198">
        <f>(SUM('Ростов Склад'!DO6,'Симферополь Склад'!AW6,'Волгоград Склад'!AE6))/178/6</f>
        <v>2.7846441947565541</v>
      </c>
      <c r="J5" s="256">
        <v>3</v>
      </c>
      <c r="K5" s="259" t="s">
        <v>13</v>
      </c>
      <c r="L5" s="262">
        <v>2.68</v>
      </c>
    </row>
    <row r="6" spans="1:12" ht="16.2" thickBot="1" x14ac:dyDescent="0.35">
      <c r="A6" s="208">
        <v>4</v>
      </c>
      <c r="B6" s="209" t="s">
        <v>13</v>
      </c>
      <c r="C6" s="210"/>
      <c r="D6" s="211"/>
      <c r="E6" s="212">
        <f>'Ростов Склад'!F7</f>
        <v>2.7321428571428572</v>
      </c>
      <c r="F6" s="212">
        <f>'Симферополь Склад'!F7</f>
        <v>2.5277777777777777</v>
      </c>
      <c r="G6" s="212">
        <f>'Волгоград Склад'!F7</f>
        <v>2.6944444444444446</v>
      </c>
      <c r="H6" s="213">
        <f>(SUM('Ростов Склад'!DO7,'Симферополь Склад'!AW7,'Волгоград Склад'!AE7))/178/6</f>
        <v>2.6788389513108615</v>
      </c>
      <c r="J6" s="256">
        <v>4</v>
      </c>
      <c r="K6" s="259" t="s">
        <v>10</v>
      </c>
      <c r="L6" s="262">
        <v>2.59</v>
      </c>
    </row>
    <row r="7" spans="1:12" ht="16.2" thickBot="1" x14ac:dyDescent="0.35">
      <c r="A7" s="214">
        <v>5</v>
      </c>
      <c r="B7" s="215" t="s">
        <v>14</v>
      </c>
      <c r="C7" s="216"/>
      <c r="D7" s="217"/>
      <c r="E7" s="218">
        <f>'Ростов Склад'!F8</f>
        <v>2.40625</v>
      </c>
      <c r="F7" s="218">
        <f>'Симферополь Склад'!F8</f>
        <v>2.8095238095238098</v>
      </c>
      <c r="G7" s="218">
        <f>'Волгоград Склад'!F8</f>
        <v>2.9305555555555554</v>
      </c>
      <c r="H7" s="213">
        <f>(SUM('Ростов Склад'!DO8,'Симферополь Склад'!AW8,'Волгоград Склад'!AE8))/178/6</f>
        <v>2.5720973782771535</v>
      </c>
      <c r="J7" s="256">
        <v>5</v>
      </c>
      <c r="K7" s="259" t="s">
        <v>14</v>
      </c>
      <c r="L7" s="262">
        <v>2.57</v>
      </c>
    </row>
    <row r="8" spans="1:12" ht="16.2" thickBot="1" x14ac:dyDescent="0.35">
      <c r="A8" s="219">
        <v>6</v>
      </c>
      <c r="B8" s="220" t="s">
        <v>15</v>
      </c>
      <c r="C8" s="221"/>
      <c r="D8" s="222"/>
      <c r="E8" s="223">
        <f>'Ростов Склад'!F9</f>
        <v>2.2886904761904763</v>
      </c>
      <c r="F8" s="223">
        <f>'Симферополь Склад'!F9</f>
        <v>2.3611111111111112</v>
      </c>
      <c r="G8" s="223">
        <f>'Волгоград Склад'!F9</f>
        <v>2.7361111111111112</v>
      </c>
      <c r="H8" s="224">
        <f>(SUM('Ростов Склад'!DO9,'Симферополь Склад'!AW9,'Волгоград Склад'!AE9))/178/6</f>
        <v>2.3661048689138577</v>
      </c>
      <c r="J8" s="256">
        <v>6</v>
      </c>
      <c r="K8" s="259" t="s">
        <v>16</v>
      </c>
      <c r="L8" s="262">
        <v>2.4500000000000002</v>
      </c>
    </row>
    <row r="9" spans="1:12" ht="16.2" thickBot="1" x14ac:dyDescent="0.35">
      <c r="A9" s="225">
        <v>7</v>
      </c>
      <c r="B9" s="226" t="s">
        <v>16</v>
      </c>
      <c r="C9" s="227"/>
      <c r="D9" s="228"/>
      <c r="E9" s="229">
        <f>'Ростов Склад'!F10</f>
        <v>2.3616071428571428</v>
      </c>
      <c r="F9" s="229">
        <f>'Симферополь Склад'!F10</f>
        <v>2.6507936507936507</v>
      </c>
      <c r="G9" s="229">
        <f>'Волгоград Склад'!F10</f>
        <v>2.5416666666666665</v>
      </c>
      <c r="H9" s="224">
        <f>(SUM('Ростов Склад'!DO10,'Симферополь Склад'!AW10,'Волгоград Склад'!AE10))/178/6</f>
        <v>2.4541198501872659</v>
      </c>
      <c r="J9" s="256">
        <v>7</v>
      </c>
      <c r="K9" s="259" t="s">
        <v>15</v>
      </c>
      <c r="L9" s="262">
        <v>2.37</v>
      </c>
    </row>
    <row r="10" spans="1:12" ht="16.2" thickBot="1" x14ac:dyDescent="0.35">
      <c r="A10" s="230">
        <v>8</v>
      </c>
      <c r="B10" s="231" t="s">
        <v>17</v>
      </c>
      <c r="C10" s="232"/>
      <c r="D10" s="233"/>
      <c r="E10" s="234">
        <f>'Ростов Склад'!F11</f>
        <v>2.3199404761904763</v>
      </c>
      <c r="F10" s="234">
        <f>'Симферополь Склад'!F11</f>
        <v>2.4285714285714284</v>
      </c>
      <c r="G10" s="234">
        <f>'Волгоград Склад'!F11</f>
        <v>2.4861111111111112</v>
      </c>
      <c r="H10" s="224">
        <f>(SUM('Ростов Склад'!DO11,'Симферополь Склад'!AW11,'Волгоград Склад'!AE11))/178/6</f>
        <v>2.3679775280898876</v>
      </c>
      <c r="J10" s="257">
        <v>8</v>
      </c>
      <c r="K10" s="260" t="s">
        <v>17</v>
      </c>
      <c r="L10" s="263">
        <v>2.37</v>
      </c>
    </row>
    <row r="11" spans="1:12" ht="19.2" customHeight="1" thickBot="1" x14ac:dyDescent="0.35">
      <c r="A11" s="235" t="s">
        <v>19</v>
      </c>
      <c r="B11" s="236"/>
      <c r="C11" s="236"/>
      <c r="D11" s="236"/>
      <c r="E11" s="236"/>
      <c r="F11" s="236"/>
      <c r="G11" s="236"/>
      <c r="H11" s="237"/>
    </row>
    <row r="12" spans="1:12" ht="16.2" thickBot="1" x14ac:dyDescent="0.35">
      <c r="A12" s="238">
        <v>1</v>
      </c>
      <c r="B12" s="239" t="s">
        <v>20</v>
      </c>
      <c r="C12" s="239"/>
      <c r="D12" s="239"/>
      <c r="E12" s="240">
        <f>'Ростов Склад'!F14</f>
        <v>2.683035714285714</v>
      </c>
      <c r="F12" s="240">
        <f>'Симферополь Склад'!F14</f>
        <v>2.7804232804232805</v>
      </c>
      <c r="G12" s="240">
        <f>'Волгоград Склад'!F14</f>
        <v>2.8958333333333335</v>
      </c>
      <c r="H12" s="241">
        <f>(SUM('Ростов Склад'!DP4:DP6,'Симферополь Склад'!AX4:AX6,'Волгоград Склад'!AF4:AF6))/178/18</f>
        <v>2.7347066167290888</v>
      </c>
    </row>
    <row r="13" spans="1:12" ht="16.2" thickBot="1" x14ac:dyDescent="0.35">
      <c r="A13" s="242">
        <v>2</v>
      </c>
      <c r="B13" s="243" t="s">
        <v>21</v>
      </c>
      <c r="C13" s="244"/>
      <c r="D13" s="244"/>
      <c r="E13" s="245">
        <f>'Ростов Склад'!F15</f>
        <v>2.5691964285714284</v>
      </c>
      <c r="F13" s="245">
        <f>'Симферополь Склад'!F15</f>
        <v>2.6686507936507939</v>
      </c>
      <c r="G13" s="245">
        <f>'Волгоград Склад'!F15</f>
        <v>2.8125</v>
      </c>
      <c r="H13" s="241">
        <f>(SUM('Ростов Склад'!DP5:DP7,'Симферополь Склад'!AX5:AX7,'Волгоград Склад'!AF5:AF7))/178/12</f>
        <v>2.6254681647940075</v>
      </c>
    </row>
    <row r="14" spans="1:12" ht="16.2" thickBot="1" x14ac:dyDescent="0.35">
      <c r="A14" s="246">
        <v>3</v>
      </c>
      <c r="B14" s="247" t="s">
        <v>22</v>
      </c>
      <c r="C14" s="248"/>
      <c r="D14" s="248"/>
      <c r="E14" s="249">
        <f>'Ростов Склад'!F16</f>
        <v>2.3234126984126982</v>
      </c>
      <c r="F14" s="249">
        <f>'Симферополь Склад'!F16</f>
        <v>2.4801587301587302</v>
      </c>
      <c r="G14" s="249">
        <f>'Волгоград Склад'!F16</f>
        <v>2.5879629629629632</v>
      </c>
      <c r="H14" s="241">
        <f>(SUM('Ростов Склад'!DP9:DP11,'Симферополь Склад'!AX9:AX11,'Волгоград Склад'!AF9:AF11))/178/18</f>
        <v>2.3960674157303372</v>
      </c>
    </row>
    <row r="15" spans="1:12" ht="32.4" customHeight="1" thickBot="1" x14ac:dyDescent="0.35">
      <c r="A15" s="250" t="s">
        <v>27</v>
      </c>
      <c r="B15" s="251"/>
      <c r="C15" s="251"/>
      <c r="D15" s="252"/>
      <c r="E15" s="253">
        <f>'Ростов Склад'!F17</f>
        <v>2.5197172619047619</v>
      </c>
      <c r="F15" s="253">
        <f>'Симферополь Склад'!F17</f>
        <v>2.6398809523809521</v>
      </c>
      <c r="G15" s="253">
        <f>'Волгоград Склад'!F17</f>
        <v>2.7595486111111112</v>
      </c>
      <c r="H15" s="254">
        <f>(SUM('Ростов Склад'!DP12,'Симферополь Склад'!AX12,'Волгоград Склад'!AF12))/178/48</f>
        <v>2.5804073033707864</v>
      </c>
    </row>
    <row r="17" ht="14.4" customHeight="1" x14ac:dyDescent="0.3"/>
  </sheetData>
  <mergeCells count="16">
    <mergeCell ref="J1:L1"/>
    <mergeCell ref="B13:D13"/>
    <mergeCell ref="B14:D14"/>
    <mergeCell ref="A15:D15"/>
    <mergeCell ref="B7:D7"/>
    <mergeCell ref="B8:D8"/>
    <mergeCell ref="B9:D9"/>
    <mergeCell ref="B10:D10"/>
    <mergeCell ref="A11:H11"/>
    <mergeCell ref="B12:D12"/>
    <mergeCell ref="B6:D6"/>
    <mergeCell ref="A1:H1"/>
    <mergeCell ref="B2:D2"/>
    <mergeCell ref="B3:D3"/>
    <mergeCell ref="B4:D4"/>
    <mergeCell ref="B5:D5"/>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54"/>
  <sheetViews>
    <sheetView zoomScale="75" zoomScaleNormal="75" workbookViewId="0">
      <selection activeCell="I57" sqref="I57"/>
    </sheetView>
  </sheetViews>
  <sheetFormatPr defaultRowHeight="14.4" x14ac:dyDescent="0.3"/>
  <cols>
    <col min="1" max="1" width="5.109375" customWidth="1"/>
    <col min="5" max="5" width="10.77734375" customWidth="1"/>
    <col min="6" max="6" width="11.33203125" customWidth="1"/>
    <col min="120" max="120" width="9.5546875" customWidth="1"/>
  </cols>
  <sheetData>
    <row r="1" spans="1:120" ht="35.4" customHeight="1" thickBot="1" x14ac:dyDescent="0.35">
      <c r="A1" s="147" t="s">
        <v>0</v>
      </c>
      <c r="B1" s="148"/>
      <c r="C1" s="148"/>
      <c r="D1" s="149"/>
      <c r="E1" s="1" t="s">
        <v>1</v>
      </c>
      <c r="F1" s="2" t="s">
        <v>2</v>
      </c>
    </row>
    <row r="2" spans="1:120" ht="15" thickBot="1" x14ac:dyDescent="0.35">
      <c r="A2" s="150" t="s">
        <v>29</v>
      </c>
      <c r="B2" s="151"/>
      <c r="C2" s="151"/>
      <c r="D2" s="152"/>
      <c r="E2" s="3">
        <v>112</v>
      </c>
      <c r="F2" s="4">
        <v>0.25</v>
      </c>
      <c r="G2" s="150" t="s">
        <v>3</v>
      </c>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1"/>
      <c r="AX2" s="151"/>
      <c r="AY2" s="151"/>
      <c r="AZ2" s="151"/>
      <c r="BA2" s="151"/>
      <c r="BB2" s="151"/>
      <c r="BC2" s="151"/>
      <c r="BD2" s="151"/>
      <c r="BE2" s="151"/>
      <c r="BF2" s="151"/>
      <c r="BG2" s="151"/>
      <c r="BH2" s="151"/>
      <c r="BI2" s="151"/>
      <c r="BJ2" s="151"/>
      <c r="BK2" s="151"/>
      <c r="BL2" s="151"/>
      <c r="BM2" s="151"/>
      <c r="BN2" s="151"/>
      <c r="BO2" s="151"/>
      <c r="BP2" s="151"/>
      <c r="BQ2" s="151"/>
      <c r="BR2" s="151"/>
      <c r="BS2" s="151"/>
      <c r="BT2" s="151"/>
      <c r="BU2" s="151"/>
      <c r="BV2" s="151"/>
      <c r="BW2" s="151"/>
      <c r="BX2" s="151"/>
      <c r="BY2" s="151"/>
      <c r="BZ2" s="151"/>
      <c r="CA2" s="151"/>
      <c r="CB2" s="151"/>
      <c r="CC2" s="151"/>
      <c r="CD2" s="151"/>
      <c r="CE2" s="151"/>
      <c r="CF2" s="151"/>
      <c r="CG2" s="151"/>
      <c r="CH2" s="151"/>
      <c r="CI2" s="151"/>
      <c r="CJ2" s="151"/>
      <c r="CK2" s="151"/>
      <c r="CL2" s="151"/>
      <c r="CM2" s="151"/>
      <c r="CN2" s="151"/>
      <c r="CO2" s="151"/>
      <c r="CP2" s="151"/>
      <c r="CQ2" s="151"/>
      <c r="CR2" s="151"/>
      <c r="CS2" s="151"/>
      <c r="CT2" s="151"/>
      <c r="CU2" s="151"/>
      <c r="CV2" s="151"/>
      <c r="CW2" s="151"/>
      <c r="CX2" s="151"/>
      <c r="CY2" s="151"/>
      <c r="CZ2" s="151"/>
      <c r="DA2" s="151"/>
      <c r="DB2" s="151"/>
      <c r="DC2" s="151"/>
      <c r="DD2" s="151"/>
      <c r="DE2" s="151"/>
      <c r="DF2" s="151"/>
      <c r="DG2" s="151"/>
      <c r="DH2" s="151"/>
      <c r="DI2" s="151"/>
      <c r="DJ2" s="151"/>
      <c r="DK2" s="151"/>
      <c r="DL2" s="151"/>
      <c r="DM2" s="151"/>
      <c r="DN2" s="151"/>
      <c r="DO2" s="151"/>
      <c r="DP2" s="152"/>
    </row>
    <row r="3" spans="1:120" ht="15" thickBot="1" x14ac:dyDescent="0.35">
      <c r="A3" s="5" t="s">
        <v>4</v>
      </c>
      <c r="B3" s="153" t="s">
        <v>5</v>
      </c>
      <c r="C3" s="154"/>
      <c r="D3" s="155"/>
      <c r="E3" s="6" t="s">
        <v>6</v>
      </c>
      <c r="F3" s="6" t="s">
        <v>7</v>
      </c>
      <c r="G3" s="7">
        <v>1</v>
      </c>
      <c r="H3" s="8">
        <v>2</v>
      </c>
      <c r="I3" s="9">
        <v>3</v>
      </c>
      <c r="J3" s="7">
        <v>4</v>
      </c>
      <c r="K3" s="8">
        <v>5</v>
      </c>
      <c r="L3" s="9">
        <v>6</v>
      </c>
      <c r="M3" s="7">
        <v>7</v>
      </c>
      <c r="N3" s="8">
        <v>8</v>
      </c>
      <c r="O3" s="9">
        <v>9</v>
      </c>
      <c r="P3" s="7">
        <v>10</v>
      </c>
      <c r="Q3" s="8">
        <v>11</v>
      </c>
      <c r="R3" s="9">
        <v>12</v>
      </c>
      <c r="S3" s="7">
        <v>13</v>
      </c>
      <c r="T3" s="8">
        <v>14</v>
      </c>
      <c r="U3" s="9">
        <v>15</v>
      </c>
      <c r="V3" s="9">
        <v>16</v>
      </c>
      <c r="W3" s="9">
        <v>17</v>
      </c>
      <c r="X3" s="9">
        <v>18</v>
      </c>
      <c r="Y3" s="9">
        <v>19</v>
      </c>
      <c r="Z3" s="9">
        <v>20</v>
      </c>
      <c r="AA3" s="9">
        <v>21</v>
      </c>
      <c r="AB3" s="9">
        <v>22</v>
      </c>
      <c r="AC3" s="9">
        <v>23</v>
      </c>
      <c r="AD3" s="9">
        <v>24</v>
      </c>
      <c r="AE3" s="9">
        <v>25</v>
      </c>
      <c r="AF3" s="9">
        <v>26</v>
      </c>
      <c r="AG3" s="9">
        <v>27</v>
      </c>
      <c r="AH3" s="9">
        <v>28</v>
      </c>
      <c r="AI3" s="9">
        <v>29</v>
      </c>
      <c r="AJ3" s="9">
        <v>30</v>
      </c>
      <c r="AK3" s="9">
        <v>31</v>
      </c>
      <c r="AL3" s="9">
        <v>32</v>
      </c>
      <c r="AM3" s="9">
        <v>33</v>
      </c>
      <c r="AN3" s="9">
        <v>34</v>
      </c>
      <c r="AO3" s="9">
        <v>35</v>
      </c>
      <c r="AP3" s="9">
        <v>36</v>
      </c>
      <c r="AQ3" s="9">
        <v>37</v>
      </c>
      <c r="AR3" s="9">
        <v>38</v>
      </c>
      <c r="AS3" s="9">
        <v>39</v>
      </c>
      <c r="AT3" s="9">
        <v>40</v>
      </c>
      <c r="AU3" s="9">
        <v>41</v>
      </c>
      <c r="AV3" s="9">
        <v>42</v>
      </c>
      <c r="AW3" s="9">
        <v>43</v>
      </c>
      <c r="AX3" s="9">
        <v>44</v>
      </c>
      <c r="AY3" s="9">
        <v>45</v>
      </c>
      <c r="AZ3" s="9">
        <v>46</v>
      </c>
      <c r="BA3" s="9">
        <v>47</v>
      </c>
      <c r="BB3" s="9">
        <v>48</v>
      </c>
      <c r="BC3" s="9">
        <v>49</v>
      </c>
      <c r="BD3" s="9">
        <v>50</v>
      </c>
      <c r="BE3" s="9">
        <v>51</v>
      </c>
      <c r="BF3" s="9">
        <v>52</v>
      </c>
      <c r="BG3" s="9">
        <v>53</v>
      </c>
      <c r="BH3" s="9">
        <v>54</v>
      </c>
      <c r="BI3" s="9">
        <v>55</v>
      </c>
      <c r="BJ3" s="9">
        <v>56</v>
      </c>
      <c r="BK3" s="9">
        <v>57</v>
      </c>
      <c r="BL3" s="9">
        <v>58</v>
      </c>
      <c r="BM3" s="9">
        <v>59</v>
      </c>
      <c r="BN3" s="9">
        <v>60</v>
      </c>
      <c r="BO3" s="9">
        <v>61</v>
      </c>
      <c r="BP3" s="9">
        <v>62</v>
      </c>
      <c r="BQ3" s="9">
        <v>63</v>
      </c>
      <c r="BR3" s="9">
        <v>64</v>
      </c>
      <c r="BS3" s="9">
        <v>65</v>
      </c>
      <c r="BT3" s="9">
        <v>66</v>
      </c>
      <c r="BU3" s="9">
        <v>67</v>
      </c>
      <c r="BV3" s="9">
        <v>68</v>
      </c>
      <c r="BW3" s="9">
        <v>69</v>
      </c>
      <c r="BX3" s="9">
        <v>70</v>
      </c>
      <c r="BY3" s="9">
        <v>71</v>
      </c>
      <c r="BZ3" s="9">
        <v>72</v>
      </c>
      <c r="CA3" s="9">
        <v>73</v>
      </c>
      <c r="CB3" s="9">
        <v>74</v>
      </c>
      <c r="CC3" s="9">
        <v>75</v>
      </c>
      <c r="CD3" s="9">
        <v>76</v>
      </c>
      <c r="CE3" s="9">
        <v>77</v>
      </c>
      <c r="CF3" s="9">
        <v>78</v>
      </c>
      <c r="CG3" s="9">
        <v>79</v>
      </c>
      <c r="CH3" s="9">
        <v>80</v>
      </c>
      <c r="CI3" s="9">
        <v>81</v>
      </c>
      <c r="CJ3" s="9">
        <v>82</v>
      </c>
      <c r="CK3" s="9">
        <v>83</v>
      </c>
      <c r="CL3" s="9">
        <v>84</v>
      </c>
      <c r="CM3" s="9">
        <v>85</v>
      </c>
      <c r="CN3" s="9">
        <v>86</v>
      </c>
      <c r="CO3" s="9">
        <v>87</v>
      </c>
      <c r="CP3" s="9">
        <v>88</v>
      </c>
      <c r="CQ3" s="9">
        <v>89</v>
      </c>
      <c r="CR3" s="9">
        <v>90</v>
      </c>
      <c r="CS3" s="9">
        <v>91</v>
      </c>
      <c r="CT3" s="9">
        <v>92</v>
      </c>
      <c r="CU3" s="9">
        <v>93</v>
      </c>
      <c r="CV3" s="9">
        <v>94</v>
      </c>
      <c r="CW3" s="9">
        <v>95</v>
      </c>
      <c r="CX3" s="9">
        <v>96</v>
      </c>
      <c r="CY3" s="9">
        <v>97</v>
      </c>
      <c r="CZ3" s="9">
        <v>98</v>
      </c>
      <c r="DA3" s="9">
        <v>99</v>
      </c>
      <c r="DB3" s="9">
        <v>100</v>
      </c>
      <c r="DC3" s="9">
        <v>101</v>
      </c>
      <c r="DD3" s="9">
        <v>102</v>
      </c>
      <c r="DE3" s="9">
        <v>103</v>
      </c>
      <c r="DF3" s="9">
        <v>104</v>
      </c>
      <c r="DG3" s="9">
        <v>105</v>
      </c>
      <c r="DH3" s="9">
        <v>106</v>
      </c>
      <c r="DI3" s="9">
        <v>107</v>
      </c>
      <c r="DJ3" s="9">
        <v>108</v>
      </c>
      <c r="DK3" s="9">
        <v>109</v>
      </c>
      <c r="DL3" s="9">
        <v>110</v>
      </c>
      <c r="DM3" s="9">
        <v>111</v>
      </c>
      <c r="DN3" s="9">
        <v>112</v>
      </c>
      <c r="DO3" s="10" t="s">
        <v>8</v>
      </c>
      <c r="DP3" s="10" t="s">
        <v>9</v>
      </c>
    </row>
    <row r="4" spans="1:120" ht="15" thickBot="1" x14ac:dyDescent="0.35">
      <c r="A4" s="11">
        <v>1</v>
      </c>
      <c r="B4" s="156" t="s">
        <v>10</v>
      </c>
      <c r="C4" s="157"/>
      <c r="D4" s="158"/>
      <c r="E4" s="12">
        <v>3</v>
      </c>
      <c r="F4" s="13">
        <f>DO4/E2/6</f>
        <v>2.5505952380952381</v>
      </c>
      <c r="G4" s="14">
        <v>18</v>
      </c>
      <c r="H4" s="15">
        <v>17</v>
      </c>
      <c r="I4" s="15">
        <v>17</v>
      </c>
      <c r="J4" s="15">
        <v>16</v>
      </c>
      <c r="K4" s="15">
        <v>14</v>
      </c>
      <c r="L4" s="15">
        <v>16</v>
      </c>
      <c r="M4" s="15">
        <v>14</v>
      </c>
      <c r="N4" s="15">
        <v>16</v>
      </c>
      <c r="O4" s="15">
        <v>16</v>
      </c>
      <c r="P4" s="15">
        <v>17</v>
      </c>
      <c r="Q4" s="15">
        <v>18</v>
      </c>
      <c r="R4" s="15">
        <v>14</v>
      </c>
      <c r="S4" s="15">
        <v>17</v>
      </c>
      <c r="T4" s="15">
        <v>14</v>
      </c>
      <c r="U4" s="15">
        <v>15</v>
      </c>
      <c r="V4" s="16">
        <v>16</v>
      </c>
      <c r="W4" s="16">
        <v>16</v>
      </c>
      <c r="X4" s="16">
        <v>10</v>
      </c>
      <c r="Y4" s="16">
        <v>10</v>
      </c>
      <c r="Z4" s="16">
        <v>14</v>
      </c>
      <c r="AA4" s="16">
        <v>10</v>
      </c>
      <c r="AB4" s="16">
        <v>15</v>
      </c>
      <c r="AC4" s="17">
        <v>15</v>
      </c>
      <c r="AD4" s="18">
        <v>16</v>
      </c>
      <c r="AE4" s="18">
        <v>14</v>
      </c>
      <c r="AF4" s="18">
        <v>14</v>
      </c>
      <c r="AG4" s="18">
        <v>16</v>
      </c>
      <c r="AH4" s="18">
        <v>17</v>
      </c>
      <c r="AI4" s="18">
        <v>16</v>
      </c>
      <c r="AJ4" s="18">
        <v>16</v>
      </c>
      <c r="AK4" s="18">
        <v>18</v>
      </c>
      <c r="AL4" s="18">
        <v>18</v>
      </c>
      <c r="AM4" s="18">
        <v>14</v>
      </c>
      <c r="AN4" s="18">
        <v>14</v>
      </c>
      <c r="AO4" s="18">
        <v>16</v>
      </c>
      <c r="AP4" s="18">
        <v>18</v>
      </c>
      <c r="AQ4" s="18">
        <v>18</v>
      </c>
      <c r="AR4" s="18">
        <v>15</v>
      </c>
      <c r="AS4" s="18">
        <v>18</v>
      </c>
      <c r="AT4" s="18">
        <v>16</v>
      </c>
      <c r="AU4" s="18">
        <v>17</v>
      </c>
      <c r="AV4" s="18">
        <v>18</v>
      </c>
      <c r="AW4" s="18">
        <v>12</v>
      </c>
      <c r="AX4" s="18">
        <v>18</v>
      </c>
      <c r="AY4" s="18">
        <v>16</v>
      </c>
      <c r="AZ4" s="18">
        <v>14</v>
      </c>
      <c r="BA4" s="18">
        <v>17</v>
      </c>
      <c r="BB4" s="18">
        <v>15</v>
      </c>
      <c r="BC4" s="18">
        <v>14</v>
      </c>
      <c r="BD4" s="18">
        <v>14</v>
      </c>
      <c r="BE4" s="18">
        <v>16</v>
      </c>
      <c r="BF4" s="18">
        <v>17</v>
      </c>
      <c r="BG4" s="18">
        <v>15</v>
      </c>
      <c r="BH4" s="18">
        <v>18</v>
      </c>
      <c r="BI4" s="18">
        <v>18</v>
      </c>
      <c r="BJ4" s="18">
        <v>16</v>
      </c>
      <c r="BK4" s="18">
        <v>18</v>
      </c>
      <c r="BL4" s="18">
        <v>18</v>
      </c>
      <c r="BM4" s="18">
        <v>18</v>
      </c>
      <c r="BN4" s="18">
        <v>16</v>
      </c>
      <c r="BO4" s="18">
        <v>14</v>
      </c>
      <c r="BP4" s="18">
        <v>16</v>
      </c>
      <c r="BQ4" s="18">
        <v>16</v>
      </c>
      <c r="BR4" s="18">
        <v>16</v>
      </c>
      <c r="BS4" s="18">
        <v>10</v>
      </c>
      <c r="BT4" s="18">
        <v>10</v>
      </c>
      <c r="BU4" s="18">
        <v>12</v>
      </c>
      <c r="BV4" s="18">
        <v>14</v>
      </c>
      <c r="BW4" s="18">
        <v>10</v>
      </c>
      <c r="BX4" s="18">
        <v>12</v>
      </c>
      <c r="BY4" s="18">
        <v>12</v>
      </c>
      <c r="BZ4" s="18">
        <v>14</v>
      </c>
      <c r="CA4" s="18">
        <v>16</v>
      </c>
      <c r="CB4" s="18">
        <v>18</v>
      </c>
      <c r="CC4" s="18">
        <v>17</v>
      </c>
      <c r="CD4" s="18">
        <v>16</v>
      </c>
      <c r="CE4" s="18">
        <v>12</v>
      </c>
      <c r="CF4" s="18">
        <v>13</v>
      </c>
      <c r="CG4" s="18">
        <v>13</v>
      </c>
      <c r="CH4" s="18">
        <v>17</v>
      </c>
      <c r="CI4" s="18">
        <v>18</v>
      </c>
      <c r="CJ4" s="18">
        <v>14</v>
      </c>
      <c r="CK4" s="18">
        <v>13</v>
      </c>
      <c r="CL4" s="18">
        <v>12</v>
      </c>
      <c r="CM4" s="18">
        <v>18</v>
      </c>
      <c r="CN4" s="18">
        <v>13</v>
      </c>
      <c r="CO4" s="18">
        <v>18</v>
      </c>
      <c r="CP4" s="18">
        <v>18</v>
      </c>
      <c r="CQ4" s="18">
        <v>17</v>
      </c>
      <c r="CR4" s="18">
        <v>12</v>
      </c>
      <c r="CS4" s="18">
        <v>18</v>
      </c>
      <c r="CT4" s="18">
        <v>18</v>
      </c>
      <c r="CU4" s="18">
        <v>18</v>
      </c>
      <c r="CV4" s="18">
        <v>14</v>
      </c>
      <c r="CW4" s="18">
        <v>10</v>
      </c>
      <c r="CX4" s="18">
        <v>18</v>
      </c>
      <c r="CY4" s="18">
        <v>14</v>
      </c>
      <c r="CZ4" s="18">
        <v>15</v>
      </c>
      <c r="DA4" s="18">
        <v>15</v>
      </c>
      <c r="DB4" s="18">
        <v>13</v>
      </c>
      <c r="DC4" s="18">
        <v>18</v>
      </c>
      <c r="DD4" s="18">
        <v>18</v>
      </c>
      <c r="DE4" s="18">
        <v>18</v>
      </c>
      <c r="DF4" s="18">
        <v>16</v>
      </c>
      <c r="DG4" s="18">
        <v>12</v>
      </c>
      <c r="DH4" s="18">
        <v>11</v>
      </c>
      <c r="DI4" s="18">
        <v>18</v>
      </c>
      <c r="DJ4" s="18">
        <v>11</v>
      </c>
      <c r="DK4" s="18">
        <v>18</v>
      </c>
      <c r="DL4" s="18">
        <v>16</v>
      </c>
      <c r="DM4" s="18">
        <v>16</v>
      </c>
      <c r="DN4" s="18">
        <v>14</v>
      </c>
      <c r="DO4" s="19">
        <f t="shared" ref="DO4:DO11" si="0">SUM(G4:DN4)</f>
        <v>1714</v>
      </c>
      <c r="DP4" s="132">
        <f>SUM(G4:DN6)</f>
        <v>5409</v>
      </c>
    </row>
    <row r="5" spans="1:120" ht="15" thickBot="1" x14ac:dyDescent="0.35">
      <c r="A5" s="20">
        <v>2</v>
      </c>
      <c r="B5" s="159" t="s">
        <v>11</v>
      </c>
      <c r="C5" s="160"/>
      <c r="D5" s="161"/>
      <c r="E5" s="21">
        <v>3</v>
      </c>
      <c r="F5" s="22">
        <f>DO5/E2/6</f>
        <v>2.7693452380952377</v>
      </c>
      <c r="G5" s="23">
        <v>18</v>
      </c>
      <c r="H5" s="24">
        <v>16</v>
      </c>
      <c r="I5" s="24">
        <v>18</v>
      </c>
      <c r="J5" s="24">
        <v>16</v>
      </c>
      <c r="K5" s="24">
        <v>15</v>
      </c>
      <c r="L5" s="24">
        <v>18</v>
      </c>
      <c r="M5" s="24">
        <v>14</v>
      </c>
      <c r="N5" s="24">
        <v>17</v>
      </c>
      <c r="O5" s="24">
        <v>18</v>
      </c>
      <c r="P5" s="24">
        <v>18</v>
      </c>
      <c r="Q5" s="24">
        <v>18</v>
      </c>
      <c r="R5" s="24">
        <v>16</v>
      </c>
      <c r="S5" s="24">
        <v>18</v>
      </c>
      <c r="T5" s="24">
        <v>15</v>
      </c>
      <c r="U5" s="24">
        <v>17</v>
      </c>
      <c r="V5" s="25">
        <v>18</v>
      </c>
      <c r="W5" s="25">
        <v>17</v>
      </c>
      <c r="X5" s="25">
        <v>18</v>
      </c>
      <c r="Y5" s="25">
        <v>17</v>
      </c>
      <c r="Z5" s="25">
        <v>18</v>
      </c>
      <c r="AA5" s="25">
        <v>16</v>
      </c>
      <c r="AB5" s="25">
        <v>15</v>
      </c>
      <c r="AC5" s="26">
        <v>16</v>
      </c>
      <c r="AD5" s="27">
        <v>18</v>
      </c>
      <c r="AE5" s="27">
        <v>18</v>
      </c>
      <c r="AF5" s="27">
        <v>18</v>
      </c>
      <c r="AG5" s="27">
        <v>18</v>
      </c>
      <c r="AH5" s="27">
        <v>17</v>
      </c>
      <c r="AI5" s="27">
        <v>16</v>
      </c>
      <c r="AJ5" s="27">
        <v>18</v>
      </c>
      <c r="AK5" s="27">
        <v>18</v>
      </c>
      <c r="AL5" s="27">
        <v>18</v>
      </c>
      <c r="AM5" s="27">
        <v>18</v>
      </c>
      <c r="AN5" s="27">
        <v>18</v>
      </c>
      <c r="AO5" s="27">
        <v>18</v>
      </c>
      <c r="AP5" s="27">
        <v>18</v>
      </c>
      <c r="AQ5" s="27">
        <v>18</v>
      </c>
      <c r="AR5" s="27">
        <v>14</v>
      </c>
      <c r="AS5" s="27">
        <v>18</v>
      </c>
      <c r="AT5" s="27">
        <v>18</v>
      </c>
      <c r="AU5" s="27">
        <v>17</v>
      </c>
      <c r="AV5" s="27">
        <v>18</v>
      </c>
      <c r="AW5" s="27">
        <v>16</v>
      </c>
      <c r="AX5" s="27">
        <v>18</v>
      </c>
      <c r="AY5" s="27">
        <v>16</v>
      </c>
      <c r="AZ5" s="27">
        <v>14</v>
      </c>
      <c r="BA5" s="27">
        <v>18</v>
      </c>
      <c r="BB5" s="27">
        <v>18</v>
      </c>
      <c r="BC5" s="27">
        <v>16</v>
      </c>
      <c r="BD5" s="27">
        <v>14</v>
      </c>
      <c r="BE5" s="27">
        <v>15</v>
      </c>
      <c r="BF5" s="27">
        <v>17</v>
      </c>
      <c r="BG5" s="27">
        <v>15</v>
      </c>
      <c r="BH5" s="27">
        <v>15</v>
      </c>
      <c r="BI5" s="27">
        <v>15</v>
      </c>
      <c r="BJ5" s="27">
        <v>18</v>
      </c>
      <c r="BK5" s="27">
        <v>18</v>
      </c>
      <c r="BL5" s="27">
        <v>18</v>
      </c>
      <c r="BM5" s="27">
        <v>18</v>
      </c>
      <c r="BN5" s="27">
        <v>14</v>
      </c>
      <c r="BO5" s="27">
        <v>15</v>
      </c>
      <c r="BP5" s="27">
        <v>17</v>
      </c>
      <c r="BQ5" s="27">
        <v>17</v>
      </c>
      <c r="BR5" s="27">
        <v>18</v>
      </c>
      <c r="BS5" s="27">
        <v>15</v>
      </c>
      <c r="BT5" s="27">
        <v>14</v>
      </c>
      <c r="BU5" s="27">
        <v>12</v>
      </c>
      <c r="BV5" s="27">
        <v>17</v>
      </c>
      <c r="BW5" s="27">
        <v>15</v>
      </c>
      <c r="BX5" s="27">
        <v>16</v>
      </c>
      <c r="BY5" s="27">
        <v>15</v>
      </c>
      <c r="BZ5" s="27">
        <v>16</v>
      </c>
      <c r="CA5" s="27">
        <v>10</v>
      </c>
      <c r="CB5" s="27">
        <v>17</v>
      </c>
      <c r="CC5" s="27">
        <v>16</v>
      </c>
      <c r="CD5" s="27">
        <v>18</v>
      </c>
      <c r="CE5" s="27">
        <v>18</v>
      </c>
      <c r="CF5" s="27">
        <v>15</v>
      </c>
      <c r="CG5" s="27">
        <v>18</v>
      </c>
      <c r="CH5" s="27">
        <v>18</v>
      </c>
      <c r="CI5" s="27">
        <v>18</v>
      </c>
      <c r="CJ5" s="27">
        <v>16</v>
      </c>
      <c r="CK5" s="27">
        <v>15</v>
      </c>
      <c r="CL5" s="27">
        <v>18</v>
      </c>
      <c r="CM5" s="27">
        <v>18</v>
      </c>
      <c r="CN5" s="27">
        <v>17</v>
      </c>
      <c r="CO5" s="27">
        <v>18</v>
      </c>
      <c r="CP5" s="27">
        <v>18</v>
      </c>
      <c r="CQ5" s="27">
        <v>11</v>
      </c>
      <c r="CR5" s="27">
        <v>17</v>
      </c>
      <c r="CS5" s="27">
        <v>18</v>
      </c>
      <c r="CT5" s="27">
        <v>18</v>
      </c>
      <c r="CU5" s="27">
        <v>18</v>
      </c>
      <c r="CV5" s="27">
        <v>18</v>
      </c>
      <c r="CW5" s="27">
        <v>12</v>
      </c>
      <c r="CX5" s="27">
        <v>12</v>
      </c>
      <c r="CY5" s="27">
        <v>14</v>
      </c>
      <c r="CZ5" s="27">
        <v>17</v>
      </c>
      <c r="DA5" s="27">
        <v>12</v>
      </c>
      <c r="DB5" s="27">
        <v>13</v>
      </c>
      <c r="DC5" s="27">
        <v>18</v>
      </c>
      <c r="DD5" s="27">
        <v>18</v>
      </c>
      <c r="DE5" s="27">
        <v>18</v>
      </c>
      <c r="DF5" s="27">
        <v>18</v>
      </c>
      <c r="DG5" s="27">
        <v>18</v>
      </c>
      <c r="DH5" s="27">
        <v>16</v>
      </c>
      <c r="DI5" s="27">
        <v>18</v>
      </c>
      <c r="DJ5" s="27">
        <v>16</v>
      </c>
      <c r="DK5" s="27">
        <v>18</v>
      </c>
      <c r="DL5" s="27">
        <v>18</v>
      </c>
      <c r="DM5" s="27">
        <v>18</v>
      </c>
      <c r="DN5" s="27">
        <v>18</v>
      </c>
      <c r="DO5" s="19">
        <f t="shared" si="0"/>
        <v>1861</v>
      </c>
      <c r="DP5" s="140"/>
    </row>
    <row r="6" spans="1:120" ht="15" thickBot="1" x14ac:dyDescent="0.35">
      <c r="A6" s="28">
        <v>3</v>
      </c>
      <c r="B6" s="162" t="s">
        <v>12</v>
      </c>
      <c r="C6" s="163"/>
      <c r="D6" s="164"/>
      <c r="E6" s="29">
        <v>3</v>
      </c>
      <c r="F6" s="13">
        <f>DO6/E2/6</f>
        <v>2.7291666666666665</v>
      </c>
      <c r="G6" s="30">
        <v>18</v>
      </c>
      <c r="H6" s="31">
        <v>13</v>
      </c>
      <c r="I6" s="31">
        <v>18</v>
      </c>
      <c r="J6" s="31">
        <v>14</v>
      </c>
      <c r="K6" s="31">
        <v>17</v>
      </c>
      <c r="L6" s="31">
        <v>18</v>
      </c>
      <c r="M6" s="31">
        <v>18</v>
      </c>
      <c r="N6" s="31">
        <v>16</v>
      </c>
      <c r="O6" s="31">
        <v>18</v>
      </c>
      <c r="P6" s="31">
        <v>18</v>
      </c>
      <c r="Q6" s="31">
        <v>16</v>
      </c>
      <c r="R6" s="31">
        <v>15</v>
      </c>
      <c r="S6" s="31">
        <v>16</v>
      </c>
      <c r="T6" s="31">
        <v>17</v>
      </c>
      <c r="U6" s="31">
        <v>15</v>
      </c>
      <c r="V6" s="32">
        <v>17</v>
      </c>
      <c r="W6" s="32">
        <v>16</v>
      </c>
      <c r="X6" s="32">
        <v>17</v>
      </c>
      <c r="Y6" s="32">
        <v>18</v>
      </c>
      <c r="Z6" s="32">
        <v>18</v>
      </c>
      <c r="AA6" s="32">
        <v>17</v>
      </c>
      <c r="AB6" s="32">
        <v>17</v>
      </c>
      <c r="AC6" s="33">
        <v>17</v>
      </c>
      <c r="AD6" s="34">
        <v>18</v>
      </c>
      <c r="AE6" s="34">
        <v>18</v>
      </c>
      <c r="AF6" s="34">
        <v>18</v>
      </c>
      <c r="AG6" s="34">
        <v>18</v>
      </c>
      <c r="AH6" s="34">
        <v>17</v>
      </c>
      <c r="AI6" s="34">
        <v>16</v>
      </c>
      <c r="AJ6" s="34">
        <v>17</v>
      </c>
      <c r="AK6" s="34">
        <v>17</v>
      </c>
      <c r="AL6" s="34">
        <v>18</v>
      </c>
      <c r="AM6" s="34">
        <v>18</v>
      </c>
      <c r="AN6" s="34">
        <v>18</v>
      </c>
      <c r="AO6" s="34">
        <v>18</v>
      </c>
      <c r="AP6" s="34">
        <v>17</v>
      </c>
      <c r="AQ6" s="34">
        <v>18</v>
      </c>
      <c r="AR6" s="34">
        <v>17</v>
      </c>
      <c r="AS6" s="34">
        <v>18</v>
      </c>
      <c r="AT6" s="34">
        <v>18</v>
      </c>
      <c r="AU6" s="34">
        <v>17</v>
      </c>
      <c r="AV6" s="34">
        <v>18</v>
      </c>
      <c r="AW6" s="34">
        <v>17</v>
      </c>
      <c r="AX6" s="34">
        <v>18</v>
      </c>
      <c r="AY6" s="34">
        <v>18</v>
      </c>
      <c r="AZ6" s="34">
        <v>12</v>
      </c>
      <c r="BA6" s="34">
        <v>18</v>
      </c>
      <c r="BB6" s="34">
        <v>17</v>
      </c>
      <c r="BC6" s="34">
        <v>11</v>
      </c>
      <c r="BD6" s="34">
        <v>14</v>
      </c>
      <c r="BE6" s="34">
        <v>13</v>
      </c>
      <c r="BF6" s="34">
        <v>17</v>
      </c>
      <c r="BG6" s="34">
        <v>17</v>
      </c>
      <c r="BH6" s="34">
        <v>17</v>
      </c>
      <c r="BI6" s="34">
        <v>17</v>
      </c>
      <c r="BJ6" s="34">
        <v>15</v>
      </c>
      <c r="BK6" s="34">
        <v>18</v>
      </c>
      <c r="BL6" s="34">
        <v>18</v>
      </c>
      <c r="BM6" s="34">
        <v>18</v>
      </c>
      <c r="BN6" s="34">
        <v>12</v>
      </c>
      <c r="BO6" s="34">
        <v>16</v>
      </c>
      <c r="BP6" s="34">
        <v>15</v>
      </c>
      <c r="BQ6" s="34">
        <v>16</v>
      </c>
      <c r="BR6" s="34">
        <v>16</v>
      </c>
      <c r="BS6" s="34">
        <v>16</v>
      </c>
      <c r="BT6" s="34">
        <v>14</v>
      </c>
      <c r="BU6" s="34">
        <v>17</v>
      </c>
      <c r="BV6" s="34">
        <v>15</v>
      </c>
      <c r="BW6" s="34">
        <v>16</v>
      </c>
      <c r="BX6" s="34">
        <v>16</v>
      </c>
      <c r="BY6" s="34">
        <v>16</v>
      </c>
      <c r="BZ6" s="34">
        <v>17</v>
      </c>
      <c r="CA6" s="34">
        <v>10</v>
      </c>
      <c r="CB6" s="34">
        <v>17</v>
      </c>
      <c r="CC6" s="34">
        <v>15</v>
      </c>
      <c r="CD6" s="34">
        <v>17</v>
      </c>
      <c r="CE6" s="34">
        <v>16</v>
      </c>
      <c r="CF6" s="34">
        <v>17</v>
      </c>
      <c r="CG6" s="34">
        <v>18</v>
      </c>
      <c r="CH6" s="34">
        <v>16</v>
      </c>
      <c r="CI6" s="34">
        <v>18</v>
      </c>
      <c r="CJ6" s="34">
        <v>17</v>
      </c>
      <c r="CK6" s="34">
        <v>17</v>
      </c>
      <c r="CL6" s="34">
        <v>16</v>
      </c>
      <c r="CM6" s="34">
        <v>18</v>
      </c>
      <c r="CN6" s="34">
        <v>16</v>
      </c>
      <c r="CO6" s="34">
        <v>16</v>
      </c>
      <c r="CP6" s="34">
        <v>16</v>
      </c>
      <c r="CQ6" s="34">
        <v>16</v>
      </c>
      <c r="CR6" s="34">
        <v>15</v>
      </c>
      <c r="CS6" s="34">
        <v>18</v>
      </c>
      <c r="CT6" s="34">
        <v>18</v>
      </c>
      <c r="CU6" s="34">
        <v>18</v>
      </c>
      <c r="CV6" s="34">
        <v>14</v>
      </c>
      <c r="CW6" s="34">
        <v>12</v>
      </c>
      <c r="CX6" s="34">
        <v>15</v>
      </c>
      <c r="CY6" s="34">
        <v>16</v>
      </c>
      <c r="CZ6" s="34">
        <v>11</v>
      </c>
      <c r="DA6" s="34">
        <v>11</v>
      </c>
      <c r="DB6" s="34">
        <v>17</v>
      </c>
      <c r="DC6" s="34">
        <v>18</v>
      </c>
      <c r="DD6" s="34">
        <v>11</v>
      </c>
      <c r="DE6" s="34">
        <v>18</v>
      </c>
      <c r="DF6" s="34">
        <v>18</v>
      </c>
      <c r="DG6" s="34">
        <v>17</v>
      </c>
      <c r="DH6" s="34">
        <v>13</v>
      </c>
      <c r="DI6" s="34">
        <v>18</v>
      </c>
      <c r="DJ6" s="34">
        <v>16</v>
      </c>
      <c r="DK6" s="34">
        <v>17</v>
      </c>
      <c r="DL6" s="34">
        <v>17</v>
      </c>
      <c r="DM6" s="34">
        <v>18</v>
      </c>
      <c r="DN6" s="34">
        <v>17</v>
      </c>
      <c r="DO6" s="35">
        <f t="shared" si="0"/>
        <v>1834</v>
      </c>
      <c r="DP6" s="133"/>
    </row>
    <row r="7" spans="1:120" ht="15" thickBot="1" x14ac:dyDescent="0.35">
      <c r="A7" s="36">
        <v>4</v>
      </c>
      <c r="B7" s="129" t="s">
        <v>13</v>
      </c>
      <c r="C7" s="130"/>
      <c r="D7" s="131"/>
      <c r="E7" s="12">
        <v>3</v>
      </c>
      <c r="F7" s="13">
        <f>DO7/E2/6</f>
        <v>2.7321428571428572</v>
      </c>
      <c r="G7" s="14">
        <v>12</v>
      </c>
      <c r="H7" s="15">
        <v>12</v>
      </c>
      <c r="I7" s="15">
        <v>17</v>
      </c>
      <c r="J7" s="15">
        <v>12</v>
      </c>
      <c r="K7" s="15">
        <v>16</v>
      </c>
      <c r="L7" s="15">
        <v>18</v>
      </c>
      <c r="M7" s="15">
        <v>15</v>
      </c>
      <c r="N7" s="15">
        <v>18</v>
      </c>
      <c r="O7" s="15">
        <v>16</v>
      </c>
      <c r="P7" s="15">
        <v>18</v>
      </c>
      <c r="Q7" s="15">
        <v>14</v>
      </c>
      <c r="R7" s="15">
        <v>18</v>
      </c>
      <c r="S7" s="15">
        <v>18</v>
      </c>
      <c r="T7" s="15">
        <v>13</v>
      </c>
      <c r="U7" s="15">
        <v>18</v>
      </c>
      <c r="V7" s="16">
        <v>15</v>
      </c>
      <c r="W7" s="16">
        <v>18</v>
      </c>
      <c r="X7" s="16">
        <v>18</v>
      </c>
      <c r="Y7" s="16">
        <v>16</v>
      </c>
      <c r="Z7" s="16">
        <v>18</v>
      </c>
      <c r="AA7" s="16">
        <v>16</v>
      </c>
      <c r="AB7" s="16">
        <v>10</v>
      </c>
      <c r="AC7" s="17">
        <v>16</v>
      </c>
      <c r="AD7" s="37">
        <v>10</v>
      </c>
      <c r="AE7" s="37">
        <v>16</v>
      </c>
      <c r="AF7" s="37">
        <v>16</v>
      </c>
      <c r="AG7" s="37">
        <v>17</v>
      </c>
      <c r="AH7" s="37">
        <v>15</v>
      </c>
      <c r="AI7" s="37">
        <v>17</v>
      </c>
      <c r="AJ7" s="37">
        <v>15</v>
      </c>
      <c r="AK7" s="37">
        <v>16</v>
      </c>
      <c r="AL7" s="37">
        <v>15</v>
      </c>
      <c r="AM7" s="37">
        <v>18</v>
      </c>
      <c r="AN7" s="37">
        <v>18</v>
      </c>
      <c r="AO7" s="37">
        <v>18</v>
      </c>
      <c r="AP7" s="37">
        <v>18</v>
      </c>
      <c r="AQ7" s="37">
        <v>18</v>
      </c>
      <c r="AR7" s="37">
        <v>16</v>
      </c>
      <c r="AS7" s="37">
        <v>16</v>
      </c>
      <c r="AT7" s="37">
        <v>18</v>
      </c>
      <c r="AU7" s="37">
        <v>16</v>
      </c>
      <c r="AV7" s="37">
        <v>18</v>
      </c>
      <c r="AW7" s="37">
        <v>16</v>
      </c>
      <c r="AX7" s="37">
        <v>18</v>
      </c>
      <c r="AY7" s="37">
        <v>18</v>
      </c>
      <c r="AZ7" s="37">
        <v>18</v>
      </c>
      <c r="BA7" s="37">
        <v>18</v>
      </c>
      <c r="BB7" s="37">
        <v>18</v>
      </c>
      <c r="BC7" s="37">
        <v>15</v>
      </c>
      <c r="BD7" s="37">
        <v>15</v>
      </c>
      <c r="BE7" s="37">
        <v>13</v>
      </c>
      <c r="BF7" s="37">
        <v>16</v>
      </c>
      <c r="BG7" s="37">
        <v>15</v>
      </c>
      <c r="BH7" s="37">
        <v>17</v>
      </c>
      <c r="BI7" s="37">
        <v>18</v>
      </c>
      <c r="BJ7" s="37">
        <v>15</v>
      </c>
      <c r="BK7" s="37">
        <v>18</v>
      </c>
      <c r="BL7" s="37">
        <v>18</v>
      </c>
      <c r="BM7" s="37">
        <v>18</v>
      </c>
      <c r="BN7" s="37">
        <v>18</v>
      </c>
      <c r="BO7" s="37">
        <v>18</v>
      </c>
      <c r="BP7" s="37">
        <v>16</v>
      </c>
      <c r="BQ7" s="37">
        <v>17</v>
      </c>
      <c r="BR7" s="37">
        <v>18</v>
      </c>
      <c r="BS7" s="37">
        <v>18</v>
      </c>
      <c r="BT7" s="37">
        <v>18</v>
      </c>
      <c r="BU7" s="37">
        <v>18</v>
      </c>
      <c r="BV7" s="37">
        <v>18</v>
      </c>
      <c r="BW7" s="37">
        <v>18</v>
      </c>
      <c r="BX7" s="37">
        <v>18</v>
      </c>
      <c r="BY7" s="37">
        <v>18</v>
      </c>
      <c r="BZ7" s="37">
        <v>17</v>
      </c>
      <c r="CA7" s="37">
        <v>16</v>
      </c>
      <c r="CB7" s="37">
        <v>15</v>
      </c>
      <c r="CC7" s="37">
        <v>16</v>
      </c>
      <c r="CD7" s="37">
        <v>18</v>
      </c>
      <c r="CE7" s="37">
        <v>18</v>
      </c>
      <c r="CF7" s="37">
        <v>16</v>
      </c>
      <c r="CG7" s="37">
        <v>18</v>
      </c>
      <c r="CH7" s="37">
        <v>16</v>
      </c>
      <c r="CI7" s="37">
        <v>18</v>
      </c>
      <c r="CJ7" s="37">
        <v>18</v>
      </c>
      <c r="CK7" s="37">
        <v>17</v>
      </c>
      <c r="CL7" s="37">
        <v>14</v>
      </c>
      <c r="CM7" s="37">
        <v>18</v>
      </c>
      <c r="CN7" s="37">
        <v>16</v>
      </c>
      <c r="CO7" s="37">
        <v>14</v>
      </c>
      <c r="CP7" s="37">
        <v>18</v>
      </c>
      <c r="CQ7" s="37">
        <v>15</v>
      </c>
      <c r="CR7" s="37">
        <v>12</v>
      </c>
      <c r="CS7" s="37">
        <v>13</v>
      </c>
      <c r="CT7" s="37">
        <v>14</v>
      </c>
      <c r="CU7" s="37">
        <v>15</v>
      </c>
      <c r="CV7" s="37">
        <v>18</v>
      </c>
      <c r="CW7" s="37">
        <v>17</v>
      </c>
      <c r="CX7" s="37">
        <v>16</v>
      </c>
      <c r="CY7" s="37">
        <v>18</v>
      </c>
      <c r="CZ7" s="37">
        <v>13</v>
      </c>
      <c r="DA7" s="37">
        <v>12</v>
      </c>
      <c r="DB7" s="37">
        <v>18</v>
      </c>
      <c r="DC7" s="37">
        <v>18</v>
      </c>
      <c r="DD7" s="37">
        <v>14</v>
      </c>
      <c r="DE7" s="37">
        <v>18</v>
      </c>
      <c r="DF7" s="37">
        <v>18</v>
      </c>
      <c r="DG7" s="37">
        <v>18</v>
      </c>
      <c r="DH7" s="37">
        <v>14</v>
      </c>
      <c r="DI7" s="37">
        <v>18</v>
      </c>
      <c r="DJ7" s="37">
        <v>18</v>
      </c>
      <c r="DK7" s="37">
        <v>14</v>
      </c>
      <c r="DL7" s="37">
        <v>18</v>
      </c>
      <c r="DM7" s="37">
        <v>18</v>
      </c>
      <c r="DN7" s="37">
        <v>16</v>
      </c>
      <c r="DO7" s="38">
        <f t="shared" si="0"/>
        <v>1836</v>
      </c>
      <c r="DP7" s="132">
        <f>SUM(G7:DN8)</f>
        <v>3453</v>
      </c>
    </row>
    <row r="8" spans="1:120" ht="15" thickBot="1" x14ac:dyDescent="0.35">
      <c r="A8" s="39">
        <v>5</v>
      </c>
      <c r="B8" s="134" t="s">
        <v>14</v>
      </c>
      <c r="C8" s="135"/>
      <c r="D8" s="136"/>
      <c r="E8" s="29">
        <v>3</v>
      </c>
      <c r="F8" s="40">
        <f>DO8/E2/6</f>
        <v>2.40625</v>
      </c>
      <c r="G8" s="41">
        <v>11</v>
      </c>
      <c r="H8" s="42">
        <v>12</v>
      </c>
      <c r="I8" s="42">
        <v>12</v>
      </c>
      <c r="J8" s="42">
        <v>15</v>
      </c>
      <c r="K8" s="42">
        <v>15</v>
      </c>
      <c r="L8" s="42">
        <v>0</v>
      </c>
      <c r="M8" s="42">
        <v>13</v>
      </c>
      <c r="N8" s="42">
        <v>14</v>
      </c>
      <c r="O8" s="42">
        <v>13</v>
      </c>
      <c r="P8" s="42">
        <v>11</v>
      </c>
      <c r="Q8" s="42">
        <v>16</v>
      </c>
      <c r="R8" s="42">
        <v>16</v>
      </c>
      <c r="S8" s="42">
        <v>12</v>
      </c>
      <c r="T8" s="42">
        <v>18</v>
      </c>
      <c r="U8" s="42">
        <v>17</v>
      </c>
      <c r="V8" s="43">
        <v>17</v>
      </c>
      <c r="W8" s="43">
        <v>16</v>
      </c>
      <c r="X8" s="43">
        <v>15</v>
      </c>
      <c r="Y8" s="43">
        <v>10</v>
      </c>
      <c r="Z8" s="43">
        <v>17</v>
      </c>
      <c r="AA8" s="43">
        <v>13</v>
      </c>
      <c r="AB8" s="43">
        <v>9</v>
      </c>
      <c r="AC8" s="44">
        <v>13</v>
      </c>
      <c r="AD8" s="45">
        <v>18</v>
      </c>
      <c r="AE8" s="45">
        <v>18</v>
      </c>
      <c r="AF8" s="45">
        <v>18</v>
      </c>
      <c r="AG8" s="45">
        <v>16</v>
      </c>
      <c r="AH8" s="45">
        <v>15</v>
      </c>
      <c r="AI8" s="45">
        <v>17</v>
      </c>
      <c r="AJ8" s="45">
        <v>17</v>
      </c>
      <c r="AK8" s="45">
        <v>16</v>
      </c>
      <c r="AL8" s="45">
        <v>18</v>
      </c>
      <c r="AM8" s="45">
        <v>18</v>
      </c>
      <c r="AN8" s="45">
        <v>18</v>
      </c>
      <c r="AO8" s="45">
        <v>14</v>
      </c>
      <c r="AP8" s="45">
        <v>13</v>
      </c>
      <c r="AQ8" s="45">
        <v>18</v>
      </c>
      <c r="AR8" s="45">
        <v>11</v>
      </c>
      <c r="AS8" s="45">
        <v>13</v>
      </c>
      <c r="AT8" s="45">
        <v>14</v>
      </c>
      <c r="AU8" s="45">
        <v>16</v>
      </c>
      <c r="AV8" s="45">
        <v>18</v>
      </c>
      <c r="AW8" s="45">
        <v>10</v>
      </c>
      <c r="AX8" s="45">
        <v>17</v>
      </c>
      <c r="AY8" s="45">
        <v>13</v>
      </c>
      <c r="AZ8" s="45">
        <v>15</v>
      </c>
      <c r="BA8" s="45">
        <v>18</v>
      </c>
      <c r="BB8" s="45">
        <v>13</v>
      </c>
      <c r="BC8" s="45">
        <v>11</v>
      </c>
      <c r="BD8" s="45">
        <v>15</v>
      </c>
      <c r="BE8" s="45">
        <v>13</v>
      </c>
      <c r="BF8" s="45">
        <v>17</v>
      </c>
      <c r="BG8" s="45">
        <v>14</v>
      </c>
      <c r="BH8" s="45">
        <v>15</v>
      </c>
      <c r="BI8" s="45">
        <v>14</v>
      </c>
      <c r="BJ8" s="45">
        <v>17</v>
      </c>
      <c r="BK8" s="45">
        <v>11</v>
      </c>
      <c r="BL8" s="45">
        <v>11</v>
      </c>
      <c r="BM8" s="45">
        <v>18</v>
      </c>
      <c r="BN8" s="45">
        <v>9</v>
      </c>
      <c r="BO8" s="45">
        <v>12</v>
      </c>
      <c r="BP8" s="45">
        <v>12</v>
      </c>
      <c r="BQ8" s="45">
        <v>18</v>
      </c>
      <c r="BR8" s="45">
        <v>11</v>
      </c>
      <c r="BS8" s="45">
        <v>15</v>
      </c>
      <c r="BT8" s="45">
        <v>15</v>
      </c>
      <c r="BU8" s="45">
        <v>18</v>
      </c>
      <c r="BV8" s="45">
        <v>13</v>
      </c>
      <c r="BW8" s="45">
        <v>16</v>
      </c>
      <c r="BX8" s="45">
        <v>16</v>
      </c>
      <c r="BY8" s="45">
        <v>17</v>
      </c>
      <c r="BZ8" s="45">
        <v>18</v>
      </c>
      <c r="CA8" s="45">
        <v>12</v>
      </c>
      <c r="CB8" s="45">
        <v>17</v>
      </c>
      <c r="CC8" s="45">
        <v>15</v>
      </c>
      <c r="CD8" s="45">
        <v>17</v>
      </c>
      <c r="CE8" s="45">
        <v>16</v>
      </c>
      <c r="CF8" s="45">
        <v>12</v>
      </c>
      <c r="CG8" s="45">
        <v>14</v>
      </c>
      <c r="CH8" s="45">
        <v>12</v>
      </c>
      <c r="CI8" s="45">
        <v>15</v>
      </c>
      <c r="CJ8" s="45">
        <v>16</v>
      </c>
      <c r="CK8" s="45">
        <v>13</v>
      </c>
      <c r="CL8" s="45">
        <v>11</v>
      </c>
      <c r="CM8" s="45">
        <v>18</v>
      </c>
      <c r="CN8" s="45">
        <v>15</v>
      </c>
      <c r="CO8" s="45">
        <v>18</v>
      </c>
      <c r="CP8" s="45">
        <v>18</v>
      </c>
      <c r="CQ8" s="45">
        <v>16</v>
      </c>
      <c r="CR8" s="45">
        <v>13</v>
      </c>
      <c r="CS8" s="45">
        <v>18</v>
      </c>
      <c r="CT8" s="45">
        <v>18</v>
      </c>
      <c r="CU8" s="45">
        <v>10</v>
      </c>
      <c r="CV8" s="45">
        <v>13</v>
      </c>
      <c r="CW8" s="45">
        <v>12</v>
      </c>
      <c r="CX8" s="45">
        <v>8</v>
      </c>
      <c r="CY8" s="45">
        <v>13</v>
      </c>
      <c r="CZ8" s="45">
        <v>18</v>
      </c>
      <c r="DA8" s="45">
        <v>10</v>
      </c>
      <c r="DB8" s="45">
        <v>13</v>
      </c>
      <c r="DC8" s="45">
        <v>16</v>
      </c>
      <c r="DD8" s="45">
        <v>14</v>
      </c>
      <c r="DE8" s="45">
        <v>10</v>
      </c>
      <c r="DF8" s="45">
        <v>18</v>
      </c>
      <c r="DG8" s="45">
        <v>17</v>
      </c>
      <c r="DH8" s="45">
        <v>11</v>
      </c>
      <c r="DI8" s="45">
        <v>13</v>
      </c>
      <c r="DJ8" s="45">
        <v>14</v>
      </c>
      <c r="DK8" s="45">
        <v>15</v>
      </c>
      <c r="DL8" s="45">
        <v>15</v>
      </c>
      <c r="DM8" s="45">
        <v>18</v>
      </c>
      <c r="DN8" s="45">
        <v>12</v>
      </c>
      <c r="DO8" s="46">
        <f t="shared" si="0"/>
        <v>1617</v>
      </c>
      <c r="DP8" s="133"/>
    </row>
    <row r="9" spans="1:120" ht="15" customHeight="1" thickBot="1" x14ac:dyDescent="0.35">
      <c r="A9" s="47">
        <v>6</v>
      </c>
      <c r="B9" s="137" t="s">
        <v>15</v>
      </c>
      <c r="C9" s="138"/>
      <c r="D9" s="139"/>
      <c r="E9" s="12">
        <v>3</v>
      </c>
      <c r="F9" s="13">
        <f>DO9/E2/6</f>
        <v>2.2886904761904763</v>
      </c>
      <c r="G9" s="48">
        <v>6</v>
      </c>
      <c r="H9" s="49">
        <v>12</v>
      </c>
      <c r="I9" s="49">
        <v>18</v>
      </c>
      <c r="J9" s="49">
        <v>10</v>
      </c>
      <c r="K9" s="49">
        <v>16</v>
      </c>
      <c r="L9" s="49">
        <v>8</v>
      </c>
      <c r="M9" s="49">
        <v>15</v>
      </c>
      <c r="N9" s="49">
        <v>17</v>
      </c>
      <c r="O9" s="49">
        <v>9</v>
      </c>
      <c r="P9" s="49">
        <v>16</v>
      </c>
      <c r="Q9" s="49">
        <v>14</v>
      </c>
      <c r="R9" s="49">
        <v>16</v>
      </c>
      <c r="S9" s="49">
        <v>10</v>
      </c>
      <c r="T9" s="49">
        <v>13</v>
      </c>
      <c r="U9" s="49">
        <v>13</v>
      </c>
      <c r="V9" s="50">
        <v>18</v>
      </c>
      <c r="W9" s="50">
        <v>13</v>
      </c>
      <c r="X9" s="50">
        <v>14</v>
      </c>
      <c r="Y9" s="50">
        <v>10</v>
      </c>
      <c r="Z9" s="50">
        <v>14</v>
      </c>
      <c r="AA9" s="50">
        <v>12</v>
      </c>
      <c r="AB9" s="50">
        <v>11</v>
      </c>
      <c r="AC9" s="51">
        <v>16</v>
      </c>
      <c r="AD9" s="18">
        <v>16</v>
      </c>
      <c r="AE9" s="18">
        <v>18</v>
      </c>
      <c r="AF9" s="18">
        <v>18</v>
      </c>
      <c r="AG9" s="18">
        <v>18</v>
      </c>
      <c r="AH9" s="18">
        <v>17</v>
      </c>
      <c r="AI9" s="18">
        <v>14</v>
      </c>
      <c r="AJ9" s="18">
        <v>15</v>
      </c>
      <c r="AK9" s="18">
        <v>18</v>
      </c>
      <c r="AL9" s="18">
        <v>18</v>
      </c>
      <c r="AM9" s="18">
        <v>11</v>
      </c>
      <c r="AN9" s="18">
        <v>18</v>
      </c>
      <c r="AO9" s="18">
        <v>18</v>
      </c>
      <c r="AP9" s="18">
        <v>11</v>
      </c>
      <c r="AQ9" s="18">
        <v>18</v>
      </c>
      <c r="AR9" s="18">
        <v>9</v>
      </c>
      <c r="AS9" s="18">
        <v>14</v>
      </c>
      <c r="AT9" s="18">
        <v>14</v>
      </c>
      <c r="AU9" s="18">
        <v>17</v>
      </c>
      <c r="AV9" s="18">
        <v>18</v>
      </c>
      <c r="AW9" s="18">
        <v>9</v>
      </c>
      <c r="AX9" s="18">
        <v>16</v>
      </c>
      <c r="AY9" s="18">
        <v>10</v>
      </c>
      <c r="AZ9" s="18">
        <v>12</v>
      </c>
      <c r="BA9" s="18">
        <v>15</v>
      </c>
      <c r="BB9" s="18">
        <v>14</v>
      </c>
      <c r="BC9" s="18">
        <v>12</v>
      </c>
      <c r="BD9" s="18">
        <v>13</v>
      </c>
      <c r="BE9" s="18">
        <v>9</v>
      </c>
      <c r="BF9" s="18">
        <v>12</v>
      </c>
      <c r="BG9" s="18">
        <v>15</v>
      </c>
      <c r="BH9" s="18">
        <v>12</v>
      </c>
      <c r="BI9" s="18">
        <v>13</v>
      </c>
      <c r="BJ9" s="18">
        <v>15</v>
      </c>
      <c r="BK9" s="18">
        <v>6</v>
      </c>
      <c r="BL9" s="18">
        <v>6</v>
      </c>
      <c r="BM9" s="18">
        <v>18</v>
      </c>
      <c r="BN9" s="18">
        <v>11</v>
      </c>
      <c r="BO9" s="18">
        <v>13</v>
      </c>
      <c r="BP9" s="18">
        <v>17</v>
      </c>
      <c r="BQ9" s="18">
        <v>17</v>
      </c>
      <c r="BR9" s="18">
        <v>17</v>
      </c>
      <c r="BS9" s="18">
        <v>16</v>
      </c>
      <c r="BT9" s="18">
        <v>10</v>
      </c>
      <c r="BU9" s="18">
        <v>18</v>
      </c>
      <c r="BV9" s="18">
        <v>17</v>
      </c>
      <c r="BW9" s="18">
        <v>12</v>
      </c>
      <c r="BX9" s="18">
        <v>13</v>
      </c>
      <c r="BY9" s="18">
        <v>10</v>
      </c>
      <c r="BZ9" s="18">
        <v>13</v>
      </c>
      <c r="CA9" s="18">
        <v>6</v>
      </c>
      <c r="CB9" s="18">
        <v>14</v>
      </c>
      <c r="CC9" s="18">
        <v>8</v>
      </c>
      <c r="CD9" s="18">
        <v>11</v>
      </c>
      <c r="CE9" s="18">
        <v>9</v>
      </c>
      <c r="CF9" s="18">
        <v>14</v>
      </c>
      <c r="CG9" s="18">
        <v>11</v>
      </c>
      <c r="CH9" s="18">
        <v>8</v>
      </c>
      <c r="CI9" s="18">
        <v>18</v>
      </c>
      <c r="CJ9" s="18">
        <v>17</v>
      </c>
      <c r="CK9" s="18">
        <v>15</v>
      </c>
      <c r="CL9" s="18">
        <v>11</v>
      </c>
      <c r="CM9" s="18">
        <v>18</v>
      </c>
      <c r="CN9" s="18">
        <v>9</v>
      </c>
      <c r="CO9" s="18">
        <v>15</v>
      </c>
      <c r="CP9" s="18">
        <v>16</v>
      </c>
      <c r="CQ9" s="18">
        <v>0</v>
      </c>
      <c r="CR9" s="18">
        <v>17</v>
      </c>
      <c r="CS9" s="18">
        <v>16</v>
      </c>
      <c r="CT9" s="18">
        <v>17</v>
      </c>
      <c r="CU9" s="18">
        <v>14</v>
      </c>
      <c r="CV9" s="18">
        <v>16</v>
      </c>
      <c r="CW9" s="18">
        <v>12</v>
      </c>
      <c r="CX9" s="18">
        <v>10</v>
      </c>
      <c r="CY9" s="18">
        <v>13</v>
      </c>
      <c r="CZ9" s="18">
        <v>15</v>
      </c>
      <c r="DA9" s="18">
        <v>11</v>
      </c>
      <c r="DB9" s="18">
        <v>14</v>
      </c>
      <c r="DC9" s="18">
        <v>18</v>
      </c>
      <c r="DD9" s="18">
        <v>16</v>
      </c>
      <c r="DE9" s="18">
        <v>17</v>
      </c>
      <c r="DF9" s="18">
        <v>17</v>
      </c>
      <c r="DG9" s="18">
        <v>17</v>
      </c>
      <c r="DH9" s="18">
        <v>10</v>
      </c>
      <c r="DI9" s="18">
        <v>18</v>
      </c>
      <c r="DJ9" s="18">
        <v>12</v>
      </c>
      <c r="DK9" s="18">
        <v>16</v>
      </c>
      <c r="DL9" s="18">
        <v>18</v>
      </c>
      <c r="DM9" s="18">
        <v>18</v>
      </c>
      <c r="DN9" s="18">
        <v>14</v>
      </c>
      <c r="DO9" s="38">
        <f t="shared" si="0"/>
        <v>1538</v>
      </c>
      <c r="DP9" s="132">
        <f>SUM(G9:DN11)</f>
        <v>4684</v>
      </c>
    </row>
    <row r="10" spans="1:120" ht="15" customHeight="1" thickBot="1" x14ac:dyDescent="0.35">
      <c r="A10" s="52">
        <v>7</v>
      </c>
      <c r="B10" s="141" t="s">
        <v>16</v>
      </c>
      <c r="C10" s="142"/>
      <c r="D10" s="143"/>
      <c r="E10" s="21">
        <v>3</v>
      </c>
      <c r="F10" s="40">
        <f>DO10/E2/6</f>
        <v>2.3616071428571428</v>
      </c>
      <c r="G10" s="23">
        <v>7</v>
      </c>
      <c r="H10" s="24">
        <v>12</v>
      </c>
      <c r="I10" s="24">
        <v>17</v>
      </c>
      <c r="J10" s="24">
        <v>12</v>
      </c>
      <c r="K10" s="24">
        <v>17</v>
      </c>
      <c r="L10" s="24">
        <v>14</v>
      </c>
      <c r="M10" s="24">
        <v>14</v>
      </c>
      <c r="N10" s="24">
        <v>14</v>
      </c>
      <c r="O10" s="24">
        <v>11</v>
      </c>
      <c r="P10" s="24">
        <v>18</v>
      </c>
      <c r="Q10" s="24">
        <v>18</v>
      </c>
      <c r="R10" s="24">
        <v>17</v>
      </c>
      <c r="S10" s="24">
        <v>14</v>
      </c>
      <c r="T10" s="24">
        <v>15</v>
      </c>
      <c r="U10" s="24">
        <v>11</v>
      </c>
      <c r="V10" s="25">
        <v>18</v>
      </c>
      <c r="W10" s="25">
        <v>13</v>
      </c>
      <c r="X10" s="25">
        <v>15</v>
      </c>
      <c r="Y10" s="25">
        <v>16</v>
      </c>
      <c r="Z10" s="25">
        <v>17</v>
      </c>
      <c r="AA10" s="25">
        <v>15</v>
      </c>
      <c r="AB10" s="25">
        <v>16</v>
      </c>
      <c r="AC10" s="26">
        <v>12</v>
      </c>
      <c r="AD10" s="27">
        <v>18</v>
      </c>
      <c r="AE10" s="27">
        <v>18</v>
      </c>
      <c r="AF10" s="27">
        <v>18</v>
      </c>
      <c r="AG10" s="27">
        <v>15</v>
      </c>
      <c r="AH10" s="27">
        <v>16</v>
      </c>
      <c r="AI10" s="27">
        <v>16</v>
      </c>
      <c r="AJ10" s="27">
        <v>15</v>
      </c>
      <c r="AK10" s="27">
        <v>16</v>
      </c>
      <c r="AL10" s="27">
        <v>18</v>
      </c>
      <c r="AM10" s="27">
        <v>13</v>
      </c>
      <c r="AN10" s="27">
        <v>18</v>
      </c>
      <c r="AO10" s="27">
        <v>17</v>
      </c>
      <c r="AP10" s="27">
        <v>13</v>
      </c>
      <c r="AQ10" s="27">
        <v>18</v>
      </c>
      <c r="AR10" s="27">
        <v>15</v>
      </c>
      <c r="AS10" s="27">
        <v>12</v>
      </c>
      <c r="AT10" s="27">
        <v>12</v>
      </c>
      <c r="AU10" s="27">
        <v>13</v>
      </c>
      <c r="AV10" s="27">
        <v>15</v>
      </c>
      <c r="AW10" s="27">
        <v>12</v>
      </c>
      <c r="AX10" s="27">
        <v>17</v>
      </c>
      <c r="AY10" s="27">
        <v>14</v>
      </c>
      <c r="AZ10" s="27">
        <v>13</v>
      </c>
      <c r="BA10" s="27">
        <v>18</v>
      </c>
      <c r="BB10" s="27">
        <v>12</v>
      </c>
      <c r="BC10" s="27">
        <v>13</v>
      </c>
      <c r="BD10" s="27">
        <v>13</v>
      </c>
      <c r="BE10" s="27">
        <v>11</v>
      </c>
      <c r="BF10" s="27">
        <v>15</v>
      </c>
      <c r="BG10" s="27">
        <v>11</v>
      </c>
      <c r="BH10" s="27">
        <v>16</v>
      </c>
      <c r="BI10" s="27">
        <v>13</v>
      </c>
      <c r="BJ10" s="27">
        <v>12</v>
      </c>
      <c r="BK10" s="27">
        <v>7</v>
      </c>
      <c r="BL10" s="27">
        <v>8</v>
      </c>
      <c r="BM10" s="27">
        <v>18</v>
      </c>
      <c r="BN10" s="27">
        <v>12</v>
      </c>
      <c r="BO10" s="27">
        <v>14</v>
      </c>
      <c r="BP10" s="27">
        <v>16</v>
      </c>
      <c r="BQ10" s="27">
        <v>16</v>
      </c>
      <c r="BR10" s="27">
        <v>14</v>
      </c>
      <c r="BS10" s="27">
        <v>17</v>
      </c>
      <c r="BT10" s="27">
        <v>6</v>
      </c>
      <c r="BU10" s="27">
        <v>18</v>
      </c>
      <c r="BV10" s="27">
        <v>16</v>
      </c>
      <c r="BW10" s="27">
        <v>7</v>
      </c>
      <c r="BX10" s="27">
        <v>7</v>
      </c>
      <c r="BY10" s="27">
        <v>7</v>
      </c>
      <c r="BZ10" s="27">
        <v>15</v>
      </c>
      <c r="CA10" s="27">
        <v>15</v>
      </c>
      <c r="CB10" s="27">
        <v>12</v>
      </c>
      <c r="CC10" s="27">
        <v>16</v>
      </c>
      <c r="CD10" s="27">
        <v>17</v>
      </c>
      <c r="CE10" s="27">
        <v>17</v>
      </c>
      <c r="CF10" s="27">
        <v>15</v>
      </c>
      <c r="CG10" s="27">
        <v>13</v>
      </c>
      <c r="CH10" s="27">
        <v>9</v>
      </c>
      <c r="CI10" s="27">
        <v>18</v>
      </c>
      <c r="CJ10" s="27">
        <v>12</v>
      </c>
      <c r="CK10" s="27">
        <v>14</v>
      </c>
      <c r="CL10" s="27">
        <v>14</v>
      </c>
      <c r="CM10" s="27">
        <v>13</v>
      </c>
      <c r="CN10" s="27">
        <v>9</v>
      </c>
      <c r="CO10" s="27">
        <v>18</v>
      </c>
      <c r="CP10" s="27">
        <v>18</v>
      </c>
      <c r="CQ10" s="27">
        <v>0</v>
      </c>
      <c r="CR10" s="27">
        <v>15</v>
      </c>
      <c r="CS10" s="27">
        <v>16</v>
      </c>
      <c r="CT10" s="27">
        <v>16</v>
      </c>
      <c r="CU10" s="27">
        <v>16</v>
      </c>
      <c r="CV10" s="27">
        <v>16</v>
      </c>
      <c r="CW10" s="27">
        <v>16</v>
      </c>
      <c r="CX10" s="27">
        <v>14</v>
      </c>
      <c r="CY10" s="27">
        <v>14</v>
      </c>
      <c r="CZ10" s="27">
        <v>16</v>
      </c>
      <c r="DA10" s="27">
        <v>8</v>
      </c>
      <c r="DB10" s="27">
        <v>11</v>
      </c>
      <c r="DC10" s="27">
        <v>11</v>
      </c>
      <c r="DD10" s="27">
        <v>18</v>
      </c>
      <c r="DE10" s="27">
        <v>18</v>
      </c>
      <c r="DF10" s="27">
        <v>17</v>
      </c>
      <c r="DG10" s="27">
        <v>15</v>
      </c>
      <c r="DH10" s="27">
        <v>9</v>
      </c>
      <c r="DI10" s="27">
        <v>18</v>
      </c>
      <c r="DJ10" s="27">
        <v>13</v>
      </c>
      <c r="DK10" s="27">
        <v>18</v>
      </c>
      <c r="DL10" s="27">
        <v>16</v>
      </c>
      <c r="DM10" s="27">
        <v>18</v>
      </c>
      <c r="DN10" s="27">
        <v>11</v>
      </c>
      <c r="DO10" s="19">
        <f t="shared" si="0"/>
        <v>1587</v>
      </c>
      <c r="DP10" s="140"/>
    </row>
    <row r="11" spans="1:120" ht="15" customHeight="1" thickBot="1" x14ac:dyDescent="0.35">
      <c r="A11" s="53">
        <v>8</v>
      </c>
      <c r="B11" s="144" t="s">
        <v>17</v>
      </c>
      <c r="C11" s="145"/>
      <c r="D11" s="146"/>
      <c r="E11" s="29">
        <v>3</v>
      </c>
      <c r="F11" s="40">
        <f>DO11/E2/6</f>
        <v>2.3199404761904763</v>
      </c>
      <c r="G11" s="41">
        <v>9</v>
      </c>
      <c r="H11" s="42">
        <v>11</v>
      </c>
      <c r="I11" s="42">
        <v>18</v>
      </c>
      <c r="J11" s="42">
        <v>14</v>
      </c>
      <c r="K11" s="42">
        <v>16</v>
      </c>
      <c r="L11" s="42">
        <v>12</v>
      </c>
      <c r="M11" s="42">
        <v>15</v>
      </c>
      <c r="N11" s="42">
        <v>15</v>
      </c>
      <c r="O11" s="42">
        <v>15</v>
      </c>
      <c r="P11" s="42">
        <v>17</v>
      </c>
      <c r="Q11" s="42">
        <v>15</v>
      </c>
      <c r="R11" s="42">
        <v>13</v>
      </c>
      <c r="S11" s="42">
        <v>13</v>
      </c>
      <c r="T11" s="42">
        <v>11</v>
      </c>
      <c r="U11" s="42">
        <v>12</v>
      </c>
      <c r="V11" s="43">
        <v>14</v>
      </c>
      <c r="W11" s="43">
        <v>13</v>
      </c>
      <c r="X11" s="43">
        <v>18</v>
      </c>
      <c r="Y11" s="43">
        <v>13</v>
      </c>
      <c r="Z11" s="43">
        <v>18</v>
      </c>
      <c r="AA11" s="43">
        <v>13</v>
      </c>
      <c r="AB11" s="43">
        <v>0</v>
      </c>
      <c r="AC11" s="44">
        <v>13</v>
      </c>
      <c r="AD11" s="45">
        <v>15</v>
      </c>
      <c r="AE11" s="45">
        <v>16</v>
      </c>
      <c r="AF11" s="45">
        <v>17</v>
      </c>
      <c r="AG11" s="45">
        <v>12</v>
      </c>
      <c r="AH11" s="45">
        <v>14</v>
      </c>
      <c r="AI11" s="45">
        <v>15</v>
      </c>
      <c r="AJ11" s="45">
        <v>17</v>
      </c>
      <c r="AK11" s="45">
        <v>16</v>
      </c>
      <c r="AL11" s="45">
        <v>18</v>
      </c>
      <c r="AM11" s="45">
        <v>15</v>
      </c>
      <c r="AN11" s="45">
        <v>14</v>
      </c>
      <c r="AO11" s="45">
        <v>16</v>
      </c>
      <c r="AP11" s="45">
        <v>15</v>
      </c>
      <c r="AQ11" s="45">
        <v>18</v>
      </c>
      <c r="AR11" s="45">
        <v>15</v>
      </c>
      <c r="AS11" s="45">
        <v>18</v>
      </c>
      <c r="AT11" s="45">
        <v>12</v>
      </c>
      <c r="AU11" s="45">
        <v>16</v>
      </c>
      <c r="AV11" s="45">
        <v>18</v>
      </c>
      <c r="AW11" s="45">
        <v>14</v>
      </c>
      <c r="AX11" s="45">
        <v>13</v>
      </c>
      <c r="AY11" s="45">
        <v>14</v>
      </c>
      <c r="AZ11" s="45">
        <v>12</v>
      </c>
      <c r="BA11" s="45">
        <v>15</v>
      </c>
      <c r="BB11" s="45">
        <v>12</v>
      </c>
      <c r="BC11" s="45">
        <v>10</v>
      </c>
      <c r="BD11" s="45">
        <v>13</v>
      </c>
      <c r="BE11" s="45">
        <v>11</v>
      </c>
      <c r="BF11" s="45">
        <v>16</v>
      </c>
      <c r="BG11" s="45">
        <v>17</v>
      </c>
      <c r="BH11" s="45">
        <v>12</v>
      </c>
      <c r="BI11" s="45">
        <v>13</v>
      </c>
      <c r="BJ11" s="45">
        <v>14</v>
      </c>
      <c r="BK11" s="45">
        <v>16</v>
      </c>
      <c r="BL11" s="45">
        <v>14</v>
      </c>
      <c r="BM11" s="45">
        <v>18</v>
      </c>
      <c r="BN11" s="45">
        <v>10</v>
      </c>
      <c r="BO11" s="45">
        <v>14</v>
      </c>
      <c r="BP11" s="45">
        <v>18</v>
      </c>
      <c r="BQ11" s="45">
        <v>15</v>
      </c>
      <c r="BR11" s="45">
        <v>17</v>
      </c>
      <c r="BS11" s="45">
        <v>12</v>
      </c>
      <c r="BT11" s="45">
        <v>10</v>
      </c>
      <c r="BU11" s="45">
        <v>12</v>
      </c>
      <c r="BV11" s="45">
        <v>13</v>
      </c>
      <c r="BW11" s="45">
        <v>7</v>
      </c>
      <c r="BX11" s="45">
        <v>7</v>
      </c>
      <c r="BY11" s="45">
        <v>7</v>
      </c>
      <c r="BZ11" s="45">
        <v>16</v>
      </c>
      <c r="CA11" s="45">
        <v>16</v>
      </c>
      <c r="CB11" s="45">
        <v>15</v>
      </c>
      <c r="CC11" s="45">
        <v>18</v>
      </c>
      <c r="CD11" s="45">
        <v>15</v>
      </c>
      <c r="CE11" s="45">
        <v>13</v>
      </c>
      <c r="CF11" s="45">
        <v>15</v>
      </c>
      <c r="CG11" s="45">
        <v>11</v>
      </c>
      <c r="CH11" s="45">
        <v>13</v>
      </c>
      <c r="CI11" s="45">
        <v>18</v>
      </c>
      <c r="CJ11" s="45">
        <v>14</v>
      </c>
      <c r="CK11" s="45">
        <v>13</v>
      </c>
      <c r="CL11" s="45">
        <v>11</v>
      </c>
      <c r="CM11" s="45">
        <v>18</v>
      </c>
      <c r="CN11" s="45">
        <v>12</v>
      </c>
      <c r="CO11" s="45">
        <v>16</v>
      </c>
      <c r="CP11" s="45">
        <v>14</v>
      </c>
      <c r="CQ11" s="45">
        <v>14</v>
      </c>
      <c r="CR11" s="45">
        <v>15</v>
      </c>
      <c r="CS11" s="45">
        <v>18</v>
      </c>
      <c r="CT11" s="45">
        <v>17</v>
      </c>
      <c r="CU11" s="45">
        <v>0</v>
      </c>
      <c r="CV11" s="45">
        <v>11</v>
      </c>
      <c r="CW11" s="45">
        <v>17</v>
      </c>
      <c r="CX11" s="45">
        <v>12</v>
      </c>
      <c r="CY11" s="45">
        <v>12</v>
      </c>
      <c r="CZ11" s="45">
        <v>16</v>
      </c>
      <c r="DA11" s="45">
        <v>12</v>
      </c>
      <c r="DB11" s="45">
        <v>14</v>
      </c>
      <c r="DC11" s="45">
        <v>17</v>
      </c>
      <c r="DD11" s="45">
        <v>18</v>
      </c>
      <c r="DE11" s="45">
        <v>12</v>
      </c>
      <c r="DF11" s="45">
        <v>15</v>
      </c>
      <c r="DG11" s="45">
        <v>16</v>
      </c>
      <c r="DH11" s="45">
        <v>10</v>
      </c>
      <c r="DI11" s="45">
        <v>15</v>
      </c>
      <c r="DJ11" s="45">
        <v>13</v>
      </c>
      <c r="DK11" s="45">
        <v>14</v>
      </c>
      <c r="DL11" s="45">
        <v>13</v>
      </c>
      <c r="DM11" s="45">
        <v>17</v>
      </c>
      <c r="DN11" s="45">
        <v>12</v>
      </c>
      <c r="DO11" s="46">
        <f t="shared" si="0"/>
        <v>1559</v>
      </c>
      <c r="DP11" s="133"/>
    </row>
    <row r="12" spans="1:120" ht="15" thickBot="1" x14ac:dyDescent="0.35">
      <c r="A12" s="112" t="s">
        <v>18</v>
      </c>
      <c r="B12" s="113"/>
      <c r="C12" s="113"/>
      <c r="D12" s="113"/>
      <c r="E12" s="113"/>
      <c r="F12" s="114"/>
      <c r="DP12" s="54">
        <f>SUM(DP4:DP11)</f>
        <v>13546</v>
      </c>
    </row>
    <row r="13" spans="1:120" ht="15" thickBot="1" x14ac:dyDescent="0.35">
      <c r="A13" s="65" t="s">
        <v>4</v>
      </c>
      <c r="B13" s="115" t="s">
        <v>19</v>
      </c>
      <c r="C13" s="116"/>
      <c r="D13" s="117"/>
      <c r="E13" s="56" t="s">
        <v>6</v>
      </c>
      <c r="F13" s="57" t="s">
        <v>7</v>
      </c>
    </row>
    <row r="14" spans="1:120" ht="15" thickBot="1" x14ac:dyDescent="0.35">
      <c r="A14" s="58">
        <v>1</v>
      </c>
      <c r="B14" s="118" t="s">
        <v>20</v>
      </c>
      <c r="C14" s="119"/>
      <c r="D14" s="120"/>
      <c r="E14" s="56">
        <v>3</v>
      </c>
      <c r="F14" s="59">
        <f>DP4/E2/18</f>
        <v>2.683035714285714</v>
      </c>
    </row>
    <row r="15" spans="1:120" ht="15" thickBot="1" x14ac:dyDescent="0.35">
      <c r="A15" s="60">
        <v>2</v>
      </c>
      <c r="B15" s="121" t="s">
        <v>21</v>
      </c>
      <c r="C15" s="122"/>
      <c r="D15" s="123"/>
      <c r="E15" s="56">
        <v>3</v>
      </c>
      <c r="F15" s="59">
        <f>DP7/E2/12</f>
        <v>2.5691964285714284</v>
      </c>
    </row>
    <row r="16" spans="1:120" ht="15" thickBot="1" x14ac:dyDescent="0.35">
      <c r="A16" s="61">
        <v>3</v>
      </c>
      <c r="B16" s="124" t="s">
        <v>22</v>
      </c>
      <c r="C16" s="125"/>
      <c r="D16" s="126"/>
      <c r="E16" s="62">
        <v>3</v>
      </c>
      <c r="F16" s="63">
        <f>DP9/E2/18</f>
        <v>2.3234126984126982</v>
      </c>
    </row>
    <row r="17" spans="1:13" ht="29.4" customHeight="1" thickBot="1" x14ac:dyDescent="0.35">
      <c r="A17" s="102" t="s">
        <v>23</v>
      </c>
      <c r="B17" s="127"/>
      <c r="C17" s="127"/>
      <c r="D17" s="127"/>
      <c r="E17" s="128"/>
      <c r="F17" s="64">
        <f>DP12/E2/48</f>
        <v>2.5197172619047619</v>
      </c>
    </row>
    <row r="19" spans="1:13" ht="14.4" customHeight="1" x14ac:dyDescent="0.3">
      <c r="A19" s="103" t="s">
        <v>144</v>
      </c>
      <c r="B19" s="104"/>
      <c r="C19" s="104"/>
      <c r="D19" s="104"/>
      <c r="E19" s="104"/>
      <c r="F19" s="104"/>
      <c r="G19" s="104"/>
      <c r="H19" s="104"/>
      <c r="I19" s="104"/>
      <c r="J19" s="104"/>
      <c r="K19" s="104"/>
      <c r="L19" s="104"/>
      <c r="M19" s="105"/>
    </row>
    <row r="20" spans="1:13" x14ac:dyDescent="0.3">
      <c r="A20" s="106"/>
      <c r="B20" s="107"/>
      <c r="C20" s="107"/>
      <c r="D20" s="107"/>
      <c r="E20" s="107"/>
      <c r="F20" s="107"/>
      <c r="G20" s="107"/>
      <c r="H20" s="107"/>
      <c r="I20" s="107"/>
      <c r="J20" s="107"/>
      <c r="K20" s="107"/>
      <c r="L20" s="107"/>
      <c r="M20" s="108"/>
    </row>
    <row r="21" spans="1:13" x14ac:dyDescent="0.3">
      <c r="A21" s="106"/>
      <c r="B21" s="107"/>
      <c r="C21" s="107"/>
      <c r="D21" s="107"/>
      <c r="E21" s="107"/>
      <c r="F21" s="107"/>
      <c r="G21" s="107"/>
      <c r="H21" s="107"/>
      <c r="I21" s="107"/>
      <c r="J21" s="107"/>
      <c r="K21" s="107"/>
      <c r="L21" s="107"/>
      <c r="M21" s="108"/>
    </row>
    <row r="22" spans="1:13" x14ac:dyDescent="0.3">
      <c r="A22" s="106"/>
      <c r="B22" s="107"/>
      <c r="C22" s="107"/>
      <c r="D22" s="107"/>
      <c r="E22" s="107"/>
      <c r="F22" s="107"/>
      <c r="G22" s="107"/>
      <c r="H22" s="107"/>
      <c r="I22" s="107"/>
      <c r="J22" s="107"/>
      <c r="K22" s="107"/>
      <c r="L22" s="107"/>
      <c r="M22" s="108"/>
    </row>
    <row r="23" spans="1:13" x14ac:dyDescent="0.3">
      <c r="A23" s="106"/>
      <c r="B23" s="107"/>
      <c r="C23" s="107"/>
      <c r="D23" s="107"/>
      <c r="E23" s="107"/>
      <c r="F23" s="107"/>
      <c r="G23" s="107"/>
      <c r="H23" s="107"/>
      <c r="I23" s="107"/>
      <c r="J23" s="107"/>
      <c r="K23" s="107"/>
      <c r="L23" s="107"/>
      <c r="M23" s="108"/>
    </row>
    <row r="24" spans="1:13" x14ac:dyDescent="0.3">
      <c r="A24" s="106"/>
      <c r="B24" s="107"/>
      <c r="C24" s="107"/>
      <c r="D24" s="107"/>
      <c r="E24" s="107"/>
      <c r="F24" s="107"/>
      <c r="G24" s="107"/>
      <c r="H24" s="107"/>
      <c r="I24" s="107"/>
      <c r="J24" s="107"/>
      <c r="K24" s="107"/>
      <c r="L24" s="107"/>
      <c r="M24" s="108"/>
    </row>
    <row r="25" spans="1:13" x14ac:dyDescent="0.3">
      <c r="A25" s="106"/>
      <c r="B25" s="107"/>
      <c r="C25" s="107"/>
      <c r="D25" s="107"/>
      <c r="E25" s="107"/>
      <c r="F25" s="107"/>
      <c r="G25" s="107"/>
      <c r="H25" s="107"/>
      <c r="I25" s="107"/>
      <c r="J25" s="107"/>
      <c r="K25" s="107"/>
      <c r="L25" s="107"/>
      <c r="M25" s="108"/>
    </row>
    <row r="26" spans="1:13" x14ac:dyDescent="0.3">
      <c r="A26" s="106"/>
      <c r="B26" s="107"/>
      <c r="C26" s="107"/>
      <c r="D26" s="107"/>
      <c r="E26" s="107"/>
      <c r="F26" s="107"/>
      <c r="G26" s="107"/>
      <c r="H26" s="107"/>
      <c r="I26" s="107"/>
      <c r="J26" s="107"/>
      <c r="K26" s="107"/>
      <c r="L26" s="107"/>
      <c r="M26" s="108"/>
    </row>
    <row r="27" spans="1:13" x14ac:dyDescent="0.3">
      <c r="A27" s="106"/>
      <c r="B27" s="107"/>
      <c r="C27" s="107"/>
      <c r="D27" s="107"/>
      <c r="E27" s="107"/>
      <c r="F27" s="107"/>
      <c r="G27" s="107"/>
      <c r="H27" s="107"/>
      <c r="I27" s="107"/>
      <c r="J27" s="107"/>
      <c r="K27" s="107"/>
      <c r="L27" s="107"/>
      <c r="M27" s="108"/>
    </row>
    <row r="28" spans="1:13" x14ac:dyDescent="0.3">
      <c r="A28" s="106"/>
      <c r="B28" s="107"/>
      <c r="C28" s="107"/>
      <c r="D28" s="107"/>
      <c r="E28" s="107"/>
      <c r="F28" s="107"/>
      <c r="G28" s="107"/>
      <c r="H28" s="107"/>
      <c r="I28" s="107"/>
      <c r="J28" s="107"/>
      <c r="K28" s="107"/>
      <c r="L28" s="107"/>
      <c r="M28" s="108"/>
    </row>
    <row r="29" spans="1:13" x14ac:dyDescent="0.3">
      <c r="A29" s="106"/>
      <c r="B29" s="107"/>
      <c r="C29" s="107"/>
      <c r="D29" s="107"/>
      <c r="E29" s="107"/>
      <c r="F29" s="107"/>
      <c r="G29" s="107"/>
      <c r="H29" s="107"/>
      <c r="I29" s="107"/>
      <c r="J29" s="107"/>
      <c r="K29" s="107"/>
      <c r="L29" s="107"/>
      <c r="M29" s="108"/>
    </row>
    <row r="30" spans="1:13" x14ac:dyDescent="0.3">
      <c r="A30" s="106"/>
      <c r="B30" s="107"/>
      <c r="C30" s="107"/>
      <c r="D30" s="107"/>
      <c r="E30" s="107"/>
      <c r="F30" s="107"/>
      <c r="G30" s="107"/>
      <c r="H30" s="107"/>
      <c r="I30" s="107"/>
      <c r="J30" s="107"/>
      <c r="K30" s="107"/>
      <c r="L30" s="107"/>
      <c r="M30" s="108"/>
    </row>
    <row r="31" spans="1:13" x14ac:dyDescent="0.3">
      <c r="A31" s="106"/>
      <c r="B31" s="107"/>
      <c r="C31" s="107"/>
      <c r="D31" s="107"/>
      <c r="E31" s="107"/>
      <c r="F31" s="107"/>
      <c r="G31" s="107"/>
      <c r="H31" s="107"/>
      <c r="I31" s="107"/>
      <c r="J31" s="107"/>
      <c r="K31" s="107"/>
      <c r="L31" s="107"/>
      <c r="M31" s="108"/>
    </row>
    <row r="32" spans="1:13" x14ac:dyDescent="0.3">
      <c r="A32" s="106"/>
      <c r="B32" s="107"/>
      <c r="C32" s="107"/>
      <c r="D32" s="107"/>
      <c r="E32" s="107"/>
      <c r="F32" s="107"/>
      <c r="G32" s="107"/>
      <c r="H32" s="107"/>
      <c r="I32" s="107"/>
      <c r="J32" s="107"/>
      <c r="K32" s="107"/>
      <c r="L32" s="107"/>
      <c r="M32" s="108"/>
    </row>
    <row r="33" spans="1:13" x14ac:dyDescent="0.3">
      <c r="A33" s="106"/>
      <c r="B33" s="107"/>
      <c r="C33" s="107"/>
      <c r="D33" s="107"/>
      <c r="E33" s="107"/>
      <c r="F33" s="107"/>
      <c r="G33" s="107"/>
      <c r="H33" s="107"/>
      <c r="I33" s="107"/>
      <c r="J33" s="107"/>
      <c r="K33" s="107"/>
      <c r="L33" s="107"/>
      <c r="M33" s="108"/>
    </row>
    <row r="34" spans="1:13" x14ac:dyDescent="0.3">
      <c r="A34" s="106"/>
      <c r="B34" s="107"/>
      <c r="C34" s="107"/>
      <c r="D34" s="107"/>
      <c r="E34" s="107"/>
      <c r="F34" s="107"/>
      <c r="G34" s="107"/>
      <c r="H34" s="107"/>
      <c r="I34" s="107"/>
      <c r="J34" s="107"/>
      <c r="K34" s="107"/>
      <c r="L34" s="107"/>
      <c r="M34" s="108"/>
    </row>
    <row r="35" spans="1:13" x14ac:dyDescent="0.3">
      <c r="A35" s="106"/>
      <c r="B35" s="107"/>
      <c r="C35" s="107"/>
      <c r="D35" s="107"/>
      <c r="E35" s="107"/>
      <c r="F35" s="107"/>
      <c r="G35" s="107"/>
      <c r="H35" s="107"/>
      <c r="I35" s="107"/>
      <c r="J35" s="107"/>
      <c r="K35" s="107"/>
      <c r="L35" s="107"/>
      <c r="M35" s="108"/>
    </row>
    <row r="36" spans="1:13" x14ac:dyDescent="0.3">
      <c r="A36" s="106"/>
      <c r="B36" s="107"/>
      <c r="C36" s="107"/>
      <c r="D36" s="107"/>
      <c r="E36" s="107"/>
      <c r="F36" s="107"/>
      <c r="G36" s="107"/>
      <c r="H36" s="107"/>
      <c r="I36" s="107"/>
      <c r="J36" s="107"/>
      <c r="K36" s="107"/>
      <c r="L36" s="107"/>
      <c r="M36" s="108"/>
    </row>
    <row r="37" spans="1:13" x14ac:dyDescent="0.3">
      <c r="A37" s="106"/>
      <c r="B37" s="107"/>
      <c r="C37" s="107"/>
      <c r="D37" s="107"/>
      <c r="E37" s="107"/>
      <c r="F37" s="107"/>
      <c r="G37" s="107"/>
      <c r="H37" s="107"/>
      <c r="I37" s="107"/>
      <c r="J37" s="107"/>
      <c r="K37" s="107"/>
      <c r="L37" s="107"/>
      <c r="M37" s="108"/>
    </row>
    <row r="38" spans="1:13" x14ac:dyDescent="0.3">
      <c r="A38" s="106"/>
      <c r="B38" s="107"/>
      <c r="C38" s="107"/>
      <c r="D38" s="107"/>
      <c r="E38" s="107"/>
      <c r="F38" s="107"/>
      <c r="G38" s="107"/>
      <c r="H38" s="107"/>
      <c r="I38" s="107"/>
      <c r="J38" s="107"/>
      <c r="K38" s="107"/>
      <c r="L38" s="107"/>
      <c r="M38" s="108"/>
    </row>
    <row r="39" spans="1:13" x14ac:dyDescent="0.3">
      <c r="A39" s="106"/>
      <c r="B39" s="107"/>
      <c r="C39" s="107"/>
      <c r="D39" s="107"/>
      <c r="E39" s="107"/>
      <c r="F39" s="107"/>
      <c r="G39" s="107"/>
      <c r="H39" s="107"/>
      <c r="I39" s="107"/>
      <c r="J39" s="107"/>
      <c r="K39" s="107"/>
      <c r="L39" s="107"/>
      <c r="M39" s="108"/>
    </row>
    <row r="40" spans="1:13" x14ac:dyDescent="0.3">
      <c r="A40" s="106"/>
      <c r="B40" s="107"/>
      <c r="C40" s="107"/>
      <c r="D40" s="107"/>
      <c r="E40" s="107"/>
      <c r="F40" s="107"/>
      <c r="G40" s="107"/>
      <c r="H40" s="107"/>
      <c r="I40" s="107"/>
      <c r="J40" s="107"/>
      <c r="K40" s="107"/>
      <c r="L40" s="107"/>
      <c r="M40" s="108"/>
    </row>
    <row r="41" spans="1:13" x14ac:dyDescent="0.3">
      <c r="A41" s="106"/>
      <c r="B41" s="107"/>
      <c r="C41" s="107"/>
      <c r="D41" s="107"/>
      <c r="E41" s="107"/>
      <c r="F41" s="107"/>
      <c r="G41" s="107"/>
      <c r="H41" s="107"/>
      <c r="I41" s="107"/>
      <c r="J41" s="107"/>
      <c r="K41" s="107"/>
      <c r="L41" s="107"/>
      <c r="M41" s="108"/>
    </row>
    <row r="42" spans="1:13" x14ac:dyDescent="0.3">
      <c r="A42" s="106"/>
      <c r="B42" s="107"/>
      <c r="C42" s="107"/>
      <c r="D42" s="107"/>
      <c r="E42" s="107"/>
      <c r="F42" s="107"/>
      <c r="G42" s="107"/>
      <c r="H42" s="107"/>
      <c r="I42" s="107"/>
      <c r="J42" s="107"/>
      <c r="K42" s="107"/>
      <c r="L42" s="107"/>
      <c r="M42" s="108"/>
    </row>
    <row r="43" spans="1:13" x14ac:dyDescent="0.3">
      <c r="A43" s="106"/>
      <c r="B43" s="107"/>
      <c r="C43" s="107"/>
      <c r="D43" s="107"/>
      <c r="E43" s="107"/>
      <c r="F43" s="107"/>
      <c r="G43" s="107"/>
      <c r="H43" s="107"/>
      <c r="I43" s="107"/>
      <c r="J43" s="107"/>
      <c r="K43" s="107"/>
      <c r="L43" s="107"/>
      <c r="M43" s="108"/>
    </row>
    <row r="44" spans="1:13" x14ac:dyDescent="0.3">
      <c r="A44" s="106"/>
      <c r="B44" s="107"/>
      <c r="C44" s="107"/>
      <c r="D44" s="107"/>
      <c r="E44" s="107"/>
      <c r="F44" s="107"/>
      <c r="G44" s="107"/>
      <c r="H44" s="107"/>
      <c r="I44" s="107"/>
      <c r="J44" s="107"/>
      <c r="K44" s="107"/>
      <c r="L44" s="107"/>
      <c r="M44" s="108"/>
    </row>
    <row r="45" spans="1:13" x14ac:dyDescent="0.3">
      <c r="A45" s="106"/>
      <c r="B45" s="107"/>
      <c r="C45" s="107"/>
      <c r="D45" s="107"/>
      <c r="E45" s="107"/>
      <c r="F45" s="107"/>
      <c r="G45" s="107"/>
      <c r="H45" s="107"/>
      <c r="I45" s="107"/>
      <c r="J45" s="107"/>
      <c r="K45" s="107"/>
      <c r="L45" s="107"/>
      <c r="M45" s="108"/>
    </row>
    <row r="46" spans="1:13" x14ac:dyDescent="0.3">
      <c r="A46" s="106"/>
      <c r="B46" s="107"/>
      <c r="C46" s="107"/>
      <c r="D46" s="107"/>
      <c r="E46" s="107"/>
      <c r="F46" s="107"/>
      <c r="G46" s="107"/>
      <c r="H46" s="107"/>
      <c r="I46" s="107"/>
      <c r="J46" s="107"/>
      <c r="K46" s="107"/>
      <c r="L46" s="107"/>
      <c r="M46" s="108"/>
    </row>
    <row r="47" spans="1:13" x14ac:dyDescent="0.3">
      <c r="A47" s="106"/>
      <c r="B47" s="107"/>
      <c r="C47" s="107"/>
      <c r="D47" s="107"/>
      <c r="E47" s="107"/>
      <c r="F47" s="107"/>
      <c r="G47" s="107"/>
      <c r="H47" s="107"/>
      <c r="I47" s="107"/>
      <c r="J47" s="107"/>
      <c r="K47" s="107"/>
      <c r="L47" s="107"/>
      <c r="M47" s="108"/>
    </row>
    <row r="48" spans="1:13" x14ac:dyDescent="0.3">
      <c r="A48" s="106"/>
      <c r="B48" s="107"/>
      <c r="C48" s="107"/>
      <c r="D48" s="107"/>
      <c r="E48" s="107"/>
      <c r="F48" s="107"/>
      <c r="G48" s="107"/>
      <c r="H48" s="107"/>
      <c r="I48" s="107"/>
      <c r="J48" s="107"/>
      <c r="K48" s="107"/>
      <c r="L48" s="107"/>
      <c r="M48" s="108"/>
    </row>
    <row r="49" spans="1:13" x14ac:dyDescent="0.3">
      <c r="A49" s="106"/>
      <c r="B49" s="107"/>
      <c r="C49" s="107"/>
      <c r="D49" s="107"/>
      <c r="E49" s="107"/>
      <c r="F49" s="107"/>
      <c r="G49" s="107"/>
      <c r="H49" s="107"/>
      <c r="I49" s="107"/>
      <c r="J49" s="107"/>
      <c r="K49" s="107"/>
      <c r="L49" s="107"/>
      <c r="M49" s="108"/>
    </row>
    <row r="50" spans="1:13" x14ac:dyDescent="0.3">
      <c r="A50" s="106"/>
      <c r="B50" s="107"/>
      <c r="C50" s="107"/>
      <c r="D50" s="107"/>
      <c r="E50" s="107"/>
      <c r="F50" s="107"/>
      <c r="G50" s="107"/>
      <c r="H50" s="107"/>
      <c r="I50" s="107"/>
      <c r="J50" s="107"/>
      <c r="K50" s="107"/>
      <c r="L50" s="107"/>
      <c r="M50" s="108"/>
    </row>
    <row r="51" spans="1:13" x14ac:dyDescent="0.3">
      <c r="A51" s="106"/>
      <c r="B51" s="107"/>
      <c r="C51" s="107"/>
      <c r="D51" s="107"/>
      <c r="E51" s="107"/>
      <c r="F51" s="107"/>
      <c r="G51" s="107"/>
      <c r="H51" s="107"/>
      <c r="I51" s="107"/>
      <c r="J51" s="107"/>
      <c r="K51" s="107"/>
      <c r="L51" s="107"/>
      <c r="M51" s="108"/>
    </row>
    <row r="52" spans="1:13" x14ac:dyDescent="0.3">
      <c r="A52" s="106"/>
      <c r="B52" s="107"/>
      <c r="C52" s="107"/>
      <c r="D52" s="107"/>
      <c r="E52" s="107"/>
      <c r="F52" s="107"/>
      <c r="G52" s="107"/>
      <c r="H52" s="107"/>
      <c r="I52" s="107"/>
      <c r="J52" s="107"/>
      <c r="K52" s="107"/>
      <c r="L52" s="107"/>
      <c r="M52" s="108"/>
    </row>
    <row r="53" spans="1:13" x14ac:dyDescent="0.3">
      <c r="A53" s="106"/>
      <c r="B53" s="107"/>
      <c r="C53" s="107"/>
      <c r="D53" s="107"/>
      <c r="E53" s="107"/>
      <c r="F53" s="107"/>
      <c r="G53" s="107"/>
      <c r="H53" s="107"/>
      <c r="I53" s="107"/>
      <c r="J53" s="107"/>
      <c r="K53" s="107"/>
      <c r="L53" s="107"/>
      <c r="M53" s="108"/>
    </row>
    <row r="54" spans="1:13" x14ac:dyDescent="0.3">
      <c r="A54" s="109"/>
      <c r="B54" s="110"/>
      <c r="C54" s="110"/>
      <c r="D54" s="110"/>
      <c r="E54" s="110"/>
      <c r="F54" s="110"/>
      <c r="G54" s="110"/>
      <c r="H54" s="110"/>
      <c r="I54" s="110"/>
      <c r="J54" s="110"/>
      <c r="K54" s="110"/>
      <c r="L54" s="110"/>
      <c r="M54" s="111"/>
    </row>
  </sheetData>
  <mergeCells count="22">
    <mergeCell ref="A1:D1"/>
    <mergeCell ref="A2:D2"/>
    <mergeCell ref="G2:DP2"/>
    <mergeCell ref="B3:D3"/>
    <mergeCell ref="B4:D4"/>
    <mergeCell ref="DP4:DP6"/>
    <mergeCell ref="B5:D5"/>
    <mergeCell ref="B6:D6"/>
    <mergeCell ref="B7:D7"/>
    <mergeCell ref="DP7:DP8"/>
    <mergeCell ref="B8:D8"/>
    <mergeCell ref="B9:D9"/>
    <mergeCell ref="DP9:DP11"/>
    <mergeCell ref="B10:D10"/>
    <mergeCell ref="B11:D11"/>
    <mergeCell ref="A19:M54"/>
    <mergeCell ref="A12:F12"/>
    <mergeCell ref="B13:D13"/>
    <mergeCell ref="B14:D14"/>
    <mergeCell ref="B15:D15"/>
    <mergeCell ref="B16:D16"/>
    <mergeCell ref="A17:E17"/>
  </mergeCells>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45"/>
  <sheetViews>
    <sheetView zoomScale="75" zoomScaleNormal="75" workbookViewId="0">
      <selection activeCell="A19" sqref="A19:M45"/>
    </sheetView>
  </sheetViews>
  <sheetFormatPr defaultRowHeight="14.4" x14ac:dyDescent="0.3"/>
  <cols>
    <col min="1" max="1" width="5.109375" customWidth="1"/>
    <col min="5" max="5" width="10.77734375" customWidth="1"/>
    <col min="6" max="6" width="11.33203125" customWidth="1"/>
    <col min="50" max="50" width="9.5546875" customWidth="1"/>
  </cols>
  <sheetData>
    <row r="1" spans="1:50" ht="35.4" customHeight="1" thickBot="1" x14ac:dyDescent="0.35">
      <c r="A1" s="147" t="s">
        <v>0</v>
      </c>
      <c r="B1" s="148"/>
      <c r="C1" s="148"/>
      <c r="D1" s="149"/>
      <c r="E1" s="1" t="s">
        <v>1</v>
      </c>
      <c r="F1" s="2" t="s">
        <v>2</v>
      </c>
    </row>
    <row r="2" spans="1:50" ht="15" thickBot="1" x14ac:dyDescent="0.35">
      <c r="A2" s="150" t="s">
        <v>28</v>
      </c>
      <c r="B2" s="151"/>
      <c r="C2" s="151"/>
      <c r="D2" s="152"/>
      <c r="E2" s="3">
        <v>42</v>
      </c>
      <c r="F2" s="4">
        <v>0.28000000000000003</v>
      </c>
      <c r="G2" s="150" t="s">
        <v>3</v>
      </c>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1"/>
      <c r="AX2" s="152"/>
    </row>
    <row r="3" spans="1:50" ht="15" thickBot="1" x14ac:dyDescent="0.35">
      <c r="A3" s="5" t="s">
        <v>4</v>
      </c>
      <c r="B3" s="153" t="s">
        <v>5</v>
      </c>
      <c r="C3" s="154"/>
      <c r="D3" s="155"/>
      <c r="E3" s="6" t="s">
        <v>6</v>
      </c>
      <c r="F3" s="6" t="s">
        <v>7</v>
      </c>
      <c r="G3" s="7">
        <v>1</v>
      </c>
      <c r="H3" s="8">
        <v>2</v>
      </c>
      <c r="I3" s="9">
        <v>3</v>
      </c>
      <c r="J3" s="7">
        <v>4</v>
      </c>
      <c r="K3" s="8">
        <v>5</v>
      </c>
      <c r="L3" s="9">
        <v>6</v>
      </c>
      <c r="M3" s="7">
        <v>7</v>
      </c>
      <c r="N3" s="8">
        <v>8</v>
      </c>
      <c r="O3" s="9">
        <v>9</v>
      </c>
      <c r="P3" s="7">
        <v>10</v>
      </c>
      <c r="Q3" s="8">
        <v>11</v>
      </c>
      <c r="R3" s="9">
        <v>12</v>
      </c>
      <c r="S3" s="7">
        <v>13</v>
      </c>
      <c r="T3" s="8">
        <v>14</v>
      </c>
      <c r="U3" s="9">
        <v>15</v>
      </c>
      <c r="V3" s="9">
        <v>16</v>
      </c>
      <c r="W3" s="9">
        <v>17</v>
      </c>
      <c r="X3" s="9">
        <v>18</v>
      </c>
      <c r="Y3" s="9">
        <v>19</v>
      </c>
      <c r="Z3" s="9">
        <v>20</v>
      </c>
      <c r="AA3" s="9">
        <v>21</v>
      </c>
      <c r="AB3" s="9">
        <v>22</v>
      </c>
      <c r="AC3" s="9">
        <v>23</v>
      </c>
      <c r="AD3" s="9">
        <v>24</v>
      </c>
      <c r="AE3" s="9">
        <v>25</v>
      </c>
      <c r="AF3" s="9">
        <v>26</v>
      </c>
      <c r="AG3" s="9">
        <v>27</v>
      </c>
      <c r="AH3" s="9">
        <v>28</v>
      </c>
      <c r="AI3" s="9">
        <v>29</v>
      </c>
      <c r="AJ3" s="9">
        <v>30</v>
      </c>
      <c r="AK3" s="9">
        <v>31</v>
      </c>
      <c r="AL3" s="9">
        <v>32</v>
      </c>
      <c r="AM3" s="9">
        <v>33</v>
      </c>
      <c r="AN3" s="9">
        <v>34</v>
      </c>
      <c r="AO3" s="9">
        <v>35</v>
      </c>
      <c r="AP3" s="9">
        <v>36</v>
      </c>
      <c r="AQ3" s="9">
        <v>37</v>
      </c>
      <c r="AR3" s="9">
        <v>38</v>
      </c>
      <c r="AS3" s="9">
        <v>39</v>
      </c>
      <c r="AT3" s="9">
        <v>40</v>
      </c>
      <c r="AU3" s="9">
        <v>41</v>
      </c>
      <c r="AV3" s="9">
        <v>42</v>
      </c>
      <c r="AW3" s="10" t="s">
        <v>8</v>
      </c>
      <c r="AX3" s="10" t="s">
        <v>9</v>
      </c>
    </row>
    <row r="4" spans="1:50" ht="15" thickBot="1" x14ac:dyDescent="0.35">
      <c r="A4" s="11">
        <v>1</v>
      </c>
      <c r="B4" s="156" t="s">
        <v>10</v>
      </c>
      <c r="C4" s="157"/>
      <c r="D4" s="158"/>
      <c r="E4" s="12">
        <v>3</v>
      </c>
      <c r="F4" s="13">
        <f>AW4/E2/6</f>
        <v>2.5753968253968256</v>
      </c>
      <c r="G4" s="14">
        <v>18</v>
      </c>
      <c r="H4" s="15">
        <v>15</v>
      </c>
      <c r="I4" s="15">
        <v>16</v>
      </c>
      <c r="J4" s="15">
        <v>17</v>
      </c>
      <c r="K4" s="15">
        <v>15</v>
      </c>
      <c r="L4" s="15">
        <v>15</v>
      </c>
      <c r="M4" s="15">
        <v>16</v>
      </c>
      <c r="N4" s="15">
        <v>18</v>
      </c>
      <c r="O4" s="15">
        <v>16</v>
      </c>
      <c r="P4" s="15">
        <v>12</v>
      </c>
      <c r="Q4" s="15">
        <v>18</v>
      </c>
      <c r="R4" s="15">
        <v>18</v>
      </c>
      <c r="S4" s="15">
        <v>14</v>
      </c>
      <c r="T4" s="15">
        <v>17</v>
      </c>
      <c r="U4" s="15">
        <v>18</v>
      </c>
      <c r="V4" s="16">
        <v>18</v>
      </c>
      <c r="W4" s="16">
        <v>18</v>
      </c>
      <c r="X4" s="16">
        <v>15</v>
      </c>
      <c r="Y4" s="16">
        <v>18</v>
      </c>
      <c r="Z4" s="16">
        <v>13</v>
      </c>
      <c r="AA4" s="16">
        <v>12</v>
      </c>
      <c r="AB4" s="16">
        <v>18</v>
      </c>
      <c r="AC4" s="17">
        <v>11</v>
      </c>
      <c r="AD4" s="18">
        <v>18</v>
      </c>
      <c r="AE4" s="18">
        <v>18</v>
      </c>
      <c r="AF4" s="18">
        <v>13</v>
      </c>
      <c r="AG4" s="18">
        <v>16</v>
      </c>
      <c r="AH4" s="18">
        <v>18</v>
      </c>
      <c r="AI4" s="18">
        <v>12</v>
      </c>
      <c r="AJ4" s="18">
        <v>14</v>
      </c>
      <c r="AK4" s="18">
        <v>13</v>
      </c>
      <c r="AL4" s="18">
        <v>13</v>
      </c>
      <c r="AM4" s="18">
        <v>15</v>
      </c>
      <c r="AN4" s="18">
        <v>6</v>
      </c>
      <c r="AO4" s="18">
        <v>15</v>
      </c>
      <c r="AP4" s="18">
        <v>15</v>
      </c>
      <c r="AQ4" s="18">
        <v>17</v>
      </c>
      <c r="AR4" s="18">
        <v>16</v>
      </c>
      <c r="AS4" s="18">
        <v>16</v>
      </c>
      <c r="AT4" s="18">
        <v>16</v>
      </c>
      <c r="AU4" s="18">
        <v>18</v>
      </c>
      <c r="AV4" s="18">
        <v>14</v>
      </c>
      <c r="AW4" s="19">
        <f>SUM(G4:AV4)</f>
        <v>649</v>
      </c>
      <c r="AX4" s="132">
        <f>SUM(G4:AV6)</f>
        <v>2102</v>
      </c>
    </row>
    <row r="5" spans="1:50" ht="15" thickBot="1" x14ac:dyDescent="0.35">
      <c r="A5" s="20">
        <v>2</v>
      </c>
      <c r="B5" s="159" t="s">
        <v>11</v>
      </c>
      <c r="C5" s="160"/>
      <c r="D5" s="161"/>
      <c r="E5" s="21">
        <v>3</v>
      </c>
      <c r="F5" s="22">
        <f>AW5/E2/6</f>
        <v>2.9047619047619047</v>
      </c>
      <c r="G5" s="23">
        <v>18</v>
      </c>
      <c r="H5" s="24">
        <v>17</v>
      </c>
      <c r="I5" s="24">
        <v>18</v>
      </c>
      <c r="J5" s="24">
        <v>18</v>
      </c>
      <c r="K5" s="24">
        <v>18</v>
      </c>
      <c r="L5" s="24">
        <v>17</v>
      </c>
      <c r="M5" s="24">
        <v>18</v>
      </c>
      <c r="N5" s="24">
        <v>18</v>
      </c>
      <c r="O5" s="24">
        <v>18</v>
      </c>
      <c r="P5" s="24">
        <v>18</v>
      </c>
      <c r="Q5" s="24">
        <v>18</v>
      </c>
      <c r="R5" s="24">
        <v>18</v>
      </c>
      <c r="S5" s="24">
        <v>18</v>
      </c>
      <c r="T5" s="24">
        <v>18</v>
      </c>
      <c r="U5" s="24">
        <v>18</v>
      </c>
      <c r="V5" s="25">
        <v>18</v>
      </c>
      <c r="W5" s="25">
        <v>18</v>
      </c>
      <c r="X5" s="25">
        <v>18</v>
      </c>
      <c r="Y5" s="25">
        <v>18</v>
      </c>
      <c r="Z5" s="25">
        <v>18</v>
      </c>
      <c r="AA5" s="25">
        <v>18</v>
      </c>
      <c r="AB5" s="25">
        <v>18</v>
      </c>
      <c r="AC5" s="26">
        <v>16</v>
      </c>
      <c r="AD5" s="27">
        <v>18</v>
      </c>
      <c r="AE5" s="27">
        <v>18</v>
      </c>
      <c r="AF5" s="27">
        <v>18</v>
      </c>
      <c r="AG5" s="27">
        <v>18</v>
      </c>
      <c r="AH5" s="27">
        <v>18</v>
      </c>
      <c r="AI5" s="27">
        <v>17</v>
      </c>
      <c r="AJ5" s="27">
        <v>16</v>
      </c>
      <c r="AK5" s="27">
        <v>18</v>
      </c>
      <c r="AL5" s="27">
        <v>18</v>
      </c>
      <c r="AM5" s="27">
        <v>18</v>
      </c>
      <c r="AN5" s="27">
        <v>10</v>
      </c>
      <c r="AO5" s="27">
        <v>18</v>
      </c>
      <c r="AP5" s="27">
        <v>18</v>
      </c>
      <c r="AQ5" s="27">
        <v>18</v>
      </c>
      <c r="AR5" s="27">
        <v>16</v>
      </c>
      <c r="AS5" s="27">
        <v>11</v>
      </c>
      <c r="AT5" s="27">
        <v>18</v>
      </c>
      <c r="AU5" s="27">
        <v>18</v>
      </c>
      <c r="AV5" s="27">
        <v>18</v>
      </c>
      <c r="AW5" s="19">
        <f>SUM(G5:AV5)</f>
        <v>732</v>
      </c>
      <c r="AX5" s="140"/>
    </row>
    <row r="6" spans="1:50" ht="15" thickBot="1" x14ac:dyDescent="0.35">
      <c r="A6" s="28">
        <v>3</v>
      </c>
      <c r="B6" s="162" t="s">
        <v>12</v>
      </c>
      <c r="C6" s="163"/>
      <c r="D6" s="164"/>
      <c r="E6" s="29">
        <v>3</v>
      </c>
      <c r="F6" s="13">
        <f>AW6/E2/6</f>
        <v>2.8611111111111112</v>
      </c>
      <c r="G6" s="30">
        <v>18</v>
      </c>
      <c r="H6" s="31">
        <v>16</v>
      </c>
      <c r="I6" s="31">
        <v>17</v>
      </c>
      <c r="J6" s="31">
        <v>18</v>
      </c>
      <c r="K6" s="31">
        <v>18</v>
      </c>
      <c r="L6" s="31">
        <v>17</v>
      </c>
      <c r="M6" s="31">
        <v>18</v>
      </c>
      <c r="N6" s="31">
        <v>18</v>
      </c>
      <c r="O6" s="31">
        <v>18</v>
      </c>
      <c r="P6" s="31">
        <v>18</v>
      </c>
      <c r="Q6" s="31">
        <v>18</v>
      </c>
      <c r="R6" s="31">
        <v>18</v>
      </c>
      <c r="S6" s="31">
        <v>18</v>
      </c>
      <c r="T6" s="31">
        <v>18</v>
      </c>
      <c r="U6" s="31">
        <v>18</v>
      </c>
      <c r="V6" s="32">
        <v>18</v>
      </c>
      <c r="W6" s="32">
        <v>18</v>
      </c>
      <c r="X6" s="32">
        <v>18</v>
      </c>
      <c r="Y6" s="32">
        <v>17</v>
      </c>
      <c r="Z6" s="32">
        <v>18</v>
      </c>
      <c r="AA6" s="32">
        <v>17</v>
      </c>
      <c r="AB6" s="32">
        <v>18</v>
      </c>
      <c r="AC6" s="33">
        <v>16</v>
      </c>
      <c r="AD6" s="34">
        <v>15</v>
      </c>
      <c r="AE6" s="34">
        <v>18</v>
      </c>
      <c r="AF6" s="34">
        <v>18</v>
      </c>
      <c r="AG6" s="34">
        <v>17</v>
      </c>
      <c r="AH6" s="34">
        <v>18</v>
      </c>
      <c r="AI6" s="34">
        <v>16</v>
      </c>
      <c r="AJ6" s="34">
        <v>17</v>
      </c>
      <c r="AK6" s="34">
        <v>16</v>
      </c>
      <c r="AL6" s="34">
        <v>16</v>
      </c>
      <c r="AM6" s="34">
        <v>18</v>
      </c>
      <c r="AN6" s="34">
        <v>8</v>
      </c>
      <c r="AO6" s="34">
        <v>17</v>
      </c>
      <c r="AP6" s="34">
        <v>18</v>
      </c>
      <c r="AQ6" s="34">
        <v>18</v>
      </c>
      <c r="AR6" s="34">
        <v>16</v>
      </c>
      <c r="AS6" s="34">
        <v>16</v>
      </c>
      <c r="AT6" s="34">
        <v>18</v>
      </c>
      <c r="AU6" s="34">
        <v>17</v>
      </c>
      <c r="AV6" s="34">
        <v>18</v>
      </c>
      <c r="AW6" s="35">
        <f>SUM(G6:AV6)</f>
        <v>721</v>
      </c>
      <c r="AX6" s="133"/>
    </row>
    <row r="7" spans="1:50" ht="15" thickBot="1" x14ac:dyDescent="0.35">
      <c r="A7" s="36">
        <v>4</v>
      </c>
      <c r="B7" s="129" t="s">
        <v>13</v>
      </c>
      <c r="C7" s="130"/>
      <c r="D7" s="131"/>
      <c r="E7" s="12">
        <v>3</v>
      </c>
      <c r="F7" s="13">
        <f>AW7/E2/6</f>
        <v>2.5277777777777777</v>
      </c>
      <c r="G7" s="14">
        <v>18</v>
      </c>
      <c r="H7" s="15">
        <v>14</v>
      </c>
      <c r="I7" s="15">
        <v>16</v>
      </c>
      <c r="J7" s="15">
        <v>16</v>
      </c>
      <c r="K7" s="15">
        <v>16</v>
      </c>
      <c r="L7" s="15">
        <v>16</v>
      </c>
      <c r="M7" s="15">
        <v>18</v>
      </c>
      <c r="N7" s="15">
        <v>14</v>
      </c>
      <c r="O7" s="15">
        <v>14</v>
      </c>
      <c r="P7" s="15">
        <v>16</v>
      </c>
      <c r="Q7" s="15">
        <v>16</v>
      </c>
      <c r="R7" s="15">
        <v>16</v>
      </c>
      <c r="S7" s="15">
        <v>16</v>
      </c>
      <c r="T7" s="15">
        <v>16</v>
      </c>
      <c r="U7" s="15">
        <v>16</v>
      </c>
      <c r="V7" s="16">
        <v>15</v>
      </c>
      <c r="W7" s="16">
        <v>16</v>
      </c>
      <c r="X7" s="16">
        <v>16</v>
      </c>
      <c r="Y7" s="16">
        <v>14</v>
      </c>
      <c r="Z7" s="16">
        <v>14</v>
      </c>
      <c r="AA7" s="16">
        <v>15</v>
      </c>
      <c r="AB7" s="16">
        <v>18</v>
      </c>
      <c r="AC7" s="17">
        <v>11</v>
      </c>
      <c r="AD7" s="37">
        <v>15</v>
      </c>
      <c r="AE7" s="37">
        <v>14</v>
      </c>
      <c r="AF7" s="37">
        <v>12</v>
      </c>
      <c r="AG7" s="37">
        <v>16</v>
      </c>
      <c r="AH7" s="37">
        <v>16</v>
      </c>
      <c r="AI7" s="37">
        <v>14</v>
      </c>
      <c r="AJ7" s="37">
        <v>14</v>
      </c>
      <c r="AK7" s="37">
        <v>16</v>
      </c>
      <c r="AL7" s="37">
        <v>15</v>
      </c>
      <c r="AM7" s="37">
        <v>17</v>
      </c>
      <c r="AN7" s="37">
        <v>12</v>
      </c>
      <c r="AO7" s="37">
        <v>13</v>
      </c>
      <c r="AP7" s="37">
        <v>16</v>
      </c>
      <c r="AQ7" s="37">
        <v>16</v>
      </c>
      <c r="AR7" s="37">
        <v>16</v>
      </c>
      <c r="AS7" s="37">
        <v>10</v>
      </c>
      <c r="AT7" s="37">
        <v>16</v>
      </c>
      <c r="AU7" s="37">
        <v>16</v>
      </c>
      <c r="AV7" s="37">
        <v>16</v>
      </c>
      <c r="AW7" s="38">
        <f>SUM(G7:AV7)</f>
        <v>637</v>
      </c>
      <c r="AX7" s="132">
        <f>SUM(G7:AV8)</f>
        <v>1345</v>
      </c>
    </row>
    <row r="8" spans="1:50" ht="15" thickBot="1" x14ac:dyDescent="0.35">
      <c r="A8" s="39">
        <v>5</v>
      </c>
      <c r="B8" s="134" t="s">
        <v>14</v>
      </c>
      <c r="C8" s="135"/>
      <c r="D8" s="136"/>
      <c r="E8" s="29">
        <v>3</v>
      </c>
      <c r="F8" s="40">
        <f>AW8/E2/6</f>
        <v>2.8095238095238098</v>
      </c>
      <c r="G8" s="41">
        <v>18</v>
      </c>
      <c r="H8" s="42">
        <v>15</v>
      </c>
      <c r="I8" s="42">
        <v>17</v>
      </c>
      <c r="J8" s="42">
        <v>18</v>
      </c>
      <c r="K8" s="42">
        <v>18</v>
      </c>
      <c r="L8" s="42">
        <v>17</v>
      </c>
      <c r="M8" s="42">
        <v>18</v>
      </c>
      <c r="N8" s="42">
        <v>18</v>
      </c>
      <c r="O8" s="42">
        <v>15</v>
      </c>
      <c r="P8" s="42">
        <v>18</v>
      </c>
      <c r="Q8" s="42">
        <v>18</v>
      </c>
      <c r="R8" s="42">
        <v>18</v>
      </c>
      <c r="S8" s="42">
        <v>18</v>
      </c>
      <c r="T8" s="42">
        <v>18</v>
      </c>
      <c r="U8" s="42">
        <v>17</v>
      </c>
      <c r="V8" s="43">
        <v>18</v>
      </c>
      <c r="W8" s="43">
        <v>18</v>
      </c>
      <c r="X8" s="43">
        <v>18</v>
      </c>
      <c r="Y8" s="43">
        <v>14</v>
      </c>
      <c r="Z8" s="43">
        <v>18</v>
      </c>
      <c r="AA8" s="43">
        <v>17</v>
      </c>
      <c r="AB8" s="43">
        <v>18</v>
      </c>
      <c r="AC8" s="44">
        <v>12</v>
      </c>
      <c r="AD8" s="45">
        <v>18</v>
      </c>
      <c r="AE8" s="45">
        <v>12</v>
      </c>
      <c r="AF8" s="45">
        <v>18</v>
      </c>
      <c r="AG8" s="45">
        <v>17</v>
      </c>
      <c r="AH8" s="45">
        <v>18</v>
      </c>
      <c r="AI8" s="45">
        <v>18</v>
      </c>
      <c r="AJ8" s="45">
        <v>15</v>
      </c>
      <c r="AK8" s="45">
        <v>14</v>
      </c>
      <c r="AL8" s="45">
        <v>18</v>
      </c>
      <c r="AM8" s="45">
        <v>18</v>
      </c>
      <c r="AN8" s="45">
        <v>14</v>
      </c>
      <c r="AO8" s="45">
        <v>17</v>
      </c>
      <c r="AP8" s="45">
        <v>18</v>
      </c>
      <c r="AQ8" s="45">
        <v>18</v>
      </c>
      <c r="AR8" s="45">
        <v>18</v>
      </c>
      <c r="AS8" s="45">
        <v>14</v>
      </c>
      <c r="AT8" s="45">
        <v>17</v>
      </c>
      <c r="AU8" s="45">
        <v>16</v>
      </c>
      <c r="AV8" s="45">
        <v>16</v>
      </c>
      <c r="AW8" s="46">
        <f>SUM(G8:AV8)</f>
        <v>708</v>
      </c>
      <c r="AX8" s="133"/>
    </row>
    <row r="9" spans="1:50" ht="15" customHeight="1" thickBot="1" x14ac:dyDescent="0.35">
      <c r="A9" s="47">
        <v>6</v>
      </c>
      <c r="B9" s="137" t="s">
        <v>15</v>
      </c>
      <c r="C9" s="138"/>
      <c r="D9" s="139"/>
      <c r="E9" s="12">
        <v>3</v>
      </c>
      <c r="F9" s="13">
        <f>AW9/E2/6</f>
        <v>2.3611111111111112</v>
      </c>
      <c r="G9" s="48">
        <v>10</v>
      </c>
      <c r="H9" s="49">
        <v>15</v>
      </c>
      <c r="I9" s="49">
        <v>17</v>
      </c>
      <c r="J9" s="49">
        <v>18</v>
      </c>
      <c r="K9" s="49">
        <v>18</v>
      </c>
      <c r="L9" s="49">
        <v>12</v>
      </c>
      <c r="M9" s="49">
        <v>16</v>
      </c>
      <c r="N9" s="49">
        <v>17</v>
      </c>
      <c r="O9" s="49">
        <v>10</v>
      </c>
      <c r="P9" s="49">
        <v>15</v>
      </c>
      <c r="Q9" s="49">
        <v>18</v>
      </c>
      <c r="R9" s="49">
        <v>14</v>
      </c>
      <c r="S9" s="49">
        <v>15</v>
      </c>
      <c r="T9" s="49">
        <v>15</v>
      </c>
      <c r="U9" s="49">
        <v>16</v>
      </c>
      <c r="V9" s="50">
        <v>15</v>
      </c>
      <c r="W9" s="50">
        <v>14</v>
      </c>
      <c r="X9" s="50">
        <v>10</v>
      </c>
      <c r="Y9" s="50">
        <v>10</v>
      </c>
      <c r="Z9" s="50">
        <v>13</v>
      </c>
      <c r="AA9" s="50">
        <v>15</v>
      </c>
      <c r="AB9" s="50">
        <v>18</v>
      </c>
      <c r="AC9" s="51">
        <v>14</v>
      </c>
      <c r="AD9" s="18">
        <v>18</v>
      </c>
      <c r="AE9" s="18">
        <v>6</v>
      </c>
      <c r="AF9" s="18">
        <v>0</v>
      </c>
      <c r="AG9" s="18">
        <v>15</v>
      </c>
      <c r="AH9" s="18">
        <v>18</v>
      </c>
      <c r="AI9" s="18">
        <v>12</v>
      </c>
      <c r="AJ9" s="18">
        <v>12</v>
      </c>
      <c r="AK9" s="18">
        <v>13</v>
      </c>
      <c r="AL9" s="18">
        <v>15</v>
      </c>
      <c r="AM9" s="18">
        <v>14</v>
      </c>
      <c r="AN9" s="18">
        <v>10</v>
      </c>
      <c r="AO9" s="18">
        <v>16</v>
      </c>
      <c r="AP9" s="18">
        <v>18</v>
      </c>
      <c r="AQ9" s="18">
        <v>17</v>
      </c>
      <c r="AR9" s="18">
        <v>15</v>
      </c>
      <c r="AS9" s="18">
        <v>13</v>
      </c>
      <c r="AT9" s="18">
        <v>16</v>
      </c>
      <c r="AU9" s="18">
        <v>18</v>
      </c>
      <c r="AV9" s="18">
        <v>14</v>
      </c>
      <c r="AW9" s="38">
        <f>SUM(G9:AV9)</f>
        <v>595</v>
      </c>
      <c r="AX9" s="132">
        <f>SUM(G9:AV11)</f>
        <v>1875</v>
      </c>
    </row>
    <row r="10" spans="1:50" ht="15" customHeight="1" thickBot="1" x14ac:dyDescent="0.35">
      <c r="A10" s="52">
        <v>7</v>
      </c>
      <c r="B10" s="141" t="s">
        <v>16</v>
      </c>
      <c r="C10" s="142"/>
      <c r="D10" s="143"/>
      <c r="E10" s="21">
        <v>3</v>
      </c>
      <c r="F10" s="40">
        <f>AW10/E2/6</f>
        <v>2.6507936507936507</v>
      </c>
      <c r="G10" s="23">
        <v>15</v>
      </c>
      <c r="H10" s="24">
        <v>17</v>
      </c>
      <c r="I10" s="24">
        <v>16</v>
      </c>
      <c r="J10" s="24">
        <v>13</v>
      </c>
      <c r="K10" s="24">
        <v>17</v>
      </c>
      <c r="L10" s="24">
        <v>15</v>
      </c>
      <c r="M10" s="24">
        <v>14</v>
      </c>
      <c r="N10" s="24">
        <v>17</v>
      </c>
      <c r="O10" s="24">
        <v>17</v>
      </c>
      <c r="P10" s="24">
        <v>18</v>
      </c>
      <c r="Q10" s="24">
        <v>18</v>
      </c>
      <c r="R10" s="24">
        <v>18</v>
      </c>
      <c r="S10" s="24">
        <v>17</v>
      </c>
      <c r="T10" s="24">
        <v>18</v>
      </c>
      <c r="U10" s="24">
        <v>18</v>
      </c>
      <c r="V10" s="25">
        <v>14</v>
      </c>
      <c r="W10" s="25">
        <v>18</v>
      </c>
      <c r="X10" s="25">
        <v>17</v>
      </c>
      <c r="Y10" s="25">
        <v>16</v>
      </c>
      <c r="Z10" s="25">
        <v>18</v>
      </c>
      <c r="AA10" s="25">
        <v>15</v>
      </c>
      <c r="AB10" s="25">
        <v>18</v>
      </c>
      <c r="AC10" s="26">
        <v>14</v>
      </c>
      <c r="AD10" s="27">
        <v>18</v>
      </c>
      <c r="AE10" s="27">
        <v>18</v>
      </c>
      <c r="AF10" s="27">
        <v>0</v>
      </c>
      <c r="AG10" s="27">
        <v>17</v>
      </c>
      <c r="AH10" s="27">
        <v>18</v>
      </c>
      <c r="AI10" s="27">
        <v>17</v>
      </c>
      <c r="AJ10" s="27">
        <v>15</v>
      </c>
      <c r="AK10" s="27">
        <v>14</v>
      </c>
      <c r="AL10" s="27">
        <v>15</v>
      </c>
      <c r="AM10" s="27">
        <v>18</v>
      </c>
      <c r="AN10" s="27">
        <v>8</v>
      </c>
      <c r="AO10" s="27">
        <v>14</v>
      </c>
      <c r="AP10" s="27">
        <v>16</v>
      </c>
      <c r="AQ10" s="27">
        <v>18</v>
      </c>
      <c r="AR10" s="27">
        <v>16</v>
      </c>
      <c r="AS10" s="27">
        <v>16</v>
      </c>
      <c r="AT10" s="27">
        <v>17</v>
      </c>
      <c r="AU10" s="27">
        <v>18</v>
      </c>
      <c r="AV10" s="27">
        <v>17</v>
      </c>
      <c r="AW10" s="19">
        <f>SUM(G10:AV10)</f>
        <v>668</v>
      </c>
      <c r="AX10" s="140"/>
    </row>
    <row r="11" spans="1:50" ht="15" customHeight="1" thickBot="1" x14ac:dyDescent="0.35">
      <c r="A11" s="53">
        <v>8</v>
      </c>
      <c r="B11" s="144" t="s">
        <v>17</v>
      </c>
      <c r="C11" s="145"/>
      <c r="D11" s="146"/>
      <c r="E11" s="29">
        <v>3</v>
      </c>
      <c r="F11" s="40">
        <f>AW11/E2/6</f>
        <v>2.4285714285714284</v>
      </c>
      <c r="G11" s="41">
        <v>17</v>
      </c>
      <c r="H11" s="42">
        <v>16</v>
      </c>
      <c r="I11" s="42">
        <v>11</v>
      </c>
      <c r="J11" s="42">
        <v>16</v>
      </c>
      <c r="K11" s="42">
        <v>13</v>
      </c>
      <c r="L11" s="42">
        <v>17</v>
      </c>
      <c r="M11" s="42">
        <v>18</v>
      </c>
      <c r="N11" s="42">
        <v>16</v>
      </c>
      <c r="O11" s="42">
        <v>17</v>
      </c>
      <c r="P11" s="42">
        <v>12</v>
      </c>
      <c r="Q11" s="42">
        <v>17</v>
      </c>
      <c r="R11" s="42">
        <v>15</v>
      </c>
      <c r="S11" s="42">
        <v>14</v>
      </c>
      <c r="T11" s="42">
        <v>16</v>
      </c>
      <c r="U11" s="42">
        <v>16</v>
      </c>
      <c r="V11" s="43">
        <v>12</v>
      </c>
      <c r="W11" s="43">
        <v>16</v>
      </c>
      <c r="X11" s="43">
        <v>14</v>
      </c>
      <c r="Y11" s="43">
        <v>13</v>
      </c>
      <c r="Z11" s="43">
        <v>13</v>
      </c>
      <c r="AA11" s="43">
        <v>13</v>
      </c>
      <c r="AB11" s="43">
        <v>18</v>
      </c>
      <c r="AC11" s="44">
        <v>10</v>
      </c>
      <c r="AD11" s="45">
        <v>18</v>
      </c>
      <c r="AE11" s="45">
        <v>18</v>
      </c>
      <c r="AF11" s="45">
        <v>0</v>
      </c>
      <c r="AG11" s="45">
        <v>16</v>
      </c>
      <c r="AH11" s="45">
        <v>18</v>
      </c>
      <c r="AI11" s="45">
        <v>11</v>
      </c>
      <c r="AJ11" s="45">
        <v>14</v>
      </c>
      <c r="AK11" s="45">
        <v>13</v>
      </c>
      <c r="AL11" s="45">
        <v>15</v>
      </c>
      <c r="AM11" s="45">
        <v>18</v>
      </c>
      <c r="AN11" s="45">
        <v>10</v>
      </c>
      <c r="AO11" s="45">
        <v>16</v>
      </c>
      <c r="AP11" s="45">
        <v>12</v>
      </c>
      <c r="AQ11" s="45">
        <v>17</v>
      </c>
      <c r="AR11" s="45">
        <v>13</v>
      </c>
      <c r="AS11" s="45">
        <v>15</v>
      </c>
      <c r="AT11" s="45">
        <v>14</v>
      </c>
      <c r="AU11" s="45">
        <v>18</v>
      </c>
      <c r="AV11" s="45">
        <v>16</v>
      </c>
      <c r="AW11" s="46">
        <f>SUM(G11:AV11)</f>
        <v>612</v>
      </c>
      <c r="AX11" s="133"/>
    </row>
    <row r="12" spans="1:50" ht="15" thickBot="1" x14ac:dyDescent="0.35">
      <c r="A12" s="112" t="s">
        <v>18</v>
      </c>
      <c r="B12" s="113"/>
      <c r="C12" s="113"/>
      <c r="D12" s="113"/>
      <c r="E12" s="113"/>
      <c r="F12" s="114"/>
      <c r="AX12" s="54">
        <f>SUM(AX4:AX11)</f>
        <v>5322</v>
      </c>
    </row>
    <row r="13" spans="1:50" ht="15" thickBot="1" x14ac:dyDescent="0.35">
      <c r="A13" s="55" t="s">
        <v>4</v>
      </c>
      <c r="B13" s="115" t="s">
        <v>19</v>
      </c>
      <c r="C13" s="116"/>
      <c r="D13" s="117"/>
      <c r="E13" s="56" t="s">
        <v>6</v>
      </c>
      <c r="F13" s="57" t="s">
        <v>7</v>
      </c>
    </row>
    <row r="14" spans="1:50" ht="15" thickBot="1" x14ac:dyDescent="0.35">
      <c r="A14" s="58">
        <v>1</v>
      </c>
      <c r="B14" s="118" t="s">
        <v>20</v>
      </c>
      <c r="C14" s="119"/>
      <c r="D14" s="120"/>
      <c r="E14" s="56">
        <v>3</v>
      </c>
      <c r="F14" s="59">
        <f>AX4/E2/18</f>
        <v>2.7804232804232805</v>
      </c>
    </row>
    <row r="15" spans="1:50" ht="15" thickBot="1" x14ac:dyDescent="0.35">
      <c r="A15" s="60">
        <v>2</v>
      </c>
      <c r="B15" s="121" t="s">
        <v>21</v>
      </c>
      <c r="C15" s="122"/>
      <c r="D15" s="123"/>
      <c r="E15" s="56">
        <v>3</v>
      </c>
      <c r="F15" s="59">
        <f>AX7/E2/12</f>
        <v>2.6686507936507939</v>
      </c>
    </row>
    <row r="16" spans="1:50" ht="15" thickBot="1" x14ac:dyDescent="0.35">
      <c r="A16" s="61">
        <v>3</v>
      </c>
      <c r="B16" s="124" t="s">
        <v>22</v>
      </c>
      <c r="C16" s="125"/>
      <c r="D16" s="126"/>
      <c r="E16" s="62">
        <v>3</v>
      </c>
      <c r="F16" s="63">
        <f>AX9/E2/18</f>
        <v>2.4801587301587302</v>
      </c>
    </row>
    <row r="17" spans="1:13" ht="29.4" customHeight="1" thickBot="1" x14ac:dyDescent="0.35">
      <c r="A17" s="102" t="s">
        <v>23</v>
      </c>
      <c r="B17" s="127"/>
      <c r="C17" s="127"/>
      <c r="D17" s="127"/>
      <c r="E17" s="128"/>
      <c r="F17" s="64">
        <f>AX12/E2/48</f>
        <v>2.6398809523809521</v>
      </c>
    </row>
    <row r="19" spans="1:13" ht="14.4" customHeight="1" x14ac:dyDescent="0.3">
      <c r="A19" s="103" t="s">
        <v>143</v>
      </c>
      <c r="B19" s="104"/>
      <c r="C19" s="104"/>
      <c r="D19" s="104"/>
      <c r="E19" s="104"/>
      <c r="F19" s="104"/>
      <c r="G19" s="104"/>
      <c r="H19" s="104"/>
      <c r="I19" s="104"/>
      <c r="J19" s="104"/>
      <c r="K19" s="104"/>
      <c r="L19" s="104"/>
      <c r="M19" s="105"/>
    </row>
    <row r="20" spans="1:13" x14ac:dyDescent="0.3">
      <c r="A20" s="106"/>
      <c r="B20" s="107"/>
      <c r="C20" s="107"/>
      <c r="D20" s="107"/>
      <c r="E20" s="107"/>
      <c r="F20" s="107"/>
      <c r="G20" s="107"/>
      <c r="H20" s="107"/>
      <c r="I20" s="107"/>
      <c r="J20" s="107"/>
      <c r="K20" s="107"/>
      <c r="L20" s="107"/>
      <c r="M20" s="108"/>
    </row>
    <row r="21" spans="1:13" x14ac:dyDescent="0.3">
      <c r="A21" s="106"/>
      <c r="B21" s="107"/>
      <c r="C21" s="107"/>
      <c r="D21" s="107"/>
      <c r="E21" s="107"/>
      <c r="F21" s="107"/>
      <c r="G21" s="107"/>
      <c r="H21" s="107"/>
      <c r="I21" s="107"/>
      <c r="J21" s="107"/>
      <c r="K21" s="107"/>
      <c r="L21" s="107"/>
      <c r="M21" s="108"/>
    </row>
    <row r="22" spans="1:13" x14ac:dyDescent="0.3">
      <c r="A22" s="106"/>
      <c r="B22" s="107"/>
      <c r="C22" s="107"/>
      <c r="D22" s="107"/>
      <c r="E22" s="107"/>
      <c r="F22" s="107"/>
      <c r="G22" s="107"/>
      <c r="H22" s="107"/>
      <c r="I22" s="107"/>
      <c r="J22" s="107"/>
      <c r="K22" s="107"/>
      <c r="L22" s="107"/>
      <c r="M22" s="108"/>
    </row>
    <row r="23" spans="1:13" x14ac:dyDescent="0.3">
      <c r="A23" s="106"/>
      <c r="B23" s="107"/>
      <c r="C23" s="107"/>
      <c r="D23" s="107"/>
      <c r="E23" s="107"/>
      <c r="F23" s="107"/>
      <c r="G23" s="107"/>
      <c r="H23" s="107"/>
      <c r="I23" s="107"/>
      <c r="J23" s="107"/>
      <c r="K23" s="107"/>
      <c r="L23" s="107"/>
      <c r="M23" s="108"/>
    </row>
    <row r="24" spans="1:13" x14ac:dyDescent="0.3">
      <c r="A24" s="106"/>
      <c r="B24" s="107"/>
      <c r="C24" s="107"/>
      <c r="D24" s="107"/>
      <c r="E24" s="107"/>
      <c r="F24" s="107"/>
      <c r="G24" s="107"/>
      <c r="H24" s="107"/>
      <c r="I24" s="107"/>
      <c r="J24" s="107"/>
      <c r="K24" s="107"/>
      <c r="L24" s="107"/>
      <c r="M24" s="108"/>
    </row>
    <row r="25" spans="1:13" x14ac:dyDescent="0.3">
      <c r="A25" s="106"/>
      <c r="B25" s="107"/>
      <c r="C25" s="107"/>
      <c r="D25" s="107"/>
      <c r="E25" s="107"/>
      <c r="F25" s="107"/>
      <c r="G25" s="107"/>
      <c r="H25" s="107"/>
      <c r="I25" s="107"/>
      <c r="J25" s="107"/>
      <c r="K25" s="107"/>
      <c r="L25" s="107"/>
      <c r="M25" s="108"/>
    </row>
    <row r="26" spans="1:13" x14ac:dyDescent="0.3">
      <c r="A26" s="106"/>
      <c r="B26" s="107"/>
      <c r="C26" s="107"/>
      <c r="D26" s="107"/>
      <c r="E26" s="107"/>
      <c r="F26" s="107"/>
      <c r="G26" s="107"/>
      <c r="H26" s="107"/>
      <c r="I26" s="107"/>
      <c r="J26" s="107"/>
      <c r="K26" s="107"/>
      <c r="L26" s="107"/>
      <c r="M26" s="108"/>
    </row>
    <row r="27" spans="1:13" x14ac:dyDescent="0.3">
      <c r="A27" s="106"/>
      <c r="B27" s="107"/>
      <c r="C27" s="107"/>
      <c r="D27" s="107"/>
      <c r="E27" s="107"/>
      <c r="F27" s="107"/>
      <c r="G27" s="107"/>
      <c r="H27" s="107"/>
      <c r="I27" s="107"/>
      <c r="J27" s="107"/>
      <c r="K27" s="107"/>
      <c r="L27" s="107"/>
      <c r="M27" s="108"/>
    </row>
    <row r="28" spans="1:13" x14ac:dyDescent="0.3">
      <c r="A28" s="106"/>
      <c r="B28" s="107"/>
      <c r="C28" s="107"/>
      <c r="D28" s="107"/>
      <c r="E28" s="107"/>
      <c r="F28" s="107"/>
      <c r="G28" s="107"/>
      <c r="H28" s="107"/>
      <c r="I28" s="107"/>
      <c r="J28" s="107"/>
      <c r="K28" s="107"/>
      <c r="L28" s="107"/>
      <c r="M28" s="108"/>
    </row>
    <row r="29" spans="1:13" x14ac:dyDescent="0.3">
      <c r="A29" s="106"/>
      <c r="B29" s="107"/>
      <c r="C29" s="107"/>
      <c r="D29" s="107"/>
      <c r="E29" s="107"/>
      <c r="F29" s="107"/>
      <c r="G29" s="107"/>
      <c r="H29" s="107"/>
      <c r="I29" s="107"/>
      <c r="J29" s="107"/>
      <c r="K29" s="107"/>
      <c r="L29" s="107"/>
      <c r="M29" s="108"/>
    </row>
    <row r="30" spans="1:13" x14ac:dyDescent="0.3">
      <c r="A30" s="106"/>
      <c r="B30" s="107"/>
      <c r="C30" s="107"/>
      <c r="D30" s="107"/>
      <c r="E30" s="107"/>
      <c r="F30" s="107"/>
      <c r="G30" s="107"/>
      <c r="H30" s="107"/>
      <c r="I30" s="107"/>
      <c r="J30" s="107"/>
      <c r="K30" s="107"/>
      <c r="L30" s="107"/>
      <c r="M30" s="108"/>
    </row>
    <row r="31" spans="1:13" x14ac:dyDescent="0.3">
      <c r="A31" s="106"/>
      <c r="B31" s="107"/>
      <c r="C31" s="107"/>
      <c r="D31" s="107"/>
      <c r="E31" s="107"/>
      <c r="F31" s="107"/>
      <c r="G31" s="107"/>
      <c r="H31" s="107"/>
      <c r="I31" s="107"/>
      <c r="J31" s="107"/>
      <c r="K31" s="107"/>
      <c r="L31" s="107"/>
      <c r="M31" s="108"/>
    </row>
    <row r="32" spans="1:13" x14ac:dyDescent="0.3">
      <c r="A32" s="106"/>
      <c r="B32" s="107"/>
      <c r="C32" s="107"/>
      <c r="D32" s="107"/>
      <c r="E32" s="107"/>
      <c r="F32" s="107"/>
      <c r="G32" s="107"/>
      <c r="H32" s="107"/>
      <c r="I32" s="107"/>
      <c r="J32" s="107"/>
      <c r="K32" s="107"/>
      <c r="L32" s="107"/>
      <c r="M32" s="108"/>
    </row>
    <row r="33" spans="1:13" x14ac:dyDescent="0.3">
      <c r="A33" s="106"/>
      <c r="B33" s="107"/>
      <c r="C33" s="107"/>
      <c r="D33" s="107"/>
      <c r="E33" s="107"/>
      <c r="F33" s="107"/>
      <c r="G33" s="107"/>
      <c r="H33" s="107"/>
      <c r="I33" s="107"/>
      <c r="J33" s="107"/>
      <c r="K33" s="107"/>
      <c r="L33" s="107"/>
      <c r="M33" s="108"/>
    </row>
    <row r="34" spans="1:13" x14ac:dyDescent="0.3">
      <c r="A34" s="106"/>
      <c r="B34" s="107"/>
      <c r="C34" s="107"/>
      <c r="D34" s="107"/>
      <c r="E34" s="107"/>
      <c r="F34" s="107"/>
      <c r="G34" s="107"/>
      <c r="H34" s="107"/>
      <c r="I34" s="107"/>
      <c r="J34" s="107"/>
      <c r="K34" s="107"/>
      <c r="L34" s="107"/>
      <c r="M34" s="108"/>
    </row>
    <row r="35" spans="1:13" x14ac:dyDescent="0.3">
      <c r="A35" s="106"/>
      <c r="B35" s="107"/>
      <c r="C35" s="107"/>
      <c r="D35" s="107"/>
      <c r="E35" s="107"/>
      <c r="F35" s="107"/>
      <c r="G35" s="107"/>
      <c r="H35" s="107"/>
      <c r="I35" s="107"/>
      <c r="J35" s="107"/>
      <c r="K35" s="107"/>
      <c r="L35" s="107"/>
      <c r="M35" s="108"/>
    </row>
    <row r="36" spans="1:13" x14ac:dyDescent="0.3">
      <c r="A36" s="106"/>
      <c r="B36" s="107"/>
      <c r="C36" s="107"/>
      <c r="D36" s="107"/>
      <c r="E36" s="107"/>
      <c r="F36" s="107"/>
      <c r="G36" s="107"/>
      <c r="H36" s="107"/>
      <c r="I36" s="107"/>
      <c r="J36" s="107"/>
      <c r="K36" s="107"/>
      <c r="L36" s="107"/>
      <c r="M36" s="108"/>
    </row>
    <row r="37" spans="1:13" x14ac:dyDescent="0.3">
      <c r="A37" s="106"/>
      <c r="B37" s="107"/>
      <c r="C37" s="107"/>
      <c r="D37" s="107"/>
      <c r="E37" s="107"/>
      <c r="F37" s="107"/>
      <c r="G37" s="107"/>
      <c r="H37" s="107"/>
      <c r="I37" s="107"/>
      <c r="J37" s="107"/>
      <c r="K37" s="107"/>
      <c r="L37" s="107"/>
      <c r="M37" s="108"/>
    </row>
    <row r="38" spans="1:13" x14ac:dyDescent="0.3">
      <c r="A38" s="106"/>
      <c r="B38" s="107"/>
      <c r="C38" s="107"/>
      <c r="D38" s="107"/>
      <c r="E38" s="107"/>
      <c r="F38" s="107"/>
      <c r="G38" s="107"/>
      <c r="H38" s="107"/>
      <c r="I38" s="107"/>
      <c r="J38" s="107"/>
      <c r="K38" s="107"/>
      <c r="L38" s="107"/>
      <c r="M38" s="108"/>
    </row>
    <row r="39" spans="1:13" x14ac:dyDescent="0.3">
      <c r="A39" s="106"/>
      <c r="B39" s="107"/>
      <c r="C39" s="107"/>
      <c r="D39" s="107"/>
      <c r="E39" s="107"/>
      <c r="F39" s="107"/>
      <c r="G39" s="107"/>
      <c r="H39" s="107"/>
      <c r="I39" s="107"/>
      <c r="J39" s="107"/>
      <c r="K39" s="107"/>
      <c r="L39" s="107"/>
      <c r="M39" s="108"/>
    </row>
    <row r="40" spans="1:13" x14ac:dyDescent="0.3">
      <c r="A40" s="106"/>
      <c r="B40" s="107"/>
      <c r="C40" s="107"/>
      <c r="D40" s="107"/>
      <c r="E40" s="107"/>
      <c r="F40" s="107"/>
      <c r="G40" s="107"/>
      <c r="H40" s="107"/>
      <c r="I40" s="107"/>
      <c r="J40" s="107"/>
      <c r="K40" s="107"/>
      <c r="L40" s="107"/>
      <c r="M40" s="108"/>
    </row>
    <row r="41" spans="1:13" x14ac:dyDescent="0.3">
      <c r="A41" s="106"/>
      <c r="B41" s="107"/>
      <c r="C41" s="107"/>
      <c r="D41" s="107"/>
      <c r="E41" s="107"/>
      <c r="F41" s="107"/>
      <c r="G41" s="107"/>
      <c r="H41" s="107"/>
      <c r="I41" s="107"/>
      <c r="J41" s="107"/>
      <c r="K41" s="107"/>
      <c r="L41" s="107"/>
      <c r="M41" s="108"/>
    </row>
    <row r="42" spans="1:13" x14ac:dyDescent="0.3">
      <c r="A42" s="106"/>
      <c r="B42" s="107"/>
      <c r="C42" s="107"/>
      <c r="D42" s="107"/>
      <c r="E42" s="107"/>
      <c r="F42" s="107"/>
      <c r="G42" s="107"/>
      <c r="H42" s="107"/>
      <c r="I42" s="107"/>
      <c r="J42" s="107"/>
      <c r="K42" s="107"/>
      <c r="L42" s="107"/>
      <c r="M42" s="108"/>
    </row>
    <row r="43" spans="1:13" x14ac:dyDescent="0.3">
      <c r="A43" s="106"/>
      <c r="B43" s="107"/>
      <c r="C43" s="107"/>
      <c r="D43" s="107"/>
      <c r="E43" s="107"/>
      <c r="F43" s="107"/>
      <c r="G43" s="107"/>
      <c r="H43" s="107"/>
      <c r="I43" s="107"/>
      <c r="J43" s="107"/>
      <c r="K43" s="107"/>
      <c r="L43" s="107"/>
      <c r="M43" s="108"/>
    </row>
    <row r="44" spans="1:13" x14ac:dyDescent="0.3">
      <c r="A44" s="106"/>
      <c r="B44" s="107"/>
      <c r="C44" s="107"/>
      <c r="D44" s="107"/>
      <c r="E44" s="107"/>
      <c r="F44" s="107"/>
      <c r="G44" s="107"/>
      <c r="H44" s="107"/>
      <c r="I44" s="107"/>
      <c r="J44" s="107"/>
      <c r="K44" s="107"/>
      <c r="L44" s="107"/>
      <c r="M44" s="108"/>
    </row>
    <row r="45" spans="1:13" x14ac:dyDescent="0.3">
      <c r="A45" s="109"/>
      <c r="B45" s="110"/>
      <c r="C45" s="110"/>
      <c r="D45" s="110"/>
      <c r="E45" s="110"/>
      <c r="F45" s="110"/>
      <c r="G45" s="110"/>
      <c r="H45" s="110"/>
      <c r="I45" s="110"/>
      <c r="J45" s="110"/>
      <c r="K45" s="110"/>
      <c r="L45" s="110"/>
      <c r="M45" s="111"/>
    </row>
  </sheetData>
  <mergeCells count="22">
    <mergeCell ref="A19:M45"/>
    <mergeCell ref="A12:F12"/>
    <mergeCell ref="B13:D13"/>
    <mergeCell ref="B14:D14"/>
    <mergeCell ref="B15:D15"/>
    <mergeCell ref="B16:D16"/>
    <mergeCell ref="A17:E17"/>
    <mergeCell ref="B7:D7"/>
    <mergeCell ref="AX7:AX8"/>
    <mergeCell ref="B8:D8"/>
    <mergeCell ref="B9:D9"/>
    <mergeCell ref="AX9:AX11"/>
    <mergeCell ref="B10:D10"/>
    <mergeCell ref="B11:D11"/>
    <mergeCell ref="A1:D1"/>
    <mergeCell ref="A2:D2"/>
    <mergeCell ref="G2:AX2"/>
    <mergeCell ref="B3:D3"/>
    <mergeCell ref="B4:D4"/>
    <mergeCell ref="AX4:AX6"/>
    <mergeCell ref="B5:D5"/>
    <mergeCell ref="B6:D6"/>
  </mergeCells>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9"/>
  <sheetViews>
    <sheetView zoomScale="75" zoomScaleNormal="75" workbookViewId="0">
      <selection activeCell="A19" sqref="A19:M39"/>
    </sheetView>
  </sheetViews>
  <sheetFormatPr defaultRowHeight="14.4" x14ac:dyDescent="0.3"/>
  <cols>
    <col min="1" max="1" width="5.109375" customWidth="1"/>
    <col min="5" max="5" width="10.77734375" customWidth="1"/>
    <col min="6" max="6" width="11.33203125" customWidth="1"/>
    <col min="32" max="32" width="9.5546875" customWidth="1"/>
  </cols>
  <sheetData>
    <row r="1" spans="1:32" ht="35.4" customHeight="1" thickBot="1" x14ac:dyDescent="0.35">
      <c r="A1" s="147" t="s">
        <v>0</v>
      </c>
      <c r="B1" s="148"/>
      <c r="C1" s="148"/>
      <c r="D1" s="149"/>
      <c r="E1" s="1" t="s">
        <v>1</v>
      </c>
      <c r="F1" s="2" t="s">
        <v>2</v>
      </c>
    </row>
    <row r="2" spans="1:32" ht="15" thickBot="1" x14ac:dyDescent="0.35">
      <c r="A2" s="150" t="s">
        <v>30</v>
      </c>
      <c r="B2" s="151"/>
      <c r="C2" s="151"/>
      <c r="D2" s="152"/>
      <c r="E2" s="3">
        <v>24</v>
      </c>
      <c r="F2" s="4">
        <v>0</v>
      </c>
      <c r="G2" s="150" t="s">
        <v>3</v>
      </c>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2"/>
    </row>
    <row r="3" spans="1:32" ht="15" thickBot="1" x14ac:dyDescent="0.35">
      <c r="A3" s="5" t="s">
        <v>4</v>
      </c>
      <c r="B3" s="153" t="s">
        <v>5</v>
      </c>
      <c r="C3" s="154"/>
      <c r="D3" s="155"/>
      <c r="E3" s="6" t="s">
        <v>6</v>
      </c>
      <c r="F3" s="6" t="s">
        <v>7</v>
      </c>
      <c r="G3" s="7">
        <v>1</v>
      </c>
      <c r="H3" s="8">
        <v>2</v>
      </c>
      <c r="I3" s="9">
        <v>3</v>
      </c>
      <c r="J3" s="7">
        <v>4</v>
      </c>
      <c r="K3" s="8">
        <v>5</v>
      </c>
      <c r="L3" s="9">
        <v>6</v>
      </c>
      <c r="M3" s="7">
        <v>7</v>
      </c>
      <c r="N3" s="8">
        <v>8</v>
      </c>
      <c r="O3" s="9">
        <v>9</v>
      </c>
      <c r="P3" s="7">
        <v>10</v>
      </c>
      <c r="Q3" s="8">
        <v>11</v>
      </c>
      <c r="R3" s="9">
        <v>12</v>
      </c>
      <c r="S3" s="7">
        <v>13</v>
      </c>
      <c r="T3" s="8">
        <v>14</v>
      </c>
      <c r="U3" s="9">
        <v>15</v>
      </c>
      <c r="V3" s="9">
        <v>16</v>
      </c>
      <c r="W3" s="9">
        <v>17</v>
      </c>
      <c r="X3" s="9">
        <v>18</v>
      </c>
      <c r="Y3" s="9">
        <v>19</v>
      </c>
      <c r="Z3" s="9">
        <v>20</v>
      </c>
      <c r="AA3" s="9">
        <v>21</v>
      </c>
      <c r="AB3" s="9">
        <v>22</v>
      </c>
      <c r="AC3" s="9">
        <v>23</v>
      </c>
      <c r="AD3" s="9">
        <v>24</v>
      </c>
      <c r="AE3" s="10" t="s">
        <v>8</v>
      </c>
      <c r="AF3" s="10" t="s">
        <v>9</v>
      </c>
    </row>
    <row r="4" spans="1:32" ht="15" thickBot="1" x14ac:dyDescent="0.35">
      <c r="A4" s="11">
        <v>1</v>
      </c>
      <c r="B4" s="156" t="s">
        <v>10</v>
      </c>
      <c r="C4" s="157"/>
      <c r="D4" s="158"/>
      <c r="E4" s="12">
        <v>3</v>
      </c>
      <c r="F4" s="13">
        <f>AE4/E2/6</f>
        <v>2.8055555555555554</v>
      </c>
      <c r="G4" s="14">
        <v>18</v>
      </c>
      <c r="H4" s="15">
        <v>18</v>
      </c>
      <c r="I4" s="15">
        <v>18</v>
      </c>
      <c r="J4" s="15">
        <v>13</v>
      </c>
      <c r="K4" s="15">
        <v>18</v>
      </c>
      <c r="L4" s="15">
        <v>13</v>
      </c>
      <c r="M4" s="15">
        <v>18</v>
      </c>
      <c r="N4" s="15">
        <v>17</v>
      </c>
      <c r="O4" s="15">
        <v>18</v>
      </c>
      <c r="P4" s="15">
        <v>16</v>
      </c>
      <c r="Q4" s="15">
        <v>18</v>
      </c>
      <c r="R4" s="15">
        <v>18</v>
      </c>
      <c r="S4" s="15">
        <v>17</v>
      </c>
      <c r="T4" s="15">
        <v>18</v>
      </c>
      <c r="U4" s="15">
        <v>14</v>
      </c>
      <c r="V4" s="16">
        <v>18</v>
      </c>
      <c r="W4" s="16">
        <v>14</v>
      </c>
      <c r="X4" s="16">
        <v>18</v>
      </c>
      <c r="Y4" s="16">
        <v>16</v>
      </c>
      <c r="Z4" s="16">
        <v>18</v>
      </c>
      <c r="AA4" s="16">
        <v>18</v>
      </c>
      <c r="AB4" s="16">
        <v>14</v>
      </c>
      <c r="AC4" s="17">
        <v>18</v>
      </c>
      <c r="AD4" s="18">
        <v>18</v>
      </c>
      <c r="AE4" s="19">
        <f t="shared" ref="AE4:AE11" si="0">SUM(G4:AD4)</f>
        <v>404</v>
      </c>
      <c r="AF4" s="132">
        <f>SUM(G4:AD6)</f>
        <v>1251</v>
      </c>
    </row>
    <row r="5" spans="1:32" ht="15" thickBot="1" x14ac:dyDescent="0.35">
      <c r="A5" s="20">
        <v>2</v>
      </c>
      <c r="B5" s="159" t="s">
        <v>11</v>
      </c>
      <c r="C5" s="160"/>
      <c r="D5" s="161"/>
      <c r="E5" s="21">
        <v>3</v>
      </c>
      <c r="F5" s="22">
        <f>AE5/E2/6</f>
        <v>2.9722222222222219</v>
      </c>
      <c r="G5" s="23">
        <v>18</v>
      </c>
      <c r="H5" s="24">
        <v>18</v>
      </c>
      <c r="I5" s="24">
        <v>18</v>
      </c>
      <c r="J5" s="24">
        <v>18</v>
      </c>
      <c r="K5" s="24">
        <v>18</v>
      </c>
      <c r="L5" s="24">
        <v>17</v>
      </c>
      <c r="M5" s="24">
        <v>18</v>
      </c>
      <c r="N5" s="24">
        <v>18</v>
      </c>
      <c r="O5" s="24">
        <v>18</v>
      </c>
      <c r="P5" s="24">
        <v>18</v>
      </c>
      <c r="Q5" s="24">
        <v>18</v>
      </c>
      <c r="R5" s="24">
        <v>18</v>
      </c>
      <c r="S5" s="24">
        <v>18</v>
      </c>
      <c r="T5" s="24">
        <v>18</v>
      </c>
      <c r="U5" s="24">
        <v>18</v>
      </c>
      <c r="V5" s="25">
        <v>18</v>
      </c>
      <c r="W5" s="25">
        <v>18</v>
      </c>
      <c r="X5" s="25">
        <v>18</v>
      </c>
      <c r="Y5" s="25">
        <v>17</v>
      </c>
      <c r="Z5" s="25">
        <v>18</v>
      </c>
      <c r="AA5" s="25">
        <v>18</v>
      </c>
      <c r="AB5" s="25">
        <v>18</v>
      </c>
      <c r="AC5" s="26">
        <v>18</v>
      </c>
      <c r="AD5" s="27">
        <v>16</v>
      </c>
      <c r="AE5" s="19">
        <f t="shared" si="0"/>
        <v>428</v>
      </c>
      <c r="AF5" s="140"/>
    </row>
    <row r="6" spans="1:32" ht="15" thickBot="1" x14ac:dyDescent="0.35">
      <c r="A6" s="28">
        <v>3</v>
      </c>
      <c r="B6" s="162" t="s">
        <v>12</v>
      </c>
      <c r="C6" s="163"/>
      <c r="D6" s="164"/>
      <c r="E6" s="29">
        <v>3</v>
      </c>
      <c r="F6" s="13">
        <f>AE6/E2/6</f>
        <v>2.9097222222222219</v>
      </c>
      <c r="G6" s="30">
        <v>18</v>
      </c>
      <c r="H6" s="31">
        <v>17</v>
      </c>
      <c r="I6" s="31">
        <v>18</v>
      </c>
      <c r="J6" s="31">
        <v>18</v>
      </c>
      <c r="K6" s="31">
        <v>18</v>
      </c>
      <c r="L6" s="31">
        <v>17</v>
      </c>
      <c r="M6" s="31">
        <v>18</v>
      </c>
      <c r="N6" s="31">
        <v>18</v>
      </c>
      <c r="O6" s="31">
        <v>17</v>
      </c>
      <c r="P6" s="31">
        <v>15</v>
      </c>
      <c r="Q6" s="31">
        <v>18</v>
      </c>
      <c r="R6" s="31">
        <v>18</v>
      </c>
      <c r="S6" s="31">
        <v>17</v>
      </c>
      <c r="T6" s="31">
        <v>18</v>
      </c>
      <c r="U6" s="31">
        <v>17</v>
      </c>
      <c r="V6" s="32">
        <v>18</v>
      </c>
      <c r="W6" s="32">
        <v>18</v>
      </c>
      <c r="X6" s="32">
        <v>18</v>
      </c>
      <c r="Y6" s="32">
        <v>17</v>
      </c>
      <c r="Z6" s="32">
        <v>18</v>
      </c>
      <c r="AA6" s="32">
        <v>18</v>
      </c>
      <c r="AB6" s="32">
        <v>18</v>
      </c>
      <c r="AC6" s="33">
        <v>18</v>
      </c>
      <c r="AD6" s="34">
        <v>14</v>
      </c>
      <c r="AE6" s="35">
        <f t="shared" si="0"/>
        <v>419</v>
      </c>
      <c r="AF6" s="133"/>
    </row>
    <row r="7" spans="1:32" ht="15" thickBot="1" x14ac:dyDescent="0.35">
      <c r="A7" s="36">
        <v>4</v>
      </c>
      <c r="B7" s="129" t="s">
        <v>13</v>
      </c>
      <c r="C7" s="130"/>
      <c r="D7" s="131"/>
      <c r="E7" s="12">
        <v>3</v>
      </c>
      <c r="F7" s="13">
        <f>AE7/E2/6</f>
        <v>2.6944444444444446</v>
      </c>
      <c r="G7" s="14">
        <v>18</v>
      </c>
      <c r="H7" s="15">
        <v>16</v>
      </c>
      <c r="I7" s="15">
        <v>18</v>
      </c>
      <c r="J7" s="15">
        <v>18</v>
      </c>
      <c r="K7" s="15">
        <v>18</v>
      </c>
      <c r="L7" s="15">
        <v>10</v>
      </c>
      <c r="M7" s="15">
        <v>16</v>
      </c>
      <c r="N7" s="15">
        <v>14</v>
      </c>
      <c r="O7" s="15">
        <v>15</v>
      </c>
      <c r="P7" s="15">
        <v>16</v>
      </c>
      <c r="Q7" s="15">
        <v>18</v>
      </c>
      <c r="R7" s="15">
        <v>18</v>
      </c>
      <c r="S7" s="15">
        <v>16</v>
      </c>
      <c r="T7" s="15">
        <v>16</v>
      </c>
      <c r="U7" s="15">
        <v>14</v>
      </c>
      <c r="V7" s="16">
        <v>18</v>
      </c>
      <c r="W7" s="16">
        <v>16</v>
      </c>
      <c r="X7" s="16">
        <v>16</v>
      </c>
      <c r="Y7" s="16">
        <v>17</v>
      </c>
      <c r="Z7" s="16">
        <v>16</v>
      </c>
      <c r="AA7" s="16">
        <v>16</v>
      </c>
      <c r="AB7" s="16">
        <v>16</v>
      </c>
      <c r="AC7" s="17">
        <v>18</v>
      </c>
      <c r="AD7" s="37">
        <v>14</v>
      </c>
      <c r="AE7" s="38">
        <f t="shared" si="0"/>
        <v>388</v>
      </c>
      <c r="AF7" s="132">
        <f>SUM(G7:AD8)</f>
        <v>810</v>
      </c>
    </row>
    <row r="8" spans="1:32" ht="15" thickBot="1" x14ac:dyDescent="0.35">
      <c r="A8" s="39">
        <v>5</v>
      </c>
      <c r="B8" s="134" t="s">
        <v>14</v>
      </c>
      <c r="C8" s="135"/>
      <c r="D8" s="136"/>
      <c r="E8" s="29">
        <v>3</v>
      </c>
      <c r="F8" s="40">
        <f>AE8/E2/6</f>
        <v>2.9305555555555554</v>
      </c>
      <c r="G8" s="41">
        <v>18</v>
      </c>
      <c r="H8" s="42">
        <v>17</v>
      </c>
      <c r="I8" s="42">
        <v>18</v>
      </c>
      <c r="J8" s="42">
        <v>18</v>
      </c>
      <c r="K8" s="42">
        <v>18</v>
      </c>
      <c r="L8" s="42">
        <v>17</v>
      </c>
      <c r="M8" s="42">
        <v>17</v>
      </c>
      <c r="N8" s="42">
        <v>18</v>
      </c>
      <c r="O8" s="42">
        <v>18</v>
      </c>
      <c r="P8" s="42">
        <v>15</v>
      </c>
      <c r="Q8" s="42">
        <v>18</v>
      </c>
      <c r="R8" s="42">
        <v>18</v>
      </c>
      <c r="S8" s="42">
        <v>17</v>
      </c>
      <c r="T8" s="42">
        <v>17</v>
      </c>
      <c r="U8" s="42">
        <v>18</v>
      </c>
      <c r="V8" s="43">
        <v>18</v>
      </c>
      <c r="W8" s="43">
        <v>18</v>
      </c>
      <c r="X8" s="43">
        <v>16</v>
      </c>
      <c r="Y8" s="43">
        <v>18</v>
      </c>
      <c r="Z8" s="43">
        <v>18</v>
      </c>
      <c r="AA8" s="43">
        <v>18</v>
      </c>
      <c r="AB8" s="43">
        <v>18</v>
      </c>
      <c r="AC8" s="44">
        <v>18</v>
      </c>
      <c r="AD8" s="45">
        <v>18</v>
      </c>
      <c r="AE8" s="46">
        <f t="shared" si="0"/>
        <v>422</v>
      </c>
      <c r="AF8" s="133"/>
    </row>
    <row r="9" spans="1:32" ht="15" customHeight="1" thickBot="1" x14ac:dyDescent="0.35">
      <c r="A9" s="47">
        <v>6</v>
      </c>
      <c r="B9" s="137" t="s">
        <v>15</v>
      </c>
      <c r="C9" s="138"/>
      <c r="D9" s="139"/>
      <c r="E9" s="12">
        <v>3</v>
      </c>
      <c r="F9" s="13">
        <f>AE9/E2/6</f>
        <v>2.7361111111111112</v>
      </c>
      <c r="G9" s="48">
        <v>18</v>
      </c>
      <c r="H9" s="49">
        <v>17</v>
      </c>
      <c r="I9" s="49">
        <v>18</v>
      </c>
      <c r="J9" s="49">
        <v>18</v>
      </c>
      <c r="K9" s="49">
        <v>18</v>
      </c>
      <c r="L9" s="49">
        <v>17</v>
      </c>
      <c r="M9" s="49">
        <v>13</v>
      </c>
      <c r="N9" s="49">
        <v>16</v>
      </c>
      <c r="O9" s="49">
        <v>13</v>
      </c>
      <c r="P9" s="49">
        <v>14</v>
      </c>
      <c r="Q9" s="49">
        <v>18</v>
      </c>
      <c r="R9" s="49">
        <v>18</v>
      </c>
      <c r="S9" s="49">
        <v>15</v>
      </c>
      <c r="T9" s="49">
        <v>18</v>
      </c>
      <c r="U9" s="49">
        <v>18</v>
      </c>
      <c r="V9" s="50">
        <v>18</v>
      </c>
      <c r="W9" s="50">
        <v>14</v>
      </c>
      <c r="X9" s="50">
        <v>12</v>
      </c>
      <c r="Y9" s="50">
        <v>15</v>
      </c>
      <c r="Z9" s="50">
        <v>18</v>
      </c>
      <c r="AA9" s="50">
        <v>18</v>
      </c>
      <c r="AB9" s="50">
        <v>16</v>
      </c>
      <c r="AC9" s="51">
        <v>18</v>
      </c>
      <c r="AD9" s="18">
        <v>16</v>
      </c>
      <c r="AE9" s="38">
        <f t="shared" si="0"/>
        <v>394</v>
      </c>
      <c r="AF9" s="132">
        <f>SUM(G9:AD11)</f>
        <v>1118</v>
      </c>
    </row>
    <row r="10" spans="1:32" ht="15" customHeight="1" thickBot="1" x14ac:dyDescent="0.35">
      <c r="A10" s="52">
        <v>7</v>
      </c>
      <c r="B10" s="141" t="s">
        <v>16</v>
      </c>
      <c r="C10" s="142"/>
      <c r="D10" s="143"/>
      <c r="E10" s="21">
        <v>3</v>
      </c>
      <c r="F10" s="40">
        <f>AE10/E2/6</f>
        <v>2.5416666666666665</v>
      </c>
      <c r="G10" s="23">
        <v>18</v>
      </c>
      <c r="H10" s="24">
        <v>17</v>
      </c>
      <c r="I10" s="24">
        <v>14</v>
      </c>
      <c r="J10" s="24">
        <v>16</v>
      </c>
      <c r="K10" s="24">
        <v>18</v>
      </c>
      <c r="L10" s="24">
        <v>16</v>
      </c>
      <c r="M10" s="24">
        <v>15</v>
      </c>
      <c r="N10" s="24">
        <v>14</v>
      </c>
      <c r="O10" s="24">
        <v>17</v>
      </c>
      <c r="P10" s="24">
        <v>13</v>
      </c>
      <c r="Q10" s="24">
        <v>18</v>
      </c>
      <c r="R10" s="24">
        <v>18</v>
      </c>
      <c r="S10" s="24">
        <v>13</v>
      </c>
      <c r="T10" s="24">
        <v>18</v>
      </c>
      <c r="U10" s="24">
        <v>16</v>
      </c>
      <c r="V10" s="25">
        <v>18</v>
      </c>
      <c r="W10" s="25">
        <v>12</v>
      </c>
      <c r="X10" s="25">
        <v>16</v>
      </c>
      <c r="Y10" s="25">
        <v>13</v>
      </c>
      <c r="Z10" s="25">
        <v>12</v>
      </c>
      <c r="AA10" s="25">
        <v>12</v>
      </c>
      <c r="AB10" s="25">
        <v>12</v>
      </c>
      <c r="AC10" s="26">
        <v>18</v>
      </c>
      <c r="AD10" s="27">
        <v>12</v>
      </c>
      <c r="AE10" s="19">
        <f t="shared" si="0"/>
        <v>366</v>
      </c>
      <c r="AF10" s="140"/>
    </row>
    <row r="11" spans="1:32" ht="15" customHeight="1" thickBot="1" x14ac:dyDescent="0.35">
      <c r="A11" s="53">
        <v>8</v>
      </c>
      <c r="B11" s="144" t="s">
        <v>17</v>
      </c>
      <c r="C11" s="145"/>
      <c r="D11" s="146"/>
      <c r="E11" s="29">
        <v>3</v>
      </c>
      <c r="F11" s="40">
        <f>AE11/E2/6</f>
        <v>2.4861111111111112</v>
      </c>
      <c r="G11" s="41">
        <v>18</v>
      </c>
      <c r="H11" s="42">
        <v>13</v>
      </c>
      <c r="I11" s="42">
        <v>18</v>
      </c>
      <c r="J11" s="42">
        <v>14</v>
      </c>
      <c r="K11" s="42">
        <v>18</v>
      </c>
      <c r="L11" s="42">
        <v>15</v>
      </c>
      <c r="M11" s="42">
        <v>14</v>
      </c>
      <c r="N11" s="42">
        <v>16</v>
      </c>
      <c r="O11" s="42">
        <v>15</v>
      </c>
      <c r="P11" s="42">
        <v>13</v>
      </c>
      <c r="Q11" s="42">
        <v>18</v>
      </c>
      <c r="R11" s="42">
        <v>18</v>
      </c>
      <c r="S11" s="42">
        <v>14</v>
      </c>
      <c r="T11" s="42">
        <v>18</v>
      </c>
      <c r="U11" s="42">
        <v>14</v>
      </c>
      <c r="V11" s="43">
        <v>14</v>
      </c>
      <c r="W11" s="43">
        <v>11</v>
      </c>
      <c r="X11" s="43">
        <v>17</v>
      </c>
      <c r="Y11" s="43">
        <v>16</v>
      </c>
      <c r="Z11" s="43">
        <v>12</v>
      </c>
      <c r="AA11" s="43">
        <v>10</v>
      </c>
      <c r="AB11" s="43">
        <v>16</v>
      </c>
      <c r="AC11" s="44">
        <v>18</v>
      </c>
      <c r="AD11" s="45">
        <v>8</v>
      </c>
      <c r="AE11" s="46">
        <f t="shared" si="0"/>
        <v>358</v>
      </c>
      <c r="AF11" s="133"/>
    </row>
    <row r="12" spans="1:32" ht="15" thickBot="1" x14ac:dyDescent="0.35">
      <c r="A12" s="112" t="s">
        <v>18</v>
      </c>
      <c r="B12" s="113"/>
      <c r="C12" s="113"/>
      <c r="D12" s="113"/>
      <c r="E12" s="113"/>
      <c r="F12" s="114"/>
      <c r="AF12" s="54">
        <f>SUM(AF4:AF11)</f>
        <v>3179</v>
      </c>
    </row>
    <row r="13" spans="1:32" ht="15" thickBot="1" x14ac:dyDescent="0.35">
      <c r="A13" s="65" t="s">
        <v>4</v>
      </c>
      <c r="B13" s="115" t="s">
        <v>19</v>
      </c>
      <c r="C13" s="116"/>
      <c r="D13" s="117"/>
      <c r="E13" s="56" t="s">
        <v>6</v>
      </c>
      <c r="F13" s="57" t="s">
        <v>7</v>
      </c>
    </row>
    <row r="14" spans="1:32" ht="15" thickBot="1" x14ac:dyDescent="0.35">
      <c r="A14" s="58">
        <v>1</v>
      </c>
      <c r="B14" s="118" t="s">
        <v>20</v>
      </c>
      <c r="C14" s="119"/>
      <c r="D14" s="120"/>
      <c r="E14" s="56">
        <v>3</v>
      </c>
      <c r="F14" s="59">
        <f>AF4/E2/18</f>
        <v>2.8958333333333335</v>
      </c>
    </row>
    <row r="15" spans="1:32" ht="15" thickBot="1" x14ac:dyDescent="0.35">
      <c r="A15" s="60">
        <v>2</v>
      </c>
      <c r="B15" s="121" t="s">
        <v>21</v>
      </c>
      <c r="C15" s="122"/>
      <c r="D15" s="123"/>
      <c r="E15" s="56">
        <v>3</v>
      </c>
      <c r="F15" s="59">
        <f>AF7/E2/12</f>
        <v>2.8125</v>
      </c>
    </row>
    <row r="16" spans="1:32" ht="15" thickBot="1" x14ac:dyDescent="0.35">
      <c r="A16" s="61">
        <v>3</v>
      </c>
      <c r="B16" s="124" t="s">
        <v>22</v>
      </c>
      <c r="C16" s="125"/>
      <c r="D16" s="126"/>
      <c r="E16" s="62">
        <v>3</v>
      </c>
      <c r="F16" s="63">
        <f>AF9/E2/18</f>
        <v>2.5879629629629632</v>
      </c>
    </row>
    <row r="17" spans="1:13" ht="29.4" customHeight="1" thickBot="1" x14ac:dyDescent="0.35">
      <c r="A17" s="102" t="s">
        <v>23</v>
      </c>
      <c r="B17" s="127"/>
      <c r="C17" s="127"/>
      <c r="D17" s="127"/>
      <c r="E17" s="128"/>
      <c r="F17" s="64">
        <f>AF12/E2/48</f>
        <v>2.7595486111111112</v>
      </c>
    </row>
    <row r="19" spans="1:13" ht="14.4" customHeight="1" x14ac:dyDescent="0.3">
      <c r="A19" s="103" t="s">
        <v>142</v>
      </c>
      <c r="B19" s="104"/>
      <c r="C19" s="104"/>
      <c r="D19" s="104"/>
      <c r="E19" s="104"/>
      <c r="F19" s="104"/>
      <c r="G19" s="104"/>
      <c r="H19" s="104"/>
      <c r="I19" s="104"/>
      <c r="J19" s="104"/>
      <c r="K19" s="104"/>
      <c r="L19" s="104"/>
      <c r="M19" s="105"/>
    </row>
    <row r="20" spans="1:13" x14ac:dyDescent="0.3">
      <c r="A20" s="106"/>
      <c r="B20" s="107"/>
      <c r="C20" s="107"/>
      <c r="D20" s="107"/>
      <c r="E20" s="107"/>
      <c r="F20" s="107"/>
      <c r="G20" s="107"/>
      <c r="H20" s="107"/>
      <c r="I20" s="107"/>
      <c r="J20" s="107"/>
      <c r="K20" s="107"/>
      <c r="L20" s="107"/>
      <c r="M20" s="108"/>
    </row>
    <row r="21" spans="1:13" x14ac:dyDescent="0.3">
      <c r="A21" s="106"/>
      <c r="B21" s="107"/>
      <c r="C21" s="107"/>
      <c r="D21" s="107"/>
      <c r="E21" s="107"/>
      <c r="F21" s="107"/>
      <c r="G21" s="107"/>
      <c r="H21" s="107"/>
      <c r="I21" s="107"/>
      <c r="J21" s="107"/>
      <c r="K21" s="107"/>
      <c r="L21" s="107"/>
      <c r="M21" s="108"/>
    </row>
    <row r="22" spans="1:13" x14ac:dyDescent="0.3">
      <c r="A22" s="106"/>
      <c r="B22" s="107"/>
      <c r="C22" s="107"/>
      <c r="D22" s="107"/>
      <c r="E22" s="107"/>
      <c r="F22" s="107"/>
      <c r="G22" s="107"/>
      <c r="H22" s="107"/>
      <c r="I22" s="107"/>
      <c r="J22" s="107"/>
      <c r="K22" s="107"/>
      <c r="L22" s="107"/>
      <c r="M22" s="108"/>
    </row>
    <row r="23" spans="1:13" x14ac:dyDescent="0.3">
      <c r="A23" s="106"/>
      <c r="B23" s="107"/>
      <c r="C23" s="107"/>
      <c r="D23" s="107"/>
      <c r="E23" s="107"/>
      <c r="F23" s="107"/>
      <c r="G23" s="107"/>
      <c r="H23" s="107"/>
      <c r="I23" s="107"/>
      <c r="J23" s="107"/>
      <c r="K23" s="107"/>
      <c r="L23" s="107"/>
      <c r="M23" s="108"/>
    </row>
    <row r="24" spans="1:13" x14ac:dyDescent="0.3">
      <c r="A24" s="106"/>
      <c r="B24" s="107"/>
      <c r="C24" s="107"/>
      <c r="D24" s="107"/>
      <c r="E24" s="107"/>
      <c r="F24" s="107"/>
      <c r="G24" s="107"/>
      <c r="H24" s="107"/>
      <c r="I24" s="107"/>
      <c r="J24" s="107"/>
      <c r="K24" s="107"/>
      <c r="L24" s="107"/>
      <c r="M24" s="108"/>
    </row>
    <row r="25" spans="1:13" x14ac:dyDescent="0.3">
      <c r="A25" s="106"/>
      <c r="B25" s="107"/>
      <c r="C25" s="107"/>
      <c r="D25" s="107"/>
      <c r="E25" s="107"/>
      <c r="F25" s="107"/>
      <c r="G25" s="107"/>
      <c r="H25" s="107"/>
      <c r="I25" s="107"/>
      <c r="J25" s="107"/>
      <c r="K25" s="107"/>
      <c r="L25" s="107"/>
      <c r="M25" s="108"/>
    </row>
    <row r="26" spans="1:13" x14ac:dyDescent="0.3">
      <c r="A26" s="106"/>
      <c r="B26" s="107"/>
      <c r="C26" s="107"/>
      <c r="D26" s="107"/>
      <c r="E26" s="107"/>
      <c r="F26" s="107"/>
      <c r="G26" s="107"/>
      <c r="H26" s="107"/>
      <c r="I26" s="107"/>
      <c r="J26" s="107"/>
      <c r="K26" s="107"/>
      <c r="L26" s="107"/>
      <c r="M26" s="108"/>
    </row>
    <row r="27" spans="1:13" x14ac:dyDescent="0.3">
      <c r="A27" s="106"/>
      <c r="B27" s="107"/>
      <c r="C27" s="107"/>
      <c r="D27" s="107"/>
      <c r="E27" s="107"/>
      <c r="F27" s="107"/>
      <c r="G27" s="107"/>
      <c r="H27" s="107"/>
      <c r="I27" s="107"/>
      <c r="J27" s="107"/>
      <c r="K27" s="107"/>
      <c r="L27" s="107"/>
      <c r="M27" s="108"/>
    </row>
    <row r="28" spans="1:13" x14ac:dyDescent="0.3">
      <c r="A28" s="106"/>
      <c r="B28" s="107"/>
      <c r="C28" s="107"/>
      <c r="D28" s="107"/>
      <c r="E28" s="107"/>
      <c r="F28" s="107"/>
      <c r="G28" s="107"/>
      <c r="H28" s="107"/>
      <c r="I28" s="107"/>
      <c r="J28" s="107"/>
      <c r="K28" s="107"/>
      <c r="L28" s="107"/>
      <c r="M28" s="108"/>
    </row>
    <row r="29" spans="1:13" x14ac:dyDescent="0.3">
      <c r="A29" s="106"/>
      <c r="B29" s="107"/>
      <c r="C29" s="107"/>
      <c r="D29" s="107"/>
      <c r="E29" s="107"/>
      <c r="F29" s="107"/>
      <c r="G29" s="107"/>
      <c r="H29" s="107"/>
      <c r="I29" s="107"/>
      <c r="J29" s="107"/>
      <c r="K29" s="107"/>
      <c r="L29" s="107"/>
      <c r="M29" s="108"/>
    </row>
    <row r="30" spans="1:13" x14ac:dyDescent="0.3">
      <c r="A30" s="106"/>
      <c r="B30" s="107"/>
      <c r="C30" s="107"/>
      <c r="D30" s="107"/>
      <c r="E30" s="107"/>
      <c r="F30" s="107"/>
      <c r="G30" s="107"/>
      <c r="H30" s="107"/>
      <c r="I30" s="107"/>
      <c r="J30" s="107"/>
      <c r="K30" s="107"/>
      <c r="L30" s="107"/>
      <c r="M30" s="108"/>
    </row>
    <row r="31" spans="1:13" x14ac:dyDescent="0.3">
      <c r="A31" s="106"/>
      <c r="B31" s="107"/>
      <c r="C31" s="107"/>
      <c r="D31" s="107"/>
      <c r="E31" s="107"/>
      <c r="F31" s="107"/>
      <c r="G31" s="107"/>
      <c r="H31" s="107"/>
      <c r="I31" s="107"/>
      <c r="J31" s="107"/>
      <c r="K31" s="107"/>
      <c r="L31" s="107"/>
      <c r="M31" s="108"/>
    </row>
    <row r="32" spans="1:13" x14ac:dyDescent="0.3">
      <c r="A32" s="106"/>
      <c r="B32" s="107"/>
      <c r="C32" s="107"/>
      <c r="D32" s="107"/>
      <c r="E32" s="107"/>
      <c r="F32" s="107"/>
      <c r="G32" s="107"/>
      <c r="H32" s="107"/>
      <c r="I32" s="107"/>
      <c r="J32" s="107"/>
      <c r="K32" s="107"/>
      <c r="L32" s="107"/>
      <c r="M32" s="108"/>
    </row>
    <row r="33" spans="1:13" x14ac:dyDescent="0.3">
      <c r="A33" s="106"/>
      <c r="B33" s="107"/>
      <c r="C33" s="107"/>
      <c r="D33" s="107"/>
      <c r="E33" s="107"/>
      <c r="F33" s="107"/>
      <c r="G33" s="107"/>
      <c r="H33" s="107"/>
      <c r="I33" s="107"/>
      <c r="J33" s="107"/>
      <c r="K33" s="107"/>
      <c r="L33" s="107"/>
      <c r="M33" s="108"/>
    </row>
    <row r="34" spans="1:13" x14ac:dyDescent="0.3">
      <c r="A34" s="106"/>
      <c r="B34" s="107"/>
      <c r="C34" s="107"/>
      <c r="D34" s="107"/>
      <c r="E34" s="107"/>
      <c r="F34" s="107"/>
      <c r="G34" s="107"/>
      <c r="H34" s="107"/>
      <c r="I34" s="107"/>
      <c r="J34" s="107"/>
      <c r="K34" s="107"/>
      <c r="L34" s="107"/>
      <c r="M34" s="108"/>
    </row>
    <row r="35" spans="1:13" x14ac:dyDescent="0.3">
      <c r="A35" s="106"/>
      <c r="B35" s="107"/>
      <c r="C35" s="107"/>
      <c r="D35" s="107"/>
      <c r="E35" s="107"/>
      <c r="F35" s="107"/>
      <c r="G35" s="107"/>
      <c r="H35" s="107"/>
      <c r="I35" s="107"/>
      <c r="J35" s="107"/>
      <c r="K35" s="107"/>
      <c r="L35" s="107"/>
      <c r="M35" s="108"/>
    </row>
    <row r="36" spans="1:13" x14ac:dyDescent="0.3">
      <c r="A36" s="106"/>
      <c r="B36" s="107"/>
      <c r="C36" s="107"/>
      <c r="D36" s="107"/>
      <c r="E36" s="107"/>
      <c r="F36" s="107"/>
      <c r="G36" s="107"/>
      <c r="H36" s="107"/>
      <c r="I36" s="107"/>
      <c r="J36" s="107"/>
      <c r="K36" s="107"/>
      <c r="L36" s="107"/>
      <c r="M36" s="108"/>
    </row>
    <row r="37" spans="1:13" x14ac:dyDescent="0.3">
      <c r="A37" s="106"/>
      <c r="B37" s="107"/>
      <c r="C37" s="107"/>
      <c r="D37" s="107"/>
      <c r="E37" s="107"/>
      <c r="F37" s="107"/>
      <c r="G37" s="107"/>
      <c r="H37" s="107"/>
      <c r="I37" s="107"/>
      <c r="J37" s="107"/>
      <c r="K37" s="107"/>
      <c r="L37" s="107"/>
      <c r="M37" s="108"/>
    </row>
    <row r="38" spans="1:13" x14ac:dyDescent="0.3">
      <c r="A38" s="106"/>
      <c r="B38" s="107"/>
      <c r="C38" s="107"/>
      <c r="D38" s="107"/>
      <c r="E38" s="107"/>
      <c r="F38" s="107"/>
      <c r="G38" s="107"/>
      <c r="H38" s="107"/>
      <c r="I38" s="107"/>
      <c r="J38" s="107"/>
      <c r="K38" s="107"/>
      <c r="L38" s="107"/>
      <c r="M38" s="108"/>
    </row>
    <row r="39" spans="1:13" x14ac:dyDescent="0.3">
      <c r="A39" s="109"/>
      <c r="B39" s="110"/>
      <c r="C39" s="110"/>
      <c r="D39" s="110"/>
      <c r="E39" s="110"/>
      <c r="F39" s="110"/>
      <c r="G39" s="110"/>
      <c r="H39" s="110"/>
      <c r="I39" s="110"/>
      <c r="J39" s="110"/>
      <c r="K39" s="110"/>
      <c r="L39" s="110"/>
      <c r="M39" s="111"/>
    </row>
  </sheetData>
  <mergeCells count="22">
    <mergeCell ref="A1:D1"/>
    <mergeCell ref="A2:D2"/>
    <mergeCell ref="G2:AF2"/>
    <mergeCell ref="B3:D3"/>
    <mergeCell ref="B4:D4"/>
    <mergeCell ref="AF4:AF6"/>
    <mergeCell ref="B5:D5"/>
    <mergeCell ref="B6:D6"/>
    <mergeCell ref="B7:D7"/>
    <mergeCell ref="AF7:AF8"/>
    <mergeCell ref="B8:D8"/>
    <mergeCell ref="B9:D9"/>
    <mergeCell ref="AF9:AF11"/>
    <mergeCell ref="B10:D10"/>
    <mergeCell ref="B11:D11"/>
    <mergeCell ref="A19:M39"/>
    <mergeCell ref="A12:F12"/>
    <mergeCell ref="B13:D13"/>
    <mergeCell ref="B14:D14"/>
    <mergeCell ref="B15:D15"/>
    <mergeCell ref="B16:D16"/>
    <mergeCell ref="A17:E17"/>
  </mergeCells>
  <pageMargins left="0.7" right="0.7" top="0.75" bottom="0.75" header="0.3" footer="0.3"/>
  <pageSetup paperSize="9"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9"/>
  <sheetViews>
    <sheetView zoomScale="75" zoomScaleNormal="75" workbookViewId="0">
      <selection activeCell="G44" sqref="G44"/>
    </sheetView>
  </sheetViews>
  <sheetFormatPr defaultRowHeight="14.4" x14ac:dyDescent="0.3"/>
  <cols>
    <col min="1" max="1" width="4.5546875" customWidth="1"/>
    <col min="2" max="2" width="35.6640625" customWidth="1"/>
    <col min="10" max="10" width="6.5546875" customWidth="1"/>
    <col min="11" max="11" width="36.88671875" customWidth="1"/>
    <col min="20" max="20" width="38.109375" customWidth="1"/>
  </cols>
  <sheetData>
    <row r="1" spans="1:78" ht="31.8" customHeight="1" thickBot="1" x14ac:dyDescent="0.35">
      <c r="A1" s="175" t="s">
        <v>135</v>
      </c>
      <c r="B1" s="175"/>
      <c r="C1" s="175"/>
      <c r="D1" s="175"/>
      <c r="E1" s="175"/>
      <c r="F1" s="175"/>
      <c r="G1" s="175"/>
      <c r="H1" s="176"/>
      <c r="J1" s="177" t="s">
        <v>138</v>
      </c>
      <c r="K1" s="178"/>
      <c r="L1" s="178"/>
      <c r="M1" s="178"/>
      <c r="N1" s="178"/>
      <c r="O1" s="178"/>
      <c r="P1" s="178"/>
      <c r="Q1" s="179"/>
      <c r="S1" s="165" t="s">
        <v>139</v>
      </c>
      <c r="T1" s="166"/>
      <c r="U1" s="166"/>
      <c r="V1" s="166"/>
      <c r="W1" s="166"/>
      <c r="X1" s="166"/>
      <c r="Y1" s="166"/>
      <c r="Z1" s="167"/>
    </row>
    <row r="2" spans="1:78" ht="22.2" customHeight="1" thickBot="1" x14ac:dyDescent="0.35">
      <c r="A2" s="67" t="s">
        <v>25</v>
      </c>
      <c r="B2" s="69" t="s">
        <v>32</v>
      </c>
      <c r="C2" s="168" t="s">
        <v>33</v>
      </c>
      <c r="D2" s="169"/>
      <c r="E2" s="169"/>
      <c r="F2" s="169"/>
      <c r="G2" s="169"/>
      <c r="H2" s="170"/>
      <c r="J2" s="67" t="s">
        <v>25</v>
      </c>
      <c r="K2" s="69" t="s">
        <v>32</v>
      </c>
      <c r="L2" s="168" t="s">
        <v>33</v>
      </c>
      <c r="M2" s="169"/>
      <c r="N2" s="169"/>
      <c r="O2" s="169"/>
      <c r="P2" s="169"/>
      <c r="Q2" s="170"/>
      <c r="S2" s="67" t="s">
        <v>25</v>
      </c>
      <c r="T2" s="69" t="s">
        <v>32</v>
      </c>
      <c r="U2" s="168" t="s">
        <v>33</v>
      </c>
      <c r="V2" s="169"/>
      <c r="W2" s="169"/>
      <c r="X2" s="169"/>
      <c r="Y2" s="169"/>
      <c r="Z2" s="170"/>
    </row>
    <row r="3" spans="1:78" ht="34.799999999999997" customHeight="1" thickBot="1" x14ac:dyDescent="0.35">
      <c r="A3" s="99">
        <v>1</v>
      </c>
      <c r="B3" s="101" t="s">
        <v>34</v>
      </c>
      <c r="C3" s="82" t="s">
        <v>35</v>
      </c>
      <c r="D3" s="83" t="s">
        <v>31</v>
      </c>
      <c r="E3" s="82" t="s">
        <v>36</v>
      </c>
      <c r="F3" s="83" t="s">
        <v>31</v>
      </c>
      <c r="G3" s="82" t="s">
        <v>37</v>
      </c>
      <c r="H3" s="83" t="s">
        <v>31</v>
      </c>
      <c r="J3" s="99">
        <v>1</v>
      </c>
      <c r="K3" s="101" t="s">
        <v>34</v>
      </c>
      <c r="L3" s="82" t="s">
        <v>35</v>
      </c>
      <c r="M3" s="83" t="s">
        <v>31</v>
      </c>
      <c r="N3" s="82" t="s">
        <v>36</v>
      </c>
      <c r="O3" s="83" t="s">
        <v>31</v>
      </c>
      <c r="P3" s="82" t="s">
        <v>37</v>
      </c>
      <c r="Q3" s="83" t="s">
        <v>31</v>
      </c>
      <c r="S3" s="99">
        <v>1</v>
      </c>
      <c r="T3" s="101" t="s">
        <v>34</v>
      </c>
      <c r="U3" s="82" t="s">
        <v>35</v>
      </c>
      <c r="V3" s="83" t="s">
        <v>31</v>
      </c>
      <c r="W3" s="82" t="s">
        <v>36</v>
      </c>
      <c r="X3" s="83" t="s">
        <v>31</v>
      </c>
      <c r="Y3" s="82" t="s">
        <v>37</v>
      </c>
      <c r="Z3" s="83" t="s">
        <v>31</v>
      </c>
    </row>
    <row r="4" spans="1:78" ht="27.6" customHeight="1" x14ac:dyDescent="0.3">
      <c r="A4" s="93" t="s">
        <v>44</v>
      </c>
      <c r="B4" s="94" t="s">
        <v>38</v>
      </c>
      <c r="C4" s="91">
        <v>21</v>
      </c>
      <c r="D4" s="85">
        <f>C4/C59</f>
        <v>0.875</v>
      </c>
      <c r="E4" s="80">
        <v>2</v>
      </c>
      <c r="F4" s="85">
        <f>E4/C59</f>
        <v>8.3333333333333329E-2</v>
      </c>
      <c r="G4" s="80">
        <v>0</v>
      </c>
      <c r="H4" s="85">
        <f>G4/C59</f>
        <v>0</v>
      </c>
      <c r="J4" s="93" t="s">
        <v>44</v>
      </c>
      <c r="K4" s="94" t="s">
        <v>38</v>
      </c>
      <c r="L4" s="91">
        <v>23</v>
      </c>
      <c r="M4" s="85">
        <f>L4/L59</f>
        <v>0.54761904761904767</v>
      </c>
      <c r="N4" s="80">
        <v>14</v>
      </c>
      <c r="O4" s="86">
        <f>N4/L59</f>
        <v>0.33333333333333331</v>
      </c>
      <c r="P4" s="80">
        <v>5</v>
      </c>
      <c r="Q4" s="85">
        <f>P4/L59</f>
        <v>0.11904761904761904</v>
      </c>
      <c r="S4" s="93" t="s">
        <v>44</v>
      </c>
      <c r="T4" s="94" t="s">
        <v>38</v>
      </c>
      <c r="U4" s="91">
        <v>63</v>
      </c>
      <c r="V4" s="85">
        <f>U4/U59</f>
        <v>0.5625</v>
      </c>
      <c r="W4" s="80">
        <v>29</v>
      </c>
      <c r="X4" s="86">
        <f>W4/U59</f>
        <v>0.25892857142857145</v>
      </c>
      <c r="Y4" s="80">
        <v>20</v>
      </c>
      <c r="Z4" s="79">
        <f>Y4/U59</f>
        <v>0.17857142857142858</v>
      </c>
    </row>
    <row r="5" spans="1:78" ht="27.6" x14ac:dyDescent="0.3">
      <c r="A5" s="95" t="s">
        <v>45</v>
      </c>
      <c r="B5" s="96" t="s">
        <v>39</v>
      </c>
      <c r="C5" s="72">
        <v>22</v>
      </c>
      <c r="D5" s="77">
        <f>C5/C59</f>
        <v>0.91666666666666663</v>
      </c>
      <c r="E5" s="73">
        <v>0</v>
      </c>
      <c r="F5" s="77">
        <f>E5/C59</f>
        <v>0</v>
      </c>
      <c r="G5" s="73">
        <v>1</v>
      </c>
      <c r="H5" s="74">
        <f>G5/C59</f>
        <v>4.1666666666666664E-2</v>
      </c>
      <c r="J5" s="95" t="s">
        <v>45</v>
      </c>
      <c r="K5" s="96" t="s">
        <v>39</v>
      </c>
      <c r="L5" s="72">
        <v>41</v>
      </c>
      <c r="M5" s="77">
        <f>L5/L59</f>
        <v>0.97619047619047616</v>
      </c>
      <c r="N5" s="73">
        <v>0</v>
      </c>
      <c r="O5" s="77">
        <f>N5/L59</f>
        <v>0</v>
      </c>
      <c r="P5" s="73">
        <v>2</v>
      </c>
      <c r="Q5" s="74">
        <f>P5/L59</f>
        <v>4.7619047619047616E-2</v>
      </c>
      <c r="S5" s="95" t="s">
        <v>45</v>
      </c>
      <c r="T5" s="96" t="s">
        <v>39</v>
      </c>
      <c r="U5" s="72">
        <v>99</v>
      </c>
      <c r="V5" s="77">
        <f>U5/U59</f>
        <v>0.8839285714285714</v>
      </c>
      <c r="W5" s="73">
        <v>6</v>
      </c>
      <c r="X5" s="77">
        <f>W5/U59</f>
        <v>5.3571428571428568E-2</v>
      </c>
      <c r="Y5" s="73">
        <v>8</v>
      </c>
      <c r="Z5" s="74">
        <f>Y5/U59</f>
        <v>7.1428571428571425E-2</v>
      </c>
    </row>
    <row r="6" spans="1:78" ht="27.6" x14ac:dyDescent="0.3">
      <c r="A6" s="95" t="s">
        <v>46</v>
      </c>
      <c r="B6" s="96" t="s">
        <v>40</v>
      </c>
      <c r="C6" s="72">
        <v>18</v>
      </c>
      <c r="D6" s="77">
        <f>C6/C59</f>
        <v>0.75</v>
      </c>
      <c r="E6" s="73">
        <v>3</v>
      </c>
      <c r="F6" s="77">
        <f>E6/C59</f>
        <v>0.125</v>
      </c>
      <c r="G6" s="73">
        <v>3</v>
      </c>
      <c r="H6" s="74">
        <f>G6/C59</f>
        <v>0.125</v>
      </c>
      <c r="J6" s="95" t="s">
        <v>46</v>
      </c>
      <c r="K6" s="96" t="s">
        <v>40</v>
      </c>
      <c r="L6" s="72">
        <v>23</v>
      </c>
      <c r="M6" s="77">
        <f>L6/L59</f>
        <v>0.54761904761904767</v>
      </c>
      <c r="N6" s="73">
        <v>14</v>
      </c>
      <c r="O6" s="86">
        <f>N6/L59</f>
        <v>0.33333333333333331</v>
      </c>
      <c r="P6" s="73">
        <v>6</v>
      </c>
      <c r="Q6" s="79">
        <f>P6/L59</f>
        <v>0.14285714285714285</v>
      </c>
      <c r="S6" s="95" t="s">
        <v>46</v>
      </c>
      <c r="T6" s="96" t="s">
        <v>40</v>
      </c>
      <c r="U6" s="72">
        <v>60</v>
      </c>
      <c r="V6" s="77">
        <f>U6/U59</f>
        <v>0.5357142857142857</v>
      </c>
      <c r="W6" s="73">
        <v>36</v>
      </c>
      <c r="X6" s="86">
        <f>W6/U59</f>
        <v>0.32142857142857145</v>
      </c>
      <c r="Y6" s="73">
        <v>16</v>
      </c>
      <c r="Z6" s="79">
        <f>Y6/U59</f>
        <v>0.14285714285714285</v>
      </c>
    </row>
    <row r="7" spans="1:78" ht="27.6" x14ac:dyDescent="0.3">
      <c r="A7" s="95" t="s">
        <v>47</v>
      </c>
      <c r="B7" s="96" t="s">
        <v>41</v>
      </c>
      <c r="C7" s="72">
        <v>18</v>
      </c>
      <c r="D7" s="77">
        <f>C7/C59</f>
        <v>0.75</v>
      </c>
      <c r="E7" s="73">
        <v>3</v>
      </c>
      <c r="F7" s="77">
        <f>E7/C59</f>
        <v>0.125</v>
      </c>
      <c r="G7" s="73">
        <v>3</v>
      </c>
      <c r="H7" s="74">
        <f>G7/C12</f>
        <v>0.125</v>
      </c>
      <c r="J7" s="95" t="s">
        <v>47</v>
      </c>
      <c r="K7" s="96" t="s">
        <v>41</v>
      </c>
      <c r="L7" s="72">
        <v>19</v>
      </c>
      <c r="M7" s="77">
        <f>L7/L59</f>
        <v>0.45238095238095238</v>
      </c>
      <c r="N7" s="73">
        <v>15</v>
      </c>
      <c r="O7" s="86">
        <f>N7/L59</f>
        <v>0.35714285714285715</v>
      </c>
      <c r="P7" s="73">
        <v>8</v>
      </c>
      <c r="Q7" s="79">
        <f>P7/L59</f>
        <v>0.19047619047619047</v>
      </c>
      <c r="S7" s="95" t="s">
        <v>47</v>
      </c>
      <c r="T7" s="96" t="s">
        <v>41</v>
      </c>
      <c r="U7" s="72">
        <v>47</v>
      </c>
      <c r="V7" s="77">
        <f>U7/U59</f>
        <v>0.41964285714285715</v>
      </c>
      <c r="W7" s="73">
        <v>38</v>
      </c>
      <c r="X7" s="79">
        <f>W7/U59</f>
        <v>0.3392857142857143</v>
      </c>
      <c r="Y7" s="73">
        <v>27</v>
      </c>
      <c r="Z7" s="79">
        <f>Y7/U59</f>
        <v>0.24107142857142858</v>
      </c>
    </row>
    <row r="8" spans="1:78" ht="27.6" x14ac:dyDescent="0.3">
      <c r="A8" s="95" t="s">
        <v>48</v>
      </c>
      <c r="B8" s="96" t="s">
        <v>42</v>
      </c>
      <c r="C8" s="72">
        <v>23</v>
      </c>
      <c r="D8" s="77">
        <f>C8/C59</f>
        <v>0.95833333333333337</v>
      </c>
      <c r="E8" s="73">
        <v>0</v>
      </c>
      <c r="F8" s="77">
        <f>E8/C59</f>
        <v>0</v>
      </c>
      <c r="G8" s="73">
        <v>0</v>
      </c>
      <c r="H8" s="74">
        <f>G8/C59</f>
        <v>0</v>
      </c>
      <c r="J8" s="95" t="s">
        <v>48</v>
      </c>
      <c r="K8" s="96" t="s">
        <v>42</v>
      </c>
      <c r="L8" s="72">
        <v>32</v>
      </c>
      <c r="M8" s="77">
        <f>L8/L59</f>
        <v>0.76190476190476186</v>
      </c>
      <c r="N8" s="73">
        <v>7</v>
      </c>
      <c r="O8" s="86">
        <f>N8/L59</f>
        <v>0.16666666666666666</v>
      </c>
      <c r="P8" s="73">
        <v>3</v>
      </c>
      <c r="Q8" s="74">
        <f>P8/L59</f>
        <v>7.1428571428571425E-2</v>
      </c>
      <c r="S8" s="95" t="s">
        <v>48</v>
      </c>
      <c r="T8" s="96" t="s">
        <v>42</v>
      </c>
      <c r="U8" s="72">
        <v>84</v>
      </c>
      <c r="V8" s="77">
        <f>U8/U59</f>
        <v>0.75</v>
      </c>
      <c r="W8" s="73">
        <v>14</v>
      </c>
      <c r="X8" s="79">
        <f>W8/U59</f>
        <v>0.125</v>
      </c>
      <c r="Y8" s="73">
        <v>13</v>
      </c>
      <c r="Z8" s="79">
        <f>Y8/U59</f>
        <v>0.11607142857142858</v>
      </c>
    </row>
    <row r="9" spans="1:78" ht="28.2" thickBot="1" x14ac:dyDescent="0.35">
      <c r="A9" s="97" t="s">
        <v>49</v>
      </c>
      <c r="B9" s="98" t="s">
        <v>43</v>
      </c>
      <c r="C9" s="92">
        <v>24</v>
      </c>
      <c r="D9" s="78">
        <f>C9/C59</f>
        <v>1</v>
      </c>
      <c r="E9" s="75">
        <v>0</v>
      </c>
      <c r="F9" s="78">
        <f>E9/C59</f>
        <v>0</v>
      </c>
      <c r="G9" s="75">
        <v>0</v>
      </c>
      <c r="H9" s="76">
        <f>G9/C59</f>
        <v>0</v>
      </c>
      <c r="J9" s="97" t="s">
        <v>49</v>
      </c>
      <c r="K9" s="98" t="s">
        <v>43</v>
      </c>
      <c r="L9" s="92">
        <v>32</v>
      </c>
      <c r="M9" s="78">
        <f>L9/L59</f>
        <v>0.76190476190476186</v>
      </c>
      <c r="N9" s="75">
        <v>0</v>
      </c>
      <c r="O9" s="78">
        <f>N9/L59</f>
        <v>0</v>
      </c>
      <c r="P9" s="75">
        <v>1</v>
      </c>
      <c r="Q9" s="76">
        <f>P9/L59</f>
        <v>2.3809523809523808E-2</v>
      </c>
      <c r="S9" s="97" t="s">
        <v>49</v>
      </c>
      <c r="T9" s="98" t="s">
        <v>43</v>
      </c>
      <c r="U9" s="92">
        <v>108</v>
      </c>
      <c r="V9" s="78">
        <f>U9/U59</f>
        <v>0.9642857142857143</v>
      </c>
      <c r="W9" s="75">
        <v>4</v>
      </c>
      <c r="X9" s="78">
        <f>W9/U59</f>
        <v>3.5714285714285712E-2</v>
      </c>
      <c r="Y9" s="75">
        <v>1</v>
      </c>
      <c r="Z9" s="76">
        <f>Y9/U59</f>
        <v>8.9285714285714281E-3</v>
      </c>
    </row>
    <row r="10" spans="1:78" ht="28.2" thickBot="1" x14ac:dyDescent="0.35">
      <c r="A10" s="99">
        <v>2</v>
      </c>
      <c r="B10" s="71" t="s">
        <v>50</v>
      </c>
      <c r="C10" s="82" t="s">
        <v>35</v>
      </c>
      <c r="D10" s="83" t="s">
        <v>31</v>
      </c>
      <c r="E10" s="82" t="s">
        <v>36</v>
      </c>
      <c r="F10" s="83" t="s">
        <v>31</v>
      </c>
      <c r="G10" s="82" t="s">
        <v>37</v>
      </c>
      <c r="H10" s="83" t="s">
        <v>31</v>
      </c>
      <c r="J10" s="99">
        <v>2</v>
      </c>
      <c r="K10" s="71" t="s">
        <v>50</v>
      </c>
      <c r="L10" s="82" t="s">
        <v>35</v>
      </c>
      <c r="M10" s="83" t="s">
        <v>31</v>
      </c>
      <c r="N10" s="82" t="s">
        <v>36</v>
      </c>
      <c r="O10" s="83" t="s">
        <v>31</v>
      </c>
      <c r="P10" s="82" t="s">
        <v>37</v>
      </c>
      <c r="Q10" s="83" t="s">
        <v>31</v>
      </c>
      <c r="S10" s="99">
        <v>2</v>
      </c>
      <c r="T10" s="71" t="s">
        <v>50</v>
      </c>
      <c r="U10" s="82" t="s">
        <v>35</v>
      </c>
      <c r="V10" s="83" t="s">
        <v>31</v>
      </c>
      <c r="W10" s="82" t="s">
        <v>36</v>
      </c>
      <c r="X10" s="83" t="s">
        <v>31</v>
      </c>
      <c r="Y10" s="82" t="s">
        <v>37</v>
      </c>
      <c r="Z10" s="83" t="s">
        <v>31</v>
      </c>
    </row>
    <row r="11" spans="1:78" s="66" customFormat="1" ht="42" thickBot="1" x14ac:dyDescent="0.35">
      <c r="A11" s="93" t="s">
        <v>93</v>
      </c>
      <c r="B11" s="100" t="s">
        <v>51</v>
      </c>
      <c r="C11" s="91">
        <v>24</v>
      </c>
      <c r="D11" s="85">
        <f>C11/C59</f>
        <v>1</v>
      </c>
      <c r="E11" s="80" t="s">
        <v>137</v>
      </c>
      <c r="F11" s="85">
        <f>E11/C59</f>
        <v>0</v>
      </c>
      <c r="G11" s="80" t="s">
        <v>137</v>
      </c>
      <c r="H11" s="85">
        <f>G11/C59</f>
        <v>0</v>
      </c>
      <c r="I11"/>
      <c r="J11" s="93" t="s">
        <v>93</v>
      </c>
      <c r="K11" s="100" t="s">
        <v>51</v>
      </c>
      <c r="L11" s="91">
        <v>41</v>
      </c>
      <c r="M11" s="85">
        <f>L11/L59</f>
        <v>0.97619047619047616</v>
      </c>
      <c r="N11" s="80">
        <v>2</v>
      </c>
      <c r="O11" s="85">
        <f>N11/L59</f>
        <v>4.7619047619047616E-2</v>
      </c>
      <c r="P11" s="80">
        <v>0</v>
      </c>
      <c r="Q11" s="85">
        <f>P11/L59</f>
        <v>0</v>
      </c>
      <c r="R11"/>
      <c r="S11" s="93" t="s">
        <v>93</v>
      </c>
      <c r="T11" s="100" t="s">
        <v>51</v>
      </c>
      <c r="U11" s="91">
        <v>101</v>
      </c>
      <c r="V11" s="85">
        <f>U11/U59</f>
        <v>0.9017857142857143</v>
      </c>
      <c r="W11" s="80">
        <v>6</v>
      </c>
      <c r="X11" s="85">
        <f>W11/U59</f>
        <v>5.3571428571428568E-2</v>
      </c>
      <c r="Y11" s="80">
        <v>6</v>
      </c>
      <c r="Z11" s="85">
        <f>Y11/U59</f>
        <v>5.3571428571428568E-2</v>
      </c>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row>
    <row r="12" spans="1:78" ht="41.4" x14ac:dyDescent="0.3">
      <c r="A12" s="95" t="s">
        <v>94</v>
      </c>
      <c r="B12" s="96" t="s">
        <v>52</v>
      </c>
      <c r="C12" s="72">
        <v>24</v>
      </c>
      <c r="D12" s="77">
        <f>C12/C59</f>
        <v>1</v>
      </c>
      <c r="E12" s="73">
        <v>0</v>
      </c>
      <c r="F12" s="77">
        <f>E12/C59</f>
        <v>0</v>
      </c>
      <c r="G12" s="73">
        <v>0</v>
      </c>
      <c r="H12" s="74">
        <f>G12/C59</f>
        <v>0</v>
      </c>
      <c r="J12" s="95" t="s">
        <v>94</v>
      </c>
      <c r="K12" s="96" t="s">
        <v>52</v>
      </c>
      <c r="L12" s="91">
        <v>41</v>
      </c>
      <c r="M12" s="77">
        <f>L12/L59</f>
        <v>0.97619047619047616</v>
      </c>
      <c r="N12" s="73">
        <v>2</v>
      </c>
      <c r="O12" s="77">
        <f>N12/L59</f>
        <v>4.7619047619047616E-2</v>
      </c>
      <c r="P12" s="73">
        <v>0</v>
      </c>
      <c r="Q12" s="74">
        <f>P12/L59</f>
        <v>0</v>
      </c>
      <c r="S12" s="95" t="s">
        <v>94</v>
      </c>
      <c r="T12" s="96" t="s">
        <v>52</v>
      </c>
      <c r="U12" s="91">
        <v>102</v>
      </c>
      <c r="V12" s="77">
        <f>U12/U59</f>
        <v>0.9107142857142857</v>
      </c>
      <c r="W12" s="73">
        <v>7</v>
      </c>
      <c r="X12" s="77">
        <f>W12/U59</f>
        <v>6.25E-2</v>
      </c>
      <c r="Y12" s="73">
        <v>4</v>
      </c>
      <c r="Z12" s="74">
        <f>Y12/U59</f>
        <v>3.5714285714285712E-2</v>
      </c>
    </row>
    <row r="13" spans="1:78" ht="27.6" x14ac:dyDescent="0.3">
      <c r="A13" s="95" t="s">
        <v>95</v>
      </c>
      <c r="B13" s="96" t="s">
        <v>53</v>
      </c>
      <c r="C13" s="72">
        <v>23</v>
      </c>
      <c r="D13" s="77">
        <f>C13/C59</f>
        <v>0.95833333333333337</v>
      </c>
      <c r="E13" s="73">
        <v>1</v>
      </c>
      <c r="F13" s="77">
        <f>E13/C59</f>
        <v>4.1666666666666664E-2</v>
      </c>
      <c r="G13" s="73">
        <v>0</v>
      </c>
      <c r="H13" s="74">
        <f>G13/C59</f>
        <v>0</v>
      </c>
      <c r="J13" s="95" t="s">
        <v>95</v>
      </c>
      <c r="K13" s="96" t="s">
        <v>53</v>
      </c>
      <c r="L13" s="91">
        <v>41</v>
      </c>
      <c r="M13" s="77">
        <f>L13/L59</f>
        <v>0.97619047619047616</v>
      </c>
      <c r="N13" s="73">
        <v>0</v>
      </c>
      <c r="O13" s="77">
        <f>N13/L59</f>
        <v>0</v>
      </c>
      <c r="P13" s="73">
        <v>2</v>
      </c>
      <c r="Q13" s="74">
        <f>P13/L59</f>
        <v>4.7619047619047616E-2</v>
      </c>
      <c r="S13" s="95" t="s">
        <v>95</v>
      </c>
      <c r="T13" s="96" t="s">
        <v>53</v>
      </c>
      <c r="U13" s="91">
        <v>96</v>
      </c>
      <c r="V13" s="77">
        <f>U13/U59</f>
        <v>0.8571428571428571</v>
      </c>
      <c r="W13" s="73">
        <v>9</v>
      </c>
      <c r="X13" s="77">
        <f>W13/U59</f>
        <v>8.0357142857142863E-2</v>
      </c>
      <c r="Y13" s="73">
        <v>6</v>
      </c>
      <c r="Z13" s="74">
        <f>Y13/U59</f>
        <v>5.3571428571428568E-2</v>
      </c>
    </row>
    <row r="14" spans="1:78" ht="27.6" x14ac:dyDescent="0.3">
      <c r="A14" s="95" t="s">
        <v>96</v>
      </c>
      <c r="B14" s="96" t="s">
        <v>54</v>
      </c>
      <c r="C14" s="72">
        <v>23</v>
      </c>
      <c r="D14" s="77">
        <f>C14/C59</f>
        <v>0.95833333333333337</v>
      </c>
      <c r="E14" s="73">
        <v>1</v>
      </c>
      <c r="F14" s="77">
        <f>E14/C59</f>
        <v>4.1666666666666664E-2</v>
      </c>
      <c r="G14" s="73">
        <v>0</v>
      </c>
      <c r="H14" s="74">
        <f>G14/C59</f>
        <v>0</v>
      </c>
      <c r="J14" s="95" t="s">
        <v>96</v>
      </c>
      <c r="K14" s="96" t="s">
        <v>54</v>
      </c>
      <c r="L14" s="91">
        <v>40</v>
      </c>
      <c r="M14" s="77">
        <f>L14/L59</f>
        <v>0.95238095238095233</v>
      </c>
      <c r="N14" s="73">
        <v>2</v>
      </c>
      <c r="O14" s="77">
        <f>N14/L59</f>
        <v>4.7619047619047616E-2</v>
      </c>
      <c r="P14" s="73">
        <v>1</v>
      </c>
      <c r="Q14" s="74">
        <f>P14/L59</f>
        <v>2.3809523809523808E-2</v>
      </c>
      <c r="S14" s="95" t="s">
        <v>96</v>
      </c>
      <c r="T14" s="96" t="s">
        <v>54</v>
      </c>
      <c r="U14" s="91">
        <v>101</v>
      </c>
      <c r="V14" s="77">
        <f>U14/U59</f>
        <v>0.9017857142857143</v>
      </c>
      <c r="W14" s="73">
        <v>9</v>
      </c>
      <c r="X14" s="77">
        <f>W14/U59</f>
        <v>8.0357142857142863E-2</v>
      </c>
      <c r="Y14" s="73">
        <v>3</v>
      </c>
      <c r="Z14" s="74">
        <f>Y14/U59</f>
        <v>2.6785714285714284E-2</v>
      </c>
    </row>
    <row r="15" spans="1:78" ht="41.4" x14ac:dyDescent="0.3">
      <c r="A15" s="95" t="s">
        <v>97</v>
      </c>
      <c r="B15" s="96" t="s">
        <v>55</v>
      </c>
      <c r="C15" s="72">
        <v>24</v>
      </c>
      <c r="D15" s="77">
        <f>C15/C59</f>
        <v>1</v>
      </c>
      <c r="E15" s="73">
        <v>0</v>
      </c>
      <c r="F15" s="77">
        <f>E15/C59</f>
        <v>0</v>
      </c>
      <c r="G15" s="73">
        <v>0</v>
      </c>
      <c r="H15" s="74">
        <f>G15/C59</f>
        <v>0</v>
      </c>
      <c r="J15" s="95" t="s">
        <v>97</v>
      </c>
      <c r="K15" s="96" t="s">
        <v>55</v>
      </c>
      <c r="L15" s="91">
        <v>41</v>
      </c>
      <c r="M15" s="77">
        <f>L15/L59</f>
        <v>0.97619047619047616</v>
      </c>
      <c r="N15" s="73">
        <v>1</v>
      </c>
      <c r="O15" s="77">
        <f>N15/L59</f>
        <v>2.3809523809523808E-2</v>
      </c>
      <c r="P15" s="73">
        <v>1</v>
      </c>
      <c r="Q15" s="74">
        <f>P15/L59</f>
        <v>2.3809523809523808E-2</v>
      </c>
      <c r="S15" s="95" t="s">
        <v>97</v>
      </c>
      <c r="T15" s="96" t="s">
        <v>55</v>
      </c>
      <c r="U15" s="91">
        <v>93</v>
      </c>
      <c r="V15" s="77">
        <f>U15/U59</f>
        <v>0.8303571428571429</v>
      </c>
      <c r="W15" s="73">
        <v>16</v>
      </c>
      <c r="X15" s="79">
        <f>W15/U59</f>
        <v>0.14285714285714285</v>
      </c>
      <c r="Y15" s="73">
        <v>3</v>
      </c>
      <c r="Z15" s="74">
        <f>Y15/U59</f>
        <v>2.6785714285714284E-2</v>
      </c>
    </row>
    <row r="16" spans="1:78" ht="42" thickBot="1" x14ac:dyDescent="0.35">
      <c r="A16" s="97" t="s">
        <v>98</v>
      </c>
      <c r="B16" s="98" t="s">
        <v>56</v>
      </c>
      <c r="C16" s="92">
        <v>23</v>
      </c>
      <c r="D16" s="78">
        <f>C16/C59</f>
        <v>0.95833333333333337</v>
      </c>
      <c r="E16" s="87">
        <v>0</v>
      </c>
      <c r="F16" s="88">
        <f>E16/C59</f>
        <v>0</v>
      </c>
      <c r="G16" s="87">
        <v>1</v>
      </c>
      <c r="H16" s="89">
        <f>G16/C59</f>
        <v>4.1666666666666664E-2</v>
      </c>
      <c r="J16" s="97" t="s">
        <v>98</v>
      </c>
      <c r="K16" s="98" t="s">
        <v>56</v>
      </c>
      <c r="L16" s="91">
        <v>37</v>
      </c>
      <c r="M16" s="78">
        <f>L16/L59</f>
        <v>0.88095238095238093</v>
      </c>
      <c r="N16" s="87">
        <v>1</v>
      </c>
      <c r="O16" s="88">
        <f>N16/L59</f>
        <v>2.3809523809523808E-2</v>
      </c>
      <c r="P16" s="87">
        <v>5</v>
      </c>
      <c r="Q16" s="89">
        <f>P16/L59</f>
        <v>0.11904761904761904</v>
      </c>
      <c r="S16" s="97" t="s">
        <v>98</v>
      </c>
      <c r="T16" s="98" t="s">
        <v>56</v>
      </c>
      <c r="U16" s="91">
        <v>85</v>
      </c>
      <c r="V16" s="78">
        <f>U16/U59</f>
        <v>0.7589285714285714</v>
      </c>
      <c r="W16" s="87">
        <v>22</v>
      </c>
      <c r="X16" s="79">
        <f>W16/U59</f>
        <v>0.19642857142857142</v>
      </c>
      <c r="Y16" s="87">
        <v>13</v>
      </c>
      <c r="Z16" s="79">
        <f>Y16/U59</f>
        <v>0.11607142857142858</v>
      </c>
    </row>
    <row r="17" spans="1:26" ht="25.2" customHeight="1" thickBot="1" x14ac:dyDescent="0.35">
      <c r="A17" s="99">
        <v>3</v>
      </c>
      <c r="B17" s="71" t="s">
        <v>12</v>
      </c>
      <c r="C17" s="82" t="s">
        <v>35</v>
      </c>
      <c r="D17" s="84" t="s">
        <v>31</v>
      </c>
      <c r="E17" s="82" t="s">
        <v>36</v>
      </c>
      <c r="F17" s="84" t="s">
        <v>31</v>
      </c>
      <c r="G17" s="82" t="s">
        <v>37</v>
      </c>
      <c r="H17" s="83" t="s">
        <v>31</v>
      </c>
      <c r="J17" s="99">
        <v>3</v>
      </c>
      <c r="K17" s="71" t="s">
        <v>12</v>
      </c>
      <c r="L17" s="82" t="s">
        <v>35</v>
      </c>
      <c r="M17" s="84" t="s">
        <v>31</v>
      </c>
      <c r="N17" s="82" t="s">
        <v>36</v>
      </c>
      <c r="O17" s="84" t="s">
        <v>31</v>
      </c>
      <c r="P17" s="82" t="s">
        <v>37</v>
      </c>
      <c r="Q17" s="83" t="s">
        <v>31</v>
      </c>
      <c r="S17" s="99">
        <v>3</v>
      </c>
      <c r="T17" s="71" t="s">
        <v>12</v>
      </c>
      <c r="U17" s="82" t="s">
        <v>35</v>
      </c>
      <c r="V17" s="84" t="s">
        <v>31</v>
      </c>
      <c r="W17" s="82" t="s">
        <v>36</v>
      </c>
      <c r="X17" s="84" t="s">
        <v>31</v>
      </c>
      <c r="Y17" s="82" t="s">
        <v>37</v>
      </c>
      <c r="Z17" s="83" t="s">
        <v>31</v>
      </c>
    </row>
    <row r="18" spans="1:26" ht="41.4" x14ac:dyDescent="0.3">
      <c r="A18" s="93" t="s">
        <v>99</v>
      </c>
      <c r="B18" s="94" t="s">
        <v>57</v>
      </c>
      <c r="C18" s="91">
        <v>23</v>
      </c>
      <c r="D18" s="81">
        <f>C18/C59</f>
        <v>0.95833333333333337</v>
      </c>
      <c r="E18" s="80">
        <v>1</v>
      </c>
      <c r="F18" s="81">
        <f>E18/C59</f>
        <v>4.1666666666666664E-2</v>
      </c>
      <c r="G18" s="80">
        <v>0</v>
      </c>
      <c r="H18" s="85">
        <f>G18/C59</f>
        <v>0</v>
      </c>
      <c r="J18" s="93" t="s">
        <v>99</v>
      </c>
      <c r="K18" s="94" t="s">
        <v>57</v>
      </c>
      <c r="L18" s="91">
        <v>42</v>
      </c>
      <c r="M18" s="81">
        <f>L18/L59</f>
        <v>1</v>
      </c>
      <c r="N18" s="80">
        <v>0</v>
      </c>
      <c r="O18" s="81">
        <f>N18/L59</f>
        <v>0</v>
      </c>
      <c r="P18" s="80">
        <v>1</v>
      </c>
      <c r="Q18" s="85">
        <f>P18/L59</f>
        <v>2.3809523809523808E-2</v>
      </c>
      <c r="S18" s="93" t="s">
        <v>99</v>
      </c>
      <c r="T18" s="94" t="s">
        <v>57</v>
      </c>
      <c r="U18" s="91">
        <v>102</v>
      </c>
      <c r="V18" s="81">
        <f>U18/U59</f>
        <v>0.9107142857142857</v>
      </c>
      <c r="W18" s="80">
        <v>8</v>
      </c>
      <c r="X18" s="81">
        <f>W18/U59</f>
        <v>7.1428571428571425E-2</v>
      </c>
      <c r="Y18" s="80">
        <v>4</v>
      </c>
      <c r="Z18" s="85">
        <f>Y18/U59</f>
        <v>3.5714285714285712E-2</v>
      </c>
    </row>
    <row r="19" spans="1:26" ht="27.6" x14ac:dyDescent="0.3">
      <c r="A19" s="95" t="s">
        <v>100</v>
      </c>
      <c r="B19" s="96" t="s">
        <v>58</v>
      </c>
      <c r="C19" s="72">
        <v>24</v>
      </c>
      <c r="D19" s="77">
        <f>C19/C59</f>
        <v>1</v>
      </c>
      <c r="E19" s="73">
        <v>0</v>
      </c>
      <c r="F19" s="77">
        <f>E19/C59</f>
        <v>0</v>
      </c>
      <c r="G19" s="73">
        <v>0</v>
      </c>
      <c r="H19" s="74">
        <f>G19/C59</f>
        <v>0</v>
      </c>
      <c r="J19" s="95" t="s">
        <v>100</v>
      </c>
      <c r="K19" s="96" t="s">
        <v>58</v>
      </c>
      <c r="L19" s="72">
        <v>41</v>
      </c>
      <c r="M19" s="77">
        <f>L19/L59</f>
        <v>0.97619047619047616</v>
      </c>
      <c r="N19" s="73">
        <v>1</v>
      </c>
      <c r="O19" s="77">
        <f>N19/L59</f>
        <v>2.3809523809523808E-2</v>
      </c>
      <c r="P19" s="73">
        <v>1</v>
      </c>
      <c r="Q19" s="74">
        <f>P19/L59</f>
        <v>2.3809523809523808E-2</v>
      </c>
      <c r="S19" s="95" t="s">
        <v>100</v>
      </c>
      <c r="T19" s="96" t="s">
        <v>58</v>
      </c>
      <c r="U19" s="72">
        <v>102</v>
      </c>
      <c r="V19" s="77">
        <f>U19/U59</f>
        <v>0.9107142857142857</v>
      </c>
      <c r="W19" s="73">
        <v>6</v>
      </c>
      <c r="X19" s="77">
        <f>W19/U59</f>
        <v>5.3571428571428568E-2</v>
      </c>
      <c r="Y19" s="73">
        <v>4</v>
      </c>
      <c r="Z19" s="74">
        <f>Y19/U59</f>
        <v>3.5714285714285712E-2</v>
      </c>
    </row>
    <row r="20" spans="1:26" ht="27.6" x14ac:dyDescent="0.3">
      <c r="A20" s="95" t="s">
        <v>101</v>
      </c>
      <c r="B20" s="96" t="s">
        <v>59</v>
      </c>
      <c r="C20" s="72">
        <v>22</v>
      </c>
      <c r="D20" s="77">
        <f>C20/C59</f>
        <v>0.91666666666666663</v>
      </c>
      <c r="E20" s="73">
        <v>1</v>
      </c>
      <c r="F20" s="77">
        <f>E20/C59</f>
        <v>4.1666666666666664E-2</v>
      </c>
      <c r="G20" s="73">
        <v>1</v>
      </c>
      <c r="H20" s="74">
        <f>G20/C59</f>
        <v>4.1666666666666664E-2</v>
      </c>
      <c r="J20" s="95" t="s">
        <v>101</v>
      </c>
      <c r="K20" s="96" t="s">
        <v>59</v>
      </c>
      <c r="L20" s="72">
        <v>42</v>
      </c>
      <c r="M20" s="77">
        <f>L20/L59</f>
        <v>1</v>
      </c>
      <c r="N20" s="73">
        <v>0</v>
      </c>
      <c r="O20" s="77">
        <f>N20/L59</f>
        <v>0</v>
      </c>
      <c r="P20" s="73">
        <v>1</v>
      </c>
      <c r="Q20" s="74">
        <f>P20/L59</f>
        <v>2.3809523809523808E-2</v>
      </c>
      <c r="S20" s="95" t="s">
        <v>101</v>
      </c>
      <c r="T20" s="96" t="s">
        <v>59</v>
      </c>
      <c r="U20" s="72">
        <v>92</v>
      </c>
      <c r="V20" s="77">
        <f>U20/U59</f>
        <v>0.8214285714285714</v>
      </c>
      <c r="W20" s="73">
        <v>10</v>
      </c>
      <c r="X20" s="77">
        <f>W20/U59</f>
        <v>8.9285714285714288E-2</v>
      </c>
      <c r="Y20" s="73">
        <v>10</v>
      </c>
      <c r="Z20" s="74">
        <f>Y20/U59</f>
        <v>8.9285714285714288E-2</v>
      </c>
    </row>
    <row r="21" spans="1:26" ht="27.6" x14ac:dyDescent="0.3">
      <c r="A21" s="95" t="s">
        <v>102</v>
      </c>
      <c r="B21" s="96" t="s">
        <v>60</v>
      </c>
      <c r="C21" s="72">
        <v>19</v>
      </c>
      <c r="D21" s="77">
        <f>C21/C59</f>
        <v>0.79166666666666663</v>
      </c>
      <c r="E21" s="73">
        <v>4</v>
      </c>
      <c r="F21" s="86">
        <f>E21/C59</f>
        <v>0.16666666666666666</v>
      </c>
      <c r="G21" s="73">
        <v>1</v>
      </c>
      <c r="H21" s="74">
        <f>G21/C59</f>
        <v>4.1666666666666664E-2</v>
      </c>
      <c r="J21" s="95" t="s">
        <v>102</v>
      </c>
      <c r="K21" s="96" t="s">
        <v>60</v>
      </c>
      <c r="L21" s="72">
        <v>28</v>
      </c>
      <c r="M21" s="77">
        <f>L21/L59</f>
        <v>0.66666666666666663</v>
      </c>
      <c r="N21" s="73">
        <v>10</v>
      </c>
      <c r="O21" s="79">
        <f>N21/L59</f>
        <v>0.23809523809523808</v>
      </c>
      <c r="P21" s="73">
        <v>4</v>
      </c>
      <c r="Q21" s="74">
        <f>P21/L59</f>
        <v>9.5238095238095233E-2</v>
      </c>
      <c r="S21" s="95" t="s">
        <v>102</v>
      </c>
      <c r="T21" s="96" t="s">
        <v>60</v>
      </c>
      <c r="U21" s="72">
        <v>52</v>
      </c>
      <c r="V21" s="77">
        <f>U21/U59</f>
        <v>0.4642857142857143</v>
      </c>
      <c r="W21" s="73">
        <v>55</v>
      </c>
      <c r="X21" s="79">
        <f>W21/U59</f>
        <v>0.49107142857142855</v>
      </c>
      <c r="Y21" s="73">
        <v>6</v>
      </c>
      <c r="Z21" s="74">
        <f>Y21/U59</f>
        <v>5.3571428571428568E-2</v>
      </c>
    </row>
    <row r="22" spans="1:26" ht="27.6" x14ac:dyDescent="0.3">
      <c r="A22" s="95" t="s">
        <v>103</v>
      </c>
      <c r="B22" s="96" t="s">
        <v>61</v>
      </c>
      <c r="C22" s="72">
        <v>22</v>
      </c>
      <c r="D22" s="77">
        <f>C22/C59</f>
        <v>0.91666666666666663</v>
      </c>
      <c r="E22" s="73">
        <v>2</v>
      </c>
      <c r="F22" s="77">
        <f>E22/C59</f>
        <v>8.3333333333333329E-2</v>
      </c>
      <c r="G22" s="73">
        <v>0</v>
      </c>
      <c r="H22" s="74">
        <f>G22/C59</f>
        <v>0</v>
      </c>
      <c r="J22" s="95" t="s">
        <v>103</v>
      </c>
      <c r="K22" s="96" t="s">
        <v>61</v>
      </c>
      <c r="L22" s="72">
        <v>37</v>
      </c>
      <c r="M22" s="77">
        <f>L22/L59</f>
        <v>0.88095238095238093</v>
      </c>
      <c r="N22" s="73">
        <v>5</v>
      </c>
      <c r="O22" s="77">
        <f>N22/L59</f>
        <v>0.11904761904761904</v>
      </c>
      <c r="P22" s="73">
        <v>1</v>
      </c>
      <c r="Q22" s="74">
        <f>P22/L59</f>
        <v>2.3809523809523808E-2</v>
      </c>
      <c r="S22" s="95" t="s">
        <v>103</v>
      </c>
      <c r="T22" s="96" t="s">
        <v>61</v>
      </c>
      <c r="U22" s="72">
        <v>86</v>
      </c>
      <c r="V22" s="77">
        <f>U22/U59</f>
        <v>0.7678571428571429</v>
      </c>
      <c r="W22" s="73">
        <v>28</v>
      </c>
      <c r="X22" s="79">
        <f>W22/U59</f>
        <v>0.25</v>
      </c>
      <c r="Y22" s="73">
        <v>8</v>
      </c>
      <c r="Z22" s="74">
        <f>Y22/U59</f>
        <v>7.1428571428571425E-2</v>
      </c>
    </row>
    <row r="23" spans="1:26" ht="42" thickBot="1" x14ac:dyDescent="0.35">
      <c r="A23" s="97" t="s">
        <v>104</v>
      </c>
      <c r="B23" s="98" t="s">
        <v>62</v>
      </c>
      <c r="C23" s="92">
        <v>24</v>
      </c>
      <c r="D23" s="78">
        <f>C23/C59</f>
        <v>1</v>
      </c>
      <c r="E23" s="75">
        <v>0</v>
      </c>
      <c r="F23" s="78">
        <f>E23/C59</f>
        <v>0</v>
      </c>
      <c r="G23" s="75">
        <v>0</v>
      </c>
      <c r="H23" s="76">
        <f>G23/C59</f>
        <v>0</v>
      </c>
      <c r="J23" s="97" t="s">
        <v>104</v>
      </c>
      <c r="K23" s="98" t="s">
        <v>62</v>
      </c>
      <c r="L23" s="92">
        <v>42</v>
      </c>
      <c r="M23" s="78">
        <f>L23/L59</f>
        <v>1</v>
      </c>
      <c r="N23" s="75">
        <v>1</v>
      </c>
      <c r="O23" s="78">
        <f>N23/L59</f>
        <v>2.3809523809523808E-2</v>
      </c>
      <c r="P23" s="75">
        <v>0</v>
      </c>
      <c r="Q23" s="76">
        <f>P23/L59</f>
        <v>0</v>
      </c>
      <c r="S23" s="97" t="s">
        <v>104</v>
      </c>
      <c r="T23" s="98" t="s">
        <v>62</v>
      </c>
      <c r="U23" s="92">
        <v>105</v>
      </c>
      <c r="V23" s="78">
        <f>U23/U59</f>
        <v>0.9375</v>
      </c>
      <c r="W23" s="75">
        <v>7</v>
      </c>
      <c r="X23" s="78">
        <f>W23/U59</f>
        <v>6.25E-2</v>
      </c>
      <c r="Y23" s="75">
        <v>1</v>
      </c>
      <c r="Z23" s="76">
        <f>Y23/U59</f>
        <v>8.9285714285714281E-3</v>
      </c>
    </row>
    <row r="24" spans="1:26" ht="23.4" customHeight="1" thickBot="1" x14ac:dyDescent="0.35">
      <c r="A24" s="99">
        <v>4</v>
      </c>
      <c r="B24" s="71" t="s">
        <v>13</v>
      </c>
      <c r="C24" s="82" t="s">
        <v>35</v>
      </c>
      <c r="D24" s="83" t="s">
        <v>31</v>
      </c>
      <c r="E24" s="82" t="s">
        <v>36</v>
      </c>
      <c r="F24" s="84" t="s">
        <v>31</v>
      </c>
      <c r="G24" s="82" t="s">
        <v>37</v>
      </c>
      <c r="H24" s="83" t="s">
        <v>31</v>
      </c>
      <c r="J24" s="99">
        <v>4</v>
      </c>
      <c r="K24" s="71" t="s">
        <v>13</v>
      </c>
      <c r="L24" s="82" t="s">
        <v>35</v>
      </c>
      <c r="M24" s="83" t="s">
        <v>31</v>
      </c>
      <c r="N24" s="82" t="s">
        <v>36</v>
      </c>
      <c r="O24" s="84" t="s">
        <v>31</v>
      </c>
      <c r="P24" s="82" t="s">
        <v>37</v>
      </c>
      <c r="Q24" s="83" t="s">
        <v>31</v>
      </c>
      <c r="S24" s="99">
        <v>4</v>
      </c>
      <c r="T24" s="71" t="s">
        <v>13</v>
      </c>
      <c r="U24" s="82" t="s">
        <v>35</v>
      </c>
      <c r="V24" s="83" t="s">
        <v>31</v>
      </c>
      <c r="W24" s="82" t="s">
        <v>36</v>
      </c>
      <c r="X24" s="84" t="s">
        <v>31</v>
      </c>
      <c r="Y24" s="82" t="s">
        <v>37</v>
      </c>
      <c r="Z24" s="83" t="s">
        <v>31</v>
      </c>
    </row>
    <row r="25" spans="1:26" x14ac:dyDescent="0.3">
      <c r="A25" s="93" t="s">
        <v>105</v>
      </c>
      <c r="B25" s="94" t="s">
        <v>63</v>
      </c>
      <c r="C25" s="91">
        <v>22</v>
      </c>
      <c r="D25" s="85">
        <f>C25/C59</f>
        <v>0.91666666666666663</v>
      </c>
      <c r="E25" s="80">
        <v>2</v>
      </c>
      <c r="F25" s="81">
        <f>E25/C59</f>
        <v>8.3333333333333329E-2</v>
      </c>
      <c r="G25" s="80">
        <v>0</v>
      </c>
      <c r="H25" s="85">
        <f>G25/C59</f>
        <v>0</v>
      </c>
      <c r="J25" s="93" t="s">
        <v>105</v>
      </c>
      <c r="K25" s="94" t="s">
        <v>63</v>
      </c>
      <c r="L25" s="91">
        <v>37</v>
      </c>
      <c r="M25" s="85">
        <f>L25/L59</f>
        <v>0.88095238095238093</v>
      </c>
      <c r="N25" s="80">
        <v>3</v>
      </c>
      <c r="O25" s="81">
        <f>N25/L59</f>
        <v>7.1428571428571425E-2</v>
      </c>
      <c r="P25" s="80">
        <v>3</v>
      </c>
      <c r="Q25" s="85">
        <f>P25/L59</f>
        <v>7.1428571428571425E-2</v>
      </c>
      <c r="S25" s="93" t="s">
        <v>105</v>
      </c>
      <c r="T25" s="94" t="s">
        <v>63</v>
      </c>
      <c r="U25" s="91">
        <v>107</v>
      </c>
      <c r="V25" s="85">
        <f>U25/U59</f>
        <v>0.9553571428571429</v>
      </c>
      <c r="W25" s="80">
        <v>3</v>
      </c>
      <c r="X25" s="81">
        <f>W25/U59</f>
        <v>2.6785714285714284E-2</v>
      </c>
      <c r="Y25" s="80">
        <v>3</v>
      </c>
      <c r="Z25" s="85">
        <f>Y25/U59</f>
        <v>2.6785714285714284E-2</v>
      </c>
    </row>
    <row r="26" spans="1:26" ht="27.6" x14ac:dyDescent="0.3">
      <c r="A26" s="95" t="s">
        <v>106</v>
      </c>
      <c r="B26" s="96" t="s">
        <v>64</v>
      </c>
      <c r="C26" s="72">
        <v>22</v>
      </c>
      <c r="D26" s="74">
        <f>C26/C59</f>
        <v>0.91666666666666663</v>
      </c>
      <c r="E26" s="73">
        <v>0</v>
      </c>
      <c r="F26" s="77">
        <f>E26/C59</f>
        <v>0</v>
      </c>
      <c r="G26" s="73">
        <v>2</v>
      </c>
      <c r="H26" s="74">
        <f>G26/C59</f>
        <v>8.3333333333333329E-2</v>
      </c>
      <c r="J26" s="95" t="s">
        <v>106</v>
      </c>
      <c r="K26" s="96" t="s">
        <v>64</v>
      </c>
      <c r="L26" s="72">
        <v>38</v>
      </c>
      <c r="M26" s="74">
        <f>L26/L59</f>
        <v>0.90476190476190477</v>
      </c>
      <c r="N26" s="73">
        <v>0</v>
      </c>
      <c r="O26" s="77">
        <f>N26/L59</f>
        <v>0</v>
      </c>
      <c r="P26" s="73">
        <v>5</v>
      </c>
      <c r="Q26" s="74">
        <f>P26/L59</f>
        <v>0.11904761904761904</v>
      </c>
      <c r="S26" s="95" t="s">
        <v>106</v>
      </c>
      <c r="T26" s="96" t="s">
        <v>64</v>
      </c>
      <c r="U26" s="72">
        <v>95</v>
      </c>
      <c r="V26" s="74">
        <f>U26/U59</f>
        <v>0.8482142857142857</v>
      </c>
      <c r="W26" s="73">
        <v>7</v>
      </c>
      <c r="X26" s="77">
        <f>W26/U59</f>
        <v>6.25E-2</v>
      </c>
      <c r="Y26" s="73">
        <v>11</v>
      </c>
      <c r="Z26" s="74">
        <f>Y26/U59</f>
        <v>9.8214285714285712E-2</v>
      </c>
    </row>
    <row r="27" spans="1:26" ht="27.6" x14ac:dyDescent="0.3">
      <c r="A27" s="95" t="s">
        <v>107</v>
      </c>
      <c r="B27" s="96" t="s">
        <v>65</v>
      </c>
      <c r="C27" s="72">
        <v>9</v>
      </c>
      <c r="D27" s="79">
        <f>C27/C59</f>
        <v>0.375</v>
      </c>
      <c r="E27" s="73">
        <v>1</v>
      </c>
      <c r="F27" s="77">
        <f>E27/C59</f>
        <v>4.1666666666666664E-2</v>
      </c>
      <c r="G27" s="73">
        <v>14</v>
      </c>
      <c r="H27" s="79">
        <f>G27/C59</f>
        <v>0.58333333333333337</v>
      </c>
      <c r="J27" s="95" t="s">
        <v>107</v>
      </c>
      <c r="K27" s="96" t="s">
        <v>65</v>
      </c>
      <c r="L27" s="72">
        <v>3</v>
      </c>
      <c r="M27" s="74">
        <f>L27/L59</f>
        <v>7.1428571428571425E-2</v>
      </c>
      <c r="N27" s="73">
        <v>2</v>
      </c>
      <c r="O27" s="77">
        <f>N27/L59</f>
        <v>4.7619047619047616E-2</v>
      </c>
      <c r="P27" s="73">
        <v>36</v>
      </c>
      <c r="Q27" s="79">
        <f>P27/L59</f>
        <v>0.8571428571428571</v>
      </c>
      <c r="S27" s="95" t="s">
        <v>107</v>
      </c>
      <c r="T27" s="96" t="s">
        <v>65</v>
      </c>
      <c r="U27" s="72">
        <v>91</v>
      </c>
      <c r="V27" s="74">
        <f>U27/U59</f>
        <v>0.8125</v>
      </c>
      <c r="W27" s="73">
        <v>9</v>
      </c>
      <c r="X27" s="77">
        <f>W27/U59</f>
        <v>8.0357142857142863E-2</v>
      </c>
      <c r="Y27" s="73">
        <v>13</v>
      </c>
      <c r="Z27" s="79">
        <f>Y27/U59</f>
        <v>0.11607142857142858</v>
      </c>
    </row>
    <row r="28" spans="1:26" ht="27.6" x14ac:dyDescent="0.3">
      <c r="A28" s="95" t="s">
        <v>110</v>
      </c>
      <c r="B28" s="96" t="s">
        <v>66</v>
      </c>
      <c r="C28" s="72">
        <v>21</v>
      </c>
      <c r="D28" s="74">
        <f>C28/C59</f>
        <v>0.875</v>
      </c>
      <c r="E28" s="73">
        <v>1</v>
      </c>
      <c r="F28" s="77">
        <f>E28/C59</f>
        <v>4.1666666666666664E-2</v>
      </c>
      <c r="G28" s="73">
        <v>2</v>
      </c>
      <c r="H28" s="74">
        <f>G28/C59</f>
        <v>8.3333333333333329E-2</v>
      </c>
      <c r="J28" s="95" t="s">
        <v>110</v>
      </c>
      <c r="K28" s="96" t="s">
        <v>66</v>
      </c>
      <c r="L28" s="72">
        <v>36</v>
      </c>
      <c r="M28" s="74">
        <f>L28/L59</f>
        <v>0.8571428571428571</v>
      </c>
      <c r="N28" s="73">
        <v>5</v>
      </c>
      <c r="O28" s="77">
        <f>N28/L59</f>
        <v>0.11904761904761904</v>
      </c>
      <c r="P28" s="73">
        <v>2</v>
      </c>
      <c r="Q28" s="74">
        <f>P28/L59</f>
        <v>4.7619047619047616E-2</v>
      </c>
      <c r="S28" s="95" t="s">
        <v>110</v>
      </c>
      <c r="T28" s="96" t="s">
        <v>66</v>
      </c>
      <c r="U28" s="72">
        <v>86</v>
      </c>
      <c r="V28" s="74">
        <f>U28/U59</f>
        <v>0.7678571428571429</v>
      </c>
      <c r="W28" s="73">
        <v>9</v>
      </c>
      <c r="X28" s="77">
        <f>W28/U59</f>
        <v>8.0357142857142863E-2</v>
      </c>
      <c r="Y28" s="73">
        <v>18</v>
      </c>
      <c r="Z28" s="79">
        <f>Y28/U59</f>
        <v>0.16071428571428573</v>
      </c>
    </row>
    <row r="29" spans="1:26" ht="69" x14ac:dyDescent="0.3">
      <c r="A29" s="95" t="s">
        <v>108</v>
      </c>
      <c r="B29" s="96" t="s">
        <v>67</v>
      </c>
      <c r="C29" s="72">
        <v>22</v>
      </c>
      <c r="D29" s="74">
        <f>C29/C59</f>
        <v>0.91666666666666663</v>
      </c>
      <c r="E29" s="73">
        <v>1</v>
      </c>
      <c r="F29" s="77">
        <f>E29/C59</f>
        <v>4.1666666666666664E-2</v>
      </c>
      <c r="G29" s="73">
        <v>1</v>
      </c>
      <c r="H29" s="74">
        <f>G29/C59</f>
        <v>4.1666666666666664E-2</v>
      </c>
      <c r="J29" s="95" t="s">
        <v>108</v>
      </c>
      <c r="K29" s="96" t="s">
        <v>67</v>
      </c>
      <c r="L29" s="72">
        <v>38</v>
      </c>
      <c r="M29" s="74">
        <f>L29/L59</f>
        <v>0.90476190476190477</v>
      </c>
      <c r="N29" s="73">
        <v>2</v>
      </c>
      <c r="O29" s="77">
        <f>N29/L59</f>
        <v>4.7619047619047616E-2</v>
      </c>
      <c r="P29" s="73">
        <v>2</v>
      </c>
      <c r="Q29" s="74">
        <f>P29/L59</f>
        <v>4.7619047619047616E-2</v>
      </c>
      <c r="S29" s="95" t="s">
        <v>108</v>
      </c>
      <c r="T29" s="96" t="s">
        <v>67</v>
      </c>
      <c r="U29" s="72">
        <v>89</v>
      </c>
      <c r="V29" s="74">
        <f>U29/U59</f>
        <v>0.7946428571428571</v>
      </c>
      <c r="W29" s="73">
        <v>11</v>
      </c>
      <c r="X29" s="77">
        <f>W29/U59</f>
        <v>9.8214285714285712E-2</v>
      </c>
      <c r="Y29" s="73">
        <v>12</v>
      </c>
      <c r="Z29" s="74">
        <f>Y29/U59</f>
        <v>0.10714285714285714</v>
      </c>
    </row>
    <row r="30" spans="1:26" ht="28.2" thickBot="1" x14ac:dyDescent="0.35">
      <c r="A30" s="97" t="s">
        <v>109</v>
      </c>
      <c r="B30" s="98" t="s">
        <v>68</v>
      </c>
      <c r="C30" s="92">
        <v>23</v>
      </c>
      <c r="D30" s="76">
        <f>C30/C59</f>
        <v>0.95833333333333337</v>
      </c>
      <c r="E30" s="75">
        <v>1</v>
      </c>
      <c r="F30" s="78">
        <f>E30/C59</f>
        <v>4.1666666666666664E-2</v>
      </c>
      <c r="G30" s="75">
        <v>0</v>
      </c>
      <c r="H30" s="76">
        <f>G30/C59</f>
        <v>0</v>
      </c>
      <c r="J30" s="97" t="s">
        <v>109</v>
      </c>
      <c r="K30" s="98" t="s">
        <v>68</v>
      </c>
      <c r="L30" s="92">
        <v>42</v>
      </c>
      <c r="M30" s="76">
        <f>L30/L59</f>
        <v>1</v>
      </c>
      <c r="N30" s="75">
        <v>0</v>
      </c>
      <c r="O30" s="78">
        <f>N30/L59</f>
        <v>0</v>
      </c>
      <c r="P30" s="75">
        <v>1</v>
      </c>
      <c r="Q30" s="76">
        <f>P30/L59</f>
        <v>2.3809523809523808E-2</v>
      </c>
      <c r="S30" s="97" t="s">
        <v>109</v>
      </c>
      <c r="T30" s="98" t="s">
        <v>68</v>
      </c>
      <c r="U30" s="92">
        <v>96</v>
      </c>
      <c r="V30" s="76">
        <f>U30/U59</f>
        <v>0.8571428571428571</v>
      </c>
      <c r="W30" s="75">
        <v>4</v>
      </c>
      <c r="X30" s="78">
        <f>W30/U59</f>
        <v>3.5714285714285712E-2</v>
      </c>
      <c r="Y30" s="75">
        <v>11</v>
      </c>
      <c r="Z30" s="76">
        <f>Y30/U59</f>
        <v>9.8214285714285712E-2</v>
      </c>
    </row>
    <row r="31" spans="1:26" ht="27.6" customHeight="1" thickBot="1" x14ac:dyDescent="0.35">
      <c r="A31" s="99">
        <v>5</v>
      </c>
      <c r="B31" s="71" t="s">
        <v>14</v>
      </c>
      <c r="C31" s="82" t="s">
        <v>35</v>
      </c>
      <c r="D31" s="83" t="s">
        <v>31</v>
      </c>
      <c r="E31" s="82" t="s">
        <v>36</v>
      </c>
      <c r="F31" s="83" t="s">
        <v>31</v>
      </c>
      <c r="G31" s="82" t="s">
        <v>37</v>
      </c>
      <c r="H31" s="83" t="s">
        <v>31</v>
      </c>
      <c r="J31" s="99">
        <v>5</v>
      </c>
      <c r="K31" s="71" t="s">
        <v>14</v>
      </c>
      <c r="L31" s="82" t="s">
        <v>35</v>
      </c>
      <c r="M31" s="83" t="s">
        <v>31</v>
      </c>
      <c r="N31" s="82" t="s">
        <v>36</v>
      </c>
      <c r="O31" s="83" t="s">
        <v>31</v>
      </c>
      <c r="P31" s="82" t="s">
        <v>37</v>
      </c>
      <c r="Q31" s="83" t="s">
        <v>31</v>
      </c>
      <c r="S31" s="99">
        <v>5</v>
      </c>
      <c r="T31" s="71" t="s">
        <v>14</v>
      </c>
      <c r="U31" s="82" t="s">
        <v>35</v>
      </c>
      <c r="V31" s="83" t="s">
        <v>31</v>
      </c>
      <c r="W31" s="82" t="s">
        <v>36</v>
      </c>
      <c r="X31" s="83" t="s">
        <v>31</v>
      </c>
      <c r="Y31" s="82" t="s">
        <v>37</v>
      </c>
      <c r="Z31" s="83" t="s">
        <v>31</v>
      </c>
    </row>
    <row r="32" spans="1:26" ht="27.6" x14ac:dyDescent="0.3">
      <c r="A32" s="93" t="s">
        <v>111</v>
      </c>
      <c r="B32" s="94" t="s">
        <v>69</v>
      </c>
      <c r="C32" s="91">
        <v>23</v>
      </c>
      <c r="D32" s="85">
        <f>C32/C59</f>
        <v>0.95833333333333337</v>
      </c>
      <c r="E32" s="80">
        <v>1</v>
      </c>
      <c r="F32" s="85">
        <f>E32/C59</f>
        <v>4.1666666666666664E-2</v>
      </c>
      <c r="G32" s="80">
        <v>0</v>
      </c>
      <c r="H32" s="85">
        <f>G32/C59</f>
        <v>0</v>
      </c>
      <c r="J32" s="93" t="s">
        <v>111</v>
      </c>
      <c r="K32" s="94" t="s">
        <v>69</v>
      </c>
      <c r="L32" s="91">
        <v>43</v>
      </c>
      <c r="M32" s="85">
        <f>L32/L59</f>
        <v>1.0238095238095237</v>
      </c>
      <c r="N32" s="80">
        <v>0</v>
      </c>
      <c r="O32" s="85">
        <f>N32/L59</f>
        <v>0</v>
      </c>
      <c r="P32" s="80">
        <v>0</v>
      </c>
      <c r="Q32" s="85">
        <f>P32/L59</f>
        <v>0</v>
      </c>
      <c r="S32" s="93" t="s">
        <v>111</v>
      </c>
      <c r="T32" s="94" t="s">
        <v>69</v>
      </c>
      <c r="U32" s="91">
        <v>107</v>
      </c>
      <c r="V32" s="85">
        <f>U32/U59</f>
        <v>0.9553571428571429</v>
      </c>
      <c r="W32" s="80">
        <v>5</v>
      </c>
      <c r="X32" s="85">
        <f>W32/U59</f>
        <v>4.4642857142857144E-2</v>
      </c>
      <c r="Y32" s="80"/>
      <c r="Z32" s="85">
        <f>Y32/U59</f>
        <v>0</v>
      </c>
    </row>
    <row r="33" spans="1:26" ht="41.4" x14ac:dyDescent="0.3">
      <c r="A33" s="95" t="s">
        <v>112</v>
      </c>
      <c r="B33" s="96" t="s">
        <v>70</v>
      </c>
      <c r="C33" s="72">
        <v>23</v>
      </c>
      <c r="D33" s="74">
        <f>C33/C59</f>
        <v>0.95833333333333337</v>
      </c>
      <c r="E33" s="73">
        <v>1</v>
      </c>
      <c r="F33" s="74">
        <f>E33/C59</f>
        <v>4.1666666666666664E-2</v>
      </c>
      <c r="G33" s="73">
        <v>0</v>
      </c>
      <c r="H33" s="74">
        <f>G33/C59</f>
        <v>0</v>
      </c>
      <c r="J33" s="95" t="s">
        <v>112</v>
      </c>
      <c r="K33" s="96" t="s">
        <v>70</v>
      </c>
      <c r="L33" s="72">
        <v>43</v>
      </c>
      <c r="M33" s="74">
        <f>L33/L59</f>
        <v>1.0238095238095237</v>
      </c>
      <c r="N33" s="73">
        <v>0</v>
      </c>
      <c r="O33" s="74">
        <f>N33/L59</f>
        <v>0</v>
      </c>
      <c r="P33" s="73">
        <v>0</v>
      </c>
      <c r="Q33" s="74">
        <f>P33/L59</f>
        <v>0</v>
      </c>
      <c r="S33" s="95" t="s">
        <v>112</v>
      </c>
      <c r="T33" s="96" t="s">
        <v>70</v>
      </c>
      <c r="U33" s="72">
        <v>93</v>
      </c>
      <c r="V33" s="74">
        <f>U33/U59</f>
        <v>0.8303571428571429</v>
      </c>
      <c r="W33" s="73">
        <v>13</v>
      </c>
      <c r="X33" s="79">
        <f>W33/U59</f>
        <v>0.11607142857142858</v>
      </c>
      <c r="Y33" s="73">
        <v>6</v>
      </c>
      <c r="Z33" s="74">
        <f>Y33/U59</f>
        <v>5.3571428571428568E-2</v>
      </c>
    </row>
    <row r="34" spans="1:26" ht="27.6" x14ac:dyDescent="0.3">
      <c r="A34" s="95" t="s">
        <v>113</v>
      </c>
      <c r="B34" s="96" t="s">
        <v>71</v>
      </c>
      <c r="C34" s="72">
        <v>24</v>
      </c>
      <c r="D34" s="74">
        <f>C34/C59</f>
        <v>1</v>
      </c>
      <c r="E34" s="73">
        <v>0</v>
      </c>
      <c r="F34" s="74">
        <f>E34/C59</f>
        <v>0</v>
      </c>
      <c r="G34" s="73">
        <v>0</v>
      </c>
      <c r="H34" s="74">
        <f>G34/C59</f>
        <v>0</v>
      </c>
      <c r="J34" s="95" t="s">
        <v>113</v>
      </c>
      <c r="K34" s="96" t="s">
        <v>71</v>
      </c>
      <c r="L34" s="72">
        <v>30</v>
      </c>
      <c r="M34" s="74">
        <f>L34/L59</f>
        <v>0.7142857142857143</v>
      </c>
      <c r="N34" s="73">
        <v>6</v>
      </c>
      <c r="O34" s="79">
        <f>N34/L59</f>
        <v>0.14285714285714285</v>
      </c>
      <c r="P34" s="73">
        <v>5</v>
      </c>
      <c r="Q34" s="74">
        <f>P34/L59</f>
        <v>0.11904761904761904</v>
      </c>
      <c r="S34" s="95" t="s">
        <v>113</v>
      </c>
      <c r="T34" s="96" t="s">
        <v>71</v>
      </c>
      <c r="U34" s="72">
        <v>53</v>
      </c>
      <c r="V34" s="74">
        <f>U34/U59</f>
        <v>0.4732142857142857</v>
      </c>
      <c r="W34" s="73">
        <v>19</v>
      </c>
      <c r="X34" s="79">
        <f>W34/U59</f>
        <v>0.16964285714285715</v>
      </c>
      <c r="Y34" s="73">
        <v>38</v>
      </c>
      <c r="Z34" s="79">
        <f>Y34/U59</f>
        <v>0.3392857142857143</v>
      </c>
    </row>
    <row r="35" spans="1:26" ht="27.6" x14ac:dyDescent="0.3">
      <c r="A35" s="95" t="s">
        <v>114</v>
      </c>
      <c r="B35" s="96" t="s">
        <v>72</v>
      </c>
      <c r="C35" s="72">
        <v>19</v>
      </c>
      <c r="D35" s="74">
        <f>C35/C59</f>
        <v>0.79166666666666663</v>
      </c>
      <c r="E35" s="73">
        <v>4</v>
      </c>
      <c r="F35" s="79">
        <f>E35/C59</f>
        <v>0.16666666666666666</v>
      </c>
      <c r="G35" s="73">
        <v>1</v>
      </c>
      <c r="H35" s="74">
        <f>G35/C59</f>
        <v>4.1666666666666664E-2</v>
      </c>
      <c r="J35" s="95" t="s">
        <v>114</v>
      </c>
      <c r="K35" s="96" t="s">
        <v>72</v>
      </c>
      <c r="L35" s="72">
        <v>38</v>
      </c>
      <c r="M35" s="74">
        <f>L35/L59</f>
        <v>0.90476190476190477</v>
      </c>
      <c r="N35" s="73">
        <v>3</v>
      </c>
      <c r="O35" s="74">
        <f>N35/L59</f>
        <v>7.1428571428571425E-2</v>
      </c>
      <c r="P35" s="73">
        <v>1</v>
      </c>
      <c r="Q35" s="74">
        <f>P35/L59</f>
        <v>2.3809523809523808E-2</v>
      </c>
      <c r="S35" s="95" t="s">
        <v>114</v>
      </c>
      <c r="T35" s="96" t="s">
        <v>72</v>
      </c>
      <c r="U35" s="72">
        <v>35</v>
      </c>
      <c r="V35" s="79">
        <f>U35/U59</f>
        <v>0.3125</v>
      </c>
      <c r="W35" s="73">
        <v>20</v>
      </c>
      <c r="X35" s="79">
        <f>W35/U59</f>
        <v>0.17857142857142858</v>
      </c>
      <c r="Y35" s="73">
        <v>46</v>
      </c>
      <c r="Z35" s="79">
        <f>Y35/U59</f>
        <v>0.4107142857142857</v>
      </c>
    </row>
    <row r="36" spans="1:26" ht="41.4" x14ac:dyDescent="0.3">
      <c r="A36" s="95" t="s">
        <v>115</v>
      </c>
      <c r="B36" s="96" t="s">
        <v>73</v>
      </c>
      <c r="C36" s="72">
        <v>24</v>
      </c>
      <c r="D36" s="74">
        <f>C36/C59</f>
        <v>1</v>
      </c>
      <c r="E36" s="73">
        <v>0</v>
      </c>
      <c r="F36" s="74">
        <f>E36/C59</f>
        <v>0</v>
      </c>
      <c r="G36" s="73">
        <v>0</v>
      </c>
      <c r="H36" s="74">
        <f>G36/C59</f>
        <v>0</v>
      </c>
      <c r="J36" s="95" t="s">
        <v>115</v>
      </c>
      <c r="K36" s="96" t="s">
        <v>73</v>
      </c>
      <c r="L36" s="72">
        <v>33</v>
      </c>
      <c r="M36" s="74">
        <f>L36/L59</f>
        <v>0.7857142857142857</v>
      </c>
      <c r="N36" s="73">
        <v>7</v>
      </c>
      <c r="O36" s="79">
        <f>N36/L59</f>
        <v>0.16666666666666666</v>
      </c>
      <c r="P36" s="73">
        <v>3</v>
      </c>
      <c r="Q36" s="74">
        <f>P36/L59</f>
        <v>7.1428571428571425E-2</v>
      </c>
      <c r="S36" s="95" t="s">
        <v>115</v>
      </c>
      <c r="T36" s="96" t="s">
        <v>73</v>
      </c>
      <c r="U36" s="72">
        <v>61</v>
      </c>
      <c r="V36" s="74">
        <f>U36/U59</f>
        <v>0.5446428571428571</v>
      </c>
      <c r="W36" s="73">
        <v>36</v>
      </c>
      <c r="X36" s="79">
        <f>W36/U59</f>
        <v>0.32142857142857145</v>
      </c>
      <c r="Y36" s="73">
        <v>14</v>
      </c>
      <c r="Z36" s="79">
        <f>Y36/U59</f>
        <v>0.125</v>
      </c>
    </row>
    <row r="37" spans="1:26" ht="28.2" thickBot="1" x14ac:dyDescent="0.35">
      <c r="A37" s="97" t="s">
        <v>116</v>
      </c>
      <c r="B37" s="98" t="s">
        <v>74</v>
      </c>
      <c r="C37" s="92">
        <v>21</v>
      </c>
      <c r="D37" s="76">
        <f>C37/C59</f>
        <v>0.875</v>
      </c>
      <c r="E37" s="75">
        <v>2</v>
      </c>
      <c r="F37" s="76">
        <f>E37/C59</f>
        <v>8.3333333333333329E-2</v>
      </c>
      <c r="G37" s="75">
        <v>0</v>
      </c>
      <c r="H37" s="76">
        <f>G37/C59</f>
        <v>0</v>
      </c>
      <c r="J37" s="97" t="s">
        <v>116</v>
      </c>
      <c r="K37" s="98" t="s">
        <v>74</v>
      </c>
      <c r="L37" s="92">
        <v>38</v>
      </c>
      <c r="M37" s="76">
        <f>L37/L59</f>
        <v>0.90476190476190477</v>
      </c>
      <c r="N37" s="75">
        <v>3</v>
      </c>
      <c r="O37" s="76">
        <f>N37/L59</f>
        <v>7.1428571428571425E-2</v>
      </c>
      <c r="P37" s="75">
        <v>2</v>
      </c>
      <c r="Q37" s="76">
        <f>P37/L59</f>
        <v>4.7619047619047616E-2</v>
      </c>
      <c r="S37" s="97" t="s">
        <v>116</v>
      </c>
      <c r="T37" s="98" t="s">
        <v>74</v>
      </c>
      <c r="U37" s="92">
        <v>57</v>
      </c>
      <c r="V37" s="76">
        <f>U37/U59</f>
        <v>0.5089285714285714</v>
      </c>
      <c r="W37" s="75">
        <v>31</v>
      </c>
      <c r="X37" s="79">
        <f>W37/U59</f>
        <v>0.2767857142857143</v>
      </c>
      <c r="Y37" s="75">
        <v>22</v>
      </c>
      <c r="Z37" s="79">
        <f>Y37/U59</f>
        <v>0.19642857142857142</v>
      </c>
    </row>
    <row r="38" spans="1:26" ht="25.8" customHeight="1" thickBot="1" x14ac:dyDescent="0.35">
      <c r="A38" s="99">
        <v>6</v>
      </c>
      <c r="B38" s="71" t="s">
        <v>15</v>
      </c>
      <c r="C38" s="82" t="s">
        <v>35</v>
      </c>
      <c r="D38" s="83" t="s">
        <v>31</v>
      </c>
      <c r="E38" s="82" t="s">
        <v>36</v>
      </c>
      <c r="F38" s="83" t="s">
        <v>31</v>
      </c>
      <c r="G38" s="82" t="s">
        <v>37</v>
      </c>
      <c r="H38" s="83" t="s">
        <v>31</v>
      </c>
      <c r="J38" s="99">
        <v>6</v>
      </c>
      <c r="K38" s="71" t="s">
        <v>15</v>
      </c>
      <c r="L38" s="82" t="s">
        <v>35</v>
      </c>
      <c r="M38" s="83" t="s">
        <v>31</v>
      </c>
      <c r="N38" s="82" t="s">
        <v>36</v>
      </c>
      <c r="O38" s="83" t="s">
        <v>31</v>
      </c>
      <c r="P38" s="82" t="s">
        <v>37</v>
      </c>
      <c r="Q38" s="83" t="s">
        <v>31</v>
      </c>
      <c r="S38" s="99">
        <v>6</v>
      </c>
      <c r="T38" s="71" t="s">
        <v>15</v>
      </c>
      <c r="U38" s="82" t="s">
        <v>35</v>
      </c>
      <c r="V38" s="83" t="s">
        <v>31</v>
      </c>
      <c r="W38" s="82" t="s">
        <v>36</v>
      </c>
      <c r="X38" s="83" t="s">
        <v>31</v>
      </c>
      <c r="Y38" s="82" t="s">
        <v>37</v>
      </c>
      <c r="Z38" s="83" t="s">
        <v>31</v>
      </c>
    </row>
    <row r="39" spans="1:26" ht="27.6" x14ac:dyDescent="0.3">
      <c r="A39" s="93" t="s">
        <v>117</v>
      </c>
      <c r="B39" s="94" t="s">
        <v>75</v>
      </c>
      <c r="C39" s="91">
        <v>18</v>
      </c>
      <c r="D39" s="85">
        <f>C39/C59</f>
        <v>0.75</v>
      </c>
      <c r="E39" s="80">
        <v>1</v>
      </c>
      <c r="F39" s="85">
        <f>E39/C59</f>
        <v>4.1666666666666664E-2</v>
      </c>
      <c r="G39" s="80">
        <v>4</v>
      </c>
      <c r="H39" s="85">
        <f>G39/C59</f>
        <v>0.16666666666666666</v>
      </c>
      <c r="J39" s="93" t="s">
        <v>117</v>
      </c>
      <c r="K39" s="94" t="s">
        <v>75</v>
      </c>
      <c r="L39" s="91">
        <v>29</v>
      </c>
      <c r="M39" s="85">
        <f>L39/L59</f>
        <v>0.69047619047619047</v>
      </c>
      <c r="N39" s="80">
        <v>8</v>
      </c>
      <c r="O39" s="79">
        <f>N39/L59</f>
        <v>0.19047619047619047</v>
      </c>
      <c r="P39" s="80">
        <v>5</v>
      </c>
      <c r="Q39" s="85">
        <f>P39/L59</f>
        <v>0.11904761904761904</v>
      </c>
      <c r="S39" s="93" t="s">
        <v>117</v>
      </c>
      <c r="T39" s="94" t="s">
        <v>75</v>
      </c>
      <c r="U39" s="91">
        <v>73</v>
      </c>
      <c r="V39" s="85">
        <f>U39/U59</f>
        <v>0.6517857142857143</v>
      </c>
      <c r="W39" s="80">
        <v>16</v>
      </c>
      <c r="X39" s="79">
        <f>W39/U59</f>
        <v>0.14285714285714285</v>
      </c>
      <c r="Y39" s="80">
        <v>23</v>
      </c>
      <c r="Z39" s="79">
        <f>Y39/U59</f>
        <v>0.20535714285714285</v>
      </c>
    </row>
    <row r="40" spans="1:26" ht="41.4" x14ac:dyDescent="0.3">
      <c r="A40" s="95" t="s">
        <v>118</v>
      </c>
      <c r="B40" s="96" t="s">
        <v>76</v>
      </c>
      <c r="C40" s="72">
        <v>21</v>
      </c>
      <c r="D40" s="74">
        <f>C40/C59</f>
        <v>0.875</v>
      </c>
      <c r="E40" s="73">
        <v>2</v>
      </c>
      <c r="F40" s="74">
        <f>E40/C59</f>
        <v>8.3333333333333329E-2</v>
      </c>
      <c r="G40" s="73">
        <v>0</v>
      </c>
      <c r="H40" s="74">
        <f>G40/C59</f>
        <v>0</v>
      </c>
      <c r="J40" s="95" t="s">
        <v>118</v>
      </c>
      <c r="K40" s="96" t="s">
        <v>76</v>
      </c>
      <c r="L40" s="72">
        <v>22</v>
      </c>
      <c r="M40" s="74">
        <f>L40/L59</f>
        <v>0.52380952380952384</v>
      </c>
      <c r="N40" s="73">
        <v>16</v>
      </c>
      <c r="O40" s="79">
        <f>N40/L59</f>
        <v>0.38095238095238093</v>
      </c>
      <c r="P40" s="73">
        <v>4</v>
      </c>
      <c r="Q40" s="74">
        <f>P40/L59</f>
        <v>9.5238095238095233E-2</v>
      </c>
      <c r="S40" s="95" t="s">
        <v>118</v>
      </c>
      <c r="T40" s="96" t="s">
        <v>76</v>
      </c>
      <c r="U40" s="72">
        <v>69</v>
      </c>
      <c r="V40" s="74">
        <f>U40/U59</f>
        <v>0.6160714285714286</v>
      </c>
      <c r="W40" s="73">
        <v>28</v>
      </c>
      <c r="X40" s="79">
        <f>W40/U59</f>
        <v>0.25</v>
      </c>
      <c r="Y40" s="73">
        <v>15</v>
      </c>
      <c r="Z40" s="79">
        <f>Y40/U59</f>
        <v>0.13392857142857142</v>
      </c>
    </row>
    <row r="41" spans="1:26" ht="27.6" x14ac:dyDescent="0.3">
      <c r="A41" s="95" t="s">
        <v>119</v>
      </c>
      <c r="B41" s="96" t="s">
        <v>77</v>
      </c>
      <c r="C41" s="72">
        <v>17</v>
      </c>
      <c r="D41" s="74">
        <f>C41/C59</f>
        <v>0.70833333333333337</v>
      </c>
      <c r="E41" s="73">
        <v>4</v>
      </c>
      <c r="F41" s="79">
        <f>E41/C59</f>
        <v>0.16666666666666666</v>
      </c>
      <c r="G41" s="73">
        <v>3</v>
      </c>
      <c r="H41" s="74">
        <f>G41/C59</f>
        <v>0.125</v>
      </c>
      <c r="J41" s="95" t="s">
        <v>119</v>
      </c>
      <c r="K41" s="96" t="s">
        <v>77</v>
      </c>
      <c r="L41" s="72">
        <v>17</v>
      </c>
      <c r="M41" s="74">
        <f>L41/L59</f>
        <v>0.40476190476190477</v>
      </c>
      <c r="N41" s="73">
        <v>13</v>
      </c>
      <c r="O41" s="79">
        <f>N41/L59</f>
        <v>0.30952380952380953</v>
      </c>
      <c r="P41" s="73">
        <v>12</v>
      </c>
      <c r="Q41" s="79">
        <f>P41/L59</f>
        <v>0.2857142857142857</v>
      </c>
      <c r="S41" s="95" t="s">
        <v>119</v>
      </c>
      <c r="T41" s="96" t="s">
        <v>77</v>
      </c>
      <c r="U41" s="72">
        <v>35</v>
      </c>
      <c r="V41" s="79">
        <f>U41/U59</f>
        <v>0.3125</v>
      </c>
      <c r="W41" s="73">
        <v>32</v>
      </c>
      <c r="X41" s="79">
        <f>W41/U59</f>
        <v>0.2857142857142857</v>
      </c>
      <c r="Y41" s="73">
        <v>45</v>
      </c>
      <c r="Z41" s="79">
        <f>Y41/U59</f>
        <v>0.4017857142857143</v>
      </c>
    </row>
    <row r="42" spans="1:26" ht="27.6" x14ac:dyDescent="0.3">
      <c r="A42" s="95" t="s">
        <v>120</v>
      </c>
      <c r="B42" s="96" t="s">
        <v>78</v>
      </c>
      <c r="C42" s="72">
        <v>17</v>
      </c>
      <c r="D42" s="74">
        <f>C42/C59</f>
        <v>0.70833333333333337</v>
      </c>
      <c r="E42" s="73">
        <v>3</v>
      </c>
      <c r="F42" s="74">
        <f>E42/C59</f>
        <v>0.125</v>
      </c>
      <c r="G42" s="73">
        <v>3</v>
      </c>
      <c r="H42" s="74">
        <f>G42/C59</f>
        <v>0.125</v>
      </c>
      <c r="J42" s="95" t="s">
        <v>120</v>
      </c>
      <c r="K42" s="96" t="s">
        <v>78</v>
      </c>
      <c r="L42" s="72">
        <v>22</v>
      </c>
      <c r="M42" s="74">
        <f>L42/L59</f>
        <v>0.52380952380952384</v>
      </c>
      <c r="N42" s="73">
        <v>11</v>
      </c>
      <c r="O42" s="79">
        <f>N42/L59</f>
        <v>0.26190476190476192</v>
      </c>
      <c r="P42" s="73">
        <v>8</v>
      </c>
      <c r="Q42" s="79">
        <f>P42/L59</f>
        <v>0.19047619047619047</v>
      </c>
      <c r="S42" s="95" t="s">
        <v>120</v>
      </c>
      <c r="T42" s="96" t="s">
        <v>78</v>
      </c>
      <c r="U42" s="72">
        <v>44</v>
      </c>
      <c r="V42" s="79">
        <f>U42/U59</f>
        <v>0.39285714285714285</v>
      </c>
      <c r="W42" s="73">
        <v>28</v>
      </c>
      <c r="X42" s="79">
        <f>W42/U59</f>
        <v>0.25</v>
      </c>
      <c r="Y42" s="73">
        <v>37</v>
      </c>
      <c r="Z42" s="79">
        <f>Y42/U59</f>
        <v>0.33035714285714285</v>
      </c>
    </row>
    <row r="43" spans="1:26" ht="41.4" x14ac:dyDescent="0.3">
      <c r="A43" s="95" t="s">
        <v>121</v>
      </c>
      <c r="B43" s="96" t="s">
        <v>79</v>
      </c>
      <c r="C43" s="72">
        <v>20</v>
      </c>
      <c r="D43" s="74">
        <f>C43/C59</f>
        <v>0.83333333333333337</v>
      </c>
      <c r="E43" s="73">
        <v>1</v>
      </c>
      <c r="F43" s="74">
        <f>E43/C59</f>
        <v>4.1666666666666664E-2</v>
      </c>
      <c r="G43" s="73">
        <v>1</v>
      </c>
      <c r="H43" s="74">
        <f>G43/C59</f>
        <v>4.1666666666666664E-2</v>
      </c>
      <c r="J43" s="95" t="s">
        <v>121</v>
      </c>
      <c r="K43" s="96" t="s">
        <v>79</v>
      </c>
      <c r="L43" s="72">
        <v>27</v>
      </c>
      <c r="M43" s="74">
        <f>L43/L59</f>
        <v>0.6428571428571429</v>
      </c>
      <c r="N43" s="73">
        <v>9</v>
      </c>
      <c r="O43" s="79">
        <f>N43/L59</f>
        <v>0.21428571428571427</v>
      </c>
      <c r="P43" s="73">
        <v>6</v>
      </c>
      <c r="Q43" s="79">
        <f>P43/L59</f>
        <v>0.14285714285714285</v>
      </c>
      <c r="S43" s="95" t="s">
        <v>121</v>
      </c>
      <c r="T43" s="96" t="s">
        <v>79</v>
      </c>
      <c r="U43" s="72">
        <v>58</v>
      </c>
      <c r="V43" s="74">
        <f>U43/U59</f>
        <v>0.5178571428571429</v>
      </c>
      <c r="W43" s="73">
        <v>23</v>
      </c>
      <c r="X43" s="79">
        <f>W43/U59</f>
        <v>0.20535714285714285</v>
      </c>
      <c r="Y43" s="73">
        <v>30</v>
      </c>
      <c r="Z43" s="79">
        <f>Y43/U59</f>
        <v>0.26785714285714285</v>
      </c>
    </row>
    <row r="44" spans="1:26" ht="28.2" thickBot="1" x14ac:dyDescent="0.35">
      <c r="A44" s="97" t="s">
        <v>122</v>
      </c>
      <c r="B44" s="98" t="s">
        <v>80</v>
      </c>
      <c r="C44" s="92">
        <v>23</v>
      </c>
      <c r="D44" s="76">
        <f>C44/C59</f>
        <v>0.95833333333333337</v>
      </c>
      <c r="E44" s="75">
        <v>0</v>
      </c>
      <c r="F44" s="76">
        <f>E44/C59</f>
        <v>0</v>
      </c>
      <c r="G44" s="75">
        <v>1</v>
      </c>
      <c r="H44" s="76">
        <f>G44/C59</f>
        <v>4.1666666666666664E-2</v>
      </c>
      <c r="J44" s="97" t="s">
        <v>122</v>
      </c>
      <c r="K44" s="98" t="s">
        <v>80</v>
      </c>
      <c r="L44" s="92">
        <v>35</v>
      </c>
      <c r="M44" s="76">
        <f>L44/L59</f>
        <v>0.83333333333333337</v>
      </c>
      <c r="N44" s="75">
        <v>3</v>
      </c>
      <c r="O44" s="76">
        <f>N44/L59</f>
        <v>7.1428571428571425E-2</v>
      </c>
      <c r="P44" s="75">
        <v>2</v>
      </c>
      <c r="Q44" s="76">
        <f>P44/L59</f>
        <v>4.7619047619047616E-2</v>
      </c>
      <c r="S44" s="97" t="s">
        <v>122</v>
      </c>
      <c r="T44" s="98" t="s">
        <v>80</v>
      </c>
      <c r="U44" s="92">
        <v>89</v>
      </c>
      <c r="V44" s="76">
        <f>U44/U59</f>
        <v>0.7946428571428571</v>
      </c>
      <c r="W44" s="75">
        <v>17</v>
      </c>
      <c r="X44" s="79">
        <f>W44/U59</f>
        <v>0.15178571428571427</v>
      </c>
      <c r="Y44" s="75">
        <v>6</v>
      </c>
      <c r="Z44" s="76">
        <f>Y44/U59</f>
        <v>5.3571428571428568E-2</v>
      </c>
    </row>
    <row r="45" spans="1:26" ht="23.4" customHeight="1" thickBot="1" x14ac:dyDescent="0.35">
      <c r="A45" s="99">
        <v>7</v>
      </c>
      <c r="B45" s="71" t="s">
        <v>16</v>
      </c>
      <c r="C45" s="82" t="s">
        <v>35</v>
      </c>
      <c r="D45" s="83" t="s">
        <v>31</v>
      </c>
      <c r="E45" s="82" t="s">
        <v>36</v>
      </c>
      <c r="F45" s="83" t="s">
        <v>31</v>
      </c>
      <c r="G45" s="82" t="s">
        <v>37</v>
      </c>
      <c r="H45" s="83" t="s">
        <v>31</v>
      </c>
      <c r="J45" s="99">
        <v>7</v>
      </c>
      <c r="K45" s="71" t="s">
        <v>16</v>
      </c>
      <c r="L45" s="82" t="s">
        <v>35</v>
      </c>
      <c r="M45" s="83" t="s">
        <v>31</v>
      </c>
      <c r="N45" s="82" t="s">
        <v>36</v>
      </c>
      <c r="O45" s="83" t="s">
        <v>31</v>
      </c>
      <c r="P45" s="82" t="s">
        <v>37</v>
      </c>
      <c r="Q45" s="83" t="s">
        <v>31</v>
      </c>
      <c r="S45" s="99">
        <v>7</v>
      </c>
      <c r="T45" s="71" t="s">
        <v>16</v>
      </c>
      <c r="U45" s="82" t="s">
        <v>35</v>
      </c>
      <c r="V45" s="83" t="s">
        <v>31</v>
      </c>
      <c r="W45" s="82" t="s">
        <v>36</v>
      </c>
      <c r="X45" s="83" t="s">
        <v>31</v>
      </c>
      <c r="Y45" s="82" t="s">
        <v>37</v>
      </c>
      <c r="Z45" s="83" t="s">
        <v>31</v>
      </c>
    </row>
    <row r="46" spans="1:26" ht="27.6" x14ac:dyDescent="0.3">
      <c r="A46" s="93" t="s">
        <v>123</v>
      </c>
      <c r="B46" s="94" t="s">
        <v>81</v>
      </c>
      <c r="C46" s="91">
        <v>17</v>
      </c>
      <c r="D46" s="85">
        <f>C46/C59</f>
        <v>0.70833333333333337</v>
      </c>
      <c r="E46" s="80">
        <v>2</v>
      </c>
      <c r="F46" s="85">
        <f>E46/C59</f>
        <v>8.3333333333333329E-2</v>
      </c>
      <c r="G46" s="80">
        <v>5</v>
      </c>
      <c r="H46" s="85">
        <f>G46/C59</f>
        <v>0.20833333333333334</v>
      </c>
      <c r="J46" s="93" t="s">
        <v>123</v>
      </c>
      <c r="K46" s="94" t="s">
        <v>81</v>
      </c>
      <c r="L46" s="91">
        <v>31</v>
      </c>
      <c r="M46" s="85">
        <f>L46/L59</f>
        <v>0.73809523809523814</v>
      </c>
      <c r="N46" s="80">
        <v>3</v>
      </c>
      <c r="O46" s="85">
        <f>N46/L59</f>
        <v>7.1428571428571425E-2</v>
      </c>
      <c r="P46" s="80">
        <v>8</v>
      </c>
      <c r="Q46" s="79">
        <f>P46/L59</f>
        <v>0.19047619047619047</v>
      </c>
      <c r="S46" s="93" t="s">
        <v>123</v>
      </c>
      <c r="T46" s="94" t="s">
        <v>81</v>
      </c>
      <c r="U46" s="91">
        <v>68</v>
      </c>
      <c r="V46" s="85">
        <f>U46/U59</f>
        <v>0.6071428571428571</v>
      </c>
      <c r="W46" s="80">
        <v>17</v>
      </c>
      <c r="X46" s="79">
        <f>W46/U59</f>
        <v>0.15178571428571427</v>
      </c>
      <c r="Y46" s="80">
        <v>27</v>
      </c>
      <c r="Z46" s="79">
        <f>Y46/U59</f>
        <v>0.24107142857142858</v>
      </c>
    </row>
    <row r="47" spans="1:26" ht="41.4" x14ac:dyDescent="0.3">
      <c r="A47" s="95" t="s">
        <v>124</v>
      </c>
      <c r="B47" s="96" t="s">
        <v>82</v>
      </c>
      <c r="C47" s="72">
        <v>12</v>
      </c>
      <c r="D47" s="79">
        <f>C47/C59</f>
        <v>0.5</v>
      </c>
      <c r="E47" s="73">
        <v>7</v>
      </c>
      <c r="F47" s="79">
        <f>E47/C59</f>
        <v>0.29166666666666669</v>
      </c>
      <c r="G47" s="73">
        <v>5</v>
      </c>
      <c r="H47" s="74">
        <f>G47/C59</f>
        <v>0.20833333333333334</v>
      </c>
      <c r="J47" s="95" t="s">
        <v>124</v>
      </c>
      <c r="K47" s="96" t="s">
        <v>82</v>
      </c>
      <c r="L47" s="72">
        <v>31</v>
      </c>
      <c r="M47" s="74">
        <f>L47/L59</f>
        <v>0.73809523809523814</v>
      </c>
      <c r="N47" s="73">
        <v>8</v>
      </c>
      <c r="O47" s="79">
        <f>N47/L59</f>
        <v>0.19047619047619047</v>
      </c>
      <c r="P47" s="73">
        <v>3</v>
      </c>
      <c r="Q47" s="74">
        <f>P47/L59</f>
        <v>7.1428571428571425E-2</v>
      </c>
      <c r="S47" s="95" t="s">
        <v>124</v>
      </c>
      <c r="T47" s="96" t="s">
        <v>82</v>
      </c>
      <c r="U47" s="72">
        <v>49</v>
      </c>
      <c r="V47" s="74">
        <f>U47/U59</f>
        <v>0.4375</v>
      </c>
      <c r="W47" s="73">
        <v>34</v>
      </c>
      <c r="X47" s="79">
        <f>W47/U59</f>
        <v>0.30357142857142855</v>
      </c>
      <c r="Y47" s="73">
        <v>28</v>
      </c>
      <c r="Z47" s="79">
        <f>Y47/U59</f>
        <v>0.25</v>
      </c>
    </row>
    <row r="48" spans="1:26" ht="55.2" x14ac:dyDescent="0.3">
      <c r="A48" s="95" t="s">
        <v>125</v>
      </c>
      <c r="B48" s="96" t="s">
        <v>83</v>
      </c>
      <c r="C48" s="72">
        <v>17</v>
      </c>
      <c r="D48" s="74">
        <f>C48/C59</f>
        <v>0.70833333333333337</v>
      </c>
      <c r="E48" s="73">
        <v>3</v>
      </c>
      <c r="F48" s="74">
        <f>E48/C59</f>
        <v>0.125</v>
      </c>
      <c r="G48" s="73">
        <v>4</v>
      </c>
      <c r="H48" s="74">
        <f>G48/C59</f>
        <v>0.16666666666666666</v>
      </c>
      <c r="J48" s="95" t="s">
        <v>125</v>
      </c>
      <c r="K48" s="96" t="s">
        <v>83</v>
      </c>
      <c r="L48" s="72">
        <v>29</v>
      </c>
      <c r="M48" s="74">
        <f>L48/L59</f>
        <v>0.69047619047619047</v>
      </c>
      <c r="N48" s="73">
        <v>2</v>
      </c>
      <c r="O48" s="74">
        <f>N48/L59</f>
        <v>4.7619047619047616E-2</v>
      </c>
      <c r="P48" s="73">
        <v>1</v>
      </c>
      <c r="Q48" s="74">
        <f>P48/L59</f>
        <v>2.3809523809523808E-2</v>
      </c>
      <c r="S48" s="95" t="s">
        <v>125</v>
      </c>
      <c r="T48" s="96" t="s">
        <v>83</v>
      </c>
      <c r="U48" s="72">
        <v>59</v>
      </c>
      <c r="V48" s="74">
        <f>U48/U59</f>
        <v>0.5267857142857143</v>
      </c>
      <c r="W48" s="73">
        <v>25</v>
      </c>
      <c r="X48" s="79">
        <f>W48/U59</f>
        <v>0.22321428571428573</v>
      </c>
      <c r="Y48" s="73">
        <v>26</v>
      </c>
      <c r="Z48" s="79">
        <f>Y48/U59</f>
        <v>0.23214285714285715</v>
      </c>
    </row>
    <row r="49" spans="1:26" ht="41.4" x14ac:dyDescent="0.3">
      <c r="A49" s="95" t="s">
        <v>126</v>
      </c>
      <c r="B49" s="96" t="s">
        <v>84</v>
      </c>
      <c r="C49" s="72">
        <v>17</v>
      </c>
      <c r="D49" s="74">
        <f>C49/C59</f>
        <v>0.70833333333333337</v>
      </c>
      <c r="E49" s="73">
        <v>3</v>
      </c>
      <c r="F49" s="74">
        <f>E49/C59</f>
        <v>0.125</v>
      </c>
      <c r="G49" s="73">
        <v>4</v>
      </c>
      <c r="H49" s="74">
        <f>G49/C59</f>
        <v>0.16666666666666666</v>
      </c>
      <c r="J49" s="95" t="s">
        <v>126</v>
      </c>
      <c r="K49" s="96" t="s">
        <v>84</v>
      </c>
      <c r="L49" s="72">
        <v>36</v>
      </c>
      <c r="M49" s="74">
        <f>L49/L59</f>
        <v>0.8571428571428571</v>
      </c>
      <c r="N49" s="73">
        <v>5</v>
      </c>
      <c r="O49" s="74">
        <f>N49/L59</f>
        <v>0.11904761904761904</v>
      </c>
      <c r="P49" s="73">
        <v>1</v>
      </c>
      <c r="Q49" s="74">
        <f>P49/L59</f>
        <v>2.3809523809523808E-2</v>
      </c>
      <c r="S49" s="95" t="s">
        <v>126</v>
      </c>
      <c r="T49" s="96" t="s">
        <v>84</v>
      </c>
      <c r="U49" s="72">
        <v>69</v>
      </c>
      <c r="V49" s="74">
        <f>U49/U59</f>
        <v>0.6160714285714286</v>
      </c>
      <c r="W49" s="73">
        <v>27</v>
      </c>
      <c r="X49" s="79">
        <f>W49/U59</f>
        <v>0.24107142857142858</v>
      </c>
      <c r="Y49" s="73">
        <v>15</v>
      </c>
      <c r="Z49" s="79">
        <f>Y49/U59</f>
        <v>0.13392857142857142</v>
      </c>
    </row>
    <row r="50" spans="1:26" ht="55.2" x14ac:dyDescent="0.3">
      <c r="A50" s="95" t="s">
        <v>127</v>
      </c>
      <c r="B50" s="96" t="s">
        <v>85</v>
      </c>
      <c r="C50" s="72">
        <v>24</v>
      </c>
      <c r="D50" s="74">
        <f>C50/C59</f>
        <v>1</v>
      </c>
      <c r="E50" s="73">
        <v>0</v>
      </c>
      <c r="F50" s="74">
        <f>E50/C59</f>
        <v>0</v>
      </c>
      <c r="G50" s="73">
        <v>0</v>
      </c>
      <c r="H50" s="74">
        <f>G50/C59</f>
        <v>0</v>
      </c>
      <c r="J50" s="95" t="s">
        <v>127</v>
      </c>
      <c r="K50" s="96" t="s">
        <v>85</v>
      </c>
      <c r="L50" s="72">
        <v>41</v>
      </c>
      <c r="M50" s="74">
        <f>L50/L59</f>
        <v>0.97619047619047616</v>
      </c>
      <c r="N50" s="73">
        <v>1</v>
      </c>
      <c r="O50" s="74">
        <f>N50/L59</f>
        <v>2.3809523809523808E-2</v>
      </c>
      <c r="P50" s="73">
        <v>0</v>
      </c>
      <c r="Q50" s="74">
        <f>P50/L59</f>
        <v>0</v>
      </c>
      <c r="S50" s="95" t="s">
        <v>127</v>
      </c>
      <c r="T50" s="96" t="s">
        <v>85</v>
      </c>
      <c r="U50" s="72">
        <v>94</v>
      </c>
      <c r="V50" s="74">
        <f>U50/U59</f>
        <v>0.8392857142857143</v>
      </c>
      <c r="W50" s="73">
        <v>14</v>
      </c>
      <c r="X50" s="79">
        <f>W50/U59</f>
        <v>0.125</v>
      </c>
      <c r="Y50" s="73">
        <v>1</v>
      </c>
      <c r="Z50" s="74">
        <f>Y50/U59</f>
        <v>8.9285714285714281E-3</v>
      </c>
    </row>
    <row r="51" spans="1:26" ht="28.2" thickBot="1" x14ac:dyDescent="0.35">
      <c r="A51" s="97" t="s">
        <v>128</v>
      </c>
      <c r="B51" s="98" t="s">
        <v>86</v>
      </c>
      <c r="C51" s="92">
        <v>15</v>
      </c>
      <c r="D51" s="76">
        <f>C51/C59</f>
        <v>0.625</v>
      </c>
      <c r="E51" s="75">
        <v>3</v>
      </c>
      <c r="F51" s="76">
        <f>E51/C59</f>
        <v>0.125</v>
      </c>
      <c r="G51" s="87">
        <v>6</v>
      </c>
      <c r="H51" s="79">
        <f>G51/C59</f>
        <v>0.25</v>
      </c>
      <c r="J51" s="97" t="s">
        <v>128</v>
      </c>
      <c r="K51" s="98" t="s">
        <v>86</v>
      </c>
      <c r="L51" s="92">
        <v>21</v>
      </c>
      <c r="M51" s="76">
        <f>L51/L59</f>
        <v>0.5</v>
      </c>
      <c r="N51" s="75">
        <v>16</v>
      </c>
      <c r="O51" s="79">
        <f>N51/L59</f>
        <v>0.38095238095238093</v>
      </c>
      <c r="P51" s="87">
        <v>5</v>
      </c>
      <c r="Q51" s="89">
        <f>P51/L59</f>
        <v>0.11904761904761904</v>
      </c>
      <c r="S51" s="97" t="s">
        <v>128</v>
      </c>
      <c r="T51" s="98" t="s">
        <v>86</v>
      </c>
      <c r="U51" s="92">
        <v>46</v>
      </c>
      <c r="V51" s="76">
        <f>U51/U59</f>
        <v>0.4107142857142857</v>
      </c>
      <c r="W51" s="75">
        <v>38</v>
      </c>
      <c r="X51" s="79">
        <f>W51/U59</f>
        <v>0.3392857142857143</v>
      </c>
      <c r="Y51" s="87">
        <v>24</v>
      </c>
      <c r="Z51" s="79">
        <f>Y51/U59</f>
        <v>0.21428571428571427</v>
      </c>
    </row>
    <row r="52" spans="1:26" ht="22.8" customHeight="1" thickBot="1" x14ac:dyDescent="0.35">
      <c r="A52" s="99">
        <v>8</v>
      </c>
      <c r="B52" s="71" t="s">
        <v>17</v>
      </c>
      <c r="C52" s="82" t="s">
        <v>35</v>
      </c>
      <c r="D52" s="83" t="s">
        <v>31</v>
      </c>
      <c r="E52" s="82" t="s">
        <v>36</v>
      </c>
      <c r="F52" s="84" t="s">
        <v>31</v>
      </c>
      <c r="G52" s="82" t="s">
        <v>37</v>
      </c>
      <c r="H52" s="83" t="s">
        <v>31</v>
      </c>
      <c r="J52" s="99">
        <v>8</v>
      </c>
      <c r="K52" s="71" t="s">
        <v>17</v>
      </c>
      <c r="L52" s="82" t="s">
        <v>35</v>
      </c>
      <c r="M52" s="83" t="s">
        <v>31</v>
      </c>
      <c r="N52" s="82" t="s">
        <v>36</v>
      </c>
      <c r="O52" s="84" t="s">
        <v>31</v>
      </c>
      <c r="P52" s="82" t="s">
        <v>37</v>
      </c>
      <c r="Q52" s="83" t="s">
        <v>31</v>
      </c>
      <c r="S52" s="99">
        <v>8</v>
      </c>
      <c r="T52" s="71" t="s">
        <v>17</v>
      </c>
      <c r="U52" s="82" t="s">
        <v>35</v>
      </c>
      <c r="V52" s="83" t="s">
        <v>31</v>
      </c>
      <c r="W52" s="82" t="s">
        <v>36</v>
      </c>
      <c r="X52" s="84" t="s">
        <v>31</v>
      </c>
      <c r="Y52" s="82" t="s">
        <v>37</v>
      </c>
      <c r="Z52" s="83" t="s">
        <v>31</v>
      </c>
    </row>
    <row r="53" spans="1:26" ht="27.6" x14ac:dyDescent="0.3">
      <c r="A53" s="93" t="s">
        <v>129</v>
      </c>
      <c r="B53" s="94" t="s">
        <v>87</v>
      </c>
      <c r="C53" s="91">
        <v>19</v>
      </c>
      <c r="D53" s="85">
        <f>C53/C59</f>
        <v>0.79166666666666663</v>
      </c>
      <c r="E53" s="80">
        <v>4</v>
      </c>
      <c r="F53" s="90">
        <f>E53/C59</f>
        <v>0.16666666666666666</v>
      </c>
      <c r="G53" s="80">
        <v>1</v>
      </c>
      <c r="H53" s="85">
        <f>G53/C59</f>
        <v>4.1666666666666664E-2</v>
      </c>
      <c r="J53" s="93" t="s">
        <v>129</v>
      </c>
      <c r="K53" s="94" t="s">
        <v>87</v>
      </c>
      <c r="L53" s="91">
        <v>32</v>
      </c>
      <c r="M53" s="85">
        <f>L53/L59</f>
        <v>0.76190476190476186</v>
      </c>
      <c r="N53" s="80">
        <v>7</v>
      </c>
      <c r="O53" s="79">
        <f>N53/L59</f>
        <v>0.16666666666666666</v>
      </c>
      <c r="P53" s="80">
        <v>3</v>
      </c>
      <c r="Q53" s="85">
        <f>P53/L59</f>
        <v>7.1428571428571425E-2</v>
      </c>
      <c r="S53" s="93" t="s">
        <v>129</v>
      </c>
      <c r="T53" s="94" t="s">
        <v>87</v>
      </c>
      <c r="U53" s="91">
        <v>63</v>
      </c>
      <c r="V53" s="85">
        <f>U53/U59</f>
        <v>0.5625</v>
      </c>
      <c r="W53" s="80">
        <v>27</v>
      </c>
      <c r="X53" s="79">
        <f>W53/U59</f>
        <v>0.24107142857142858</v>
      </c>
      <c r="Y53" s="80">
        <v>21</v>
      </c>
      <c r="Z53" s="79">
        <f>Y53/U59</f>
        <v>0.1875</v>
      </c>
    </row>
    <row r="54" spans="1:26" ht="55.2" x14ac:dyDescent="0.3">
      <c r="A54" s="95" t="s">
        <v>130</v>
      </c>
      <c r="B54" s="96" t="s">
        <v>88</v>
      </c>
      <c r="C54" s="72">
        <v>14</v>
      </c>
      <c r="D54" s="74">
        <f>C54/C59</f>
        <v>0.58333333333333337</v>
      </c>
      <c r="E54" s="73">
        <v>6</v>
      </c>
      <c r="F54" s="86">
        <f>E54/C59</f>
        <v>0.25</v>
      </c>
      <c r="G54" s="73">
        <v>3</v>
      </c>
      <c r="H54" s="74">
        <f>G54/C59</f>
        <v>0.125</v>
      </c>
      <c r="J54" s="95" t="s">
        <v>130</v>
      </c>
      <c r="K54" s="96" t="s">
        <v>88</v>
      </c>
      <c r="L54" s="72">
        <v>17</v>
      </c>
      <c r="M54" s="79">
        <f>L54/L59</f>
        <v>0.40476190476190477</v>
      </c>
      <c r="N54" s="73">
        <v>21</v>
      </c>
      <c r="O54" s="79">
        <f>N54/L59</f>
        <v>0.5</v>
      </c>
      <c r="P54" s="73">
        <v>3</v>
      </c>
      <c r="Q54" s="74">
        <f>P54/L59</f>
        <v>7.1428571428571425E-2</v>
      </c>
      <c r="S54" s="95" t="s">
        <v>130</v>
      </c>
      <c r="T54" s="96" t="s">
        <v>88</v>
      </c>
      <c r="U54" s="72">
        <v>57</v>
      </c>
      <c r="V54" s="74">
        <f>U54/U59</f>
        <v>0.5089285714285714</v>
      </c>
      <c r="W54" s="73">
        <v>40</v>
      </c>
      <c r="X54" s="79">
        <f>W54/U59</f>
        <v>0.35714285714285715</v>
      </c>
      <c r="Y54" s="73">
        <v>15</v>
      </c>
      <c r="Z54" s="79">
        <f>Y54/U59</f>
        <v>0.13392857142857142</v>
      </c>
    </row>
    <row r="55" spans="1:26" ht="41.4" x14ac:dyDescent="0.3">
      <c r="A55" s="95" t="s">
        <v>131</v>
      </c>
      <c r="B55" s="96" t="s">
        <v>89</v>
      </c>
      <c r="C55" s="72">
        <v>19</v>
      </c>
      <c r="D55" s="74">
        <f>C55/C59</f>
        <v>0.79166666666666663</v>
      </c>
      <c r="E55" s="73">
        <v>3</v>
      </c>
      <c r="F55" s="77">
        <f>E55/C59</f>
        <v>0.125</v>
      </c>
      <c r="G55" s="73">
        <v>2</v>
      </c>
      <c r="H55" s="74">
        <f>G55/C59</f>
        <v>8.3333333333333329E-2</v>
      </c>
      <c r="J55" s="95" t="s">
        <v>131</v>
      </c>
      <c r="K55" s="96" t="s">
        <v>89</v>
      </c>
      <c r="L55" s="72">
        <v>34</v>
      </c>
      <c r="M55" s="74">
        <f>L55/L59</f>
        <v>0.80952380952380953</v>
      </c>
      <c r="N55" s="73">
        <v>8</v>
      </c>
      <c r="O55" s="79">
        <f>N55/L59</f>
        <v>0.19047619047619047</v>
      </c>
      <c r="P55" s="73">
        <v>0</v>
      </c>
      <c r="Q55" s="74">
        <f>P55/L59</f>
        <v>0</v>
      </c>
      <c r="S55" s="95" t="s">
        <v>131</v>
      </c>
      <c r="T55" s="96" t="s">
        <v>89</v>
      </c>
      <c r="U55" s="72">
        <v>75</v>
      </c>
      <c r="V55" s="74">
        <f>U55/U59</f>
        <v>0.6696428571428571</v>
      </c>
      <c r="W55" s="73">
        <v>28</v>
      </c>
      <c r="X55" s="79">
        <f>W55/U59</f>
        <v>0.25</v>
      </c>
      <c r="Y55" s="73">
        <v>8</v>
      </c>
      <c r="Z55" s="74">
        <f>Y55/U59</f>
        <v>7.1428571428571425E-2</v>
      </c>
    </row>
    <row r="56" spans="1:26" ht="27.6" x14ac:dyDescent="0.3">
      <c r="A56" s="95" t="s">
        <v>132</v>
      </c>
      <c r="B56" s="96" t="s">
        <v>90</v>
      </c>
      <c r="C56" s="72">
        <v>9</v>
      </c>
      <c r="D56" s="74">
        <f>C56/C59</f>
        <v>0.375</v>
      </c>
      <c r="E56" s="73">
        <v>4</v>
      </c>
      <c r="F56" s="86">
        <f>E56/C59</f>
        <v>0.16666666666666666</v>
      </c>
      <c r="G56" s="73">
        <v>11</v>
      </c>
      <c r="H56" s="79">
        <f>G56/C59</f>
        <v>0.45833333333333331</v>
      </c>
      <c r="J56" s="95" t="s">
        <v>132</v>
      </c>
      <c r="K56" s="96" t="s">
        <v>90</v>
      </c>
      <c r="L56" s="72">
        <v>14</v>
      </c>
      <c r="M56" s="79">
        <f>L56/L59</f>
        <v>0.33333333333333331</v>
      </c>
      <c r="N56" s="73">
        <v>13</v>
      </c>
      <c r="O56" s="79">
        <f>N56/L59</f>
        <v>0.30952380952380953</v>
      </c>
      <c r="P56" s="73">
        <v>15</v>
      </c>
      <c r="Q56" s="79">
        <f>P56/L59</f>
        <v>0.35714285714285715</v>
      </c>
      <c r="S56" s="95" t="s">
        <v>132</v>
      </c>
      <c r="T56" s="96" t="s">
        <v>90</v>
      </c>
      <c r="U56" s="72">
        <v>21</v>
      </c>
      <c r="V56" s="79">
        <f>U56/U59</f>
        <v>0.1875</v>
      </c>
      <c r="W56" s="73">
        <v>44</v>
      </c>
      <c r="X56" s="79">
        <f>W56/U59</f>
        <v>0.39285714285714285</v>
      </c>
      <c r="Y56" s="73">
        <v>46</v>
      </c>
      <c r="Z56" s="79">
        <f>Y56/U59</f>
        <v>0.4107142857142857</v>
      </c>
    </row>
    <row r="57" spans="1:26" ht="69" x14ac:dyDescent="0.3">
      <c r="A57" s="95" t="s">
        <v>133</v>
      </c>
      <c r="B57" s="96" t="s">
        <v>91</v>
      </c>
      <c r="C57" s="72">
        <v>20</v>
      </c>
      <c r="D57" s="74">
        <f>C57/C59</f>
        <v>0.83333333333333337</v>
      </c>
      <c r="E57" s="73">
        <v>0</v>
      </c>
      <c r="F57" s="77">
        <f>E57/C59</f>
        <v>0</v>
      </c>
      <c r="G57" s="73">
        <v>4</v>
      </c>
      <c r="H57" s="79">
        <f>G57/C59</f>
        <v>0.16666666666666666</v>
      </c>
      <c r="J57" s="95" t="s">
        <v>133</v>
      </c>
      <c r="K57" s="96" t="s">
        <v>91</v>
      </c>
      <c r="L57" s="72">
        <v>32</v>
      </c>
      <c r="M57" s="74">
        <f>L57/L59</f>
        <v>0.76190476190476186</v>
      </c>
      <c r="N57" s="73">
        <v>7</v>
      </c>
      <c r="O57" s="79">
        <f>N57/L59</f>
        <v>0.16666666666666666</v>
      </c>
      <c r="P57" s="73">
        <v>3</v>
      </c>
      <c r="Q57" s="74">
        <f>P57/L59</f>
        <v>7.1428571428571425E-2</v>
      </c>
      <c r="S57" s="95" t="s">
        <v>133</v>
      </c>
      <c r="T57" s="96" t="s">
        <v>91</v>
      </c>
      <c r="U57" s="72">
        <v>91</v>
      </c>
      <c r="V57" s="74">
        <f>U57/U59</f>
        <v>0.8125</v>
      </c>
      <c r="W57" s="73">
        <v>15</v>
      </c>
      <c r="X57" s="79">
        <f>W57/U59</f>
        <v>0.13392857142857142</v>
      </c>
      <c r="Y57" s="73">
        <v>5</v>
      </c>
      <c r="Z57" s="74">
        <f>Y57/U59</f>
        <v>4.4642857142857144E-2</v>
      </c>
    </row>
    <row r="58" spans="1:26" ht="28.2" thickBot="1" x14ac:dyDescent="0.35">
      <c r="A58" s="97" t="s">
        <v>134</v>
      </c>
      <c r="B58" s="98" t="s">
        <v>92</v>
      </c>
      <c r="C58" s="180">
        <v>16</v>
      </c>
      <c r="D58" s="89">
        <f>C58/C59</f>
        <v>0.66666666666666663</v>
      </c>
      <c r="E58" s="87">
        <v>4</v>
      </c>
      <c r="F58" s="181">
        <f>E58/C59</f>
        <v>0.16666666666666666</v>
      </c>
      <c r="G58" s="87">
        <v>4</v>
      </c>
      <c r="H58" s="182">
        <f>G58/C59</f>
        <v>0.16666666666666666</v>
      </c>
      <c r="J58" s="97" t="s">
        <v>134</v>
      </c>
      <c r="K58" s="98" t="s">
        <v>92</v>
      </c>
      <c r="L58" s="92">
        <v>28</v>
      </c>
      <c r="M58" s="76">
        <f>L58/L59</f>
        <v>0.66666666666666663</v>
      </c>
      <c r="N58" s="75">
        <v>9</v>
      </c>
      <c r="O58" s="79">
        <f>N58/L59</f>
        <v>0.21428571428571427</v>
      </c>
      <c r="P58" s="75">
        <v>5</v>
      </c>
      <c r="Q58" s="76">
        <f>P58/L59</f>
        <v>0.11904761904761904</v>
      </c>
      <c r="S58" s="97" t="s">
        <v>134</v>
      </c>
      <c r="T58" s="98" t="s">
        <v>92</v>
      </c>
      <c r="U58" s="180">
        <v>53</v>
      </c>
      <c r="V58" s="89">
        <f>U58/U59</f>
        <v>0.4732142857142857</v>
      </c>
      <c r="W58" s="87">
        <v>36</v>
      </c>
      <c r="X58" s="182">
        <f>W58/U59</f>
        <v>0.32142857142857145</v>
      </c>
      <c r="Y58" s="87">
        <v>21</v>
      </c>
      <c r="Z58" s="182">
        <f>Y58/U59</f>
        <v>0.1875</v>
      </c>
    </row>
    <row r="59" spans="1:26" ht="22.2" customHeight="1" thickBot="1" x14ac:dyDescent="0.35">
      <c r="A59" s="68"/>
      <c r="B59" s="70" t="s">
        <v>136</v>
      </c>
      <c r="C59" s="171">
        <v>24</v>
      </c>
      <c r="D59" s="172"/>
      <c r="E59" s="172"/>
      <c r="F59" s="172"/>
      <c r="G59" s="172"/>
      <c r="H59" s="183"/>
      <c r="J59" s="68"/>
      <c r="K59" s="70" t="s">
        <v>136</v>
      </c>
      <c r="L59" s="171">
        <v>42</v>
      </c>
      <c r="M59" s="172"/>
      <c r="N59" s="172"/>
      <c r="O59" s="172"/>
      <c r="P59" s="173"/>
      <c r="Q59" s="174"/>
      <c r="S59" s="68"/>
      <c r="T59" s="70" t="s">
        <v>136</v>
      </c>
      <c r="U59" s="171">
        <v>112</v>
      </c>
      <c r="V59" s="172"/>
      <c r="W59" s="172"/>
      <c r="X59" s="172"/>
      <c r="Y59" s="172"/>
      <c r="Z59" s="183"/>
    </row>
  </sheetData>
  <mergeCells count="9">
    <mergeCell ref="S1:Z1"/>
    <mergeCell ref="U2:Z2"/>
    <mergeCell ref="U59:Z59"/>
    <mergeCell ref="C59:H59"/>
    <mergeCell ref="C2:H2"/>
    <mergeCell ref="A1:H1"/>
    <mergeCell ref="J1:Q1"/>
    <mergeCell ref="L2:Q2"/>
    <mergeCell ref="L59:Q59"/>
  </mergeCells>
  <pageMargins left="0.7" right="0.7" top="0.75" bottom="0.75" header="0.3" footer="0.3"/>
  <pageSetup paperSize="9" orientation="portrait" horizontalDpi="0" verticalDpi="0" r:id="rId1"/>
  <ignoredErrors>
    <ignoredError sqref="E11 G1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Общий вывод</vt:lpstr>
      <vt:lpstr>Ростов Склад</vt:lpstr>
      <vt:lpstr>Симферополь Склад</vt:lpstr>
      <vt:lpstr>Волгоград Склад</vt:lpstr>
      <vt:lpstr>Итоги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Баракова Анжелика Ивановна</dc:creator>
  <cp:lastModifiedBy>Баракова Анжелика Ивановна</cp:lastModifiedBy>
  <dcterms:created xsi:type="dcterms:W3CDTF">2017-10-30T10:34:22Z</dcterms:created>
  <dcterms:modified xsi:type="dcterms:W3CDTF">2018-01-28T19:17:06Z</dcterms:modified>
</cp:coreProperties>
</file>