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Data>
    <row r="1">
      <c r="A1" t="str">
        <v>goftino</v>
      </c>
      <c r="B1" t="str">
        <v>title</v>
      </c>
      <c r="C1" t="str">
        <v>link</v>
      </c>
      <c r="D1" t="str">
        <v>emails</v>
      </c>
      <c r="E1" t="str">
        <v>instagram</v>
      </c>
      <c r="F1" t="str">
        <v>page</v>
      </c>
      <c r="G1" t="str">
        <v>mobiles</v>
      </c>
      <c r="H1" t="str">
        <v>phones</v>
      </c>
    </row>
    <row r="2">
      <c r="A2" t="b">
        <v>0</v>
      </c>
      <c r="B2" t="str">
        <v>فروشگاه کاج شاپ</v>
      </c>
      <c r="C2" t="str">
        <v>https://www.kajshop.com</v>
      </c>
      <c r="D2" t="str">
        <f>kaajstore@gmail.com</f>
        <v>kaajstore@gmail.com</v>
      </c>
      <c r="F2" t="str">
        <v>https://www.kajshop.com/cat/1</v>
      </c>
      <c r="H2" t="str">
        <f>46386359</f>
        <v>04533721020</v>
      </c>
    </row>
    <row r="3">
      <c r="A3" t="b">
        <v>0</v>
      </c>
      <c r="B3" t="str">
        <v>روژا شاپ</v>
      </c>
      <c r="C3" t="str">
        <v>https://rojashop.com</v>
      </c>
      <c r="D3" t="str">
        <v>online@rojagroup.com</v>
      </c>
      <c r="E3" t="str">
        <v>instagram.com/rojashop</v>
      </c>
      <c r="F3" t="str">
        <v>https://rojashop.com/shop/behdashti/</v>
      </c>
      <c r="H3" t="str">
        <f>02157826</f>
        <v>02157826</v>
      </c>
    </row>
    <row r="4">
      <c r="A4" t="b">
        <v>0</v>
      </c>
      <c r="B4" t="str">
        <v>روژاس</v>
      </c>
      <c r="C4" t="str">
        <v>https://rozhas.com</v>
      </c>
      <c r="D4" t="str">
        <v>info@rozhas.com</v>
      </c>
      <c r="F4" t="str">
        <v>https://rozhas.com/pc/care-products/skin-care/</v>
      </c>
      <c r="G4" t="str">
        <f>+989939506962</f>
        <v>09369381928</v>
      </c>
      <c r="H4" t="str">
        <f>1731535727</f>
        <v>1731535727</v>
      </c>
    </row>
    <row r="5">
      <c r="A5" t="b">
        <v>0</v>
      </c>
      <c r="B5" t="str">
        <v>لوک پرفکت</v>
      </c>
      <c r="C5" t="str">
        <v>https://lookperfect.ir</v>
      </c>
      <c r="D5" t="str">
        <v>info@lookperfect.ir</v>
      </c>
      <c r="E5" t="str">
        <v>instagram.com/lookperfect.shop/</v>
      </c>
      <c r="F5" t="str">
        <v>https://lookperfect.ir/</v>
      </c>
      <c r="H5" t="str">
        <f>1732867924</f>
        <v>1732867924</v>
      </c>
    </row>
    <row r="6">
      <c r="A6" t="b">
        <v>0</v>
      </c>
      <c r="B6" t="str">
        <v>رنگدونه</v>
      </c>
      <c r="C6" t="str">
        <v>https://rangdoneh.com</v>
      </c>
      <c r="D6" t="str">
        <v>rangdoneh.shop@gmail.com</v>
      </c>
      <c r="F6" t="str">
        <v>https://rangdoneh.com/?srsltid=AfmBOormqkRirkp6mPQJ8fYxCixkYg6t2kY2K0ldC8PLkdSrcXAuITow</v>
      </c>
      <c r="G6" t="str">
        <f>09044873490</f>
        <v>+989377589220</v>
      </c>
      <c r="H6" t="str">
        <f>1656750592</f>
        <v>1656750592</v>
      </c>
    </row>
    <row r="7">
      <c r="A7" t="b">
        <v>0</v>
      </c>
      <c r="B7" t="str">
        <v>عسل بانو</v>
      </c>
      <c r="C7" t="str">
        <v>https://asalbanooshop.com</v>
      </c>
      <c r="E7" t="str">
        <v>instagram.com/asalbanoo_shop/</v>
      </c>
      <c r="F7" t="str">
        <v>https://asalbanooshop.com/product-category/skin-products/</v>
      </c>
      <c r="G7" t="str">
        <f>09391256535</f>
        <v>09391256535</v>
      </c>
      <c r="H7" t="str">
        <f>1700534786</f>
        <v>59314504</v>
      </c>
    </row>
    <row r="8">
      <c r="A8" t="b">
        <v>1</v>
      </c>
      <c r="B8" t="str">
        <v>دیمودیل</v>
      </c>
      <c r="C8" t="str">
        <v>https://dimodil.com</v>
      </c>
      <c r="D8" t="str">
        <v>Info@Dimodil.com</v>
      </c>
      <c r="E8" t="str">
        <v>instagram.com/dimodil_beauty</v>
      </c>
      <c r="F8" t="str">
        <v>https://dimodil.com/</v>
      </c>
      <c r="G8" t="str">
        <f>+989305236929</f>
        <v>+989305236929</v>
      </c>
      <c r="H8" t="str">
        <f>1732951693</f>
        <v>1731167245</v>
      </c>
    </row>
    <row r="9">
      <c r="A9" t="b">
        <v>0</v>
      </c>
      <c r="B9" t="str">
        <v>اکسونی</v>
      </c>
      <c r="C9" t="str">
        <v>https://exuni.ir</v>
      </c>
      <c r="F9" t="str">
        <v>https://exuni.ir/product-category/cosmetics-health/skin-care/</v>
      </c>
      <c r="G9" t="str">
        <f>09054785782</f>
        <v>09054785782</v>
      </c>
      <c r="H9" t="str">
        <f>1733044765</f>
        <v>72309717331563</v>
      </c>
    </row>
    <row r="10">
      <c r="A10" t="b">
        <v>0</v>
      </c>
      <c r="B10" t="str">
        <v>فروشگاه ملورشاپ</v>
      </c>
      <c r="C10" t="str">
        <v>https://www.melorshop.com</v>
      </c>
      <c r="E10" t="str">
        <v>instagram.com/melorin.beautyy/</v>
      </c>
      <c r="F10" t="str">
        <v>https://www.melorshop.com/products/skin-care?title=%D9%85%D8%B1%D8%A7%D9%82%D8%A8%D8%AA-%D9%BE%D9%88%D8%B3%D8%AA</v>
      </c>
      <c r="G10" t="str">
        <f>09129386366</f>
        <v>9578436340</v>
      </c>
      <c r="H10" t="str">
        <f>1666251934036</f>
        <v>1632172625</v>
      </c>
    </row>
    <row r="11">
      <c r="A11" t="b">
        <v>0</v>
      </c>
      <c r="B11" t="str">
        <v>فروشگاه اینترنتی مدیاژ</v>
      </c>
      <c r="C11" t="str">
        <v>https://modiage.com</v>
      </c>
      <c r="D11" t="str">
        <f>support@modiage.com</f>
        <v>support@modiage.com</v>
      </c>
      <c r="E11" t="str">
        <v>instagram.com/modiage.onlineshop</v>
      </c>
      <c r="F11" t="str">
        <v>https://modiage.com/category/skin-care</v>
      </c>
      <c r="G11" t="str">
        <v>+989301225005</v>
      </c>
      <c r="H11" t="str">
        <f>1732691820</f>
        <v>1732694968</v>
      </c>
    </row>
    <row r="12">
      <c r="A12" t="b">
        <v>0</v>
      </c>
      <c r="B12" t="str">
        <v>محصو...</v>
      </c>
      <c r="C12" t="str">
        <v>https://ircosmeticshop.com</v>
      </c>
      <c r="D12" t="str">
        <f>info@ircosmeticshop.com</f>
        <v>info@ircosmeticshop.com</v>
      </c>
      <c r="E12" t="str">
        <v>instagram.com/ircosmeticshop</v>
      </c>
      <c r="F12" t="str">
        <v>https://ircosmeticshop.com/product-category/%D9%85%D8%AD%D8%B5%D9%88%D9%84%D8%A7%D8%AA-%D9%85%D8%B1%D8%A7%D9%82%D8%A8%D8%AA-%D9%BE%D9%88%D8%B3%D8%AA/</v>
      </c>
      <c r="G12" t="str">
        <f>09104975752</f>
        <v>09104975752</v>
      </c>
      <c r="H12" t="str">
        <f>1732631850</f>
        <v>1732631850</v>
      </c>
    </row>
    <row r="13">
      <c r="A13" t="b">
        <v>0</v>
      </c>
      <c r="B13" t="str">
        <v>روژه</v>
      </c>
      <c r="C13" t="str">
        <v>https://hirogeh.com</v>
      </c>
      <c r="E13" t="str">
        <v>instagram.com/rogeh_shop</v>
      </c>
      <c r="F13" t="str">
        <v>https://hirogeh.com/</v>
      </c>
      <c r="G13" t="str">
        <v>989381413431</v>
      </c>
      <c r="H13" t="str">
        <f>02133998744</f>
        <v>02133998744</v>
      </c>
    </row>
    <row r="14">
      <c r="A14" t="b">
        <v>0</v>
      </c>
      <c r="B14" t="str">
        <v>درم استور</v>
      </c>
      <c r="C14" t="str">
        <v>https://derm-store.ir</v>
      </c>
      <c r="F14" t="str">
        <v>https://derm-store.ir/</v>
      </c>
      <c r="G14" t="str">
        <v>9684367040</v>
      </c>
      <c r="H14" t="str">
        <f>00000026</f>
        <v>00000026</v>
      </c>
    </row>
    <row r="15">
      <c r="A15" t="b">
        <v>0</v>
      </c>
      <c r="B15" t="str">
        <v>آسوکالا</v>
      </c>
      <c r="C15" t="str">
        <v>https://asokala.com</v>
      </c>
      <c r="D15" t="str">
        <v>info@asokala.com</v>
      </c>
      <c r="E15" t="str">
        <v>instagram.com/asokalashop</v>
      </c>
      <c r="F15" t="str">
        <v>https://asokala.com/product-category/skin-care</v>
      </c>
      <c r="G15" t="str">
        <f>09369800903</f>
        <v>09369800903</v>
      </c>
      <c r="H15" t="str">
        <f>40369153</f>
        <v>40369153</v>
      </c>
    </row>
    <row r="16">
      <c r="A16" t="b">
        <v>0</v>
      </c>
      <c r="B16" t="str">
        <v>کورال</v>
      </c>
      <c r="C16" t="str">
        <v>https://skincarecoral.com</v>
      </c>
      <c r="E16" t="str">
        <v>instagram.com/coral_natural_skincare/</v>
      </c>
      <c r="F16" t="str">
        <v>https://skincarecoral.com/</v>
      </c>
      <c r="H16" t="str">
        <f>1733138635</f>
        <v>1730192879</v>
      </c>
    </row>
    <row r="17">
      <c r="A17" t="b">
        <v>0</v>
      </c>
      <c r="B17" t="str">
        <v>الهام الوندی</v>
      </c>
      <c r="C17" t="str">
        <v>https://elhamalvandi.com</v>
      </c>
      <c r="D17" t="str">
        <f>info@elhamalvandi.com</f>
        <v>info@elhamalvandi.com</v>
      </c>
      <c r="F17" t="str">
        <v>https://elhamalvandi.com/shop/</v>
      </c>
      <c r="H17" t="str">
        <f>1733214278</f>
        <v>09124882189</v>
      </c>
    </row>
    <row r="18">
      <c r="A18" t="b">
        <v>0</v>
      </c>
      <c r="B18" t="str">
        <v>مراقبت-پو...</v>
      </c>
      <c r="C18" t="str">
        <v>https://ziba120.com</v>
      </c>
      <c r="E18" t="str">
        <v>instagram.com/zibaa_120/</v>
      </c>
      <c r="F18" t="str">
        <v>https://ziba120.com/%D9%85%D8%B1%D8%A7%D9%82%D8%A8%D8%AA-%D9%BE%D9%88%D8%B3%D8%AA-%D9%88-%D9%85%D9%88/</v>
      </c>
      <c r="G18" t="str">
        <f>09125992554</f>
        <v>09058229836</v>
      </c>
      <c r="H18" t="str">
        <f>93637367</f>
        <v>836727487</v>
      </c>
    </row>
    <row r="19">
      <c r="A19" t="b">
        <v>0</v>
      </c>
      <c r="B19" t="str">
        <v>کیمیا استور</v>
      </c>
      <c r="C19" t="str">
        <v>https://kimiaastore.shop</v>
      </c>
      <c r="E19" t="str">
        <v>instagram.com/kimiaa_store?igsh=dm9qN205bHppeGMy</v>
      </c>
      <c r="F19" t="str">
        <v>https://kimiaastore.shop/</v>
      </c>
      <c r="G19" t="str">
        <f>09355192792</f>
        <v>09382436507</v>
      </c>
      <c r="H19" t="str">
        <f>1733116272</f>
        <v>1733116208</v>
      </c>
    </row>
    <row r="20">
      <c r="A20" t="b">
        <v>0</v>
      </c>
      <c r="B20" t="str">
        <v>فروشگاه آنلاین آسو استور</v>
      </c>
      <c r="C20" t="str">
        <v>https://asoostore.com</v>
      </c>
      <c r="D20" t="str">
        <v>support@asoostore.com</v>
      </c>
      <c r="E20" t="str">
        <v>instagram.com/asoostore_com?igsh=c2c2MmR1YnpzaXZp</v>
      </c>
      <c r="F20" t="str">
        <v>https://asoostore.com/product-category/skin/</v>
      </c>
      <c r="G20" t="str">
        <f>09015405788</f>
        <v>09015405788</v>
      </c>
      <c r="H20" t="str">
        <f>1733141373</f>
        <v>1733141373</v>
      </c>
    </row>
    <row r="21">
      <c r="A21" t="b">
        <v>0</v>
      </c>
      <c r="B21" t="str">
        <v>رونیا شاپ</v>
      </c>
      <c r="C21" t="str">
        <v>https://roniashop.ir</v>
      </c>
      <c r="D21" t="str">
        <v>info@roniashop.ir</v>
      </c>
      <c r="E21" t="str">
        <v>instagram.com/ronia_shoop/</v>
      </c>
      <c r="F21" t="str">
        <v>https://roniashop.ir/</v>
      </c>
      <c r="G21" t="str">
        <f>9891840600</f>
        <v>989184060042</v>
      </c>
      <c r="H21" t="str">
        <f>202202161055</f>
        <v>202202161055</v>
      </c>
    </row>
    <row r="22">
      <c r="A22" t="b">
        <v>0</v>
      </c>
      <c r="B22" t="str">
        <v>فروشگاه اینترنتی یاکاموز</v>
      </c>
      <c r="C22" t="str">
        <v>https://yakamuuz.com</v>
      </c>
      <c r="D22" t="str">
        <v>vahed.abdali1995@yahoo.com</v>
      </c>
      <c r="E22" t="str">
        <v>instagram.com/yakamuuz_shop</v>
      </c>
      <c r="F22" t="str">
        <v>https://yakamuuz.com/product-category/%D9%85%D8%B1%D8%A7%D9%82%D8%A8%D8%AA-%D9%BE%D9%88%D8%B3%D8%AA/</v>
      </c>
      <c r="G22" t="str">
        <f>09149924618</f>
        <v>09146480221</v>
      </c>
      <c r="H22" t="str">
        <f>1732019999</f>
        <v>385776411</v>
      </c>
    </row>
    <row r="23">
      <c r="A23" t="b">
        <v>0</v>
      </c>
      <c r="B23" t="str">
        <v>فروشگاه آنلاین هیس</v>
      </c>
      <c r="C23" t="str">
        <v>https://hiss.ir</v>
      </c>
      <c r="E23" t="str">
        <v>instagram.com/hiss.ir/</v>
      </c>
      <c r="F23" t="str">
        <v>https://hiss.ir/product-category/%D9%84%D9%88%D8%A7%D8%B2%D9%85-%D8%A2%D8%B1%D8%A7%DB%8C%D8%B4%DB%8C/%D9%85%D8%B1%D8%A7%D9%82%D8%A8%D8%AA-%D8%A7%D8%B2-%D9%BE%D9%88%D8%B3%D8%AA-%D9%88-%D8%B2%DB%8C%D8%A8%D8%A7%DB%8C%DB%8C/</v>
      </c>
      <c r="G23" t="str">
        <v>989120612657</v>
      </c>
      <c r="H23" t="str">
        <f>1732509520</f>
        <v>1732509520</v>
      </c>
    </row>
    <row r="24">
      <c r="A24" t="b">
        <v>0</v>
      </c>
      <c r="B24" t="str">
        <v>کورال</v>
      </c>
      <c r="C24" t="str">
        <v>https://skincarecoral.com</v>
      </c>
      <c r="E24" t="str">
        <v>instagram.com/coral_natural_skincare/</v>
      </c>
      <c r="F24" t="str">
        <v>https://skincarecoral.com/shop/</v>
      </c>
      <c r="H24" t="str">
        <f>1733138635</f>
        <v>1730192879</v>
      </c>
    </row>
    <row r="25">
      <c r="A25" t="b">
        <v>0</v>
      </c>
      <c r="B25" t="str">
        <v>فروشگاه بویامور</v>
      </c>
      <c r="C25" t="str">
        <v>https://boyamor.com</v>
      </c>
      <c r="E25" t="str">
        <v>instagram.com/boyamorcom/</v>
      </c>
      <c r="F25" t="str">
        <v>https://boyamor.com/product-category/skin-care/</v>
      </c>
      <c r="G25" t="str">
        <v>989032388700</v>
      </c>
      <c r="H25" t="str">
        <f>99999999</f>
        <v>999999999</v>
      </c>
    </row>
    <row r="26">
      <c r="A26" t="b">
        <v>0</v>
      </c>
      <c r="B26" t="str">
        <v>فروشگاه فیوشا</v>
      </c>
      <c r="C26" t="str">
        <v>https://fiosha.com</v>
      </c>
      <c r="D26" t="str">
        <v>info@fiosha.com</v>
      </c>
      <c r="E26" t="str">
        <v>instagram.com/fiosha.shop/</v>
      </c>
      <c r="F26" t="str">
        <v>https://fiosha.com/product-category/sanitary-products/skin-care-products/</v>
      </c>
      <c r="H26" t="str">
        <f>84521205</f>
        <v>84521205</v>
      </c>
    </row>
    <row r="27">
      <c r="A27" t="b">
        <v>0</v>
      </c>
      <c r="B27" t="str">
        <v>فروشگاه اینترنتی فیروز</v>
      </c>
      <c r="C27" t="str">
        <v>https://firoozshop.com</v>
      </c>
      <c r="D27" t="str">
        <v>info@firoozshop.com</v>
      </c>
      <c r="F27" t="str">
        <v>https://firoozshop.com/product-category/products/hygiene/skin-care/</v>
      </c>
      <c r="G27" t="str">
        <f>9552576962</f>
        <v>9552576962</v>
      </c>
      <c r="H27" t="str">
        <f>1733037310</f>
        <v>1709028597</v>
      </c>
    </row>
    <row r="28">
      <c r="A28" t="b">
        <v>0</v>
      </c>
      <c r="B28" t="str">
        <v>مراقبت-...</v>
      </c>
      <c r="C28" t="str">
        <v>https://kadobeauty.com</v>
      </c>
      <c r="D28" t="str">
        <f>karimnejadkado@gmail.com</f>
        <v>karimnejadkado@gmail.com</v>
      </c>
      <c r="F28" t="str">
        <v>https://kadobeauty.com/product-category/%D9%85%D8%B1%D8%A7%D9%82%D8%A8%D8%AA-%D9%BE%D9%88%D8%B3%D8%AA/</v>
      </c>
      <c r="G28" t="str">
        <f>09124278424</f>
        <v>+989124278424</v>
      </c>
      <c r="H28" t="str">
        <f>1723582368</f>
        <v>1723582368</v>
      </c>
    </row>
    <row r="29">
      <c r="A29" t="b">
        <v>0</v>
      </c>
      <c r="B29" t="str">
        <v>یونا آرایشی</v>
      </c>
      <c r="C29" t="str">
        <v>https://yonaarayeshi.com</v>
      </c>
      <c r="F29" t="str">
        <v>https://yonaarayeshi.com/</v>
      </c>
      <c r="G29" t="str">
        <f>9896012300</f>
        <v>9896012300</v>
      </c>
      <c r="H29" t="str">
        <f>1714378949264</f>
        <v>1714378917098</v>
      </c>
    </row>
    <row r="30">
      <c r="A30" t="b">
        <v>0</v>
      </c>
      <c r="B30" t="str">
        <v>فروشگاه ارس ترک</v>
      </c>
      <c r="C30" t="str">
        <v>https://arasturkcenter.com</v>
      </c>
      <c r="E30" t="str">
        <v>instagram.com/arasturk_center/</v>
      </c>
      <c r="F30" t="str">
        <v>https://arasturkcenter.com/product-category/%D9%85%D8%B1%D8%A7%D9%82%D8%A8%D8%AA-%D9%BE%D9%88%D8%B3%D8%AA/page/7/</v>
      </c>
      <c r="G30" t="str">
        <f>09335806547</f>
        <v>+989335806547</v>
      </c>
      <c r="H30" t="str">
        <f>1716209496</f>
        <v>41000011</v>
      </c>
    </row>
    <row r="31">
      <c r="A31" t="b">
        <v>0</v>
      </c>
      <c r="B31" t="str">
        <v>سرخاب فرنگی</v>
      </c>
      <c r="C31" t="str">
        <v>https://sorkhabfarangi.com</v>
      </c>
      <c r="D31" t="str">
        <v>info@sorkhabfrangi.com</v>
      </c>
      <c r="E31" t="str">
        <v>instagram.com/sorkhabfarangi/profilecard/?igsh=MWF4cGg4cDlkaWNhaA==</v>
      </c>
      <c r="F31" t="str">
        <v>https://sorkhabfarangi.com/</v>
      </c>
      <c r="G31" t="str">
        <f>09173374362</f>
        <v>09173374362</v>
      </c>
      <c r="H31" t="str">
        <f>1731225467</f>
        <v>1731225467</v>
      </c>
    </row>
    <row r="32">
      <c r="A32" t="b">
        <v>0</v>
      </c>
      <c r="B32" t="str">
        <v>فروشگاه نوج</v>
      </c>
      <c r="C32" t="str">
        <v>https://nujstore.com</v>
      </c>
      <c r="D32" t="str">
        <f>info@nujstore.com</f>
        <v>info@nujstore.com</v>
      </c>
      <c r="E32" t="str">
        <v>instagram.com/nuj.life/</v>
      </c>
      <c r="F32" t="str">
        <v>https://nujstore.com/</v>
      </c>
      <c r="G32" t="str">
        <f>09391250306</f>
        <v>09391250306</v>
      </c>
      <c r="H32" t="str">
        <f>1732313837</f>
        <v>1732313837</v>
      </c>
    </row>
    <row r="33">
      <c r="A33" t="b">
        <v>0</v>
      </c>
      <c r="B33" t="str">
        <v>پرتال</v>
      </c>
      <c r="C33" t="str">
        <v>https://www.portal.ir</v>
      </c>
      <c r="D33" t="str">
        <f>info@portal.ir</f>
        <v>info@portal.ir</v>
      </c>
      <c r="E33" t="str">
        <v>instagram.com/portal_ir/</v>
      </c>
      <c r="F33" t="str">
        <v>https://www.portal.ir/online-sales-of-skin-care-products</v>
      </c>
      <c r="H33" t="str">
        <f>27512511</f>
        <v>406100109</v>
      </c>
    </row>
    <row r="34">
      <c r="A34" t="b">
        <v>0</v>
      </c>
      <c r="B34" t="str">
        <v>مراقبت-پوست</v>
      </c>
      <c r="C34" t="str">
        <v>http://paco.ir</v>
      </c>
      <c r="E34" t="str">
        <v>instagram.com/pacoherb</v>
      </c>
      <c r="F34" t="str">
        <v>http://paco.ir/%D9%85%D8%B1%D8%A7%D9%82%D8%A8%D8%AA-%D9%BE%D9%88%D8%B3%D8%AA/</v>
      </c>
      <c r="G34" t="str">
        <f>09133261685</f>
        <v>09133261685</v>
      </c>
      <c r="H34" t="str">
        <f>1705736520526</f>
        <v>1511167596369</v>
      </c>
    </row>
    <row r="35">
      <c r="A35" t="b">
        <v>0</v>
      </c>
      <c r="B35" t="str">
        <v>پوست کالا</v>
      </c>
      <c r="C35" t="str">
        <v>https://poostkala.com</v>
      </c>
      <c r="D35" t="str">
        <f>support@poostkala.com</f>
        <v>support@poostkala.com</v>
      </c>
      <c r="E35" t="str">
        <v>instagram.com/poostkala/</v>
      </c>
      <c r="F35" t="str">
        <v>https://poostkala.com/</v>
      </c>
      <c r="H35" t="str">
        <f>51240100</f>
        <v>1718708635</v>
      </c>
    </row>
    <row r="36">
      <c r="A36" t="b">
        <v>0</v>
      </c>
      <c r="B36" t="str">
        <v>ناصر بیوتی</v>
      </c>
      <c r="C36" t="str">
        <v>https://naserbeauty.ir</v>
      </c>
      <c r="D36" t="str">
        <f>info@naserbeauty.ir</f>
        <v>info@naserbeauty.ir</v>
      </c>
      <c r="E36" t="str">
        <v>instagram.com/naser_beauty_/</v>
      </c>
      <c r="F36" t="str">
        <v>https://naserbeauty.ir/</v>
      </c>
      <c r="G36" t="str">
        <f>+989019097027</f>
        <v>+989019097027</v>
      </c>
      <c r="H36" t="str">
        <f>1000001501</f>
        <v>1000001501</v>
      </c>
    </row>
    <row r="37">
      <c r="A37" t="b">
        <v>0</v>
      </c>
      <c r="B37" t="str">
        <v>بی تا</v>
      </c>
      <c r="C37" t="str">
        <v>https://storebita.com</v>
      </c>
      <c r="E37" t="str">
        <v>instagram.com/Store_bitaaaa/</v>
      </c>
      <c r="F37" t="str">
        <v>https://storebita.com/%D9%85%D8%AD%D8%B5%D9%88%D9%84/43/%D9%85%D8%B1%D8%A7%D9%82%D8%A8%D8%AA-%D8%A7%D8%B2-%D9%BE%D9%88%D8%B3%D8%AA</v>
      </c>
      <c r="G37" t="str">
        <v>989372888298</v>
      </c>
      <c r="H37" t="str">
        <f>999999999999</f>
        <v>07138344237</v>
      </c>
    </row>
    <row r="38">
      <c r="A38" t="b">
        <v>0</v>
      </c>
      <c r="B38" t="str">
        <v>ماکیاژ گالری</v>
      </c>
      <c r="C38" t="str">
        <v>https://makyajgallery.com</v>
      </c>
      <c r="D38" t="str">
        <f>info@makyajshop.com</f>
        <v>erfanbameri@gmail.com</v>
      </c>
      <c r="E38" t="str">
        <v>instagram.com/makyaj_gallery</v>
      </c>
      <c r="F38" t="str">
        <v>https://makyajgallery.com/category/skin-care</v>
      </c>
      <c r="G38" t="str">
        <f>09179714626</f>
        <v>09117549474</v>
      </c>
      <c r="H38" t="str">
        <f>1723718970</f>
        <v>1723718945</v>
      </c>
    </row>
    <row r="39">
      <c r="A39" t="b">
        <v>0</v>
      </c>
      <c r="B39" t="str">
        <v>ژاوین</v>
      </c>
      <c r="C39" t="str">
        <v>https://zhawin.com</v>
      </c>
      <c r="D39" t="str">
        <f>info@zhawin.com</f>
        <v>info@zhawin.com</v>
      </c>
      <c r="E39" t="str">
        <v>instagram.com/zhawin.ir</v>
      </c>
      <c r="F39" t="str">
        <v>https://zhawin.com/product-category/skin-products/</v>
      </c>
      <c r="G39" t="str">
        <f>09149590023</f>
        <v>09149590023</v>
      </c>
      <c r="H39" t="str">
        <f>20210727</f>
        <v>20210727</v>
      </c>
    </row>
    <row r="40">
      <c r="A40" t="b">
        <v>1</v>
      </c>
      <c r="B40" t="str">
        <v>هیلادرم</v>
      </c>
      <c r="C40" t="str">
        <v>https://hiladerm.com</v>
      </c>
      <c r="D40" t="str">
        <v>hiladerm@gmail.com</v>
      </c>
      <c r="F40" t="str">
        <v>https://hiladerm.com/</v>
      </c>
      <c r="G40" t="str">
        <f>+989376176695</f>
        <v>+989376176695</v>
      </c>
      <c r="H40" t="str">
        <f>0000000000</f>
        <v>0000000000</v>
      </c>
    </row>
    <row r="41">
      <c r="A41" t="b">
        <v>0</v>
      </c>
      <c r="B41" t="str">
        <v>فروشگاه اینترنتی باریژان</v>
      </c>
      <c r="C41" t="str">
        <v>https://barijan.com</v>
      </c>
      <c r="E41" t="str">
        <v>instagram.com/barijanshop/profilecard/?igsh=MTB5NTc4M3NqY3UxOA==</v>
      </c>
      <c r="F41" t="str">
        <v>https://barijan.com/</v>
      </c>
      <c r="G41" t="str">
        <v>9079059976</v>
      </c>
      <c r="H41" t="str">
        <f>696231435</f>
        <v>826858821</v>
      </c>
    </row>
    <row r="42">
      <c r="A42" t="b">
        <v>0</v>
      </c>
      <c r="B42" t="str">
        <v>فروشگاه اینترنتی قشم مارت</v>
      </c>
      <c r="C42" t="str">
        <v>https://www.qeshmmart.com</v>
      </c>
      <c r="D42" t="str">
        <f>qeshmmart@gmail.com</f>
        <v>qeshmmart@gmail.com</v>
      </c>
      <c r="E42" t="str">
        <v>instagram.com/qeshmmart1&gt; &lt;i class=</v>
      </c>
      <c r="F42" t="str">
        <v>https://www.qeshmmart.com/category/%D9%85%D8%B1%D8%A7%D9%82%D8%A8%D8%AA-%D8%A7%D8%B2-%D9%BE%D9%88%D8%B3%D8%AA</v>
      </c>
      <c r="G42" t="str">
        <f>09179442754</f>
        <v>09179442754</v>
      </c>
      <c r="H42" t="str">
        <f>0120130945</f>
        <v>0717115753</v>
      </c>
    </row>
    <row r="43">
      <c r="A43" t="b">
        <v>0</v>
      </c>
      <c r="B43" t="str">
        <v>فروشگاه آنلاین کیوسک نت</v>
      </c>
      <c r="C43" t="str">
        <v>https://qsknet.com</v>
      </c>
      <c r="D43" t="str">
        <v>info@qsknet.com</v>
      </c>
      <c r="E43" t="str">
        <v>instagram.com/qsknet</v>
      </c>
      <c r="F43" t="str">
        <v>https://qsknet.com/product-category/category-beauty/skin/</v>
      </c>
      <c r="H43" t="str">
        <f>44298478</f>
        <v>00000005</v>
      </c>
    </row>
    <row r="44">
      <c r="A44" t="b">
        <v>0</v>
      </c>
      <c r="B44" t="str">
        <v>سوراو</v>
      </c>
      <c r="C44" t="str">
        <v>https://suraw.com</v>
      </c>
      <c r="D44" t="str">
        <v>surawshop1@gmail.com</v>
      </c>
      <c r="E44" t="str">
        <v>instagram.com/suraw.shop/</v>
      </c>
      <c r="F44" t="str">
        <v>https://suraw.com/</v>
      </c>
      <c r="G44" t="str">
        <f>09145020186</f>
        <v>9999999999</v>
      </c>
      <c r="H44" t="str">
        <f>1733218360</f>
        <v>4979979018</v>
      </c>
    </row>
    <row r="45">
      <c r="A45" t="b">
        <v>0</v>
      </c>
      <c r="B45" t="str">
        <v>پیرسوک</v>
      </c>
      <c r="C45" t="str">
        <v>https://pirsookshop.ir</v>
      </c>
      <c r="D45" t="str">
        <f>info@pirsookshop.ir</f>
        <v>info@pirsookshop.ir</v>
      </c>
      <c r="F45" t="str">
        <v>https://pirsookshop.ir/product-category/cosmetices/makeup-and-skin-care/</v>
      </c>
      <c r="G45" t="str">
        <v>09358555273</v>
      </c>
      <c r="H45" t="str">
        <f>1718200832</f>
        <v>98935855</v>
      </c>
    </row>
    <row r="46">
      <c r="A46" t="b">
        <v>1</v>
      </c>
      <c r="B46" t="str">
        <v>مراقب...</v>
      </c>
      <c r="C46" t="str">
        <v>https://arayeshi-varani.com</v>
      </c>
      <c r="D46" t="str">
        <v>arayeshi.varani@gmail.com</v>
      </c>
      <c r="E46" t="str">
        <v>instagram.com/arayeshi_varani</v>
      </c>
      <c r="F46" t="str">
        <v>https://arayeshi-varani.com/product-category/%D9%BE%D9%88%D8%B3%D8%AA/%D9%85%D8%B1%D8%A7%D9%82%D8%A8%D8%AA-%D9%BE%D9%88%D8%B3%D8%AA/</v>
      </c>
      <c r="G46" t="str">
        <f>9198939470</f>
        <v>9198939470</v>
      </c>
      <c r="H46" t="str">
        <f>1373751729</f>
        <v>20241129</v>
      </c>
    </row>
    <row r="47">
      <c r="A47" t="b">
        <v>0</v>
      </c>
      <c r="B47" t="str">
        <v>الینو</v>
      </c>
      <c r="C47" t="str">
        <v>https://eleeno.co</v>
      </c>
      <c r="E47" t="str">
        <v>instagram.com/eleenomag/</v>
      </c>
      <c r="F47" t="str">
        <v>https://eleeno.co/</v>
      </c>
      <c r="G47" t="str">
        <f>+989056187130</f>
        <v>+989056187130</v>
      </c>
      <c r="H47" t="str">
        <f>37432420899412</f>
        <v>37432420899412</v>
      </c>
    </row>
    <row r="48">
      <c r="A48" t="b">
        <v>0</v>
      </c>
      <c r="B48" t="str">
        <v>کیش اسکین</v>
      </c>
      <c r="C48" t="str">
        <v>https://kishskin.ir</v>
      </c>
      <c r="D48" t="str">
        <f>info@kishskin.ir</f>
        <v>info@kishskin.ir</v>
      </c>
      <c r="E48" t="str">
        <v>instagram.com/kishskin.ir/</v>
      </c>
      <c r="F48" t="str">
        <v>https://kishskin.ir/</v>
      </c>
      <c r="G48" t="str">
        <f>09126985972</f>
        <v>09126985972</v>
      </c>
      <c r="H48" t="str">
        <f>1724007953</f>
        <v>1677954084819</v>
      </c>
    </row>
    <row r="49">
      <c r="A49" t="b">
        <v>0</v>
      </c>
      <c r="B49" t="str">
        <v>نیکروشاپ</v>
      </c>
      <c r="C49" t="str">
        <v>https://nikrooshop.com</v>
      </c>
      <c r="E49" t="str">
        <v>instagram.com/nikrooshop</v>
      </c>
      <c r="F49" t="str">
        <v>https://nikrooshop.com/</v>
      </c>
      <c r="G49" t="str">
        <f>09028266836</f>
        <v>09028266836</v>
      </c>
      <c r="H49" t="str">
        <f>1731746297</f>
        <v>1731746279</v>
      </c>
    </row>
    <row r="50">
      <c r="A50" t="b">
        <v>1</v>
      </c>
      <c r="B50" t="str">
        <v>70کالا</v>
      </c>
      <c r="C50" t="str">
        <v>https://70kala.ir</v>
      </c>
      <c r="E50" t="str">
        <v>instagram.com/70kalacom/</v>
      </c>
      <c r="F50" t="str">
        <v>https://70kala.ir/product-category/%D8%A2%D8%B1%D8%A7%DB%8C%D8%B4%DB%8C%D8%8C-%D8%A8%D9%87%D8%AF%D8%A7%D8%B4%D8%AA%DB%8C-%D9%88-%D8%B3%D9%84%D8%A7%D9%85%D8%AA/%D8%A7%D8%A8%D8%B2%D8%A7%D8%B1-%D9%85%D8%B1%D8%A7%D9%82%D8%A8%D8%AA-%D8%A7%D8%B2-%D9%BE%D9%88%D8%B3%D8%AA/</v>
      </c>
      <c r="G50" t="str">
        <v>09153513441</v>
      </c>
      <c r="H50" t="str">
        <f>1731864824</f>
        <v>1731864773</v>
      </c>
    </row>
    <row r="51">
      <c r="A51" t="b">
        <v>0</v>
      </c>
      <c r="B51" t="str">
        <v>ری شاپ</v>
      </c>
      <c r="C51" t="str">
        <v>https://reishop.ir</v>
      </c>
      <c r="E51" t="str">
        <v>instagram.com/reishop.ir</v>
      </c>
      <c r="F51" t="str">
        <v>https://reishop.ir/shop/category/%D9%85%D8%B1%D8%A7%D9%82%D8%A8%D8%AA-%D9%BE%D9%88%D8%B3%D8%AA</v>
      </c>
      <c r="G51" t="str">
        <v>09393073773</v>
      </c>
      <c r="H51" t="str">
        <f>60678756</f>
        <v>60678756</v>
      </c>
    </row>
    <row r="52">
      <c r="A52" t="b">
        <v>0</v>
      </c>
      <c r="B52" t="str">
        <v>فروشگاه سرمه</v>
      </c>
      <c r="C52" t="str">
        <v>https://sormehshop.com</v>
      </c>
      <c r="E52" t="str">
        <v>instagram.com/sormehshopp/</v>
      </c>
      <c r="F52" t="str">
        <v>https://sormehshop.com/</v>
      </c>
      <c r="G52" t="str">
        <v>989044801782</v>
      </c>
      <c r="H52" t="str">
        <f>234957036473</f>
        <v>923746759922</v>
      </c>
    </row>
    <row r="53">
      <c r="A53" t="b">
        <v>0</v>
      </c>
      <c r="B53" t="str">
        <v>فروشگاه روبیکالا</v>
      </c>
      <c r="C53" t="str">
        <v>https://rubicala.com</v>
      </c>
      <c r="D53" t="str">
        <v>rubicala.co@gmail.com</v>
      </c>
      <c r="E53" t="str">
        <v>instagram.com/rubicala1.ir?igshid=NGExMmI2YTkyZg==</v>
      </c>
      <c r="F53" t="str">
        <v>https://rubicala.com/</v>
      </c>
      <c r="H53" t="str">
        <f>1732984790</f>
        <v>1732986039</v>
      </c>
    </row>
    <row r="54">
      <c r="A54" t="b">
        <v>0</v>
      </c>
      <c r="B54" t="str">
        <v>اسکین کافه</v>
      </c>
      <c r="C54" t="str">
        <v>https://theskincafe.ir</v>
      </c>
      <c r="E54" t="str">
        <v>instagram.com/theskincafe.ir/</v>
      </c>
      <c r="F54" t="str">
        <v>https://theskincafe.ir/</v>
      </c>
      <c r="G54" t="str">
        <f>989373646638</f>
        <v>09373646638</v>
      </c>
      <c r="H54" t="str">
        <f>1951613113</f>
        <v>1951613113</v>
      </c>
    </row>
    <row r="55">
      <c r="A55" t="b">
        <v>0</v>
      </c>
      <c r="B55" t="str">
        <v>فروشگاه اینترنتی بانوی من</v>
      </c>
      <c r="C55" t="str">
        <v>https://banoyeman.com</v>
      </c>
      <c r="E55" t="str">
        <v>instagram.com/banoyeman_com</v>
      </c>
      <c r="F55" t="str">
        <v>https://banoyeman.com/</v>
      </c>
      <c r="G55" t="str">
        <f>09162210075</f>
        <v>09162210075</v>
      </c>
      <c r="H55" t="str">
        <f>10673327</f>
        <v>1698535493</v>
      </c>
    </row>
    <row r="56">
      <c r="A56" t="b">
        <v>0</v>
      </c>
      <c r="B56" t="str">
        <v>فروشگاه اینترنتی رستمی</v>
      </c>
      <c r="C56" t="str">
        <v>https://rostamibnd.com</v>
      </c>
      <c r="D56" t="str">
        <v>info@rostamibnd.com</v>
      </c>
      <c r="E56" t="str">
        <v>instagram.com/rostami_store_bnd/?hl=fa</v>
      </c>
      <c r="F56" t="str">
        <v>https://rostamibnd.com/</v>
      </c>
      <c r="H56" t="str">
        <f>26953867</f>
        <v>862004425</v>
      </c>
    </row>
    <row r="57">
      <c r="A57" t="b">
        <v>0</v>
      </c>
      <c r="B57" t="str">
        <v>الیزه</v>
      </c>
      <c r="C57" t="str">
        <v>https://www.elyseeshop.com</v>
      </c>
      <c r="E57" t="str">
        <v>instagram.com/elysee_cosmetics</v>
      </c>
      <c r="F57" t="str">
        <v>https://www.elyseeshop.com/</v>
      </c>
      <c r="G57" t="str">
        <v>989306467008</v>
      </c>
      <c r="H57" t="str">
        <f>20220601233929</f>
        <v>06152427352</v>
      </c>
    </row>
    <row r="58">
      <c r="A58" t="b">
        <v>0</v>
      </c>
      <c r="B58" t="str">
        <v>تکشین</v>
      </c>
      <c r="C58" t="str">
        <v>https://takshyn.com</v>
      </c>
      <c r="E58" t="str">
        <v>instagram.com/takshyn?igshid=1lu79ad0luove</v>
      </c>
      <c r="F58" t="str">
        <v>https://takshyn.com/</v>
      </c>
      <c r="H58" t="str">
        <f>1551863151403</f>
        <v>1551863151403</v>
      </c>
    </row>
    <row r="59">
      <c r="A59" t="b">
        <v>0</v>
      </c>
      <c r="B59" t="str">
        <v>موفا شاپ</v>
      </c>
      <c r="C59" t="str">
        <v>https://www.mofashop.ir</v>
      </c>
      <c r="D59" t="str">
        <v>info@mofashop.ir</v>
      </c>
      <c r="E59" t="str">
        <v>instagram.com/mofa.shops</v>
      </c>
      <c r="F59" t="str">
        <v>https://www.mofashop.ir/product-category/skin-products/</v>
      </c>
      <c r="G59" t="str">
        <f>09036471393</f>
        <v>09036471393</v>
      </c>
      <c r="H59" t="str">
        <f>1733218451</f>
        <v>1733145336</v>
      </c>
    </row>
    <row r="60">
      <c r="A60" t="b">
        <v>0</v>
      </c>
      <c r="B60" t="str">
        <v>شاواز</v>
      </c>
      <c r="C60" t="str">
        <v>https://shavaz.com</v>
      </c>
      <c r="D60" t="str">
        <v>Info@shavaz.com</v>
      </c>
      <c r="E60" t="str">
        <v>instagram.com/shavazcom</v>
      </c>
      <c r="F60" t="str">
        <v>https://shavaz.com/</v>
      </c>
      <c r="H60" t="str">
        <f>0073529412</f>
        <v>0083333333</v>
      </c>
    </row>
    <row r="61">
      <c r="A61" t="b">
        <v>0</v>
      </c>
      <c r="B61" t="str">
        <v>آیلا شاپ</v>
      </c>
      <c r="C61" t="str">
        <v>https://ilashop.net</v>
      </c>
      <c r="E61" t="str">
        <v>instagram.com/ila_makeupshop</v>
      </c>
      <c r="F61" t="str">
        <v>https://ilashop.net/</v>
      </c>
      <c r="H61" t="str">
        <f>02191694524</f>
        <v>02191694524</v>
      </c>
    </row>
    <row r="62">
      <c r="A62" t="b">
        <v>0</v>
      </c>
      <c r="B62" t="str">
        <v>پاپیون مارکت</v>
      </c>
      <c r="C62" t="str">
        <v>https://papillon.ir</v>
      </c>
      <c r="D62" t="str">
        <v>info@papillon.ir</v>
      </c>
      <c r="F62" t="str">
        <v>https://papillon.ir/</v>
      </c>
      <c r="H62" t="str">
        <f>1732373668</f>
        <v>1732373668</v>
      </c>
    </row>
    <row r="63">
      <c r="A63" t="b">
        <v>0</v>
      </c>
      <c r="B63" t="str">
        <v>آوان کازمتیکس</v>
      </c>
      <c r="C63" t="str">
        <v>https://avancosmetics.com</v>
      </c>
      <c r="D63" t="str">
        <v>info@avancosmetics.com</v>
      </c>
      <c r="E63" t="str">
        <v>instagram.com/avancosmetics</v>
      </c>
      <c r="F63" t="str">
        <v>https://avancosmetics.com/</v>
      </c>
      <c r="G63" t="str">
        <f>+989981039930</f>
        <v>09981039930</v>
      </c>
      <c r="H63" t="str">
        <f>(255255255</f>
        <v>(255255255</v>
      </c>
    </row>
    <row r="64">
      <c r="A64" t="b">
        <v>1</v>
      </c>
      <c r="B64" t="str">
        <v>فروشگاه سیلویا</v>
      </c>
      <c r="C64" t="str">
        <v>https://esilvia.com</v>
      </c>
      <c r="E64" t="str">
        <v>instagram.com/esilvia.ir/</v>
      </c>
      <c r="F64" t="str">
        <v>https://esilvia.com/</v>
      </c>
      <c r="H64" t="str">
        <f>1732722730</f>
        <v>1732722730</v>
      </c>
    </row>
  </sheetData>
  <ignoredErrors>
    <ignoredError numberStoredAsText="1" sqref="A1:H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