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ls/Documents/GitHub/ComputeTSR/"/>
    </mc:Choice>
  </mc:AlternateContent>
  <xr:revisionPtr revIDLastSave="0" documentId="8_{B09BE4E9-E2C5-CC45-8049-6DE6F9FD0A06}" xr6:coauthVersionLast="36" xr6:coauthVersionMax="36" xr10:uidLastSave="{00000000-0000-0000-0000-000000000000}"/>
  <bookViews>
    <workbookView xWindow="8200" yWindow="2620" windowWidth="27640" windowHeight="16940" xr2:uid="{3FE16900-C7A4-9E4E-A0D1-FDCB7D2D06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D19" i="1"/>
  <c r="E19" i="1" s="1"/>
  <c r="M17" i="1"/>
  <c r="N17" i="1" s="1"/>
  <c r="L17" i="1"/>
  <c r="L16" i="1"/>
  <c r="L15" i="1"/>
  <c r="K15" i="1"/>
  <c r="M15" i="1" s="1"/>
  <c r="N15" i="1" s="1"/>
  <c r="L14" i="1"/>
  <c r="L13" i="1"/>
  <c r="L12" i="1"/>
  <c r="L11" i="1"/>
  <c r="E8" i="1"/>
  <c r="K13" i="1" s="1"/>
  <c r="M13" i="1" s="1"/>
  <c r="N13" i="1" s="1"/>
  <c r="E7" i="1"/>
  <c r="E6" i="1"/>
  <c r="E5" i="1"/>
  <c r="K14" i="1" s="1"/>
  <c r="M14" i="1" s="1"/>
  <c r="N14" i="1" s="1"/>
  <c r="E4" i="1"/>
  <c r="E3" i="1"/>
  <c r="K12" i="1" s="1"/>
  <c r="M12" i="1" s="1"/>
  <c r="N12" i="1" s="1"/>
  <c r="E2" i="1"/>
  <c r="K16" i="1" l="1"/>
  <c r="M16" i="1" s="1"/>
  <c r="N16" i="1" s="1"/>
  <c r="K11" i="1"/>
  <c r="M11" i="1" s="1"/>
  <c r="N11" i="1" s="1"/>
</calcChain>
</file>

<file path=xl/sharedStrings.xml><?xml version="1.0" encoding="utf-8"?>
<sst xmlns="http://schemas.openxmlformats.org/spreadsheetml/2006/main" count="47" uniqueCount="22">
  <si>
    <t>XD Date</t>
  </si>
  <si>
    <t>Pay Date</t>
  </si>
  <si>
    <t>Security</t>
  </si>
  <si>
    <t>Cash</t>
  </si>
  <si>
    <t>Tax</t>
  </si>
  <si>
    <t>MFF.AX</t>
  </si>
  <si>
    <t>Date</t>
  </si>
  <si>
    <t>Trans</t>
  </si>
  <si>
    <t>Units</t>
  </si>
  <si>
    <t>Price</t>
  </si>
  <si>
    <t>Brokerage</t>
  </si>
  <si>
    <t>Total</t>
  </si>
  <si>
    <t>Remarks</t>
  </si>
  <si>
    <t>Date Today</t>
  </si>
  <si>
    <t>Price Today</t>
  </si>
  <si>
    <t>Incremental</t>
  </si>
  <si>
    <t>Days Held</t>
  </si>
  <si>
    <t>Raw TSR</t>
  </si>
  <si>
    <t>Ann TSR</t>
  </si>
  <si>
    <t>Buy</t>
  </si>
  <si>
    <t>Acquisitions costs need looking at.</t>
  </si>
  <si>
    <t>DRP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</si>
</sst>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B4EA-CD48-A44B-9A79-3C1856FE668C}">
  <dimension ref="A1:N19"/>
  <sheetViews>
    <sheetView tabSelected="1" workbookViewId="0">
      <selection activeCell="F27" sqref="F27"/>
    </sheetView>
  </sheetViews>
  <sheetFormatPr baseColWidth="10" defaultRowHeight="16" x14ac:dyDescent="0.2"/>
  <cols>
    <col min="8" max="8" width="3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s="1"/>
    </row>
    <row r="2" spans="1:14" x14ac:dyDescent="0.2">
      <c r="A2" s="1">
        <v>43021</v>
      </c>
      <c r="B2" s="1">
        <v>43049</v>
      </c>
      <c r="C2" t="s">
        <v>5</v>
      </c>
      <c r="D2">
        <v>0.01</v>
      </c>
      <c r="E2">
        <f>D2*(0.3/(1-0.3)*1)</f>
        <v>4.2857142857142859E-3</v>
      </c>
      <c r="I2" s="1"/>
    </row>
    <row r="3" spans="1:14" x14ac:dyDescent="0.2">
      <c r="A3" s="1">
        <v>43220</v>
      </c>
      <c r="B3" s="1">
        <v>43238</v>
      </c>
      <c r="C3" t="s">
        <v>5</v>
      </c>
      <c r="D3">
        <v>1.4999999999999999E-2</v>
      </c>
      <c r="E3">
        <f t="shared" ref="E3:E8" si="0">D3*(0.3/(1-0.3)*1)</f>
        <v>6.4285714285714285E-3</v>
      </c>
      <c r="I3" s="1"/>
    </row>
    <row r="4" spans="1:14" x14ac:dyDescent="0.2">
      <c r="A4" s="1">
        <v>43385</v>
      </c>
      <c r="B4" s="1">
        <v>43413</v>
      </c>
      <c r="C4" t="s">
        <v>5</v>
      </c>
      <c r="D4">
        <v>1.4999999999999999E-2</v>
      </c>
      <c r="E4">
        <f t="shared" si="0"/>
        <v>6.4285714285714285E-3</v>
      </c>
      <c r="I4" s="1"/>
    </row>
    <row r="5" spans="1:14" x14ac:dyDescent="0.2">
      <c r="A5" s="1">
        <v>43584</v>
      </c>
      <c r="B5" s="1">
        <v>43602</v>
      </c>
      <c r="C5" t="s">
        <v>5</v>
      </c>
      <c r="D5">
        <v>1.4999999999999999E-2</v>
      </c>
      <c r="E5">
        <f t="shared" si="0"/>
        <v>6.4285714285714285E-3</v>
      </c>
      <c r="I5" s="1"/>
    </row>
    <row r="6" spans="1:14" x14ac:dyDescent="0.2">
      <c r="A6" s="1">
        <v>43752</v>
      </c>
      <c r="B6" s="1">
        <v>43777</v>
      </c>
      <c r="C6" t="s">
        <v>5</v>
      </c>
      <c r="D6">
        <v>0.02</v>
      </c>
      <c r="E6">
        <f t="shared" si="0"/>
        <v>8.5714285714285719E-3</v>
      </c>
      <c r="I6" s="1"/>
    </row>
    <row r="7" spans="1:14" x14ac:dyDescent="0.2">
      <c r="A7" s="1">
        <v>43948</v>
      </c>
      <c r="B7" s="1">
        <v>43966</v>
      </c>
      <c r="C7" t="s">
        <v>5</v>
      </c>
      <c r="D7">
        <v>2.5000000000000001E-2</v>
      </c>
      <c r="E7">
        <f t="shared" si="0"/>
        <v>1.0714285714285716E-2</v>
      </c>
      <c r="I7" s="1"/>
    </row>
    <row r="8" spans="1:14" x14ac:dyDescent="0.2">
      <c r="A8" s="1">
        <v>43865</v>
      </c>
      <c r="B8" s="1">
        <v>43880</v>
      </c>
      <c r="C8" t="s">
        <v>5</v>
      </c>
      <c r="D8">
        <v>0.2</v>
      </c>
      <c r="E8">
        <f t="shared" si="0"/>
        <v>8.5714285714285729E-2</v>
      </c>
      <c r="I8" s="1"/>
    </row>
    <row r="9" spans="1:14" x14ac:dyDescent="0.2">
      <c r="I9" s="1"/>
    </row>
    <row r="10" spans="1:14" x14ac:dyDescent="0.2">
      <c r="A10" t="s">
        <v>6</v>
      </c>
      <c r="B10" t="s">
        <v>7</v>
      </c>
      <c r="C10" t="s">
        <v>2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s="1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2">
      <c r="A11" s="1">
        <v>43018</v>
      </c>
      <c r="B11" t="s">
        <v>19</v>
      </c>
      <c r="C11" t="s">
        <v>5</v>
      </c>
      <c r="D11">
        <v>10000</v>
      </c>
      <c r="E11" s="2">
        <v>1.91</v>
      </c>
      <c r="F11">
        <v>0</v>
      </c>
      <c r="G11" s="3">
        <v>19130.07</v>
      </c>
      <c r="H11" t="s">
        <v>20</v>
      </c>
      <c r="I11" s="1">
        <v>43891</v>
      </c>
      <c r="J11">
        <v>3.00999999999999</v>
      </c>
      <c r="K11">
        <f>SUM(D2:E6,D8:E8)*D11</f>
        <v>3928.5714285714289</v>
      </c>
      <c r="L11">
        <f>DATEDIF(A11,I11,"d")</f>
        <v>873</v>
      </c>
      <c r="M11">
        <f>(J11+K11/D11-E11)/E11</f>
        <v>0.78160059835451989</v>
      </c>
      <c r="N11">
        <f>POWER((1+M11),(1/(L11/365))) - 1</f>
        <v>0.2731026841865194</v>
      </c>
    </row>
    <row r="12" spans="1:14" x14ac:dyDescent="0.2">
      <c r="A12" s="1">
        <v>43049</v>
      </c>
      <c r="B12" t="s">
        <v>19</v>
      </c>
      <c r="C12" t="s">
        <v>5</v>
      </c>
      <c r="D12">
        <v>50</v>
      </c>
      <c r="E12" s="2">
        <v>1.98</v>
      </c>
      <c r="F12">
        <v>0</v>
      </c>
      <c r="G12" s="3">
        <v>99.21</v>
      </c>
      <c r="H12" t="s">
        <v>21</v>
      </c>
      <c r="I12" s="1">
        <v>43891</v>
      </c>
      <c r="J12">
        <v>3.00999999999999</v>
      </c>
      <c r="K12">
        <f>SUM(D3:E6,D8:E8)*D12</f>
        <v>18.928571428571431</v>
      </c>
      <c r="L12">
        <f t="shared" ref="L12:L17" si="1">DATEDIF(A12,I12,"d")</f>
        <v>842</v>
      </c>
      <c r="M12">
        <f>(J12+K12/D12-E12)/E12</f>
        <v>0.71139971139970637</v>
      </c>
      <c r="N12">
        <f t="shared" ref="N12:N17" si="2">POWER((1+M12),(1/(L12/365))) - 1</f>
        <v>0.2622806230255843</v>
      </c>
    </row>
    <row r="13" spans="1:14" x14ac:dyDescent="0.2">
      <c r="A13" s="1">
        <v>43238</v>
      </c>
      <c r="B13" t="s">
        <v>19</v>
      </c>
      <c r="C13" t="s">
        <v>5</v>
      </c>
      <c r="D13">
        <v>64</v>
      </c>
      <c r="E13" s="2">
        <v>2.3664000000000001</v>
      </c>
      <c r="F13">
        <v>0</v>
      </c>
      <c r="G13" s="3">
        <v>151.44999999999999</v>
      </c>
      <c r="H13" t="s">
        <v>21</v>
      </c>
      <c r="I13" s="1">
        <v>43891</v>
      </c>
      <c r="J13">
        <v>3.00999999999999</v>
      </c>
      <c r="K13">
        <f>SUM(D4:E6,D8:E8)*D13</f>
        <v>22.857142857142861</v>
      </c>
      <c r="L13">
        <f t="shared" si="1"/>
        <v>653</v>
      </c>
      <c r="M13">
        <f>(J13+K13/D13-E13)/E13</f>
        <v>0.42289674490485429</v>
      </c>
      <c r="N13">
        <f t="shared" si="2"/>
        <v>0.21791671067388974</v>
      </c>
    </row>
    <row r="14" spans="1:14" x14ac:dyDescent="0.2">
      <c r="A14" s="1">
        <v>43413</v>
      </c>
      <c r="B14" t="s">
        <v>19</v>
      </c>
      <c r="C14" t="s">
        <v>5</v>
      </c>
      <c r="D14">
        <v>56</v>
      </c>
      <c r="E14" s="2">
        <v>2.6879</v>
      </c>
      <c r="F14">
        <v>0</v>
      </c>
      <c r="G14" s="3">
        <v>150.52000000000001</v>
      </c>
      <c r="H14" t="s">
        <v>21</v>
      </c>
      <c r="I14" s="1">
        <v>43891</v>
      </c>
      <c r="J14">
        <v>3.00999999999999</v>
      </c>
      <c r="K14">
        <f>SUM(D5:E6,D8:E8)*D14</f>
        <v>18.8</v>
      </c>
      <c r="L14">
        <f t="shared" si="1"/>
        <v>478</v>
      </c>
      <c r="M14">
        <f>(J14+K14/D14-E14)/E14</f>
        <v>0.24473168113184118</v>
      </c>
      <c r="N14">
        <f t="shared" si="2"/>
        <v>0.18195156100743648</v>
      </c>
    </row>
    <row r="15" spans="1:14" x14ac:dyDescent="0.2">
      <c r="A15" s="1">
        <v>43602</v>
      </c>
      <c r="B15" t="s">
        <v>19</v>
      </c>
      <c r="C15" t="s">
        <v>5</v>
      </c>
      <c r="D15">
        <v>51</v>
      </c>
      <c r="E15" s="2">
        <v>2.9641999999999999</v>
      </c>
      <c r="F15">
        <v>0</v>
      </c>
      <c r="G15" s="3">
        <v>151.16999999999999</v>
      </c>
      <c r="H15" t="s">
        <v>21</v>
      </c>
      <c r="I15" s="1">
        <v>43891</v>
      </c>
      <c r="J15">
        <v>3.00999999999999</v>
      </c>
      <c r="K15">
        <f>SUM(D6:E6,D8:E8)*D15</f>
        <v>16.028571428571432</v>
      </c>
      <c r="L15">
        <f t="shared" si="1"/>
        <v>289</v>
      </c>
      <c r="M15">
        <f>(J15+K15/D15-E15)/E15</f>
        <v>0.12147821141815822</v>
      </c>
      <c r="N15">
        <f t="shared" si="2"/>
        <v>0.15580515022268115</v>
      </c>
    </row>
    <row r="16" spans="1:14" x14ac:dyDescent="0.2">
      <c r="A16" s="1">
        <v>43777</v>
      </c>
      <c r="B16" t="s">
        <v>19</v>
      </c>
      <c r="C16" t="s">
        <v>5</v>
      </c>
      <c r="D16">
        <v>64</v>
      </c>
      <c r="E16" s="2">
        <v>3.2126999999999999</v>
      </c>
      <c r="F16">
        <v>0</v>
      </c>
      <c r="G16" s="3">
        <v>205.61</v>
      </c>
      <c r="H16" t="s">
        <v>21</v>
      </c>
      <c r="I16" s="1">
        <v>43891</v>
      </c>
      <c r="J16">
        <v>3.00999999999999</v>
      </c>
      <c r="K16">
        <f>SUM(D8:E8)*D16</f>
        <v>18.285714285714288</v>
      </c>
      <c r="L16">
        <f t="shared" si="1"/>
        <v>114</v>
      </c>
      <c r="M16">
        <f>(J16+K16/D16-E16)/E16</f>
        <v>2.5839414110958296E-2</v>
      </c>
      <c r="N16">
        <f t="shared" si="2"/>
        <v>8.5109229464713776E-2</v>
      </c>
    </row>
    <row r="17" spans="1:14" x14ac:dyDescent="0.2">
      <c r="A17" s="1">
        <v>43880</v>
      </c>
      <c r="B17" t="s">
        <v>19</v>
      </c>
      <c r="C17" t="s">
        <v>5</v>
      </c>
      <c r="D17">
        <v>569</v>
      </c>
      <c r="E17" s="2">
        <v>3.6166999999999998</v>
      </c>
      <c r="F17">
        <v>0</v>
      </c>
      <c r="G17" s="3">
        <v>2057.9</v>
      </c>
      <c r="H17" t="s">
        <v>21</v>
      </c>
      <c r="I17" s="1">
        <v>43891</v>
      </c>
      <c r="J17">
        <v>3.00999999999999</v>
      </c>
      <c r="K17">
        <v>0</v>
      </c>
      <c r="L17">
        <f t="shared" si="1"/>
        <v>11</v>
      </c>
      <c r="M17">
        <f>(J17+K17/D17-E17)/E17</f>
        <v>-0.16774960599441752</v>
      </c>
      <c r="N17">
        <f t="shared" si="2"/>
        <v>-0.9977411726358052</v>
      </c>
    </row>
    <row r="18" spans="1:14" x14ac:dyDescent="0.2">
      <c r="I18" s="1"/>
    </row>
    <row r="19" spans="1:14" x14ac:dyDescent="0.2">
      <c r="D19">
        <f>SUM(D11:D17)</f>
        <v>10854</v>
      </c>
      <c r="E19">
        <f>G19/D19</f>
        <v>2.0219209508015479</v>
      </c>
      <c r="G19" s="3">
        <f>SUM(G11:G17)</f>
        <v>21945.93</v>
      </c>
      <c r="I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Wills</dc:creator>
  <cp:lastModifiedBy>Pete Wills</cp:lastModifiedBy>
  <dcterms:created xsi:type="dcterms:W3CDTF">2020-03-03T03:32:51Z</dcterms:created>
  <dcterms:modified xsi:type="dcterms:W3CDTF">2020-03-03T03:34:01Z</dcterms:modified>
</cp:coreProperties>
</file>