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g 2024 Assignments\DataMIning\"/>
    </mc:Choice>
  </mc:AlternateContent>
  <xr:revisionPtr revIDLastSave="0" documentId="13_ncr:1_{F22084BC-FE4A-430B-BF7E-48CA715BBD42}" xr6:coauthVersionLast="47" xr6:coauthVersionMax="47" xr10:uidLastSave="{00000000-0000-0000-0000-000000000000}"/>
  <bookViews>
    <workbookView xWindow="-108" yWindow="-108" windowWidth="23256" windowHeight="13176" activeTab="2" xr2:uid="{831181D4-3316-4D09-BCD1-22715F6959C1}"/>
  </bookViews>
  <sheets>
    <sheet name="Cuba_data" sheetId="1" r:id="rId1"/>
    <sheet name="FrequencyDistribution" sheetId="2" r:id="rId2"/>
    <sheet name="M.CentrTendency&amp;IQR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F5" i="3"/>
  <c r="P5" i="3"/>
  <c r="Q5" i="3" s="1"/>
  <c r="O5" i="3"/>
  <c r="N5" i="3"/>
  <c r="M5" i="3"/>
  <c r="L5" i="3"/>
  <c r="K5" i="3"/>
  <c r="J5" i="3"/>
  <c r="I5" i="3"/>
  <c r="G5" i="3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21" i="2" s="1"/>
  <c r="H7" i="2"/>
  <c r="H6" i="2"/>
</calcChain>
</file>

<file path=xl/sharedStrings.xml><?xml version="1.0" encoding="utf-8"?>
<sst xmlns="http://schemas.openxmlformats.org/spreadsheetml/2006/main" count="770" uniqueCount="79">
  <si>
    <t>Index</t>
  </si>
  <si>
    <t>age</t>
  </si>
  <si>
    <t>workclass</t>
  </si>
  <si>
    <t>education</t>
  </si>
  <si>
    <t>educationyears</t>
  </si>
  <si>
    <t>maritalstatus</t>
  </si>
  <si>
    <t>occupation</t>
  </si>
  <si>
    <t>relationship</t>
  </si>
  <si>
    <t>race</t>
  </si>
  <si>
    <t>sex</t>
  </si>
  <si>
    <t>hoursperweek</t>
  </si>
  <si>
    <t>nativecountry</t>
  </si>
  <si>
    <t>incomeUSD</t>
  </si>
  <si>
    <t>Private</t>
  </si>
  <si>
    <t>Bachelors</t>
  </si>
  <si>
    <t>Married-civ-spouse</t>
  </si>
  <si>
    <t>Prof-specialty</t>
  </si>
  <si>
    <t>Wife</t>
  </si>
  <si>
    <t>Black</t>
  </si>
  <si>
    <t>Female</t>
  </si>
  <si>
    <t>Cuba</t>
  </si>
  <si>
    <t>Other-service</t>
  </si>
  <si>
    <t>Husband</t>
  </si>
  <si>
    <t>White</t>
  </si>
  <si>
    <t>Male</t>
  </si>
  <si>
    <t>Self-emp-inc</t>
  </si>
  <si>
    <t>5th-6th</t>
  </si>
  <si>
    <t>Transport-moving</t>
  </si>
  <si>
    <t>Widowed</t>
  </si>
  <si>
    <t>Sales</t>
  </si>
  <si>
    <t>Unmarried</t>
  </si>
  <si>
    <t>Self-emp-not-inc</t>
  </si>
  <si>
    <t>HS-grad</t>
  </si>
  <si>
    <t>Other-relative</t>
  </si>
  <si>
    <t>7th-8th</t>
  </si>
  <si>
    <t>Protective-serv</t>
  </si>
  <si>
    <t>Masters</t>
  </si>
  <si>
    <t>Exec-managerial</t>
  </si>
  <si>
    <t>Some-college</t>
  </si>
  <si>
    <t>Separated</t>
  </si>
  <si>
    <t>Own-child</t>
  </si>
  <si>
    <t>Adm-clerical</t>
  </si>
  <si>
    <t>Not-in-family</t>
  </si>
  <si>
    <t>11th</t>
  </si>
  <si>
    <t>Craft-repair</t>
  </si>
  <si>
    <t>9th</t>
  </si>
  <si>
    <t>Divorced</t>
  </si>
  <si>
    <t>12th</t>
  </si>
  <si>
    <t>Never-married</t>
  </si>
  <si>
    <t>Handlers-cleaners</t>
  </si>
  <si>
    <t>Machine-op-inspct</t>
  </si>
  <si>
    <t>Married-spouse-absent</t>
  </si>
  <si>
    <t>1st-4th</t>
  </si>
  <si>
    <t>Federal-gov</t>
  </si>
  <si>
    <t>Priv-house-serv</t>
  </si>
  <si>
    <t>Local-gov</t>
  </si>
  <si>
    <t>Assoc-acdm</t>
  </si>
  <si>
    <t>Doctorate</t>
  </si>
  <si>
    <t>10th</t>
  </si>
  <si>
    <t>Prof-school</t>
  </si>
  <si>
    <t>Other</t>
  </si>
  <si>
    <t>?</t>
  </si>
  <si>
    <t>Assoc-voc</t>
  </si>
  <si>
    <t>Farming-fishing</t>
  </si>
  <si>
    <t>Education</t>
  </si>
  <si>
    <t>Frequency</t>
  </si>
  <si>
    <t>Total</t>
  </si>
  <si>
    <t>Min</t>
  </si>
  <si>
    <t>Max</t>
  </si>
  <si>
    <t>Range</t>
  </si>
  <si>
    <t>Count</t>
  </si>
  <si>
    <t>Sum</t>
  </si>
  <si>
    <t>Mean</t>
  </si>
  <si>
    <t>Median</t>
  </si>
  <si>
    <t>Mode</t>
  </si>
  <si>
    <t>Standard Deviation</t>
  </si>
  <si>
    <t>FirstQuartile</t>
  </si>
  <si>
    <t>ThirdQuartile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</si>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</sst>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6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/>
    <xf numFmtId="0" fontId="2" fillId="2" borderId="1" xfId="1" applyFont="1" applyAlignment="1">
      <alignment horizontal="left"/>
    </xf>
    <xf numFmtId="0" fontId="2" fillId="2" borderId="1" xfId="1" pivotButton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4" fillId="5" borderId="0" xfId="0" applyFont="1" applyFill="1"/>
  </cellXfs>
  <cellStyles count="2">
    <cellStyle name="Normal" xfId="0" builtinId="0"/>
    <cellStyle name="Output" xfId="1" builtinId="21"/>
  </cellStyles>
  <dxfs count="2"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4</xdr:row>
      <xdr:rowOff>22860</xdr:rowOff>
    </xdr:from>
    <xdr:to>
      <xdr:col>21</xdr:col>
      <xdr:colOff>289560</xdr:colOff>
      <xdr:row>8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E3CB67-88C3-4D63-89CE-3A36FB6D80E4}"/>
            </a:ext>
          </a:extLst>
        </xdr:cNvPr>
        <xdr:cNvSpPr txBox="1"/>
      </xdr:nvSpPr>
      <xdr:spPr>
        <a:xfrm>
          <a:off x="6880860" y="754380"/>
          <a:ext cx="6964680" cy="10668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B77019"/>
              </a:solidFill>
            </a:rPr>
            <a:t>Formula          Excel Function                                    Brief Description</a:t>
          </a:r>
        </a:p>
        <a:p>
          <a:r>
            <a:rPr lang="en-US" sz="1400"/>
            <a:t>Frequency =  COUNT(data</a:t>
          </a:r>
          <a:r>
            <a:rPr lang="en-US" sz="1400" baseline="0"/>
            <a:t> range</a:t>
          </a:r>
          <a:r>
            <a:rPr lang="en-US" sz="1400"/>
            <a:t>) OR              </a:t>
          </a:r>
        </a:p>
        <a:p>
          <a:r>
            <a:rPr lang="en-US" sz="1400"/>
            <a:t>                            COUNTIF(data</a:t>
          </a:r>
          <a:r>
            <a:rPr lang="en-US" sz="1400" baseline="0"/>
            <a:t> range</a:t>
          </a:r>
          <a:r>
            <a:rPr lang="en-US" sz="1400"/>
            <a:t>,</a:t>
          </a:r>
          <a:r>
            <a:rPr lang="en-US" sz="1400" baseline="0"/>
            <a:t> word(s))    #Find the count of a word(s) in a given data range.</a:t>
          </a:r>
          <a:endParaRPr lang="en-US" sz="1400"/>
        </a:p>
      </xdr:txBody>
    </xdr:sp>
    <xdr:clientData/>
  </xdr:twoCellAnchor>
  <xdr:twoCellAnchor>
    <xdr:from>
      <xdr:col>6</xdr:col>
      <xdr:colOff>22860</xdr:colOff>
      <xdr:row>0</xdr:row>
      <xdr:rowOff>114300</xdr:rowOff>
    </xdr:from>
    <xdr:to>
      <xdr:col>8</xdr:col>
      <xdr:colOff>243840</xdr:colOff>
      <xdr:row>2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6F11C9-B2F9-4869-A8A6-B235466F2147}"/>
            </a:ext>
          </a:extLst>
        </xdr:cNvPr>
        <xdr:cNvSpPr txBox="1"/>
      </xdr:nvSpPr>
      <xdr:spPr>
        <a:xfrm>
          <a:off x="4000500" y="114300"/>
          <a:ext cx="1874520" cy="31242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Frequency</a:t>
          </a:r>
          <a:r>
            <a:rPr lang="en-US" sz="1400" baseline="0"/>
            <a:t> Distribution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9</xdr:row>
      <xdr:rowOff>91440</xdr:rowOff>
    </xdr:from>
    <xdr:to>
      <xdr:col>19</xdr:col>
      <xdr:colOff>160020</xdr:colOff>
      <xdr:row>17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D1B319C-B915-48E7-B838-6C1149043B45}"/>
            </a:ext>
          </a:extLst>
        </xdr:cNvPr>
        <xdr:cNvSpPr txBox="1"/>
      </xdr:nvSpPr>
      <xdr:spPr>
        <a:xfrm>
          <a:off x="2232660" y="1828800"/>
          <a:ext cx="11269980" cy="14097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Formulas    Excel Function                Brief Description                                     </a:t>
          </a:r>
        </a:p>
        <a:p>
          <a:r>
            <a:rPr lang="en-US" sz="1400" b="0"/>
            <a:t>Minimum</a:t>
          </a:r>
          <a:r>
            <a:rPr lang="en-US" sz="1400" b="0" baseline="0"/>
            <a:t> =  MIN(data range)           # Finds the minimum value in the given data range(start:end )                                  </a:t>
          </a:r>
        </a:p>
        <a:p>
          <a:r>
            <a:rPr lang="en-US" sz="1400" b="0" baseline="0"/>
            <a:t>Maximum=  MAX(data range)          #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Finds the maximum value in the given data range(start:end)                                  </a:t>
          </a:r>
          <a:endParaRPr lang="en-US" sz="1400" b="0" baseline="0"/>
        </a:p>
        <a:p>
          <a:r>
            <a:rPr lang="en-US" sz="1400" b="0" baseline="0"/>
            <a:t>Range =        MAX(data range)- MIN(data range)   #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Finds the range value by the suntracting Min from MAX values of the given data range(start:end)                                  </a:t>
          </a:r>
          <a:endParaRPr lang="en-US" sz="1400" b="0" baseline="0"/>
        </a:p>
        <a:p>
          <a:r>
            <a:rPr lang="en-US" sz="1400" b="0" baseline="0"/>
            <a:t>Count =        COUNT(data range)     #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Finds the minimum value of the given data range(start:end )                                  </a:t>
          </a:r>
          <a:endParaRPr lang="en-US" sz="1400" b="0" baseline="0"/>
        </a:p>
        <a:p>
          <a:r>
            <a:rPr lang="en-US" sz="1400" b="0" baseline="0"/>
            <a:t>Sum=             SUM(Data range)         #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Finds the sum value of the given data range(start:end )                                  </a:t>
          </a:r>
          <a:endParaRPr lang="en-US" sz="1400" b="0" baseline="0"/>
        </a:p>
      </xdr:txBody>
    </xdr:sp>
    <xdr:clientData/>
  </xdr:twoCellAnchor>
  <xdr:twoCellAnchor>
    <xdr:from>
      <xdr:col>4</xdr:col>
      <xdr:colOff>38100</xdr:colOff>
      <xdr:row>19</xdr:row>
      <xdr:rowOff>22860</xdr:rowOff>
    </xdr:from>
    <xdr:to>
      <xdr:col>19</xdr:col>
      <xdr:colOff>137160</xdr:colOff>
      <xdr:row>29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77946E-A2E3-43D7-87DF-31CB0014C01B}"/>
            </a:ext>
          </a:extLst>
        </xdr:cNvPr>
        <xdr:cNvSpPr txBox="1"/>
      </xdr:nvSpPr>
      <xdr:spPr>
        <a:xfrm>
          <a:off x="2240280" y="3589020"/>
          <a:ext cx="11239500" cy="195072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Formulas:    Excel Function            Brief Description</a:t>
          </a:r>
          <a:endParaRPr lang="en-US" sz="1400">
            <a:effectLst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     Average(Data Range)    Finds the mean value of the given data range(start:end )</a:t>
          </a:r>
          <a:endParaRPr lang="en-US" sz="1400">
            <a:effectLst/>
          </a:endParaRP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Median=  MEDIAN(Data Range)    Finds the median value of the given data range(start:end)</a:t>
          </a:r>
          <a:endParaRPr lang="en-US" sz="1400">
            <a:effectLst/>
          </a:endParaRPr>
        </a:p>
        <a:p>
          <a:r>
            <a:rPr lang="en-US" sz="1400"/>
            <a:t>Mode</a:t>
          </a:r>
          <a:r>
            <a:rPr lang="en-US" sz="1400" baseline="0"/>
            <a:t> =     MODE(Data range)         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Finds the mode value of the given data range(start:end)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Stnadard Deviation = STDEV.P(Data Range)      Finds the Standard Deviation value in the given data range(start:end)                                  </a:t>
          </a:r>
        </a:p>
        <a:p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Quartile = QUARTILE.INC(Data range, 1)  Finds first quartile value of the given data range(start:end)                  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Third Quartile = QUARTILE.INC(Data range, 3) Finds Third quartile value of the given data range(start:end)                                  </a:t>
          </a:r>
          <a:endParaRPr lang="en-US" sz="1400">
            <a:effectLst/>
          </a:endParaRPr>
        </a:p>
        <a:p>
          <a:r>
            <a:rPr lang="en-US" sz="1400"/>
            <a:t>Inter Quartile Range(IQR) = 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QUARTILE.INC(Data range, 3) - QUARTILE.INC(Data range, 1)  Finds the maximum value in the given data range(start:end)</a:t>
          </a:r>
          <a:endParaRPr lang="en-US" sz="1400"/>
        </a:p>
      </xdr:txBody>
    </xdr:sp>
    <xdr:clientData/>
  </xdr:twoCellAnchor>
  <xdr:twoCellAnchor>
    <xdr:from>
      <xdr:col>4</xdr:col>
      <xdr:colOff>0</xdr:colOff>
      <xdr:row>0</xdr:row>
      <xdr:rowOff>121920</xdr:rowOff>
    </xdr:from>
    <xdr:to>
      <xdr:col>10</xdr:col>
      <xdr:colOff>350520</xdr:colOff>
      <xdr:row>2</xdr:row>
      <xdr:rowOff>83820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8EAB4C-B961-47F9-A8A7-B583D52881C9}"/>
            </a:ext>
          </a:extLst>
        </xdr:cNvPr>
        <xdr:cNvSpPr txBox="1"/>
      </xdr:nvSpPr>
      <xdr:spPr>
        <a:xfrm>
          <a:off x="2202180" y="121920"/>
          <a:ext cx="4465320" cy="32766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Measure Of</a:t>
          </a:r>
          <a:r>
            <a:rPr lang="en-US" sz="1400" baseline="0"/>
            <a:t> Central Tendency and Inter Quartile Range</a:t>
          </a:r>
          <a:endParaRPr lang="en-US" sz="1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fill_data2.csv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enovo" refreshedDate="45309.091841782407" createdVersion="8" refreshedVersion="8" minRefreshableVersion="3" recordCount="71" xr:uid="{8E8853F1-EDBC-432A-93E2-51D85BD512CE}">
  <cacheSource type="worksheet">
    <worksheetSource ref="A2:A73" sheet="FrequencyDistribution" r:id="rId1"/>
  </cacheSource>
  <cacheFields count="1">
    <cacheField name="Bachelors" numFmtId="0">
      <sharedItems count="15">
        <s v="Bachelors"/>
        <s v="5th-6th"/>
        <s v="HS-grad"/>
        <s v="7th-8th"/>
        <s v="Masters"/>
        <s v="Some-college"/>
        <s v="11th"/>
        <s v="9th"/>
        <s v="12th"/>
        <s v="1st-4th"/>
        <s v="Assoc-acdm"/>
        <s v="Doctorate"/>
        <s v="10th"/>
        <s v="Prof-school"/>
        <s v="Assoc-vo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83AE6F-E30B-438D-AD5D-81FA67EE9E6E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showHeaders="0" outline="1" outlineData="1" multipleFieldFilters="0" rowHeaderCaption="Eduaction" fieldListSortAscending="1">
  <location ref="G6:G20" firstHeaderRow="0" firstDataRow="0" firstDataCol="1"/>
  <pivotFields count="1">
    <pivotField axis="axisRow" showAll="0">
      <items count="16">
        <item x="12"/>
        <item x="6"/>
        <item x="8"/>
        <item x="9"/>
        <item x="1"/>
        <item x="3"/>
        <item x="7"/>
        <item x="10"/>
        <item x="14"/>
        <item x="0"/>
        <item x="11"/>
        <item x="2"/>
        <item x="4"/>
        <item x="13"/>
        <item x="5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2">
    <format dxfId="1">
      <pivotArea type="all" dataOnly="0" outline="0" fieldPosition="0"/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BD21C-F86E-4BD8-81D9-A56EEFD00EC9}" name="Table3" displayName="Table3" ref="F2:F73" headerRowCount="0" totalsRowShown="0">
  <tableColumns count="1">
    <tableColumn id="1" xr3:uid="{9022B590-57E3-4CC8-B011-BDFD1A822C69}" name="maritalstatu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2A26-E231-46FB-847C-3AF91BF3055B}">
  <dimension ref="A1:M73"/>
  <sheetViews>
    <sheetView workbookViewId="0">
      <selection activeCell="P15" sqref="P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</v>
      </c>
      <c r="B2">
        <v>28</v>
      </c>
      <c r="C2" t="s">
        <v>13</v>
      </c>
      <c r="D2" t="s">
        <v>14</v>
      </c>
      <c r="E2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40</v>
      </c>
      <c r="L2" t="s">
        <v>20</v>
      </c>
      <c r="M2">
        <v>23429</v>
      </c>
    </row>
    <row r="3" spans="1:13" x14ac:dyDescent="0.3">
      <c r="A3">
        <v>81</v>
      </c>
      <c r="B3">
        <v>52</v>
      </c>
      <c r="C3" t="s">
        <v>13</v>
      </c>
      <c r="D3" t="s">
        <v>14</v>
      </c>
      <c r="E3">
        <v>13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  <c r="K3">
        <v>40</v>
      </c>
      <c r="L3" t="s">
        <v>20</v>
      </c>
      <c r="M3">
        <v>38723</v>
      </c>
    </row>
    <row r="4" spans="1:13" x14ac:dyDescent="0.3">
      <c r="A4">
        <v>638</v>
      </c>
      <c r="B4">
        <v>47</v>
      </c>
      <c r="C4" t="s">
        <v>25</v>
      </c>
      <c r="D4" t="s">
        <v>26</v>
      </c>
      <c r="E4">
        <v>3</v>
      </c>
      <c r="F4" t="s">
        <v>15</v>
      </c>
      <c r="G4" t="s">
        <v>27</v>
      </c>
      <c r="H4" t="s">
        <v>22</v>
      </c>
      <c r="I4" t="s">
        <v>23</v>
      </c>
      <c r="J4" t="s">
        <v>24</v>
      </c>
      <c r="K4">
        <v>50</v>
      </c>
      <c r="L4" t="s">
        <v>20</v>
      </c>
      <c r="M4">
        <v>38773</v>
      </c>
    </row>
    <row r="5" spans="1:13" x14ac:dyDescent="0.3">
      <c r="A5">
        <v>701</v>
      </c>
      <c r="B5">
        <v>31</v>
      </c>
      <c r="C5" t="s">
        <v>13</v>
      </c>
      <c r="D5" t="s">
        <v>14</v>
      </c>
      <c r="E5">
        <v>13</v>
      </c>
      <c r="F5" t="s">
        <v>28</v>
      </c>
      <c r="G5" t="s">
        <v>29</v>
      </c>
      <c r="H5" t="s">
        <v>30</v>
      </c>
      <c r="I5" t="s">
        <v>23</v>
      </c>
      <c r="J5" t="s">
        <v>19</v>
      </c>
      <c r="K5">
        <v>40</v>
      </c>
      <c r="L5" t="s">
        <v>20</v>
      </c>
      <c r="M5">
        <v>32584</v>
      </c>
    </row>
    <row r="6" spans="1:13" x14ac:dyDescent="0.3">
      <c r="A6">
        <v>1237</v>
      </c>
      <c r="B6">
        <v>41</v>
      </c>
      <c r="C6" t="s">
        <v>31</v>
      </c>
      <c r="D6" t="s">
        <v>32</v>
      </c>
      <c r="E6">
        <v>9</v>
      </c>
      <c r="F6" t="s">
        <v>15</v>
      </c>
      <c r="G6" t="s">
        <v>29</v>
      </c>
      <c r="H6" t="s">
        <v>33</v>
      </c>
      <c r="I6" t="s">
        <v>23</v>
      </c>
      <c r="J6" t="s">
        <v>19</v>
      </c>
      <c r="K6">
        <v>40</v>
      </c>
      <c r="L6" t="s">
        <v>20</v>
      </c>
      <c r="M6">
        <v>23246</v>
      </c>
    </row>
    <row r="7" spans="1:13" x14ac:dyDescent="0.3">
      <c r="A7">
        <v>1663</v>
      </c>
      <c r="B7">
        <v>62</v>
      </c>
      <c r="C7" t="s">
        <v>13</v>
      </c>
      <c r="D7" t="s">
        <v>34</v>
      </c>
      <c r="E7">
        <v>4</v>
      </c>
      <c r="F7" t="s">
        <v>15</v>
      </c>
      <c r="G7" t="s">
        <v>35</v>
      </c>
      <c r="H7" t="s">
        <v>22</v>
      </c>
      <c r="I7" t="s">
        <v>23</v>
      </c>
      <c r="J7" t="s">
        <v>24</v>
      </c>
      <c r="K7">
        <v>40</v>
      </c>
      <c r="L7" t="s">
        <v>20</v>
      </c>
      <c r="M7">
        <v>41366</v>
      </c>
    </row>
    <row r="8" spans="1:13" x14ac:dyDescent="0.3">
      <c r="A8">
        <v>2018</v>
      </c>
      <c r="B8">
        <v>39</v>
      </c>
      <c r="C8" t="s">
        <v>13</v>
      </c>
      <c r="D8" t="s">
        <v>36</v>
      </c>
      <c r="E8">
        <v>14</v>
      </c>
      <c r="F8" t="s">
        <v>15</v>
      </c>
      <c r="G8" t="s">
        <v>37</v>
      </c>
      <c r="H8" t="s">
        <v>22</v>
      </c>
      <c r="I8" t="s">
        <v>23</v>
      </c>
      <c r="J8" t="s">
        <v>24</v>
      </c>
      <c r="K8">
        <v>40</v>
      </c>
      <c r="L8" t="s">
        <v>20</v>
      </c>
      <c r="M8">
        <v>84105</v>
      </c>
    </row>
    <row r="9" spans="1:13" x14ac:dyDescent="0.3">
      <c r="A9">
        <v>2229</v>
      </c>
      <c r="B9">
        <v>51</v>
      </c>
      <c r="C9" t="s">
        <v>13</v>
      </c>
      <c r="D9" t="s">
        <v>34</v>
      </c>
      <c r="E9">
        <v>4</v>
      </c>
      <c r="F9" t="s">
        <v>15</v>
      </c>
      <c r="G9" t="s">
        <v>27</v>
      </c>
      <c r="H9" t="s">
        <v>22</v>
      </c>
      <c r="I9" t="s">
        <v>23</v>
      </c>
      <c r="J9" t="s">
        <v>24</v>
      </c>
      <c r="K9">
        <v>40</v>
      </c>
      <c r="L9" t="s">
        <v>20</v>
      </c>
      <c r="M9">
        <v>42640</v>
      </c>
    </row>
    <row r="10" spans="1:13" x14ac:dyDescent="0.3">
      <c r="A10">
        <v>2668</v>
      </c>
      <c r="B10">
        <v>37</v>
      </c>
      <c r="C10" t="s">
        <v>31</v>
      </c>
      <c r="D10" t="s">
        <v>38</v>
      </c>
      <c r="E10">
        <v>10</v>
      </c>
      <c r="F10" t="s">
        <v>39</v>
      </c>
      <c r="G10" t="s">
        <v>21</v>
      </c>
      <c r="H10" t="s">
        <v>40</v>
      </c>
      <c r="I10" t="s">
        <v>23</v>
      </c>
      <c r="J10" t="s">
        <v>19</v>
      </c>
      <c r="K10">
        <v>40</v>
      </c>
      <c r="L10" t="s">
        <v>20</v>
      </c>
      <c r="M10">
        <v>37721</v>
      </c>
    </row>
    <row r="11" spans="1:13" x14ac:dyDescent="0.3">
      <c r="A11">
        <v>2790</v>
      </c>
      <c r="B11">
        <v>64</v>
      </c>
      <c r="C11" t="s">
        <v>13</v>
      </c>
      <c r="D11" t="s">
        <v>38</v>
      </c>
      <c r="E11">
        <v>10</v>
      </c>
      <c r="F11" t="s">
        <v>28</v>
      </c>
      <c r="G11" t="s">
        <v>41</v>
      </c>
      <c r="H11" t="s">
        <v>42</v>
      </c>
      <c r="I11" t="s">
        <v>23</v>
      </c>
      <c r="J11" t="s">
        <v>19</v>
      </c>
      <c r="K11">
        <v>40</v>
      </c>
      <c r="L11" t="s">
        <v>20</v>
      </c>
      <c r="M11">
        <v>30051</v>
      </c>
    </row>
    <row r="12" spans="1:13" x14ac:dyDescent="0.3">
      <c r="A12">
        <v>3289</v>
      </c>
      <c r="B12">
        <v>49</v>
      </c>
      <c r="C12" t="s">
        <v>13</v>
      </c>
      <c r="D12" t="s">
        <v>43</v>
      </c>
      <c r="E12">
        <v>7</v>
      </c>
      <c r="F12" t="s">
        <v>15</v>
      </c>
      <c r="G12" t="s">
        <v>44</v>
      </c>
      <c r="H12" t="s">
        <v>22</v>
      </c>
      <c r="I12" t="s">
        <v>23</v>
      </c>
      <c r="J12" t="s">
        <v>24</v>
      </c>
      <c r="K12">
        <v>40</v>
      </c>
      <c r="L12" t="s">
        <v>20</v>
      </c>
      <c r="M12">
        <v>27665</v>
      </c>
    </row>
    <row r="13" spans="1:13" x14ac:dyDescent="0.3">
      <c r="A13">
        <v>3511</v>
      </c>
      <c r="B13">
        <v>52</v>
      </c>
      <c r="C13" t="s">
        <v>13</v>
      </c>
      <c r="D13" t="s">
        <v>45</v>
      </c>
      <c r="E13">
        <v>5</v>
      </c>
      <c r="F13" t="s">
        <v>46</v>
      </c>
      <c r="G13" t="s">
        <v>44</v>
      </c>
      <c r="H13" t="s">
        <v>30</v>
      </c>
      <c r="I13" t="s">
        <v>23</v>
      </c>
      <c r="J13" t="s">
        <v>19</v>
      </c>
      <c r="K13">
        <v>40</v>
      </c>
      <c r="L13" t="s">
        <v>20</v>
      </c>
      <c r="M13">
        <v>39263</v>
      </c>
    </row>
    <row r="14" spans="1:13" x14ac:dyDescent="0.3">
      <c r="A14">
        <v>3533</v>
      </c>
      <c r="B14">
        <v>63</v>
      </c>
      <c r="C14" t="s">
        <v>13</v>
      </c>
      <c r="D14" t="s">
        <v>47</v>
      </c>
      <c r="E14">
        <v>8</v>
      </c>
      <c r="F14" t="s">
        <v>15</v>
      </c>
      <c r="G14" t="s">
        <v>27</v>
      </c>
      <c r="H14" t="s">
        <v>22</v>
      </c>
      <c r="I14" t="s">
        <v>23</v>
      </c>
      <c r="J14" t="s">
        <v>24</v>
      </c>
      <c r="K14">
        <v>40</v>
      </c>
      <c r="L14" t="s">
        <v>20</v>
      </c>
      <c r="M14">
        <v>36474</v>
      </c>
    </row>
    <row r="15" spans="1:13" x14ac:dyDescent="0.3">
      <c r="A15">
        <v>4913</v>
      </c>
      <c r="B15">
        <v>23</v>
      </c>
      <c r="C15" t="s">
        <v>13</v>
      </c>
      <c r="D15" t="s">
        <v>14</v>
      </c>
      <c r="E15">
        <v>13</v>
      </c>
      <c r="F15" t="s">
        <v>48</v>
      </c>
      <c r="G15" t="s">
        <v>49</v>
      </c>
      <c r="H15" t="s">
        <v>33</v>
      </c>
      <c r="I15" t="s">
        <v>23</v>
      </c>
      <c r="J15" t="s">
        <v>19</v>
      </c>
      <c r="K15">
        <v>40</v>
      </c>
      <c r="L15" t="s">
        <v>20</v>
      </c>
      <c r="M15">
        <v>20442</v>
      </c>
    </row>
    <row r="16" spans="1:13" x14ac:dyDescent="0.3">
      <c r="A16">
        <v>5025</v>
      </c>
      <c r="B16">
        <v>57</v>
      </c>
      <c r="C16" t="s">
        <v>25</v>
      </c>
      <c r="D16" t="s">
        <v>32</v>
      </c>
      <c r="E16">
        <v>9</v>
      </c>
      <c r="F16" t="s">
        <v>15</v>
      </c>
      <c r="G16" t="s">
        <v>29</v>
      </c>
      <c r="H16" t="s">
        <v>22</v>
      </c>
      <c r="I16" t="s">
        <v>23</v>
      </c>
      <c r="J16" t="s">
        <v>24</v>
      </c>
      <c r="K16">
        <v>40</v>
      </c>
      <c r="L16" t="s">
        <v>20</v>
      </c>
      <c r="M16">
        <v>29255</v>
      </c>
    </row>
    <row r="17" spans="1:13" x14ac:dyDescent="0.3">
      <c r="A17">
        <v>5194</v>
      </c>
      <c r="B17">
        <v>38</v>
      </c>
      <c r="C17" t="s">
        <v>13</v>
      </c>
      <c r="D17" t="s">
        <v>32</v>
      </c>
      <c r="E17">
        <v>9</v>
      </c>
      <c r="F17" t="s">
        <v>15</v>
      </c>
      <c r="G17" t="s">
        <v>50</v>
      </c>
      <c r="H17" t="s">
        <v>22</v>
      </c>
      <c r="I17" t="s">
        <v>23</v>
      </c>
      <c r="J17" t="s">
        <v>24</v>
      </c>
      <c r="K17">
        <v>40</v>
      </c>
      <c r="L17" t="s">
        <v>20</v>
      </c>
      <c r="M17">
        <v>79785</v>
      </c>
    </row>
    <row r="18" spans="1:13" x14ac:dyDescent="0.3">
      <c r="A18">
        <v>5241</v>
      </c>
      <c r="B18">
        <v>50</v>
      </c>
      <c r="C18" t="s">
        <v>13</v>
      </c>
      <c r="D18" t="s">
        <v>38</v>
      </c>
      <c r="E18">
        <v>10</v>
      </c>
      <c r="F18" t="s">
        <v>51</v>
      </c>
      <c r="G18" t="s">
        <v>21</v>
      </c>
      <c r="H18" t="s">
        <v>42</v>
      </c>
      <c r="I18" t="s">
        <v>23</v>
      </c>
      <c r="J18" t="s">
        <v>19</v>
      </c>
      <c r="K18">
        <v>40</v>
      </c>
      <c r="L18" t="s">
        <v>20</v>
      </c>
      <c r="M18">
        <v>30310</v>
      </c>
    </row>
    <row r="19" spans="1:13" x14ac:dyDescent="0.3">
      <c r="A19">
        <v>5331</v>
      </c>
      <c r="B19">
        <v>53</v>
      </c>
      <c r="C19" t="s">
        <v>13</v>
      </c>
      <c r="D19" t="s">
        <v>14</v>
      </c>
      <c r="E19">
        <v>13</v>
      </c>
      <c r="F19" t="s">
        <v>48</v>
      </c>
      <c r="G19" t="s">
        <v>37</v>
      </c>
      <c r="H19" t="s">
        <v>40</v>
      </c>
      <c r="I19" t="s">
        <v>23</v>
      </c>
      <c r="J19" t="s">
        <v>24</v>
      </c>
      <c r="K19">
        <v>40</v>
      </c>
      <c r="L19" t="s">
        <v>20</v>
      </c>
      <c r="M19">
        <v>36348</v>
      </c>
    </row>
    <row r="20" spans="1:13" x14ac:dyDescent="0.3">
      <c r="A20">
        <v>5834</v>
      </c>
      <c r="B20">
        <v>58</v>
      </c>
      <c r="C20" t="s">
        <v>13</v>
      </c>
      <c r="D20" t="s">
        <v>52</v>
      </c>
      <c r="E20">
        <v>2</v>
      </c>
      <c r="F20" t="s">
        <v>15</v>
      </c>
      <c r="G20" t="s">
        <v>21</v>
      </c>
      <c r="H20" t="s">
        <v>22</v>
      </c>
      <c r="I20" t="s">
        <v>23</v>
      </c>
      <c r="J20" t="s">
        <v>24</v>
      </c>
      <c r="K20">
        <v>38</v>
      </c>
      <c r="L20" t="s">
        <v>20</v>
      </c>
      <c r="M20">
        <v>32513</v>
      </c>
    </row>
    <row r="21" spans="1:13" x14ac:dyDescent="0.3">
      <c r="A21">
        <v>6916</v>
      </c>
      <c r="B21">
        <v>38</v>
      </c>
      <c r="C21" t="s">
        <v>13</v>
      </c>
      <c r="D21" t="s">
        <v>14</v>
      </c>
      <c r="E21">
        <v>13</v>
      </c>
      <c r="F21" t="s">
        <v>48</v>
      </c>
      <c r="G21" t="s">
        <v>37</v>
      </c>
      <c r="H21" t="s">
        <v>30</v>
      </c>
      <c r="I21" t="s">
        <v>23</v>
      </c>
      <c r="J21" t="s">
        <v>19</v>
      </c>
      <c r="K21">
        <v>40</v>
      </c>
      <c r="L21" t="s">
        <v>20</v>
      </c>
      <c r="M21">
        <v>38068</v>
      </c>
    </row>
    <row r="22" spans="1:13" x14ac:dyDescent="0.3">
      <c r="A22">
        <v>6967</v>
      </c>
      <c r="B22">
        <v>60</v>
      </c>
      <c r="C22" t="s">
        <v>13</v>
      </c>
      <c r="D22" t="s">
        <v>34</v>
      </c>
      <c r="E22">
        <v>4</v>
      </c>
      <c r="F22" t="s">
        <v>46</v>
      </c>
      <c r="G22" t="s">
        <v>41</v>
      </c>
      <c r="H22" t="s">
        <v>42</v>
      </c>
      <c r="I22" t="s">
        <v>23</v>
      </c>
      <c r="J22" t="s">
        <v>19</v>
      </c>
      <c r="K22">
        <v>35</v>
      </c>
      <c r="L22" t="s">
        <v>20</v>
      </c>
      <c r="M22">
        <v>28502</v>
      </c>
    </row>
    <row r="23" spans="1:13" x14ac:dyDescent="0.3">
      <c r="A23">
        <v>7062</v>
      </c>
      <c r="B23">
        <v>31</v>
      </c>
      <c r="C23" t="s">
        <v>53</v>
      </c>
      <c r="D23" t="s">
        <v>14</v>
      </c>
      <c r="E23">
        <v>13</v>
      </c>
      <c r="F23" t="s">
        <v>48</v>
      </c>
      <c r="G23" t="s">
        <v>37</v>
      </c>
      <c r="H23" t="s">
        <v>40</v>
      </c>
      <c r="I23" t="s">
        <v>23</v>
      </c>
      <c r="J23" t="s">
        <v>19</v>
      </c>
      <c r="K23">
        <v>40</v>
      </c>
      <c r="L23" t="s">
        <v>20</v>
      </c>
      <c r="M23">
        <v>38790</v>
      </c>
    </row>
    <row r="24" spans="1:13" x14ac:dyDescent="0.3">
      <c r="A24">
        <v>8019</v>
      </c>
      <c r="B24">
        <v>23</v>
      </c>
      <c r="C24" t="s">
        <v>13</v>
      </c>
      <c r="D24" t="s">
        <v>38</v>
      </c>
      <c r="E24">
        <v>10</v>
      </c>
      <c r="F24" t="s">
        <v>48</v>
      </c>
      <c r="G24" t="s">
        <v>49</v>
      </c>
      <c r="H24" t="s">
        <v>40</v>
      </c>
      <c r="I24" t="s">
        <v>23</v>
      </c>
      <c r="J24" t="s">
        <v>24</v>
      </c>
      <c r="K24">
        <v>32</v>
      </c>
      <c r="L24" t="s">
        <v>20</v>
      </c>
      <c r="M24">
        <v>20142</v>
      </c>
    </row>
    <row r="25" spans="1:13" x14ac:dyDescent="0.3">
      <c r="A25">
        <v>8452</v>
      </c>
      <c r="B25">
        <v>72</v>
      </c>
      <c r="C25" t="s">
        <v>13</v>
      </c>
      <c r="D25" t="s">
        <v>32</v>
      </c>
      <c r="E25">
        <v>9</v>
      </c>
      <c r="F25" t="s">
        <v>28</v>
      </c>
      <c r="G25" t="s">
        <v>54</v>
      </c>
      <c r="H25" t="s">
        <v>30</v>
      </c>
      <c r="I25" t="s">
        <v>23</v>
      </c>
      <c r="J25" t="s">
        <v>19</v>
      </c>
      <c r="K25">
        <v>12</v>
      </c>
      <c r="L25" t="s">
        <v>20</v>
      </c>
      <c r="M25">
        <v>32669</v>
      </c>
    </row>
    <row r="26" spans="1:13" x14ac:dyDescent="0.3">
      <c r="A26">
        <v>8540</v>
      </c>
      <c r="B26">
        <v>35</v>
      </c>
      <c r="C26" t="s">
        <v>55</v>
      </c>
      <c r="D26" t="s">
        <v>32</v>
      </c>
      <c r="E26">
        <v>9</v>
      </c>
      <c r="F26" t="s">
        <v>15</v>
      </c>
      <c r="G26" t="s">
        <v>44</v>
      </c>
      <c r="H26" t="s">
        <v>22</v>
      </c>
      <c r="I26" t="s">
        <v>23</v>
      </c>
      <c r="J26" t="s">
        <v>24</v>
      </c>
      <c r="K26">
        <v>40</v>
      </c>
      <c r="L26" t="s">
        <v>20</v>
      </c>
      <c r="M26">
        <v>163139</v>
      </c>
    </row>
    <row r="27" spans="1:13" x14ac:dyDescent="0.3">
      <c r="A27">
        <v>8843</v>
      </c>
      <c r="B27">
        <v>46</v>
      </c>
      <c r="C27" t="s">
        <v>13</v>
      </c>
      <c r="D27" t="s">
        <v>56</v>
      </c>
      <c r="E27">
        <v>12</v>
      </c>
      <c r="F27" t="s">
        <v>48</v>
      </c>
      <c r="G27" t="s">
        <v>41</v>
      </c>
      <c r="H27" t="s">
        <v>42</v>
      </c>
      <c r="I27" t="s">
        <v>23</v>
      </c>
      <c r="J27" t="s">
        <v>19</v>
      </c>
      <c r="K27">
        <v>47</v>
      </c>
      <c r="L27" t="s">
        <v>20</v>
      </c>
      <c r="M27">
        <v>38907</v>
      </c>
    </row>
    <row r="28" spans="1:13" x14ac:dyDescent="0.3">
      <c r="A28">
        <v>9135</v>
      </c>
      <c r="B28">
        <v>57</v>
      </c>
      <c r="C28" t="s">
        <v>13</v>
      </c>
      <c r="D28" t="s">
        <v>26</v>
      </c>
      <c r="E28">
        <v>3</v>
      </c>
      <c r="F28" t="s">
        <v>48</v>
      </c>
      <c r="G28" t="s">
        <v>21</v>
      </c>
      <c r="H28" t="s">
        <v>42</v>
      </c>
      <c r="I28" t="s">
        <v>23</v>
      </c>
      <c r="J28" t="s">
        <v>24</v>
      </c>
      <c r="K28">
        <v>40</v>
      </c>
      <c r="L28" t="s">
        <v>20</v>
      </c>
      <c r="M28">
        <v>23524</v>
      </c>
    </row>
    <row r="29" spans="1:13" x14ac:dyDescent="0.3">
      <c r="A29">
        <v>9339</v>
      </c>
      <c r="B29">
        <v>46</v>
      </c>
      <c r="C29" t="s">
        <v>13</v>
      </c>
      <c r="D29" t="s">
        <v>38</v>
      </c>
      <c r="E29">
        <v>10</v>
      </c>
      <c r="F29" t="s">
        <v>46</v>
      </c>
      <c r="G29" t="s">
        <v>29</v>
      </c>
      <c r="H29" t="s">
        <v>30</v>
      </c>
      <c r="I29" t="s">
        <v>23</v>
      </c>
      <c r="J29" t="s">
        <v>19</v>
      </c>
      <c r="K29">
        <v>40</v>
      </c>
      <c r="L29" t="s">
        <v>20</v>
      </c>
      <c r="M29">
        <v>35602</v>
      </c>
    </row>
    <row r="30" spans="1:13" x14ac:dyDescent="0.3">
      <c r="A30">
        <v>9347</v>
      </c>
      <c r="B30">
        <v>59</v>
      </c>
      <c r="C30" t="s">
        <v>13</v>
      </c>
      <c r="D30" t="s">
        <v>38</v>
      </c>
      <c r="E30">
        <v>10</v>
      </c>
      <c r="F30" t="s">
        <v>15</v>
      </c>
      <c r="G30" t="s">
        <v>41</v>
      </c>
      <c r="H30" t="s">
        <v>17</v>
      </c>
      <c r="I30" t="s">
        <v>23</v>
      </c>
      <c r="J30" t="s">
        <v>19</v>
      </c>
      <c r="K30">
        <v>14</v>
      </c>
      <c r="L30" t="s">
        <v>20</v>
      </c>
      <c r="M30">
        <v>107218</v>
      </c>
    </row>
    <row r="31" spans="1:13" x14ac:dyDescent="0.3">
      <c r="A31">
        <v>9839</v>
      </c>
      <c r="B31">
        <v>55</v>
      </c>
      <c r="C31" t="s">
        <v>13</v>
      </c>
      <c r="D31" t="s">
        <v>52</v>
      </c>
      <c r="E31">
        <v>2</v>
      </c>
      <c r="F31" t="s">
        <v>46</v>
      </c>
      <c r="G31" t="s">
        <v>54</v>
      </c>
      <c r="H31" t="s">
        <v>30</v>
      </c>
      <c r="I31" t="s">
        <v>23</v>
      </c>
      <c r="J31" t="s">
        <v>19</v>
      </c>
      <c r="K31">
        <v>30</v>
      </c>
      <c r="L31" t="s">
        <v>20</v>
      </c>
      <c r="M31">
        <v>31837</v>
      </c>
    </row>
    <row r="32" spans="1:13" x14ac:dyDescent="0.3">
      <c r="A32">
        <v>9919</v>
      </c>
      <c r="B32">
        <v>32</v>
      </c>
      <c r="C32" t="s">
        <v>25</v>
      </c>
      <c r="D32" t="s">
        <v>38</v>
      </c>
      <c r="E32">
        <v>10</v>
      </c>
      <c r="F32" t="s">
        <v>48</v>
      </c>
      <c r="G32" t="s">
        <v>37</v>
      </c>
      <c r="H32" t="s">
        <v>42</v>
      </c>
      <c r="I32" t="s">
        <v>23</v>
      </c>
      <c r="J32" t="s">
        <v>24</v>
      </c>
      <c r="K32">
        <v>70</v>
      </c>
      <c r="L32" t="s">
        <v>20</v>
      </c>
      <c r="M32">
        <v>21083</v>
      </c>
    </row>
    <row r="33" spans="1:13" x14ac:dyDescent="0.3">
      <c r="A33">
        <v>10042</v>
      </c>
      <c r="B33">
        <v>33</v>
      </c>
      <c r="C33" t="s">
        <v>25</v>
      </c>
      <c r="D33" t="s">
        <v>57</v>
      </c>
      <c r="E33">
        <v>16</v>
      </c>
      <c r="F33" t="s">
        <v>15</v>
      </c>
      <c r="G33" t="s">
        <v>16</v>
      </c>
      <c r="H33" t="s">
        <v>22</v>
      </c>
      <c r="I33" t="s">
        <v>23</v>
      </c>
      <c r="J33" t="s">
        <v>24</v>
      </c>
      <c r="K33">
        <v>40</v>
      </c>
      <c r="L33" t="s">
        <v>20</v>
      </c>
      <c r="M33">
        <v>76215</v>
      </c>
    </row>
    <row r="34" spans="1:13" x14ac:dyDescent="0.3">
      <c r="A34">
        <v>11352</v>
      </c>
      <c r="B34">
        <v>53</v>
      </c>
      <c r="C34" t="s">
        <v>25</v>
      </c>
      <c r="D34" t="s">
        <v>38</v>
      </c>
      <c r="E34">
        <v>10</v>
      </c>
      <c r="F34" t="s">
        <v>46</v>
      </c>
      <c r="G34" t="s">
        <v>29</v>
      </c>
      <c r="H34" t="s">
        <v>42</v>
      </c>
      <c r="I34" t="s">
        <v>23</v>
      </c>
      <c r="J34" t="s">
        <v>24</v>
      </c>
      <c r="K34">
        <v>50</v>
      </c>
      <c r="L34" t="s">
        <v>20</v>
      </c>
      <c r="M34">
        <v>90096</v>
      </c>
    </row>
    <row r="35" spans="1:13" x14ac:dyDescent="0.3">
      <c r="A35">
        <v>11495</v>
      </c>
      <c r="B35">
        <v>36</v>
      </c>
      <c r="C35" t="s">
        <v>13</v>
      </c>
      <c r="D35" t="s">
        <v>38</v>
      </c>
      <c r="E35">
        <v>10</v>
      </c>
      <c r="F35" t="s">
        <v>46</v>
      </c>
      <c r="G35" t="s">
        <v>44</v>
      </c>
      <c r="H35" t="s">
        <v>30</v>
      </c>
      <c r="I35" t="s">
        <v>23</v>
      </c>
      <c r="J35" t="s">
        <v>19</v>
      </c>
      <c r="K35">
        <v>40</v>
      </c>
      <c r="L35" t="s">
        <v>20</v>
      </c>
      <c r="M35">
        <v>49662</v>
      </c>
    </row>
    <row r="36" spans="1:13" x14ac:dyDescent="0.3">
      <c r="A36">
        <v>12026</v>
      </c>
      <c r="B36">
        <v>56</v>
      </c>
      <c r="C36" t="s">
        <v>13</v>
      </c>
      <c r="D36" t="s">
        <v>58</v>
      </c>
      <c r="E36">
        <v>6</v>
      </c>
      <c r="F36" t="s">
        <v>15</v>
      </c>
      <c r="G36" t="s">
        <v>21</v>
      </c>
      <c r="H36" t="s">
        <v>22</v>
      </c>
      <c r="I36" t="s">
        <v>23</v>
      </c>
      <c r="J36" t="s">
        <v>24</v>
      </c>
      <c r="K36">
        <v>35</v>
      </c>
      <c r="L36" t="s">
        <v>20</v>
      </c>
      <c r="M36">
        <v>50528</v>
      </c>
    </row>
    <row r="37" spans="1:13" x14ac:dyDescent="0.3">
      <c r="A37">
        <v>12541</v>
      </c>
      <c r="B37">
        <v>40</v>
      </c>
      <c r="C37" t="s">
        <v>13</v>
      </c>
      <c r="D37" t="s">
        <v>59</v>
      </c>
      <c r="E37">
        <v>15</v>
      </c>
      <c r="F37" t="s">
        <v>48</v>
      </c>
      <c r="G37" t="s">
        <v>37</v>
      </c>
      <c r="H37" t="s">
        <v>42</v>
      </c>
      <c r="I37" t="s">
        <v>23</v>
      </c>
      <c r="J37" t="s">
        <v>19</v>
      </c>
      <c r="K37">
        <v>40</v>
      </c>
      <c r="L37" t="s">
        <v>20</v>
      </c>
      <c r="M37">
        <v>25729</v>
      </c>
    </row>
    <row r="38" spans="1:13" x14ac:dyDescent="0.3">
      <c r="A38">
        <v>13627</v>
      </c>
      <c r="B38">
        <v>47</v>
      </c>
      <c r="C38" t="s">
        <v>13</v>
      </c>
      <c r="D38" t="s">
        <v>32</v>
      </c>
      <c r="E38">
        <v>9</v>
      </c>
      <c r="F38" t="s">
        <v>51</v>
      </c>
      <c r="G38" t="s">
        <v>29</v>
      </c>
      <c r="H38" t="s">
        <v>30</v>
      </c>
      <c r="I38" t="s">
        <v>23</v>
      </c>
      <c r="J38" t="s">
        <v>19</v>
      </c>
      <c r="K38">
        <v>20</v>
      </c>
      <c r="L38" t="s">
        <v>20</v>
      </c>
      <c r="M38">
        <v>44739</v>
      </c>
    </row>
    <row r="39" spans="1:13" x14ac:dyDescent="0.3">
      <c r="A39">
        <v>13696</v>
      </c>
      <c r="B39">
        <v>82</v>
      </c>
      <c r="C39" t="s">
        <v>31</v>
      </c>
      <c r="D39" t="s">
        <v>32</v>
      </c>
      <c r="E39">
        <v>9</v>
      </c>
      <c r="F39" t="s">
        <v>15</v>
      </c>
      <c r="G39" t="s">
        <v>44</v>
      </c>
      <c r="H39" t="s">
        <v>22</v>
      </c>
      <c r="I39" t="s">
        <v>23</v>
      </c>
      <c r="J39" t="s">
        <v>24</v>
      </c>
      <c r="K39">
        <v>40</v>
      </c>
      <c r="L39" t="s">
        <v>20</v>
      </c>
      <c r="M39">
        <v>23147</v>
      </c>
    </row>
    <row r="40" spans="1:13" x14ac:dyDescent="0.3">
      <c r="A40">
        <v>13957</v>
      </c>
      <c r="B40">
        <v>77</v>
      </c>
      <c r="C40" t="s">
        <v>13</v>
      </c>
      <c r="D40" t="s">
        <v>32</v>
      </c>
      <c r="E40">
        <v>9</v>
      </c>
      <c r="F40" t="s">
        <v>15</v>
      </c>
      <c r="G40" t="s">
        <v>21</v>
      </c>
      <c r="H40" t="s">
        <v>22</v>
      </c>
      <c r="I40" t="s">
        <v>23</v>
      </c>
      <c r="J40" t="s">
        <v>24</v>
      </c>
      <c r="K40">
        <v>25</v>
      </c>
      <c r="L40" t="s">
        <v>20</v>
      </c>
      <c r="M40">
        <v>47807</v>
      </c>
    </row>
    <row r="41" spans="1:13" x14ac:dyDescent="0.3">
      <c r="A41">
        <v>14058</v>
      </c>
      <c r="B41">
        <v>28</v>
      </c>
      <c r="C41" t="s">
        <v>13</v>
      </c>
      <c r="D41" t="s">
        <v>36</v>
      </c>
      <c r="E41">
        <v>14</v>
      </c>
      <c r="F41" t="s">
        <v>48</v>
      </c>
      <c r="G41" t="s">
        <v>37</v>
      </c>
      <c r="H41" t="s">
        <v>42</v>
      </c>
      <c r="I41" t="s">
        <v>60</v>
      </c>
      <c r="J41" t="s">
        <v>24</v>
      </c>
      <c r="K41">
        <v>30</v>
      </c>
      <c r="L41" t="s">
        <v>20</v>
      </c>
      <c r="M41">
        <v>47947</v>
      </c>
    </row>
    <row r="42" spans="1:13" x14ac:dyDescent="0.3">
      <c r="A42">
        <v>14352</v>
      </c>
      <c r="B42">
        <v>44</v>
      </c>
      <c r="C42" t="s">
        <v>13</v>
      </c>
      <c r="D42" t="s">
        <v>14</v>
      </c>
      <c r="E42">
        <v>13</v>
      </c>
      <c r="F42" t="s">
        <v>51</v>
      </c>
      <c r="G42" t="s">
        <v>41</v>
      </c>
      <c r="H42" t="s">
        <v>42</v>
      </c>
      <c r="I42" t="s">
        <v>23</v>
      </c>
      <c r="J42" t="s">
        <v>19</v>
      </c>
      <c r="K42">
        <v>40</v>
      </c>
      <c r="L42" t="s">
        <v>20</v>
      </c>
      <c r="M42">
        <v>28110</v>
      </c>
    </row>
    <row r="43" spans="1:13" x14ac:dyDescent="0.3">
      <c r="A43">
        <v>15130</v>
      </c>
      <c r="B43">
        <v>47</v>
      </c>
      <c r="C43" t="s">
        <v>61</v>
      </c>
      <c r="D43" t="s">
        <v>58</v>
      </c>
      <c r="E43">
        <v>6</v>
      </c>
      <c r="F43" t="s">
        <v>15</v>
      </c>
      <c r="G43" t="s">
        <v>61</v>
      </c>
      <c r="H43" t="s">
        <v>17</v>
      </c>
      <c r="I43" t="s">
        <v>23</v>
      </c>
      <c r="J43" t="s">
        <v>19</v>
      </c>
      <c r="K43">
        <v>20</v>
      </c>
      <c r="L43" t="s">
        <v>20</v>
      </c>
      <c r="M43">
        <v>29709</v>
      </c>
    </row>
    <row r="44" spans="1:13" x14ac:dyDescent="0.3">
      <c r="A44">
        <v>15173</v>
      </c>
      <c r="B44">
        <v>28</v>
      </c>
      <c r="C44" t="s">
        <v>13</v>
      </c>
      <c r="D44" t="s">
        <v>32</v>
      </c>
      <c r="E44">
        <v>9</v>
      </c>
      <c r="F44" t="s">
        <v>15</v>
      </c>
      <c r="G44" t="s">
        <v>29</v>
      </c>
      <c r="H44" t="s">
        <v>22</v>
      </c>
      <c r="I44" t="s">
        <v>23</v>
      </c>
      <c r="J44" t="s">
        <v>24</v>
      </c>
      <c r="K44">
        <v>51</v>
      </c>
      <c r="L44" t="s">
        <v>20</v>
      </c>
      <c r="M44">
        <v>28966</v>
      </c>
    </row>
    <row r="45" spans="1:13" x14ac:dyDescent="0.3">
      <c r="A45">
        <v>16364</v>
      </c>
      <c r="B45">
        <v>64</v>
      </c>
      <c r="C45" t="s">
        <v>13</v>
      </c>
      <c r="D45" t="s">
        <v>26</v>
      </c>
      <c r="E45">
        <v>3</v>
      </c>
      <c r="F45" t="s">
        <v>39</v>
      </c>
      <c r="G45" t="s">
        <v>21</v>
      </c>
      <c r="H45" t="s">
        <v>33</v>
      </c>
      <c r="I45" t="s">
        <v>23</v>
      </c>
      <c r="J45" t="s">
        <v>19</v>
      </c>
      <c r="K45">
        <v>20</v>
      </c>
      <c r="L45" t="s">
        <v>20</v>
      </c>
      <c r="M45">
        <v>38243</v>
      </c>
    </row>
    <row r="46" spans="1:13" x14ac:dyDescent="0.3">
      <c r="A46">
        <v>16372</v>
      </c>
      <c r="B46">
        <v>67</v>
      </c>
      <c r="C46" t="s">
        <v>13</v>
      </c>
      <c r="D46" t="s">
        <v>38</v>
      </c>
      <c r="E46">
        <v>10</v>
      </c>
      <c r="F46" t="s">
        <v>15</v>
      </c>
      <c r="G46" t="s">
        <v>49</v>
      </c>
      <c r="H46" t="s">
        <v>22</v>
      </c>
      <c r="I46" t="s">
        <v>23</v>
      </c>
      <c r="J46" t="s">
        <v>24</v>
      </c>
      <c r="K46">
        <v>24</v>
      </c>
      <c r="L46" t="s">
        <v>20</v>
      </c>
      <c r="M46">
        <v>92552</v>
      </c>
    </row>
    <row r="47" spans="1:13" x14ac:dyDescent="0.3">
      <c r="A47">
        <v>16392</v>
      </c>
      <c r="B47">
        <v>57</v>
      </c>
      <c r="C47" t="s">
        <v>13</v>
      </c>
      <c r="D47" t="s">
        <v>36</v>
      </c>
      <c r="E47">
        <v>14</v>
      </c>
      <c r="F47" t="s">
        <v>48</v>
      </c>
      <c r="G47" t="s">
        <v>37</v>
      </c>
      <c r="H47" t="s">
        <v>42</v>
      </c>
      <c r="I47" t="s">
        <v>23</v>
      </c>
      <c r="J47" t="s">
        <v>24</v>
      </c>
      <c r="K47">
        <v>40</v>
      </c>
      <c r="L47" t="s">
        <v>20</v>
      </c>
      <c r="M47">
        <v>47347</v>
      </c>
    </row>
    <row r="48" spans="1:13" x14ac:dyDescent="0.3">
      <c r="A48">
        <v>16490</v>
      </c>
      <c r="B48">
        <v>72</v>
      </c>
      <c r="C48" t="s">
        <v>61</v>
      </c>
      <c r="D48" t="s">
        <v>32</v>
      </c>
      <c r="E48">
        <v>9</v>
      </c>
      <c r="F48" t="s">
        <v>15</v>
      </c>
      <c r="G48" t="s">
        <v>61</v>
      </c>
      <c r="H48" t="s">
        <v>22</v>
      </c>
      <c r="I48" t="s">
        <v>23</v>
      </c>
      <c r="J48" t="s">
        <v>24</v>
      </c>
      <c r="K48">
        <v>40</v>
      </c>
      <c r="L48" t="s">
        <v>20</v>
      </c>
      <c r="M48">
        <v>25821</v>
      </c>
    </row>
    <row r="49" spans="1:13" x14ac:dyDescent="0.3">
      <c r="A49">
        <v>16627</v>
      </c>
      <c r="B49">
        <v>37</v>
      </c>
      <c r="C49" t="s">
        <v>31</v>
      </c>
      <c r="D49" t="s">
        <v>59</v>
      </c>
      <c r="E49">
        <v>15</v>
      </c>
      <c r="F49" t="s">
        <v>15</v>
      </c>
      <c r="G49" t="s">
        <v>16</v>
      </c>
      <c r="H49" t="s">
        <v>22</v>
      </c>
      <c r="I49" t="s">
        <v>23</v>
      </c>
      <c r="J49" t="s">
        <v>24</v>
      </c>
      <c r="K49">
        <v>40</v>
      </c>
      <c r="L49" t="s">
        <v>20</v>
      </c>
      <c r="M49">
        <v>166488</v>
      </c>
    </row>
    <row r="50" spans="1:13" x14ac:dyDescent="0.3">
      <c r="A50">
        <v>16771</v>
      </c>
      <c r="B50">
        <v>33</v>
      </c>
      <c r="C50" t="s">
        <v>13</v>
      </c>
      <c r="D50" t="s">
        <v>62</v>
      </c>
      <c r="E50">
        <v>11</v>
      </c>
      <c r="F50" t="s">
        <v>48</v>
      </c>
      <c r="G50" t="s">
        <v>21</v>
      </c>
      <c r="H50" t="s">
        <v>42</v>
      </c>
      <c r="I50" t="s">
        <v>23</v>
      </c>
      <c r="J50" t="s">
        <v>24</v>
      </c>
      <c r="K50">
        <v>40</v>
      </c>
      <c r="L50" t="s">
        <v>20</v>
      </c>
      <c r="M50">
        <v>35807</v>
      </c>
    </row>
    <row r="51" spans="1:13" x14ac:dyDescent="0.3">
      <c r="A51">
        <v>17182</v>
      </c>
      <c r="B51">
        <v>57</v>
      </c>
      <c r="C51" t="s">
        <v>13</v>
      </c>
      <c r="D51" t="s">
        <v>32</v>
      </c>
      <c r="E51">
        <v>9</v>
      </c>
      <c r="F51" t="s">
        <v>39</v>
      </c>
      <c r="G51" t="s">
        <v>50</v>
      </c>
      <c r="H51" t="s">
        <v>42</v>
      </c>
      <c r="I51" t="s">
        <v>23</v>
      </c>
      <c r="J51" t="s">
        <v>24</v>
      </c>
      <c r="K51">
        <v>40</v>
      </c>
      <c r="L51" t="s">
        <v>20</v>
      </c>
      <c r="M51">
        <v>42064</v>
      </c>
    </row>
    <row r="52" spans="1:13" x14ac:dyDescent="0.3">
      <c r="A52">
        <v>17566</v>
      </c>
      <c r="B52">
        <v>40</v>
      </c>
      <c r="C52" t="s">
        <v>13</v>
      </c>
      <c r="D52" t="s">
        <v>47</v>
      </c>
      <c r="E52">
        <v>8</v>
      </c>
      <c r="F52" t="s">
        <v>15</v>
      </c>
      <c r="G52" t="s">
        <v>16</v>
      </c>
      <c r="H52" t="s">
        <v>22</v>
      </c>
      <c r="I52" t="s">
        <v>23</v>
      </c>
      <c r="J52" t="s">
        <v>24</v>
      </c>
      <c r="K52">
        <v>40</v>
      </c>
      <c r="L52" t="s">
        <v>20</v>
      </c>
      <c r="M52">
        <v>130995</v>
      </c>
    </row>
    <row r="53" spans="1:13" x14ac:dyDescent="0.3">
      <c r="A53">
        <v>17646</v>
      </c>
      <c r="B53">
        <v>41</v>
      </c>
      <c r="C53" t="s">
        <v>13</v>
      </c>
      <c r="D53" t="s">
        <v>14</v>
      </c>
      <c r="E53">
        <v>13</v>
      </c>
      <c r="F53" t="s">
        <v>15</v>
      </c>
      <c r="G53" t="s">
        <v>16</v>
      </c>
      <c r="H53" t="s">
        <v>17</v>
      </c>
      <c r="I53" t="s">
        <v>23</v>
      </c>
      <c r="J53" t="s">
        <v>19</v>
      </c>
      <c r="K53">
        <v>15</v>
      </c>
      <c r="L53" t="s">
        <v>20</v>
      </c>
      <c r="M53">
        <v>74583</v>
      </c>
    </row>
    <row r="54" spans="1:13" x14ac:dyDescent="0.3">
      <c r="A54">
        <v>17718</v>
      </c>
      <c r="B54">
        <v>43</v>
      </c>
      <c r="C54" t="s">
        <v>13</v>
      </c>
      <c r="D54" t="s">
        <v>32</v>
      </c>
      <c r="E54">
        <v>9</v>
      </c>
      <c r="F54" t="s">
        <v>46</v>
      </c>
      <c r="G54" t="s">
        <v>50</v>
      </c>
      <c r="H54" t="s">
        <v>40</v>
      </c>
      <c r="I54" t="s">
        <v>23</v>
      </c>
      <c r="J54" t="s">
        <v>19</v>
      </c>
      <c r="K54">
        <v>40</v>
      </c>
      <c r="L54" t="s">
        <v>20</v>
      </c>
      <c r="M54">
        <v>39945</v>
      </c>
    </row>
    <row r="55" spans="1:13" x14ac:dyDescent="0.3">
      <c r="A55">
        <v>17909</v>
      </c>
      <c r="B55">
        <v>50</v>
      </c>
      <c r="C55" t="s">
        <v>13</v>
      </c>
      <c r="D55" t="s">
        <v>26</v>
      </c>
      <c r="E55">
        <v>3</v>
      </c>
      <c r="F55" t="s">
        <v>46</v>
      </c>
      <c r="G55" t="s">
        <v>21</v>
      </c>
      <c r="H55" t="s">
        <v>42</v>
      </c>
      <c r="I55" t="s">
        <v>23</v>
      </c>
      <c r="J55" t="s">
        <v>24</v>
      </c>
      <c r="K55">
        <v>37</v>
      </c>
      <c r="L55" t="s">
        <v>20</v>
      </c>
      <c r="M55">
        <v>43456</v>
      </c>
    </row>
    <row r="56" spans="1:13" x14ac:dyDescent="0.3">
      <c r="A56">
        <v>17928</v>
      </c>
      <c r="B56">
        <v>29</v>
      </c>
      <c r="C56" t="s">
        <v>13</v>
      </c>
      <c r="D56" t="s">
        <v>32</v>
      </c>
      <c r="E56">
        <v>9</v>
      </c>
      <c r="F56" t="s">
        <v>15</v>
      </c>
      <c r="G56" t="s">
        <v>21</v>
      </c>
      <c r="H56" t="s">
        <v>17</v>
      </c>
      <c r="I56" t="s">
        <v>23</v>
      </c>
      <c r="J56" t="s">
        <v>19</v>
      </c>
      <c r="K56">
        <v>40</v>
      </c>
      <c r="L56" t="s">
        <v>20</v>
      </c>
      <c r="M56">
        <v>33845</v>
      </c>
    </row>
    <row r="57" spans="1:13" x14ac:dyDescent="0.3">
      <c r="A57">
        <v>18196</v>
      </c>
      <c r="B57">
        <v>33</v>
      </c>
      <c r="C57" t="s">
        <v>13</v>
      </c>
      <c r="D57" t="s">
        <v>38</v>
      </c>
      <c r="E57">
        <v>10</v>
      </c>
      <c r="F57" t="s">
        <v>15</v>
      </c>
      <c r="G57" t="s">
        <v>37</v>
      </c>
      <c r="H57" t="s">
        <v>22</v>
      </c>
      <c r="I57" t="s">
        <v>23</v>
      </c>
      <c r="J57" t="s">
        <v>24</v>
      </c>
      <c r="K57">
        <v>40</v>
      </c>
      <c r="L57" t="s">
        <v>20</v>
      </c>
      <c r="M57">
        <v>71433</v>
      </c>
    </row>
    <row r="58" spans="1:13" x14ac:dyDescent="0.3">
      <c r="A58">
        <v>18384</v>
      </c>
      <c r="B58">
        <v>40</v>
      </c>
      <c r="C58" t="s">
        <v>61</v>
      </c>
      <c r="D58" t="s">
        <v>45</v>
      </c>
      <c r="E58">
        <v>5</v>
      </c>
      <c r="F58" t="s">
        <v>46</v>
      </c>
      <c r="G58" t="s">
        <v>61</v>
      </c>
      <c r="H58" t="s">
        <v>30</v>
      </c>
      <c r="I58" t="s">
        <v>23</v>
      </c>
      <c r="J58" t="s">
        <v>19</v>
      </c>
      <c r="K58">
        <v>5</v>
      </c>
      <c r="L58" t="s">
        <v>20</v>
      </c>
      <c r="M58">
        <v>24030</v>
      </c>
    </row>
    <row r="59" spans="1:13" x14ac:dyDescent="0.3">
      <c r="A59">
        <v>18431</v>
      </c>
      <c r="B59">
        <v>33</v>
      </c>
      <c r="C59" t="s">
        <v>13</v>
      </c>
      <c r="D59" t="s">
        <v>32</v>
      </c>
      <c r="E59">
        <v>9</v>
      </c>
      <c r="F59" t="s">
        <v>15</v>
      </c>
      <c r="G59" t="s">
        <v>29</v>
      </c>
      <c r="H59" t="s">
        <v>22</v>
      </c>
      <c r="I59" t="s">
        <v>23</v>
      </c>
      <c r="J59" t="s">
        <v>24</v>
      </c>
      <c r="K59">
        <v>40</v>
      </c>
      <c r="L59" t="s">
        <v>20</v>
      </c>
      <c r="M59">
        <v>181488</v>
      </c>
    </row>
    <row r="60" spans="1:13" x14ac:dyDescent="0.3">
      <c r="A60">
        <v>19054</v>
      </c>
      <c r="B60">
        <v>56</v>
      </c>
      <c r="C60" t="s">
        <v>13</v>
      </c>
      <c r="D60" t="s">
        <v>14</v>
      </c>
      <c r="E60">
        <v>13</v>
      </c>
      <c r="F60" t="s">
        <v>48</v>
      </c>
      <c r="G60" t="s">
        <v>16</v>
      </c>
      <c r="H60" t="s">
        <v>42</v>
      </c>
      <c r="I60" t="s">
        <v>23</v>
      </c>
      <c r="J60" t="s">
        <v>19</v>
      </c>
      <c r="K60">
        <v>52</v>
      </c>
      <c r="L60" t="s">
        <v>20</v>
      </c>
      <c r="M60">
        <v>25788</v>
      </c>
    </row>
    <row r="61" spans="1:13" x14ac:dyDescent="0.3">
      <c r="A61">
        <v>19119</v>
      </c>
      <c r="B61">
        <v>44</v>
      </c>
      <c r="C61" t="s">
        <v>55</v>
      </c>
      <c r="D61" t="s">
        <v>62</v>
      </c>
      <c r="E61">
        <v>11</v>
      </c>
      <c r="F61" t="s">
        <v>46</v>
      </c>
      <c r="G61" t="s">
        <v>35</v>
      </c>
      <c r="H61" t="s">
        <v>40</v>
      </c>
      <c r="I61" t="s">
        <v>23</v>
      </c>
      <c r="J61" t="s">
        <v>19</v>
      </c>
      <c r="K61">
        <v>40</v>
      </c>
      <c r="L61" t="s">
        <v>20</v>
      </c>
      <c r="M61">
        <v>41899</v>
      </c>
    </row>
    <row r="62" spans="1:13" x14ac:dyDescent="0.3">
      <c r="A62">
        <v>19444</v>
      </c>
      <c r="B62">
        <v>30</v>
      </c>
      <c r="C62" t="s">
        <v>53</v>
      </c>
      <c r="D62" t="s">
        <v>38</v>
      </c>
      <c r="E62">
        <v>10</v>
      </c>
      <c r="F62" t="s">
        <v>15</v>
      </c>
      <c r="G62" t="s">
        <v>41</v>
      </c>
      <c r="H62" t="s">
        <v>22</v>
      </c>
      <c r="I62" t="s">
        <v>23</v>
      </c>
      <c r="J62" t="s">
        <v>24</v>
      </c>
      <c r="K62">
        <v>48</v>
      </c>
      <c r="L62" t="s">
        <v>20</v>
      </c>
      <c r="M62">
        <v>121035</v>
      </c>
    </row>
    <row r="63" spans="1:13" x14ac:dyDescent="0.3">
      <c r="A63">
        <v>19720</v>
      </c>
      <c r="B63">
        <v>41</v>
      </c>
      <c r="C63" t="s">
        <v>13</v>
      </c>
      <c r="D63" t="s">
        <v>32</v>
      </c>
      <c r="E63">
        <v>9</v>
      </c>
      <c r="F63" t="s">
        <v>39</v>
      </c>
      <c r="G63" t="s">
        <v>50</v>
      </c>
      <c r="H63" t="s">
        <v>30</v>
      </c>
      <c r="I63" t="s">
        <v>23</v>
      </c>
      <c r="J63" t="s">
        <v>19</v>
      </c>
      <c r="K63">
        <v>44</v>
      </c>
      <c r="L63" t="s">
        <v>20</v>
      </c>
      <c r="M63">
        <v>21214</v>
      </c>
    </row>
    <row r="64" spans="1:13" x14ac:dyDescent="0.3">
      <c r="A64">
        <v>19935</v>
      </c>
      <c r="B64">
        <v>21</v>
      </c>
      <c r="C64" t="s">
        <v>13</v>
      </c>
      <c r="D64" t="s">
        <v>32</v>
      </c>
      <c r="E64">
        <v>9</v>
      </c>
      <c r="F64" t="s">
        <v>48</v>
      </c>
      <c r="G64" t="s">
        <v>41</v>
      </c>
      <c r="H64" t="s">
        <v>40</v>
      </c>
      <c r="I64" t="s">
        <v>23</v>
      </c>
      <c r="J64" t="s">
        <v>19</v>
      </c>
      <c r="K64">
        <v>40</v>
      </c>
      <c r="L64" t="s">
        <v>20</v>
      </c>
      <c r="M64">
        <v>21412</v>
      </c>
    </row>
    <row r="65" spans="1:13" x14ac:dyDescent="0.3">
      <c r="A65">
        <v>20114</v>
      </c>
      <c r="B65">
        <v>52</v>
      </c>
      <c r="C65" t="s">
        <v>13</v>
      </c>
      <c r="D65" t="s">
        <v>32</v>
      </c>
      <c r="E65">
        <v>9</v>
      </c>
      <c r="F65" t="s">
        <v>46</v>
      </c>
      <c r="G65" t="s">
        <v>41</v>
      </c>
      <c r="H65" t="s">
        <v>30</v>
      </c>
      <c r="I65" t="s">
        <v>23</v>
      </c>
      <c r="J65" t="s">
        <v>19</v>
      </c>
      <c r="K65">
        <v>40</v>
      </c>
      <c r="L65" t="s">
        <v>20</v>
      </c>
      <c r="M65">
        <v>28535</v>
      </c>
    </row>
    <row r="66" spans="1:13" x14ac:dyDescent="0.3">
      <c r="A66">
        <v>20328</v>
      </c>
      <c r="B66">
        <v>66</v>
      </c>
      <c r="C66" t="s">
        <v>13</v>
      </c>
      <c r="D66" t="s">
        <v>14</v>
      </c>
      <c r="E66">
        <v>13</v>
      </c>
      <c r="F66" t="s">
        <v>46</v>
      </c>
      <c r="G66" t="s">
        <v>16</v>
      </c>
      <c r="H66" t="s">
        <v>30</v>
      </c>
      <c r="I66" t="s">
        <v>23</v>
      </c>
      <c r="J66" t="s">
        <v>19</v>
      </c>
      <c r="K66">
        <v>8</v>
      </c>
      <c r="L66" t="s">
        <v>20</v>
      </c>
      <c r="M66">
        <v>27980</v>
      </c>
    </row>
    <row r="67" spans="1:13" x14ac:dyDescent="0.3">
      <c r="A67">
        <v>21087</v>
      </c>
      <c r="B67">
        <v>70</v>
      </c>
      <c r="C67" t="s">
        <v>13</v>
      </c>
      <c r="D67" t="s">
        <v>14</v>
      </c>
      <c r="E67">
        <v>13</v>
      </c>
      <c r="F67" t="s">
        <v>15</v>
      </c>
      <c r="G67" t="s">
        <v>37</v>
      </c>
      <c r="H67" t="s">
        <v>22</v>
      </c>
      <c r="I67" t="s">
        <v>23</v>
      </c>
      <c r="J67" t="s">
        <v>24</v>
      </c>
      <c r="K67">
        <v>20</v>
      </c>
      <c r="L67" t="s">
        <v>20</v>
      </c>
      <c r="M67">
        <v>22804</v>
      </c>
    </row>
    <row r="68" spans="1:13" x14ac:dyDescent="0.3">
      <c r="A68">
        <v>21145</v>
      </c>
      <c r="B68">
        <v>43</v>
      </c>
      <c r="C68" t="s">
        <v>31</v>
      </c>
      <c r="D68" t="s">
        <v>34</v>
      </c>
      <c r="E68">
        <v>4</v>
      </c>
      <c r="F68" t="s">
        <v>15</v>
      </c>
      <c r="G68" t="s">
        <v>63</v>
      </c>
      <c r="H68" t="s">
        <v>22</v>
      </c>
      <c r="I68" t="s">
        <v>23</v>
      </c>
      <c r="J68" t="s">
        <v>24</v>
      </c>
      <c r="K68">
        <v>40</v>
      </c>
      <c r="L68" t="s">
        <v>20</v>
      </c>
      <c r="M68">
        <v>40370</v>
      </c>
    </row>
    <row r="69" spans="1:13" x14ac:dyDescent="0.3">
      <c r="A69">
        <v>22181</v>
      </c>
      <c r="B69">
        <v>27</v>
      </c>
      <c r="C69" t="s">
        <v>13</v>
      </c>
      <c r="D69" t="s">
        <v>14</v>
      </c>
      <c r="E69">
        <v>13</v>
      </c>
      <c r="F69" t="s">
        <v>15</v>
      </c>
      <c r="G69" t="s">
        <v>41</v>
      </c>
      <c r="H69" t="s">
        <v>17</v>
      </c>
      <c r="I69" t="s">
        <v>23</v>
      </c>
      <c r="J69" t="s">
        <v>19</v>
      </c>
      <c r="K69">
        <v>40</v>
      </c>
      <c r="L69" t="s">
        <v>20</v>
      </c>
      <c r="M69">
        <v>60611</v>
      </c>
    </row>
    <row r="70" spans="1:13" x14ac:dyDescent="0.3">
      <c r="A70">
        <v>22954</v>
      </c>
      <c r="B70">
        <v>34</v>
      </c>
      <c r="C70" t="s">
        <v>13</v>
      </c>
      <c r="D70" t="s">
        <v>14</v>
      </c>
      <c r="E70">
        <v>13</v>
      </c>
      <c r="F70" t="s">
        <v>48</v>
      </c>
      <c r="G70" t="s">
        <v>16</v>
      </c>
      <c r="H70" t="s">
        <v>42</v>
      </c>
      <c r="I70" t="s">
        <v>23</v>
      </c>
      <c r="J70" t="s">
        <v>19</v>
      </c>
      <c r="K70">
        <v>45</v>
      </c>
      <c r="L70" t="s">
        <v>20</v>
      </c>
      <c r="M70">
        <v>23933</v>
      </c>
    </row>
    <row r="71" spans="1:13" x14ac:dyDescent="0.3">
      <c r="A71">
        <v>23503</v>
      </c>
      <c r="B71">
        <v>39</v>
      </c>
      <c r="C71" t="s">
        <v>13</v>
      </c>
      <c r="D71" t="s">
        <v>32</v>
      </c>
      <c r="E71">
        <v>9</v>
      </c>
      <c r="F71" t="s">
        <v>15</v>
      </c>
      <c r="G71" t="s">
        <v>27</v>
      </c>
      <c r="H71" t="s">
        <v>22</v>
      </c>
      <c r="I71" t="s">
        <v>18</v>
      </c>
      <c r="J71" t="s">
        <v>24</v>
      </c>
      <c r="K71">
        <v>40</v>
      </c>
      <c r="L71" t="s">
        <v>20</v>
      </c>
      <c r="M71">
        <v>31304</v>
      </c>
    </row>
    <row r="72" spans="1:13" x14ac:dyDescent="0.3">
      <c r="A72">
        <v>23631</v>
      </c>
      <c r="B72">
        <v>53</v>
      </c>
      <c r="C72" t="s">
        <v>13</v>
      </c>
      <c r="D72" t="s">
        <v>38</v>
      </c>
      <c r="E72">
        <v>10</v>
      </c>
      <c r="F72" t="s">
        <v>39</v>
      </c>
      <c r="G72" t="s">
        <v>41</v>
      </c>
      <c r="H72" t="s">
        <v>40</v>
      </c>
      <c r="I72" t="s">
        <v>23</v>
      </c>
      <c r="J72" t="s">
        <v>24</v>
      </c>
      <c r="K72">
        <v>40</v>
      </c>
      <c r="L72" t="s">
        <v>20</v>
      </c>
      <c r="M72">
        <v>27039</v>
      </c>
    </row>
    <row r="73" spans="1:13" x14ac:dyDescent="0.3">
      <c r="A73">
        <v>23836</v>
      </c>
      <c r="B73">
        <v>54</v>
      </c>
      <c r="C73" t="s">
        <v>31</v>
      </c>
      <c r="D73" t="s">
        <v>34</v>
      </c>
      <c r="E73">
        <v>4</v>
      </c>
      <c r="F73" t="s">
        <v>46</v>
      </c>
      <c r="G73" t="s">
        <v>27</v>
      </c>
      <c r="H73" t="s">
        <v>42</v>
      </c>
      <c r="I73" t="s">
        <v>23</v>
      </c>
      <c r="J73" t="s">
        <v>24</v>
      </c>
      <c r="K73">
        <v>45</v>
      </c>
      <c r="L73" t="s">
        <v>20</v>
      </c>
      <c r="M73">
        <v>49135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453E-81BE-450C-8D98-7BF02510C1D5}">
  <dimension ref="A1:H73"/>
  <sheetViews>
    <sheetView workbookViewId="0">
      <selection activeCell="E17" sqref="E17"/>
    </sheetView>
  </sheetViews>
  <sheetFormatPr defaultRowHeight="14.4" x14ac:dyDescent="0.3"/>
  <cols>
    <col min="1" max="1" width="12" bestFit="1" customWidth="1"/>
    <col min="3" max="3" width="10.44140625" bestFit="1" customWidth="1"/>
    <col min="7" max="7" width="12" bestFit="1" customWidth="1"/>
    <col min="8" max="8" width="12.109375" bestFit="1" customWidth="1"/>
  </cols>
  <sheetData>
    <row r="1" spans="1:8" x14ac:dyDescent="0.3">
      <c r="A1" t="s">
        <v>3</v>
      </c>
      <c r="B1" t="s">
        <v>1</v>
      </c>
      <c r="C1" t="s">
        <v>12</v>
      </c>
    </row>
    <row r="2" spans="1:8" x14ac:dyDescent="0.3">
      <c r="A2" t="s">
        <v>14</v>
      </c>
      <c r="B2">
        <v>28</v>
      </c>
      <c r="C2">
        <v>23429</v>
      </c>
    </row>
    <row r="3" spans="1:8" x14ac:dyDescent="0.3">
      <c r="A3" t="s">
        <v>14</v>
      </c>
      <c r="B3">
        <v>52</v>
      </c>
      <c r="C3">
        <v>38723</v>
      </c>
    </row>
    <row r="4" spans="1:8" x14ac:dyDescent="0.3">
      <c r="A4" t="s">
        <v>26</v>
      </c>
      <c r="B4">
        <v>47</v>
      </c>
      <c r="C4">
        <v>38773</v>
      </c>
    </row>
    <row r="5" spans="1:8" ht="18" x14ac:dyDescent="0.35">
      <c r="A5" t="s">
        <v>14</v>
      </c>
      <c r="B5">
        <v>31</v>
      </c>
      <c r="C5">
        <v>32584</v>
      </c>
      <c r="G5" s="3" t="s">
        <v>64</v>
      </c>
      <c r="H5" s="1" t="s">
        <v>65</v>
      </c>
    </row>
    <row r="6" spans="1:8" ht="18" x14ac:dyDescent="0.35">
      <c r="A6" t="s">
        <v>32</v>
      </c>
      <c r="B6">
        <v>41</v>
      </c>
      <c r="C6">
        <v>23246</v>
      </c>
      <c r="G6" s="2" t="s">
        <v>58</v>
      </c>
      <c r="H6" s="1">
        <f>COUNTIF($A$2:$A$73,G6)</f>
        <v>2</v>
      </c>
    </row>
    <row r="7" spans="1:8" ht="18" x14ac:dyDescent="0.35">
      <c r="A7" t="s">
        <v>34</v>
      </c>
      <c r="B7">
        <v>62</v>
      </c>
      <c r="C7">
        <v>41366</v>
      </c>
      <c r="G7" s="2" t="s">
        <v>43</v>
      </c>
      <c r="H7" s="1">
        <f t="shared" ref="H7:H20" si="0">COUNTIF($A$2:$A$73,G7)</f>
        <v>1</v>
      </c>
    </row>
    <row r="8" spans="1:8" ht="18" x14ac:dyDescent="0.35">
      <c r="A8" t="s">
        <v>36</v>
      </c>
      <c r="B8">
        <v>39</v>
      </c>
      <c r="C8">
        <v>84105</v>
      </c>
      <c r="G8" s="2" t="s">
        <v>47</v>
      </c>
      <c r="H8" s="1">
        <f t="shared" si="0"/>
        <v>2</v>
      </c>
    </row>
    <row r="9" spans="1:8" ht="18" x14ac:dyDescent="0.35">
      <c r="A9" t="s">
        <v>34</v>
      </c>
      <c r="B9">
        <v>51</v>
      </c>
      <c r="C9">
        <v>42640</v>
      </c>
      <c r="G9" s="2" t="s">
        <v>52</v>
      </c>
      <c r="H9" s="1">
        <f t="shared" si="0"/>
        <v>2</v>
      </c>
    </row>
    <row r="10" spans="1:8" ht="18" x14ac:dyDescent="0.35">
      <c r="A10" t="s">
        <v>38</v>
      </c>
      <c r="B10">
        <v>37</v>
      </c>
      <c r="C10">
        <v>37721</v>
      </c>
      <c r="G10" s="2" t="s">
        <v>26</v>
      </c>
      <c r="H10" s="1">
        <f t="shared" si="0"/>
        <v>4</v>
      </c>
    </row>
    <row r="11" spans="1:8" ht="18" x14ac:dyDescent="0.35">
      <c r="A11" t="s">
        <v>38</v>
      </c>
      <c r="B11">
        <v>64</v>
      </c>
      <c r="C11">
        <v>30051</v>
      </c>
      <c r="G11" s="2" t="s">
        <v>34</v>
      </c>
      <c r="H11" s="1">
        <f t="shared" si="0"/>
        <v>5</v>
      </c>
    </row>
    <row r="12" spans="1:8" ht="18" x14ac:dyDescent="0.35">
      <c r="A12" t="s">
        <v>43</v>
      </c>
      <c r="B12">
        <v>49</v>
      </c>
      <c r="C12">
        <v>27665</v>
      </c>
      <c r="G12" s="2" t="s">
        <v>45</v>
      </c>
      <c r="H12" s="1">
        <f t="shared" si="0"/>
        <v>2</v>
      </c>
    </row>
    <row r="13" spans="1:8" ht="18" x14ac:dyDescent="0.35">
      <c r="A13" t="s">
        <v>45</v>
      </c>
      <c r="B13">
        <v>52</v>
      </c>
      <c r="C13">
        <v>39263</v>
      </c>
      <c r="G13" s="2" t="s">
        <v>56</v>
      </c>
      <c r="H13" s="1">
        <f t="shared" si="0"/>
        <v>1</v>
      </c>
    </row>
    <row r="14" spans="1:8" ht="18" x14ac:dyDescent="0.35">
      <c r="A14" t="s">
        <v>47</v>
      </c>
      <c r="B14">
        <v>63</v>
      </c>
      <c r="C14">
        <v>36474</v>
      </c>
      <c r="G14" s="2" t="s">
        <v>62</v>
      </c>
      <c r="H14" s="1">
        <f t="shared" si="0"/>
        <v>2</v>
      </c>
    </row>
    <row r="15" spans="1:8" ht="18" x14ac:dyDescent="0.35">
      <c r="A15" t="s">
        <v>14</v>
      </c>
      <c r="B15">
        <v>23</v>
      </c>
      <c r="C15">
        <v>20442</v>
      </c>
      <c r="G15" s="2" t="s">
        <v>14</v>
      </c>
      <c r="H15" s="1">
        <f t="shared" si="0"/>
        <v>14</v>
      </c>
    </row>
    <row r="16" spans="1:8" ht="18" x14ac:dyDescent="0.35">
      <c r="A16" t="s">
        <v>32</v>
      </c>
      <c r="B16">
        <v>57</v>
      </c>
      <c r="C16">
        <v>29255</v>
      </c>
      <c r="G16" s="2" t="s">
        <v>57</v>
      </c>
      <c r="H16" s="1">
        <f t="shared" si="0"/>
        <v>1</v>
      </c>
    </row>
    <row r="17" spans="1:8" ht="18" x14ac:dyDescent="0.35">
      <c r="A17" t="s">
        <v>32</v>
      </c>
      <c r="B17">
        <v>38</v>
      </c>
      <c r="C17">
        <v>79785</v>
      </c>
      <c r="G17" s="2" t="s">
        <v>32</v>
      </c>
      <c r="H17" s="1">
        <f t="shared" si="0"/>
        <v>18</v>
      </c>
    </row>
    <row r="18" spans="1:8" ht="18" x14ac:dyDescent="0.35">
      <c r="A18" t="s">
        <v>38</v>
      </c>
      <c r="B18">
        <v>50</v>
      </c>
      <c r="C18">
        <v>30310</v>
      </c>
      <c r="G18" s="2" t="s">
        <v>36</v>
      </c>
      <c r="H18" s="1">
        <f t="shared" si="0"/>
        <v>3</v>
      </c>
    </row>
    <row r="19" spans="1:8" ht="18" x14ac:dyDescent="0.35">
      <c r="A19" t="s">
        <v>14</v>
      </c>
      <c r="B19">
        <v>53</v>
      </c>
      <c r="C19">
        <v>36348</v>
      </c>
      <c r="G19" s="2" t="s">
        <v>59</v>
      </c>
      <c r="H19" s="1">
        <f t="shared" si="0"/>
        <v>2</v>
      </c>
    </row>
    <row r="20" spans="1:8" ht="18" x14ac:dyDescent="0.35">
      <c r="A20" t="s">
        <v>52</v>
      </c>
      <c r="B20">
        <v>58</v>
      </c>
      <c r="C20">
        <v>32513</v>
      </c>
      <c r="G20" s="2" t="s">
        <v>38</v>
      </c>
      <c r="H20" s="1">
        <f t="shared" si="0"/>
        <v>13</v>
      </c>
    </row>
    <row r="21" spans="1:8" ht="18" x14ac:dyDescent="0.35">
      <c r="A21" t="s">
        <v>14</v>
      </c>
      <c r="B21">
        <v>38</v>
      </c>
      <c r="C21">
        <v>38068</v>
      </c>
      <c r="G21" s="1" t="s">
        <v>66</v>
      </c>
      <c r="H21" s="1">
        <f>SUM(H6:H20)</f>
        <v>72</v>
      </c>
    </row>
    <row r="22" spans="1:8" x14ac:dyDescent="0.3">
      <c r="A22" t="s">
        <v>34</v>
      </c>
      <c r="B22">
        <v>60</v>
      </c>
      <c r="C22">
        <v>28502</v>
      </c>
    </row>
    <row r="23" spans="1:8" x14ac:dyDescent="0.3">
      <c r="A23" t="s">
        <v>14</v>
      </c>
      <c r="B23">
        <v>31</v>
      </c>
      <c r="C23">
        <v>38790</v>
      </c>
    </row>
    <row r="24" spans="1:8" x14ac:dyDescent="0.3">
      <c r="A24" t="s">
        <v>38</v>
      </c>
      <c r="B24">
        <v>23</v>
      </c>
      <c r="C24">
        <v>20142</v>
      </c>
    </row>
    <row r="25" spans="1:8" x14ac:dyDescent="0.3">
      <c r="A25" t="s">
        <v>32</v>
      </c>
      <c r="B25">
        <v>72</v>
      </c>
      <c r="C25">
        <v>32669</v>
      </c>
    </row>
    <row r="26" spans="1:8" x14ac:dyDescent="0.3">
      <c r="A26" t="s">
        <v>32</v>
      </c>
      <c r="B26">
        <v>35</v>
      </c>
      <c r="C26">
        <v>163139</v>
      </c>
    </row>
    <row r="27" spans="1:8" x14ac:dyDescent="0.3">
      <c r="A27" t="s">
        <v>56</v>
      </c>
      <c r="B27">
        <v>46</v>
      </c>
      <c r="C27">
        <v>38907</v>
      </c>
    </row>
    <row r="28" spans="1:8" x14ac:dyDescent="0.3">
      <c r="A28" t="s">
        <v>26</v>
      </c>
      <c r="B28">
        <v>57</v>
      </c>
      <c r="C28">
        <v>23524</v>
      </c>
    </row>
    <row r="29" spans="1:8" x14ac:dyDescent="0.3">
      <c r="A29" t="s">
        <v>38</v>
      </c>
      <c r="B29">
        <v>46</v>
      </c>
      <c r="C29">
        <v>35602</v>
      </c>
    </row>
    <row r="30" spans="1:8" x14ac:dyDescent="0.3">
      <c r="A30" t="s">
        <v>38</v>
      </c>
      <c r="B30">
        <v>59</v>
      </c>
      <c r="C30">
        <v>107218</v>
      </c>
    </row>
    <row r="31" spans="1:8" x14ac:dyDescent="0.3">
      <c r="A31" t="s">
        <v>52</v>
      </c>
      <c r="B31">
        <v>55</v>
      </c>
      <c r="C31">
        <v>31837</v>
      </c>
    </row>
    <row r="32" spans="1:8" x14ac:dyDescent="0.3">
      <c r="A32" t="s">
        <v>38</v>
      </c>
      <c r="B32">
        <v>32</v>
      </c>
      <c r="C32">
        <v>21083</v>
      </c>
    </row>
    <row r="33" spans="1:3" x14ac:dyDescent="0.3">
      <c r="A33" t="s">
        <v>57</v>
      </c>
      <c r="B33">
        <v>33</v>
      </c>
      <c r="C33">
        <v>76215</v>
      </c>
    </row>
    <row r="34" spans="1:3" x14ac:dyDescent="0.3">
      <c r="A34" t="s">
        <v>38</v>
      </c>
      <c r="B34">
        <v>53</v>
      </c>
      <c r="C34">
        <v>90096</v>
      </c>
    </row>
    <row r="35" spans="1:3" x14ac:dyDescent="0.3">
      <c r="A35" t="s">
        <v>38</v>
      </c>
      <c r="B35">
        <v>36</v>
      </c>
      <c r="C35">
        <v>49662</v>
      </c>
    </row>
    <row r="36" spans="1:3" x14ac:dyDescent="0.3">
      <c r="A36" t="s">
        <v>58</v>
      </c>
      <c r="B36">
        <v>56</v>
      </c>
      <c r="C36">
        <v>50528</v>
      </c>
    </row>
    <row r="37" spans="1:3" x14ac:dyDescent="0.3">
      <c r="A37" t="s">
        <v>59</v>
      </c>
      <c r="B37">
        <v>40</v>
      </c>
      <c r="C37">
        <v>25729</v>
      </c>
    </row>
    <row r="38" spans="1:3" x14ac:dyDescent="0.3">
      <c r="A38" t="s">
        <v>32</v>
      </c>
      <c r="B38">
        <v>47</v>
      </c>
      <c r="C38">
        <v>44739</v>
      </c>
    </row>
    <row r="39" spans="1:3" x14ac:dyDescent="0.3">
      <c r="A39" t="s">
        <v>32</v>
      </c>
      <c r="B39">
        <v>82</v>
      </c>
      <c r="C39">
        <v>23147</v>
      </c>
    </row>
    <row r="40" spans="1:3" x14ac:dyDescent="0.3">
      <c r="A40" t="s">
        <v>32</v>
      </c>
      <c r="B40">
        <v>77</v>
      </c>
      <c r="C40">
        <v>47807</v>
      </c>
    </row>
    <row r="41" spans="1:3" x14ac:dyDescent="0.3">
      <c r="A41" t="s">
        <v>36</v>
      </c>
      <c r="B41">
        <v>28</v>
      </c>
      <c r="C41">
        <v>47947</v>
      </c>
    </row>
    <row r="42" spans="1:3" x14ac:dyDescent="0.3">
      <c r="A42" t="s">
        <v>14</v>
      </c>
      <c r="B42">
        <v>44</v>
      </c>
      <c r="C42">
        <v>28110</v>
      </c>
    </row>
    <row r="43" spans="1:3" x14ac:dyDescent="0.3">
      <c r="A43" t="s">
        <v>58</v>
      </c>
      <c r="B43">
        <v>47</v>
      </c>
      <c r="C43">
        <v>29709</v>
      </c>
    </row>
    <row r="44" spans="1:3" x14ac:dyDescent="0.3">
      <c r="A44" t="s">
        <v>32</v>
      </c>
      <c r="B44">
        <v>28</v>
      </c>
      <c r="C44">
        <v>28966</v>
      </c>
    </row>
    <row r="45" spans="1:3" x14ac:dyDescent="0.3">
      <c r="A45" t="s">
        <v>26</v>
      </c>
      <c r="B45">
        <v>64</v>
      </c>
      <c r="C45">
        <v>38243</v>
      </c>
    </row>
    <row r="46" spans="1:3" x14ac:dyDescent="0.3">
      <c r="A46" t="s">
        <v>38</v>
      </c>
      <c r="B46">
        <v>67</v>
      </c>
      <c r="C46">
        <v>92552</v>
      </c>
    </row>
    <row r="47" spans="1:3" x14ac:dyDescent="0.3">
      <c r="A47" t="s">
        <v>36</v>
      </c>
      <c r="B47">
        <v>57</v>
      </c>
      <c r="C47">
        <v>47347</v>
      </c>
    </row>
    <row r="48" spans="1:3" x14ac:dyDescent="0.3">
      <c r="A48" t="s">
        <v>32</v>
      </c>
      <c r="B48">
        <v>72</v>
      </c>
      <c r="C48">
        <v>25821</v>
      </c>
    </row>
    <row r="49" spans="1:3" x14ac:dyDescent="0.3">
      <c r="A49" t="s">
        <v>59</v>
      </c>
      <c r="B49">
        <v>37</v>
      </c>
      <c r="C49">
        <v>166488</v>
      </c>
    </row>
    <row r="50" spans="1:3" x14ac:dyDescent="0.3">
      <c r="A50" t="s">
        <v>62</v>
      </c>
      <c r="B50">
        <v>33</v>
      </c>
      <c r="C50">
        <v>35807</v>
      </c>
    </row>
    <row r="51" spans="1:3" x14ac:dyDescent="0.3">
      <c r="A51" t="s">
        <v>32</v>
      </c>
      <c r="B51">
        <v>57</v>
      </c>
      <c r="C51">
        <v>42064</v>
      </c>
    </row>
    <row r="52" spans="1:3" x14ac:dyDescent="0.3">
      <c r="A52" t="s">
        <v>47</v>
      </c>
      <c r="B52">
        <v>40</v>
      </c>
      <c r="C52">
        <v>130995</v>
      </c>
    </row>
    <row r="53" spans="1:3" x14ac:dyDescent="0.3">
      <c r="A53" t="s">
        <v>14</v>
      </c>
      <c r="B53">
        <v>41</v>
      </c>
      <c r="C53">
        <v>74583</v>
      </c>
    </row>
    <row r="54" spans="1:3" x14ac:dyDescent="0.3">
      <c r="A54" t="s">
        <v>32</v>
      </c>
      <c r="B54">
        <v>43</v>
      </c>
      <c r="C54">
        <v>39945</v>
      </c>
    </row>
    <row r="55" spans="1:3" x14ac:dyDescent="0.3">
      <c r="A55" t="s">
        <v>26</v>
      </c>
      <c r="B55">
        <v>50</v>
      </c>
      <c r="C55">
        <v>43456</v>
      </c>
    </row>
    <row r="56" spans="1:3" x14ac:dyDescent="0.3">
      <c r="A56" t="s">
        <v>32</v>
      </c>
      <c r="B56">
        <v>29</v>
      </c>
      <c r="C56">
        <v>33845</v>
      </c>
    </row>
    <row r="57" spans="1:3" x14ac:dyDescent="0.3">
      <c r="A57" t="s">
        <v>38</v>
      </c>
      <c r="B57">
        <v>33</v>
      </c>
      <c r="C57">
        <v>71433</v>
      </c>
    </row>
    <row r="58" spans="1:3" x14ac:dyDescent="0.3">
      <c r="A58" t="s">
        <v>45</v>
      </c>
      <c r="B58">
        <v>40</v>
      </c>
      <c r="C58">
        <v>24030</v>
      </c>
    </row>
    <row r="59" spans="1:3" x14ac:dyDescent="0.3">
      <c r="A59" t="s">
        <v>32</v>
      </c>
      <c r="B59">
        <v>33</v>
      </c>
      <c r="C59">
        <v>181488</v>
      </c>
    </row>
    <row r="60" spans="1:3" x14ac:dyDescent="0.3">
      <c r="A60" t="s">
        <v>14</v>
      </c>
      <c r="B60">
        <v>56</v>
      </c>
      <c r="C60">
        <v>25788</v>
      </c>
    </row>
    <row r="61" spans="1:3" x14ac:dyDescent="0.3">
      <c r="A61" t="s">
        <v>62</v>
      </c>
      <c r="B61">
        <v>44</v>
      </c>
      <c r="C61">
        <v>41899</v>
      </c>
    </row>
    <row r="62" spans="1:3" x14ac:dyDescent="0.3">
      <c r="A62" t="s">
        <v>38</v>
      </c>
      <c r="B62">
        <v>30</v>
      </c>
      <c r="C62">
        <v>121035</v>
      </c>
    </row>
    <row r="63" spans="1:3" x14ac:dyDescent="0.3">
      <c r="A63" t="s">
        <v>32</v>
      </c>
      <c r="B63">
        <v>41</v>
      </c>
      <c r="C63">
        <v>21214</v>
      </c>
    </row>
    <row r="64" spans="1:3" x14ac:dyDescent="0.3">
      <c r="A64" t="s">
        <v>32</v>
      </c>
      <c r="B64">
        <v>21</v>
      </c>
      <c r="C64">
        <v>21412</v>
      </c>
    </row>
    <row r="65" spans="1:3" x14ac:dyDescent="0.3">
      <c r="A65" t="s">
        <v>32</v>
      </c>
      <c r="B65">
        <v>52</v>
      </c>
      <c r="C65">
        <v>28535</v>
      </c>
    </row>
    <row r="66" spans="1:3" x14ac:dyDescent="0.3">
      <c r="A66" t="s">
        <v>14</v>
      </c>
      <c r="B66">
        <v>66</v>
      </c>
      <c r="C66">
        <v>27980</v>
      </c>
    </row>
    <row r="67" spans="1:3" x14ac:dyDescent="0.3">
      <c r="A67" t="s">
        <v>14</v>
      </c>
      <c r="B67">
        <v>70</v>
      </c>
      <c r="C67">
        <v>22804</v>
      </c>
    </row>
    <row r="68" spans="1:3" x14ac:dyDescent="0.3">
      <c r="A68" t="s">
        <v>34</v>
      </c>
      <c r="B68">
        <v>43</v>
      </c>
      <c r="C68">
        <v>40370</v>
      </c>
    </row>
    <row r="69" spans="1:3" x14ac:dyDescent="0.3">
      <c r="A69" t="s">
        <v>14</v>
      </c>
      <c r="B69">
        <v>27</v>
      </c>
      <c r="C69">
        <v>60611</v>
      </c>
    </row>
    <row r="70" spans="1:3" x14ac:dyDescent="0.3">
      <c r="A70" t="s">
        <v>14</v>
      </c>
      <c r="B70">
        <v>34</v>
      </c>
      <c r="C70">
        <v>23933</v>
      </c>
    </row>
    <row r="71" spans="1:3" x14ac:dyDescent="0.3">
      <c r="A71" t="s">
        <v>32</v>
      </c>
      <c r="B71">
        <v>39</v>
      </c>
      <c r="C71">
        <v>31304</v>
      </c>
    </row>
    <row r="72" spans="1:3" x14ac:dyDescent="0.3">
      <c r="A72" t="s">
        <v>38</v>
      </c>
      <c r="B72">
        <v>53</v>
      </c>
      <c r="C72">
        <v>27039</v>
      </c>
    </row>
    <row r="73" spans="1:3" x14ac:dyDescent="0.3">
      <c r="A73" t="s">
        <v>34</v>
      </c>
      <c r="B73">
        <v>54</v>
      </c>
      <c r="C73">
        <v>49135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BB74-C3C9-4DD3-86DF-61050223E3F9}">
  <dimension ref="A1:Q73"/>
  <sheetViews>
    <sheetView tabSelected="1" workbookViewId="0">
      <selection activeCell="N8" sqref="N8"/>
    </sheetView>
  </sheetViews>
  <sheetFormatPr defaultRowHeight="14.4" x14ac:dyDescent="0.3"/>
  <cols>
    <col min="2" max="2" width="3.88671875" bestFit="1" customWidth="1"/>
    <col min="3" max="3" width="10.44140625" bestFit="1" customWidth="1"/>
    <col min="5" max="5" width="13.6640625" customWidth="1"/>
    <col min="6" max="9" width="9" bestFit="1" customWidth="1"/>
    <col min="10" max="11" width="10.33203125" bestFit="1" customWidth="1"/>
    <col min="12" max="12" width="10.77734375" customWidth="1"/>
    <col min="13" max="13" width="15.6640625" customWidth="1"/>
    <col min="14" max="14" width="16.21875" bestFit="1" customWidth="1"/>
    <col min="15" max="15" width="13.77734375" bestFit="1" customWidth="1"/>
    <col min="16" max="16" width="14.44140625" bestFit="1" customWidth="1"/>
    <col min="17" max="17" width="9" bestFit="1" customWidth="1"/>
  </cols>
  <sheetData>
    <row r="1" spans="1:17" x14ac:dyDescent="0.3">
      <c r="A1" t="s">
        <v>3</v>
      </c>
      <c r="B1" t="s">
        <v>1</v>
      </c>
      <c r="C1" t="s">
        <v>12</v>
      </c>
    </row>
    <row r="2" spans="1:17" x14ac:dyDescent="0.3">
      <c r="A2" t="s">
        <v>14</v>
      </c>
      <c r="B2">
        <v>28</v>
      </c>
      <c r="C2">
        <v>23429</v>
      </c>
    </row>
    <row r="3" spans="1:17" x14ac:dyDescent="0.3">
      <c r="A3" t="s">
        <v>14</v>
      </c>
      <c r="B3">
        <v>52</v>
      </c>
      <c r="C3">
        <v>38723</v>
      </c>
      <c r="F3" s="4"/>
    </row>
    <row r="4" spans="1:17" ht="18" x14ac:dyDescent="0.35">
      <c r="A4" t="s">
        <v>26</v>
      </c>
      <c r="B4">
        <v>47</v>
      </c>
      <c r="C4">
        <v>38773</v>
      </c>
      <c r="E4" s="5"/>
      <c r="F4" s="6" t="s">
        <v>67</v>
      </c>
      <c r="G4" s="6" t="s">
        <v>68</v>
      </c>
      <c r="H4" s="6" t="s">
        <v>69</v>
      </c>
      <c r="I4" s="6" t="s">
        <v>70</v>
      </c>
      <c r="J4" s="6" t="s">
        <v>71</v>
      </c>
      <c r="K4" s="6" t="s">
        <v>72</v>
      </c>
      <c r="L4" s="6" t="s">
        <v>73</v>
      </c>
      <c r="M4" s="6" t="s">
        <v>74</v>
      </c>
      <c r="N4" s="6" t="s">
        <v>75</v>
      </c>
      <c r="O4" s="6" t="s">
        <v>76</v>
      </c>
      <c r="P4" s="6" t="s">
        <v>77</v>
      </c>
      <c r="Q4" s="6" t="s">
        <v>78</v>
      </c>
    </row>
    <row r="5" spans="1:17" ht="18" x14ac:dyDescent="0.35">
      <c r="A5" t="s">
        <v>14</v>
      </c>
      <c r="B5">
        <v>31</v>
      </c>
      <c r="C5">
        <v>32584</v>
      </c>
      <c r="E5" s="7" t="s">
        <v>12</v>
      </c>
      <c r="F5" s="8">
        <f>MIN(C2:C73)</f>
        <v>20142</v>
      </c>
      <c r="G5" s="8">
        <f>MAX(C2:C73)</f>
        <v>181488</v>
      </c>
      <c r="H5" s="8">
        <f>G5-F5</f>
        <v>161346</v>
      </c>
      <c r="I5" s="8">
        <f>COUNT(C2:C73)</f>
        <v>72</v>
      </c>
      <c r="J5" s="8">
        <f>SUM(C2:C73)</f>
        <v>3437985</v>
      </c>
      <c r="K5" s="8">
        <f>AVERAGE(C2:C73)</f>
        <v>47749.791666666664</v>
      </c>
      <c r="L5" s="8">
        <f>MEDIAN(C2:C73)</f>
        <v>37097.5</v>
      </c>
      <c r="M5" s="8" t="e">
        <f>_xlfn.MODE.SNGL(C2:C73)</f>
        <v>#N/A</v>
      </c>
      <c r="N5" s="8">
        <f>_xlfn.STDEV.P(C2:C73)</f>
        <v>34490.312531982359</v>
      </c>
      <c r="O5" s="8">
        <f>_xlfn.QUARTILE.INC(C2:C73,1)</f>
        <v>28077.5</v>
      </c>
      <c r="P5" s="8">
        <f>_xlfn.QUARTILE.INC(C2:C73,3)</f>
        <v>47842</v>
      </c>
      <c r="Q5" s="9">
        <f>P5-O5</f>
        <v>19764.5</v>
      </c>
    </row>
    <row r="6" spans="1:17" x14ac:dyDescent="0.3">
      <c r="A6" t="s">
        <v>32</v>
      </c>
      <c r="B6">
        <v>41</v>
      </c>
      <c r="C6">
        <v>23246</v>
      </c>
    </row>
    <row r="7" spans="1:17" x14ac:dyDescent="0.3">
      <c r="A7" t="s">
        <v>34</v>
      </c>
      <c r="B7">
        <v>62</v>
      </c>
      <c r="C7">
        <v>41366</v>
      </c>
    </row>
    <row r="8" spans="1:17" x14ac:dyDescent="0.3">
      <c r="A8" t="s">
        <v>36</v>
      </c>
      <c r="B8">
        <v>39</v>
      </c>
      <c r="C8">
        <v>84105</v>
      </c>
    </row>
    <row r="9" spans="1:17" x14ac:dyDescent="0.3">
      <c r="A9" t="s">
        <v>34</v>
      </c>
      <c r="B9">
        <v>51</v>
      </c>
      <c r="C9">
        <v>42640</v>
      </c>
    </row>
    <row r="10" spans="1:17" x14ac:dyDescent="0.3">
      <c r="A10" t="s">
        <v>38</v>
      </c>
      <c r="B10">
        <v>37</v>
      </c>
      <c r="C10">
        <v>37721</v>
      </c>
    </row>
    <row r="11" spans="1:17" x14ac:dyDescent="0.3">
      <c r="A11" t="s">
        <v>38</v>
      </c>
      <c r="B11">
        <v>64</v>
      </c>
      <c r="C11">
        <v>30051</v>
      </c>
    </row>
    <row r="12" spans="1:17" x14ac:dyDescent="0.3">
      <c r="A12" t="s">
        <v>43</v>
      </c>
      <c r="B12">
        <v>49</v>
      </c>
      <c r="C12">
        <v>27665</v>
      </c>
    </row>
    <row r="13" spans="1:17" x14ac:dyDescent="0.3">
      <c r="A13" t="s">
        <v>45</v>
      </c>
      <c r="B13">
        <v>52</v>
      </c>
      <c r="C13">
        <v>39263</v>
      </c>
    </row>
    <row r="14" spans="1:17" x14ac:dyDescent="0.3">
      <c r="A14" t="s">
        <v>47</v>
      </c>
      <c r="B14">
        <v>63</v>
      </c>
      <c r="C14">
        <v>36474</v>
      </c>
    </row>
    <row r="15" spans="1:17" x14ac:dyDescent="0.3">
      <c r="A15" t="s">
        <v>14</v>
      </c>
      <c r="B15">
        <v>23</v>
      </c>
      <c r="C15">
        <v>20442</v>
      </c>
    </row>
    <row r="16" spans="1:17" x14ac:dyDescent="0.3">
      <c r="A16" t="s">
        <v>32</v>
      </c>
      <c r="B16">
        <v>57</v>
      </c>
      <c r="C16">
        <v>29255</v>
      </c>
    </row>
    <row r="17" spans="1:3" x14ac:dyDescent="0.3">
      <c r="A17" t="s">
        <v>32</v>
      </c>
      <c r="B17">
        <v>38</v>
      </c>
      <c r="C17">
        <v>79785</v>
      </c>
    </row>
    <row r="18" spans="1:3" x14ac:dyDescent="0.3">
      <c r="A18" t="s">
        <v>38</v>
      </c>
      <c r="B18">
        <v>50</v>
      </c>
      <c r="C18">
        <v>30310</v>
      </c>
    </row>
    <row r="19" spans="1:3" x14ac:dyDescent="0.3">
      <c r="A19" t="s">
        <v>14</v>
      </c>
      <c r="B19">
        <v>53</v>
      </c>
      <c r="C19">
        <v>36348</v>
      </c>
    </row>
    <row r="20" spans="1:3" x14ac:dyDescent="0.3">
      <c r="A20" t="s">
        <v>52</v>
      </c>
      <c r="B20">
        <v>58</v>
      </c>
      <c r="C20">
        <v>32513</v>
      </c>
    </row>
    <row r="21" spans="1:3" x14ac:dyDescent="0.3">
      <c r="A21" t="s">
        <v>14</v>
      </c>
      <c r="B21">
        <v>38</v>
      </c>
      <c r="C21">
        <v>38068</v>
      </c>
    </row>
    <row r="22" spans="1:3" x14ac:dyDescent="0.3">
      <c r="A22" t="s">
        <v>34</v>
      </c>
      <c r="B22">
        <v>60</v>
      </c>
      <c r="C22">
        <v>28502</v>
      </c>
    </row>
    <row r="23" spans="1:3" x14ac:dyDescent="0.3">
      <c r="A23" t="s">
        <v>14</v>
      </c>
      <c r="B23">
        <v>31</v>
      </c>
      <c r="C23">
        <v>38790</v>
      </c>
    </row>
    <row r="24" spans="1:3" x14ac:dyDescent="0.3">
      <c r="A24" t="s">
        <v>38</v>
      </c>
      <c r="B24">
        <v>23</v>
      </c>
      <c r="C24">
        <v>20142</v>
      </c>
    </row>
    <row r="25" spans="1:3" x14ac:dyDescent="0.3">
      <c r="A25" t="s">
        <v>32</v>
      </c>
      <c r="B25">
        <v>72</v>
      </c>
      <c r="C25">
        <v>32669</v>
      </c>
    </row>
    <row r="26" spans="1:3" x14ac:dyDescent="0.3">
      <c r="A26" t="s">
        <v>32</v>
      </c>
      <c r="B26">
        <v>35</v>
      </c>
      <c r="C26">
        <v>163139</v>
      </c>
    </row>
    <row r="27" spans="1:3" x14ac:dyDescent="0.3">
      <c r="A27" t="s">
        <v>56</v>
      </c>
      <c r="B27">
        <v>46</v>
      </c>
      <c r="C27">
        <v>38907</v>
      </c>
    </row>
    <row r="28" spans="1:3" x14ac:dyDescent="0.3">
      <c r="A28" t="s">
        <v>26</v>
      </c>
      <c r="B28">
        <v>57</v>
      </c>
      <c r="C28">
        <v>23524</v>
      </c>
    </row>
    <row r="29" spans="1:3" x14ac:dyDescent="0.3">
      <c r="A29" t="s">
        <v>38</v>
      </c>
      <c r="B29">
        <v>46</v>
      </c>
      <c r="C29">
        <v>35602</v>
      </c>
    </row>
    <row r="30" spans="1:3" x14ac:dyDescent="0.3">
      <c r="A30" t="s">
        <v>38</v>
      </c>
      <c r="B30">
        <v>59</v>
      </c>
      <c r="C30">
        <v>107218</v>
      </c>
    </row>
    <row r="31" spans="1:3" x14ac:dyDescent="0.3">
      <c r="A31" t="s">
        <v>52</v>
      </c>
      <c r="B31">
        <v>55</v>
      </c>
      <c r="C31">
        <v>31837</v>
      </c>
    </row>
    <row r="32" spans="1:3" x14ac:dyDescent="0.3">
      <c r="A32" t="s">
        <v>38</v>
      </c>
      <c r="B32">
        <v>32</v>
      </c>
      <c r="C32">
        <v>21083</v>
      </c>
    </row>
    <row r="33" spans="1:3" x14ac:dyDescent="0.3">
      <c r="A33" t="s">
        <v>57</v>
      </c>
      <c r="B33">
        <v>33</v>
      </c>
      <c r="C33">
        <v>76215</v>
      </c>
    </row>
    <row r="34" spans="1:3" x14ac:dyDescent="0.3">
      <c r="A34" t="s">
        <v>38</v>
      </c>
      <c r="B34">
        <v>53</v>
      </c>
      <c r="C34">
        <v>90096</v>
      </c>
    </row>
    <row r="35" spans="1:3" x14ac:dyDescent="0.3">
      <c r="A35" t="s">
        <v>38</v>
      </c>
      <c r="B35">
        <v>36</v>
      </c>
      <c r="C35">
        <v>49662</v>
      </c>
    </row>
    <row r="36" spans="1:3" x14ac:dyDescent="0.3">
      <c r="A36" t="s">
        <v>58</v>
      </c>
      <c r="B36">
        <v>56</v>
      </c>
      <c r="C36">
        <v>50528</v>
      </c>
    </row>
    <row r="37" spans="1:3" x14ac:dyDescent="0.3">
      <c r="A37" t="s">
        <v>59</v>
      </c>
      <c r="B37">
        <v>40</v>
      </c>
      <c r="C37">
        <v>25729</v>
      </c>
    </row>
    <row r="38" spans="1:3" x14ac:dyDescent="0.3">
      <c r="A38" t="s">
        <v>32</v>
      </c>
      <c r="B38">
        <v>47</v>
      </c>
      <c r="C38">
        <v>44739</v>
      </c>
    </row>
    <row r="39" spans="1:3" x14ac:dyDescent="0.3">
      <c r="A39" t="s">
        <v>32</v>
      </c>
      <c r="B39">
        <v>82</v>
      </c>
      <c r="C39">
        <v>23147</v>
      </c>
    </row>
    <row r="40" spans="1:3" x14ac:dyDescent="0.3">
      <c r="A40" t="s">
        <v>32</v>
      </c>
      <c r="B40">
        <v>77</v>
      </c>
      <c r="C40">
        <v>47807</v>
      </c>
    </row>
    <row r="41" spans="1:3" x14ac:dyDescent="0.3">
      <c r="A41" t="s">
        <v>36</v>
      </c>
      <c r="B41">
        <v>28</v>
      </c>
      <c r="C41">
        <v>47947</v>
      </c>
    </row>
    <row r="42" spans="1:3" x14ac:dyDescent="0.3">
      <c r="A42" t="s">
        <v>14</v>
      </c>
      <c r="B42">
        <v>44</v>
      </c>
      <c r="C42">
        <v>28110</v>
      </c>
    </row>
    <row r="43" spans="1:3" x14ac:dyDescent="0.3">
      <c r="A43" t="s">
        <v>58</v>
      </c>
      <c r="B43">
        <v>47</v>
      </c>
      <c r="C43">
        <v>29709</v>
      </c>
    </row>
    <row r="44" spans="1:3" x14ac:dyDescent="0.3">
      <c r="A44" t="s">
        <v>32</v>
      </c>
      <c r="B44">
        <v>28</v>
      </c>
      <c r="C44">
        <v>28966</v>
      </c>
    </row>
    <row r="45" spans="1:3" x14ac:dyDescent="0.3">
      <c r="A45" t="s">
        <v>26</v>
      </c>
      <c r="B45">
        <v>64</v>
      </c>
      <c r="C45">
        <v>38243</v>
      </c>
    </row>
    <row r="46" spans="1:3" x14ac:dyDescent="0.3">
      <c r="A46" t="s">
        <v>38</v>
      </c>
      <c r="B46">
        <v>67</v>
      </c>
      <c r="C46">
        <v>92552</v>
      </c>
    </row>
    <row r="47" spans="1:3" x14ac:dyDescent="0.3">
      <c r="A47" t="s">
        <v>36</v>
      </c>
      <c r="B47">
        <v>57</v>
      </c>
      <c r="C47">
        <v>47347</v>
      </c>
    </row>
    <row r="48" spans="1:3" x14ac:dyDescent="0.3">
      <c r="A48" t="s">
        <v>32</v>
      </c>
      <c r="B48">
        <v>72</v>
      </c>
      <c r="C48">
        <v>25821</v>
      </c>
    </row>
    <row r="49" spans="1:3" x14ac:dyDescent="0.3">
      <c r="A49" t="s">
        <v>59</v>
      </c>
      <c r="B49">
        <v>37</v>
      </c>
      <c r="C49">
        <v>166488</v>
      </c>
    </row>
    <row r="50" spans="1:3" x14ac:dyDescent="0.3">
      <c r="A50" t="s">
        <v>62</v>
      </c>
      <c r="B50">
        <v>33</v>
      </c>
      <c r="C50">
        <v>35807</v>
      </c>
    </row>
    <row r="51" spans="1:3" x14ac:dyDescent="0.3">
      <c r="A51" t="s">
        <v>32</v>
      </c>
      <c r="B51">
        <v>57</v>
      </c>
      <c r="C51">
        <v>42064</v>
      </c>
    </row>
    <row r="52" spans="1:3" x14ac:dyDescent="0.3">
      <c r="A52" t="s">
        <v>47</v>
      </c>
      <c r="B52">
        <v>40</v>
      </c>
      <c r="C52">
        <v>130995</v>
      </c>
    </row>
    <row r="53" spans="1:3" x14ac:dyDescent="0.3">
      <c r="A53" t="s">
        <v>14</v>
      </c>
      <c r="B53">
        <v>41</v>
      </c>
      <c r="C53">
        <v>74583</v>
      </c>
    </row>
    <row r="54" spans="1:3" x14ac:dyDescent="0.3">
      <c r="A54" t="s">
        <v>32</v>
      </c>
      <c r="B54">
        <v>43</v>
      </c>
      <c r="C54">
        <v>39945</v>
      </c>
    </row>
    <row r="55" spans="1:3" x14ac:dyDescent="0.3">
      <c r="A55" t="s">
        <v>26</v>
      </c>
      <c r="B55">
        <v>50</v>
      </c>
      <c r="C55">
        <v>43456</v>
      </c>
    </row>
    <row r="56" spans="1:3" x14ac:dyDescent="0.3">
      <c r="A56" t="s">
        <v>32</v>
      </c>
      <c r="B56">
        <v>29</v>
      </c>
      <c r="C56">
        <v>33845</v>
      </c>
    </row>
    <row r="57" spans="1:3" x14ac:dyDescent="0.3">
      <c r="A57" t="s">
        <v>38</v>
      </c>
      <c r="B57">
        <v>33</v>
      </c>
      <c r="C57">
        <v>71433</v>
      </c>
    </row>
    <row r="58" spans="1:3" x14ac:dyDescent="0.3">
      <c r="A58" t="s">
        <v>45</v>
      </c>
      <c r="B58">
        <v>40</v>
      </c>
      <c r="C58">
        <v>24030</v>
      </c>
    </row>
    <row r="59" spans="1:3" x14ac:dyDescent="0.3">
      <c r="A59" t="s">
        <v>32</v>
      </c>
      <c r="B59">
        <v>33</v>
      </c>
      <c r="C59">
        <v>181488</v>
      </c>
    </row>
    <row r="60" spans="1:3" x14ac:dyDescent="0.3">
      <c r="A60" t="s">
        <v>14</v>
      </c>
      <c r="B60">
        <v>56</v>
      </c>
      <c r="C60">
        <v>25788</v>
      </c>
    </row>
    <row r="61" spans="1:3" x14ac:dyDescent="0.3">
      <c r="A61" t="s">
        <v>62</v>
      </c>
      <c r="B61">
        <v>44</v>
      </c>
      <c r="C61">
        <v>41899</v>
      </c>
    </row>
    <row r="62" spans="1:3" x14ac:dyDescent="0.3">
      <c r="A62" t="s">
        <v>38</v>
      </c>
      <c r="B62">
        <v>30</v>
      </c>
      <c r="C62">
        <v>121035</v>
      </c>
    </row>
    <row r="63" spans="1:3" x14ac:dyDescent="0.3">
      <c r="A63" t="s">
        <v>32</v>
      </c>
      <c r="B63">
        <v>41</v>
      </c>
      <c r="C63">
        <v>21214</v>
      </c>
    </row>
    <row r="64" spans="1:3" x14ac:dyDescent="0.3">
      <c r="A64" t="s">
        <v>32</v>
      </c>
      <c r="B64">
        <v>21</v>
      </c>
      <c r="C64">
        <v>21412</v>
      </c>
    </row>
    <row r="65" spans="1:3" x14ac:dyDescent="0.3">
      <c r="A65" t="s">
        <v>32</v>
      </c>
      <c r="B65">
        <v>52</v>
      </c>
      <c r="C65">
        <v>28535</v>
      </c>
    </row>
    <row r="66" spans="1:3" x14ac:dyDescent="0.3">
      <c r="A66" t="s">
        <v>14</v>
      </c>
      <c r="B66">
        <v>66</v>
      </c>
      <c r="C66">
        <v>27980</v>
      </c>
    </row>
    <row r="67" spans="1:3" x14ac:dyDescent="0.3">
      <c r="A67" t="s">
        <v>14</v>
      </c>
      <c r="B67">
        <v>70</v>
      </c>
      <c r="C67">
        <v>22804</v>
      </c>
    </row>
    <row r="68" spans="1:3" x14ac:dyDescent="0.3">
      <c r="A68" t="s">
        <v>34</v>
      </c>
      <c r="B68">
        <v>43</v>
      </c>
      <c r="C68">
        <v>40370</v>
      </c>
    </row>
    <row r="69" spans="1:3" x14ac:dyDescent="0.3">
      <c r="A69" t="s">
        <v>14</v>
      </c>
      <c r="B69">
        <v>27</v>
      </c>
      <c r="C69">
        <v>60611</v>
      </c>
    </row>
    <row r="70" spans="1:3" x14ac:dyDescent="0.3">
      <c r="A70" t="s">
        <v>14</v>
      </c>
      <c r="B70">
        <v>34</v>
      </c>
      <c r="C70">
        <v>23933</v>
      </c>
    </row>
    <row r="71" spans="1:3" x14ac:dyDescent="0.3">
      <c r="A71" t="s">
        <v>32</v>
      </c>
      <c r="B71">
        <v>39</v>
      </c>
      <c r="C71">
        <v>31304</v>
      </c>
    </row>
    <row r="72" spans="1:3" x14ac:dyDescent="0.3">
      <c r="A72" t="s">
        <v>38</v>
      </c>
      <c r="B72">
        <v>53</v>
      </c>
      <c r="C72">
        <v>27039</v>
      </c>
    </row>
    <row r="73" spans="1:3" x14ac:dyDescent="0.3">
      <c r="A73" t="s">
        <v>34</v>
      </c>
      <c r="B73">
        <v>54</v>
      </c>
      <c r="C73">
        <v>49135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Cuba_data</vt:lpstr>
      <vt:lpstr>FrequencyDistribution</vt:lpstr>
      <vt:lpstr>M.CentrTendency&amp;IQR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2024-01-18T09:35:07Z</dcterms:created>
  <dcterms:modified xsi:type="dcterms:W3CDTF">2024-01-18T11:03:42Z</dcterms:modified>
</cp:coreProperties>
</file>