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903" firstSheet="0" activeTab="1" autoFilterDateGrouping="1"/>
  </bookViews>
  <sheets>
    <sheet name="Sheet2" sheetId="1" state="visible" r:id="rId1"/>
    <sheet name="general" sheetId="2" state="visible" r:id="rId2"/>
    <sheet name="conceptoRecuperos" sheetId="3" state="visible" r:id="rId3"/>
    <sheet name="Control" sheetId="4" state="visible" r:id="rId4"/>
    <sheet name="conceptoFijo" sheetId="5" state="visible" r:id="rId5"/>
    <sheet name="conceptoVariable" sheetId="6" state="visible" r:id="rId6"/>
    <sheet name="conceptoMovilidad" sheetId="7" state="visible" r:id="rId7"/>
    <sheet name="conceptoAnticipos" sheetId="8" state="visible" r:id="rId8"/>
    <sheet name="Traductor_iva" sheetId="9" state="hidden" r:id="rId9"/>
    <sheet name="Traductor_centroCosto" sheetId="10" state="hidden" r:id="rId10"/>
    <sheet name="Traductor_cliente" sheetId="11" state="hidden" r:id="rId11"/>
    <sheet name="Padrones" sheetId="12" state="visible" r:id="rId12"/>
  </sheets>
  <definedNames>
    <definedName name="_xlnm._FilterDatabase" localSheetId="2" hidden="1">'conceptoRecuperos'!$A$1:$M$13</definedName>
  </definedNames>
  <calcPr calcId="181029" fullCalcOnLoad="1"/>
  <pivotCaches>
    <pivotCache cacheId="52" r:id="rId13"/>
  </pivotCaches>
</workbook>
</file>

<file path=xl/styles.xml><?xml version="1.0" encoding="utf-8"?>
<styleSheet xmlns="http://schemas.openxmlformats.org/spreadsheetml/2006/main">
  <numFmts count="4">
    <numFmt numFmtId="164" formatCode="_-&quot;$&quot;\ * #,##0.00_-;\-&quot;$&quot;\ * #,##0.00_-;_-&quot;$&quot;\ * &quot;-&quot;??_-;_-@_-"/>
    <numFmt numFmtId="165" formatCode="_ * #,##0.00_ ;_ * \-#,##0.00_ ;_ * &quot;-&quot;??_ ;_ @_ "/>
    <numFmt numFmtId="166" formatCode="_ &quot;$&quot;\ * #,##0.00_ ;_ &quot;$&quot;\ * \-#,##0.00_ ;_ &quot;$&quot;\ * &quot;-&quot;??_ ;_ @_ "/>
    <numFmt numFmtId="167" formatCode="_ * #,##0_ ;_ * \-#,##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color rgb="FF000000"/>
      <sz val="11"/>
    </font>
    <font>
      <name val="Arial"/>
      <family val="2"/>
      <sz val="11"/>
    </font>
    <font>
      <name val="Calibri"/>
      <family val="2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</fills>
  <borders count="1">
    <border>
      <left/>
      <right/>
      <top/>
      <bottom/>
      <diagonal/>
    </border>
  </borders>
  <cellStyleXfs count="38">
    <xf numFmtId="0" fontId="2" fillId="0" borderId="0"/>
    <xf numFmtId="44" fontId="2" fillId="0" borderId="0"/>
    <xf numFmtId="165" fontId="2" fillId="0" borderId="0"/>
    <xf numFmtId="166" fontId="2" fillId="0" borderId="0"/>
    <xf numFmtId="0" fontId="4" fillId="0" borderId="0"/>
    <xf numFmtId="0" fontId="5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0" fontId="6" fillId="0" borderId="0"/>
    <xf numFmtId="167" fontId="6" fillId="0" borderId="0"/>
    <xf numFmtId="0" fontId="7" fillId="0" borderId="0"/>
    <xf numFmtId="166" fontId="7" fillId="0" borderId="0"/>
    <xf numFmtId="0" fontId="8" fillId="0" borderId="0"/>
    <xf numFmtId="0" fontId="9" fillId="0" borderId="0"/>
    <xf numFmtId="166" fontId="9" fillId="0" borderId="0"/>
    <xf numFmtId="44" fontId="2" fillId="0" borderId="0"/>
    <xf numFmtId="44" fontId="2" fillId="0" borderId="0"/>
    <xf numFmtId="166" fontId="7" fillId="0" borderId="0"/>
    <xf numFmtId="166" fontId="9" fillId="0" borderId="0"/>
    <xf numFmtId="165" fontId="2" fillId="0" borderId="0"/>
    <xf numFmtId="166" fontId="2" fillId="0" borderId="0"/>
    <xf numFmtId="0" fontId="4" fillId="0" borderId="0"/>
    <xf numFmtId="0" fontId="5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167" fontId="6" fillId="0" borderId="0"/>
    <xf numFmtId="166" fontId="7" fillId="0" borderId="0"/>
    <xf numFmtId="0" fontId="8" fillId="0" borderId="0"/>
    <xf numFmtId="166" fontId="9" fillId="0" borderId="0"/>
    <xf numFmtId="44" fontId="2" fillId="0" borderId="0"/>
  </cellStyleXfs>
  <cellXfs count="31">
    <xf numFmtId="0" fontId="0" fillId="0" borderId="0" pivotButton="0" quotePrefix="0" xfId="0"/>
    <xf numFmtId="14" fontId="0" fillId="0" borderId="0" pivotButton="0" quotePrefix="1" xfId="0"/>
    <xf numFmtId="0" fontId="0" fillId="0" borderId="0" pivotButton="0" quotePrefix="1" xfId="0"/>
    <xf numFmtId="0" fontId="1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0" fontId="0" fillId="2" borderId="0" pivotButton="0" quotePrefix="0" xfId="1"/>
    <xf numFmtId="49" fontId="0" fillId="0" borderId="0" pivotButton="0" quotePrefix="0" xfId="1"/>
    <xf numFmtId="49" fontId="0" fillId="0" borderId="0" pivotButton="0" quotePrefix="1" xfId="1"/>
    <xf numFmtId="49" fontId="0" fillId="2" borderId="0" pivotButton="0" quotePrefix="0" xfId="0"/>
    <xf numFmtId="49" fontId="0" fillId="0" borderId="0" pivotButton="0" quotePrefix="0" xfId="0"/>
    <xf numFmtId="2" fontId="0" fillId="0" borderId="0" pivotButton="0" quotePrefix="0" xfId="1"/>
    <xf numFmtId="164" fontId="2" fillId="0" borderId="0" pivotButton="0" quotePrefix="0" xfId="1"/>
    <xf numFmtId="0" fontId="0" fillId="3" borderId="0" pivotButton="0" quotePrefix="0" xfId="0"/>
    <xf numFmtId="164" fontId="2" fillId="3" borderId="0" pivotButton="0" quotePrefix="1" xfId="1"/>
    <xf numFmtId="49" fontId="0" fillId="4" borderId="0" pivotButton="0" quotePrefix="0" xfId="0"/>
    <xf numFmtId="49" fontId="0" fillId="4" borderId="0" pivotButton="0" quotePrefix="1" xfId="0"/>
    <xf numFmtId="49" fontId="0" fillId="0" borderId="0" pivotButton="0" quotePrefix="1" xfId="0"/>
    <xf numFmtId="164" fontId="0" fillId="0" borderId="0" pivotButton="0" quotePrefix="0" xfId="0"/>
    <xf numFmtId="49" fontId="0" fillId="4" borderId="0" applyAlignment="1" pivotButton="0" quotePrefix="1" xfId="0">
      <alignment wrapText="1"/>
    </xf>
    <xf numFmtId="49" fontId="0" fillId="0" borderId="0" applyAlignment="1" pivotButton="0" quotePrefix="1" xfId="0">
      <alignment wrapText="1"/>
    </xf>
    <xf numFmtId="49" fontId="10" fillId="0" borderId="0" pivotButton="0" quotePrefix="1" xfId="0"/>
    <xf numFmtId="49" fontId="1" fillId="4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2" fillId="0" borderId="0" pivotButton="0" quotePrefix="0" xfId="0"/>
    <xf numFmtId="164" fontId="2" fillId="3" borderId="0" pivotButton="0" quotePrefix="1" xfId="1"/>
    <xf numFmtId="164" fontId="2" fillId="0" borderId="0" pivotButton="0" quotePrefix="0" xfId="1"/>
    <xf numFmtId="164" fontId="0" fillId="0" borderId="0" pivotButton="0" quotePrefix="0" xfId="0"/>
    <xf numFmtId="164" fontId="2" fillId="0" borderId="0" pivotButton="0" quotePrefix="0" xfId="0"/>
  </cellXfs>
  <cellStyles count="38">
    <cellStyle name="Normal" xfId="0" builtinId="0"/>
    <cellStyle name="Moneda" xfId="1" builtinId="4"/>
    <cellStyle name="Millares 2" xfId="2"/>
    <cellStyle name="Moneda 6" xfId="3"/>
    <cellStyle name="Título 4" xfId="4"/>
    <cellStyle name="Neutral 2" xfId="5"/>
    <cellStyle name="60% - Énfasis1 2" xfId="6"/>
    <cellStyle name="60% - Énfasis2 2" xfId="7"/>
    <cellStyle name="60% - Énfasis3 2" xfId="8"/>
    <cellStyle name="60% - Énfasis4 2" xfId="9"/>
    <cellStyle name="60% - Énfasis5 2" xfId="10"/>
    <cellStyle name="60% - Énfasis6 2" xfId="11"/>
    <cellStyle name="Normal 2" xfId="12"/>
    <cellStyle name="Moneda 2" xfId="13"/>
    <cellStyle name="Normal 3" xfId="14"/>
    <cellStyle name="Moneda 3" xfId="15"/>
    <cellStyle name="Normal 4" xfId="16"/>
    <cellStyle name="Normal 5" xfId="17"/>
    <cellStyle name="Moneda 4" xfId="18"/>
    <cellStyle name="Moneda 5" xfId="19"/>
    <cellStyle name="Moneda 7" xfId="20"/>
    <cellStyle name="Moneda 3 2" xfId="21"/>
    <cellStyle name="Moneda 4 2" xfId="22"/>
    <cellStyle name="Millares 3" xfId="23"/>
    <cellStyle name="Moneda 8" xfId="24"/>
    <cellStyle name="Título 5" xfId="25"/>
    <cellStyle name="Neutral 3" xfId="26"/>
    <cellStyle name="60% - Énfasis1 3" xfId="27"/>
    <cellStyle name="60% - Énfasis2 3" xfId="28"/>
    <cellStyle name="60% - Énfasis3 3" xfId="29"/>
    <cellStyle name="60% - Énfasis4 3" xfId="30"/>
    <cellStyle name="60% - Énfasis5 3" xfId="31"/>
    <cellStyle name="60% - Énfasis6 3" xfId="32"/>
    <cellStyle name="Moneda 2 2" xfId="33"/>
    <cellStyle name="Moneda 3 3" xfId="34"/>
    <cellStyle name="Normal 4 2" xfId="35"/>
    <cellStyle name="Moneda 4 3" xfId="36"/>
    <cellStyle name="Moneda 5 2" xfId="37"/>
  </cellStyles>
  <dxfs count="1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4" formatCode="_-&quot;$&quot;\ * #,##0.00_-;\-&quot;$&quot;\ * #,##0.00_-;_-&quot;$&quot;\ 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Pablo" refreshedDate="45484.41388530093" createdVersion="8" refreshedVersion="8" minRefreshableVersion="3" recordCount="28" r:id="rId1">
  <cacheSource type="worksheet">
    <worksheetSource ref="A1:M29" sheet="conceptoRecuperos"/>
  </cacheSource>
  <cacheFields count="13">
    <cacheField name="i_factura" uniqueList="1" numFmtId="0" sqlType="0" hierarchy="0" level="0" databaseField="1">
      <sharedItems count="0"/>
    </cacheField>
    <cacheField name="t_cliente" uniqueList="1" numFmtId="0" sqlType="0" hierarchy="0" level="0" databaseField="1">
      <sharedItems count="6">
        <s v="CABALGANDO SAFI"/>
        <s v="FINCAS Y BODEGAS MONTECHEZ S.A."/>
        <s v="FOI TERRUÑOS DE LOS ANDES"/>
        <s v="GRANAR S.A.C y F."/>
        <s v="GRANAR S.A.C y F. (AB)"/>
        <s v="LLORENTE HNOS SA"/>
      </sharedItems>
    </cacheField>
    <cacheField name="i_centroCosto" uniqueList="1" numFmtId="0" sqlType="0" hierarchy="0" level="0" databaseField="1">
      <sharedItems count="0"/>
    </cacheField>
    <cacheField name="i_alicuota" uniqueList="1" numFmtId="0" sqlType="0" hierarchy="0" level="0" databaseField="1">
      <sharedItems count="0"/>
    </cacheField>
    <cacheField name="i_netoGravado" uniqueList="1" numFmtId="49" sqlType="0" hierarchy="0" level="0" databaseField="1">
      <sharedItems count="0" containsBlank="1"/>
    </cacheField>
    <cacheField name="i_descripcion" uniqueList="1" numFmtId="0" sqlType="0" hierarchy="0" level="0" databaseField="1">
      <sharedItems count="0"/>
    </cacheField>
    <cacheField name="i_tipoItem" uniqueList="1" numFmtId="0" sqlType="0" hierarchy="0" level="0" databaseField="1">
      <sharedItems count="0"/>
    </cacheField>
    <cacheField name="i_unidades" uniqueList="1" numFmtId="0" sqlType="0" hierarchy="0" level="0" databaseField="1">
      <sharedItems count="0" containsInteger="1" containsNumber="1" containsSemiMixedTypes="0" containsString="0" minValue="1" maxValue="1"/>
    </cacheField>
    <cacheField name="i_cuentaContable" uniqueList="1" numFmtId="0" sqlType="0" hierarchy="0" level="0" databaseField="1">
      <sharedItems count="0"/>
    </cacheField>
    <cacheField name="formatoNumero" uniqueList="1" numFmtId="44" sqlType="0" hierarchy="0" level="0" databaseField="1">
      <sharedItems count="0" containsNumber="1" containsSemiMixedTypes="0" containsString="0" minValue="0" maxValue="1166987.15"/>
    </cacheField>
    <cacheField name="IVA21" uniqueList="1" numFmtId="44" sqlType="0" hierarchy="0" level="0" databaseField="1">
      <sharedItems count="0" containsNumber="1" containsSemiMixedTypes="0" containsString="0" minValue="0" maxValue="55264.9314"/>
    </cacheField>
    <cacheField name="IVA27" uniqueList="1" numFmtId="44" sqlType="0" hierarchy="0" level="0" databaseField="1">
      <sharedItems count="0" containsNumber="1" containsSemiMixedTypes="0" containsString="0" minValue="0" maxValue="315086.5305"/>
    </cacheField>
    <cacheField name="Final" uniqueList="1" numFmtId="44" sqlType="0" hierarchy="0" level="0" databaseField="1">
      <sharedItems count="0" containsNumber="1" containsSemiMixedTypes="0" containsString="0" minValue="0" maxValue="1482073.6805"/>
    </cacheField>
  </cacheFields>
</pivotCacheDefinition>
</file>

<file path=xl/pivotCache/pivotCacheRecords1.xml><?xml version="1.0" encoding="utf-8"?>
<pivotCacheRecords xmlns="http://schemas.openxmlformats.org/spreadsheetml/2006/main" count="28">
  <r>
    <s v="SI"/>
    <x v="0"/>
    <s v="CONSUMO DE AGUA"/>
    <s v="IVA (27%)"/>
    <s v="1166987,15"/>
    <s v="RECUPERO ENERGIA ELECTRICA Periodo:"/>
    <s v="Concepto"/>
    <n v="1"/>
    <s v="418001002"/>
    <n v="1166987.15"/>
    <n v="0"/>
    <n v="315086.5305"/>
    <n v="1482073.6805"/>
  </r>
  <r>
    <s v="SI"/>
    <x v="0"/>
    <s v="GENERAL"/>
    <s v="IVA (21%)"/>
    <s v="240373,17"/>
    <s v="RENDICIÓN GASTOS FIDEICOMISO Periodo:"/>
    <s v="Concepto"/>
    <n v="1"/>
    <s v="418001002"/>
    <n v="240373.17"/>
    <n v="50478.3657"/>
    <n v="0"/>
    <n v="290851.5357"/>
  </r>
  <r>
    <s v="SI"/>
    <x v="0"/>
    <s v="LA INDIA"/>
    <s v="IVA (21%)"/>
    <s v="263166,34"/>
    <s v="RENDICIÓN GASTOS FIDEICOMISO Periodo:"/>
    <s v="Concepto"/>
    <n v="1"/>
    <s v="418001002"/>
    <n v="263166.34"/>
    <n v="55264.9314"/>
    <n v="0"/>
    <n v="318431.2714"/>
  </r>
  <r>
    <s v="SI"/>
    <x v="1"/>
    <s v="AGUA POZO 1"/>
    <s v="IVA (27%)"/>
    <s v="104278,80"/>
    <s v="RECUPERO ENERGIA ELECTRICA Periodo:"/>
    <s v="Concepto"/>
    <n v="1"/>
    <s v="418001002"/>
    <n v="104278.8"/>
    <n v="0"/>
    <n v="28155.276"/>
    <n v="132434.076"/>
  </r>
  <r>
    <s v="SI"/>
    <x v="1"/>
    <s v="AGUA POZO 3"/>
    <s v="IVA (27%)"/>
    <s v="107348,41"/>
    <s v="RECUPERO ENERGIA ELECTRICA Periodo:"/>
    <s v="Concepto"/>
    <n v="1"/>
    <s v="418001002"/>
    <n v="107348.41"/>
    <n v="0"/>
    <n v="28984.0707"/>
    <n v="136332.4807"/>
  </r>
  <r>
    <s v="SI"/>
    <x v="1"/>
    <s v="CONSUMO DE AGUA"/>
    <s v="IVA (27%)"/>
    <s v="1000964,87"/>
    <s v="RECUPERO ENERGIA ELECTRICA Periodo:"/>
    <s v="Concepto"/>
    <n v="1"/>
    <s v="418001002"/>
    <n v="1000964.87"/>
    <n v="0"/>
    <n v="270260.5149"/>
    <n v="1271225.3849"/>
  </r>
  <r>
    <s v="SI"/>
    <x v="1"/>
    <s v="GENERAL"/>
    <s v="IVA (21%)"/>
    <s v="192298,54"/>
    <s v="RENDICIÓN GASTOS FIDEICOMISO Periodo:"/>
    <s v="Concepto"/>
    <n v="1"/>
    <s v="418001002"/>
    <n v="192298.54"/>
    <n v="40382.6934"/>
    <n v="0"/>
    <n v="232681.2334"/>
  </r>
  <r>
    <s v="SI"/>
    <x v="1"/>
    <s v="LA INDIA"/>
    <s v="IVA (21%)"/>
    <s v="210533,07"/>
    <s v="RENDICIÓN GASTOS FIDEICOMISO Periodo:"/>
    <s v="Concepto"/>
    <n v="1"/>
    <s v="418001002"/>
    <n v="210533.07"/>
    <n v="44211.9447"/>
    <n v="0"/>
    <n v="254745.0147"/>
  </r>
  <r>
    <s v="SI"/>
    <x v="2"/>
    <s v="AGUA POZO 1"/>
    <s v="IVA (27%)"/>
    <s v="177077,20"/>
    <s v="RECUPERO ENERGIA ELECTRICA Periodo:"/>
    <s v="Concepto"/>
    <n v="1"/>
    <s v="418001002"/>
    <n v="177077.2"/>
    <n v="0"/>
    <n v="47810.844"/>
    <n v="224888.044"/>
  </r>
  <r>
    <s v="SI"/>
    <x v="2"/>
    <s v="AGUA POZO 3"/>
    <s v="IVA (27%)"/>
    <s v="182289,75"/>
    <s v="RECUPERO ENERGIA ELECTRICA Periodo:"/>
    <s v="Concepto"/>
    <n v="1"/>
    <s v="418001002"/>
    <n v="182289.75"/>
    <n v="0"/>
    <n v="49218.23250000001"/>
    <n v="231507.9825"/>
  </r>
  <r>
    <s v="SI"/>
    <x v="2"/>
    <s v="CONSUMO DE AGUA"/>
    <s v="IVA (27%)"/>
    <s v="845270,15"/>
    <s v="RECUPERO ENERGIA ELECTRICA Periodo:"/>
    <s v="Concepto"/>
    <n v="1"/>
    <s v="418001002"/>
    <n v="845270.15"/>
    <n v="0"/>
    <n v="228222.9405"/>
    <n v="1073493.0905"/>
  </r>
  <r>
    <s v="SI"/>
    <x v="2"/>
    <s v="GENERAL"/>
    <s v="IVA (21%)"/>
    <s v="116029,46"/>
    <s v="RENDICIÓN GASTOS FIDEICOMISO Periodo:"/>
    <s v="Concepto"/>
    <n v="1"/>
    <s v="418001002"/>
    <n v="116029.46"/>
    <n v="24366.1866"/>
    <n v="0"/>
    <n v="140395.6466"/>
  </r>
  <r>
    <s v="SI"/>
    <x v="2"/>
    <s v="LA INDIA"/>
    <s v="IVA (21%)"/>
    <s v="127031,85"/>
    <s v="RENDICIÓN GASTOS FIDEICOMISO Periodo:"/>
    <s v="Concepto"/>
    <n v="1"/>
    <s v="418001002"/>
    <n v="127031.85"/>
    <n v="26676.6885"/>
    <n v="0"/>
    <n v="153708.5385"/>
  </r>
  <r>
    <s v="SI"/>
    <x v="3"/>
    <s v="AGUA POZO 1"/>
    <s v="IVA (27%)"/>
    <s v="69650,37"/>
    <s v="RECUPERO ENERGIA ELECTRICA Periodo:"/>
    <s v="Concepto"/>
    <n v="1"/>
    <s v="418001002"/>
    <n v="69650.37"/>
    <n v="0"/>
    <n v="18805.5999"/>
    <n v="88455.9699"/>
  </r>
  <r>
    <s v="SI"/>
    <x v="3"/>
    <s v="AGUA POZO 3"/>
    <s v="IVA (27%)"/>
    <s v="71700,63"/>
    <s v="RECUPERO ENERGIA ELECTRICA Periodo:"/>
    <s v="Concepto"/>
    <n v="1"/>
    <s v="418001002"/>
    <n v="71700.63"/>
    <n v="0"/>
    <n v="19359.1701"/>
    <n v="91059.80010000001"/>
  </r>
  <r>
    <s v="SI"/>
    <x v="3"/>
    <s v="CONSUMO DE AGUA"/>
    <s v="IVA (27%)"/>
    <s v="377594,89"/>
    <s v="RECUPERO ENERGIA ELECTRICA Periodo:"/>
    <s v="Concepto"/>
    <n v="1"/>
    <s v="418001002"/>
    <n v="377594.89"/>
    <n v="0"/>
    <n v="101950.6203"/>
    <n v="479545.5103"/>
  </r>
  <r>
    <s v="SI"/>
    <x v="3"/>
    <s v="GENERAL"/>
    <s v="IVA (21%)"/>
    <s v="56754,78"/>
    <s v="RENDICIÓN GASTOS FIDEICOMISO Periodo:"/>
    <s v="Concepto"/>
    <n v="1"/>
    <s v="418001002"/>
    <n v="56754.78"/>
    <n v="11918.5038"/>
    <n v="0"/>
    <n v="68673.2838"/>
  </r>
  <r>
    <s v="SI"/>
    <x v="3"/>
    <s v="LA INDIA"/>
    <s v="IVA (21%)"/>
    <s v="62136,50"/>
    <s v="RENDICIÓN GASTOS FIDEICOMISO Periodo:"/>
    <s v="Concepto"/>
    <n v="1"/>
    <s v="418001002"/>
    <n v="62136.5"/>
    <n v="13048.665"/>
    <n v="0"/>
    <n v="75185.16499999999"/>
  </r>
  <r>
    <s v="NO"/>
    <x v="4"/>
    <s v="AGUA POZO 1"/>
    <s v="IVA (27%)"/>
    <m/>
    <s v="RECUPERO ENERGIA ELECTRICA Periodo: (AB)"/>
    <s v="Concepto"/>
    <n v="1"/>
    <s v="418001002"/>
    <n v="0"/>
    <n v="0"/>
    <n v="0"/>
    <n v="0"/>
  </r>
  <r>
    <s v="NO"/>
    <x v="4"/>
    <s v="AGUA POZO 3"/>
    <s v="IVA (27%)"/>
    <m/>
    <s v="RECUPERO ENERGIA ELECTRICA Periodo: (AB)"/>
    <s v="Concepto"/>
    <n v="1"/>
    <s v="418001002"/>
    <n v="0"/>
    <n v="0"/>
    <n v="0"/>
    <n v="0"/>
  </r>
  <r>
    <s v="SI"/>
    <x v="4"/>
    <s v="CONSUMO DE AGUA"/>
    <s v="IVA (27%)"/>
    <s v="281861,66"/>
    <s v="RECUPERO ENERGIA ELECTRICA Periodo: (AB)"/>
    <s v="Concepto"/>
    <n v="1"/>
    <s v="418001002"/>
    <n v="281861.66"/>
    <n v="0"/>
    <n v="76102.6482"/>
    <n v="357964.3082"/>
  </r>
  <r>
    <s v="SI"/>
    <x v="4"/>
    <s v="GENERAL"/>
    <s v="IVA (21%)"/>
    <s v="69441,14"/>
    <s v="RENDICIÓN GASTOS FIDEICOMISO Periodo: (AB)"/>
    <s v="Concepto"/>
    <n v="1"/>
    <s v="418001002"/>
    <n v="69441.14"/>
    <n v="14582.6394"/>
    <n v="0"/>
    <n v="84023.7794"/>
  </r>
  <r>
    <s v="SI"/>
    <x v="4"/>
    <s v="LA INDIA"/>
    <s v="IVA (21%)"/>
    <s v="76025,83"/>
    <s v="RENDICIÓN GASTOS FIDEICOMISO Periodo: (AB)"/>
    <s v="Concepto"/>
    <n v="1"/>
    <s v="418001002"/>
    <n v="76025.83"/>
    <n v="15965.4243"/>
    <n v="0"/>
    <n v="91991.2543"/>
  </r>
  <r>
    <s v="SI"/>
    <x v="5"/>
    <s v="AGUA POZO 1"/>
    <s v="IVA (27%)"/>
    <s v="109394,36"/>
    <s v="RECUPERO ENERGIA ELECTRICA Periodo:"/>
    <s v="Concepto"/>
    <n v="1"/>
    <s v="418001002"/>
    <n v="109394.36"/>
    <n v="0"/>
    <n v="29536.4772"/>
    <n v="138930.8372"/>
  </r>
  <r>
    <s v="SI"/>
    <x v="5"/>
    <s v="AGUA POZO 3"/>
    <s v="IVA (27%)"/>
    <s v="112614,55"/>
    <s v="RECUPERO ENERGIA ELECTRICA Periodo:"/>
    <s v="Concepto"/>
    <n v="1"/>
    <s v="418001002"/>
    <n v="112614.55"/>
    <n v="0"/>
    <n v="30405.9285"/>
    <n v="143020.4785"/>
  </r>
  <r>
    <s v="SI"/>
    <x v="5"/>
    <s v="CONSUMO DE AGUA"/>
    <s v="IVA (27%)"/>
    <s v="491830,13"/>
    <s v="RECUPERO ENERGIA ELECTRICA Periodo:"/>
    <s v="Concepto"/>
    <n v="1"/>
    <s v="418001002"/>
    <n v="491830.13"/>
    <n v="0"/>
    <n v="132794.1351"/>
    <n v="624624.2651"/>
  </r>
  <r>
    <s v="SI"/>
    <x v="5"/>
    <s v="GENERAL"/>
    <s v="IVA (21%)"/>
    <s v="64201,00"/>
    <s v="RENDICIÓN GASTOS FIDEICOMISO Periodo:"/>
    <s v="Concepto"/>
    <n v="1"/>
    <s v="418001002"/>
    <n v="64201"/>
    <n v="13482.21"/>
    <n v="0"/>
    <n v="77683.20999999999"/>
  </r>
  <r>
    <s v="SI"/>
    <x v="5"/>
    <s v="LA INDIA"/>
    <s v="IVA (21%)"/>
    <s v="70288,81"/>
    <s v="RENDICIÓN GASTOS FIDEICOMISO Periodo:"/>
    <s v="Concepto"/>
    <n v="1"/>
    <s v="418001002"/>
    <n v="70288.81"/>
    <n v="14760.6501"/>
    <n v="0"/>
    <n v="85049.460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3" cacheId="52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0" firstHeaderRow="1" firstDataRow="1" firstDataCol="1"/>
  <pivotFields count="13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44" outline="1" subtotalTop="1" dragToRow="1" dragToCol="1" dragToPage="1" dragToData="1" dragOff="1" showAll="0" topAutoShow="1" itemPageCount="10" sortType="manual" defaultSubtotal="1"/>
    <pivotField showDropDowns="1" compact="1" numFmtId="44" outline="1" subtotalTop="1" dragToRow="1" dragToCol="1" dragToPage="1" dragToData="1" dragOff="1" showAll="0" topAutoShow="1" itemPageCount="10" sortType="manual" defaultSubtotal="1"/>
    <pivotField showDropDowns="1" compact="1" numFmtId="44" outline="1" subtotalTop="1" dragToRow="1" dragToCol="1" dragToPage="1" dragToData="1" dragOff="1" showAll="0" topAutoShow="1" itemPageCount="10" sortType="manual" defaultSubtotal="1"/>
    <pivotField dataField="1" showDropDowns="1" compact="1" numFmtId="44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a de Final" fld="12" subtotal="sum" showDataAs="normal" baseField="0" baseItem="0"/>
  </dataFields>
  <formats count="1">
    <format action="formatting" dxfId="0">
      <pivotArea type="normal" dataOnly="1" outline="1" collapsedLevelsAreSubtotals="1" fieldPosition="0">
        <references count="1">
          <reference field="1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1:C7"/>
  <sheetViews>
    <sheetView workbookViewId="0">
      <selection activeCell="C6" sqref="C6"/>
    </sheetView>
  </sheetViews>
  <sheetFormatPr baseColWidth="10" defaultColWidth="9.140625" defaultRowHeight="15"/>
  <cols>
    <col width="31.140625" bestFit="1" customWidth="1" style="25" min="3" max="3"/>
  </cols>
  <sheetData>
    <row r="1">
      <c r="B1" t="inlineStr">
        <is>
          <t>usuario</t>
        </is>
      </c>
      <c r="C1" t="inlineStr">
        <is>
          <t>empresa</t>
        </is>
      </c>
    </row>
    <row r="2">
      <c r="A2" t="inlineStr">
        <is>
          <t>A</t>
        </is>
      </c>
      <c r="B2" s="2" t="inlineStr">
        <is>
          <t>pablo</t>
        </is>
      </c>
      <c r="C2" t="inlineStr">
        <is>
          <t>FOA Aguas de Altamira</t>
        </is>
      </c>
    </row>
    <row r="3">
      <c r="B3" s="2" t="n"/>
    </row>
    <row r="7">
      <c r="B7" s="3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Hoja9">
    <outlinePr summaryBelow="1" summaryRight="1"/>
    <pageSetUpPr/>
  </sheetPr>
  <dimension ref="A1:B3"/>
  <sheetViews>
    <sheetView workbookViewId="0">
      <selection activeCell="G16" sqref="G16"/>
    </sheetView>
  </sheetViews>
  <sheetFormatPr baseColWidth="10" defaultRowHeight="15"/>
  <cols>
    <col width="13.42578125" bestFit="1" customWidth="1" style="25" min="1" max="1"/>
    <col width="21.85546875" bestFit="1" customWidth="1" style="25" min="2" max="2"/>
  </cols>
  <sheetData>
    <row r="1">
      <c r="A1" t="inlineStr">
        <is>
          <t>t_centroCosto</t>
        </is>
      </c>
      <c r="B1" t="inlineStr">
        <is>
          <t>i_centroCosto</t>
        </is>
      </c>
    </row>
    <row r="2">
      <c r="A2" t="inlineStr">
        <is>
          <t>altamira</t>
        </is>
      </c>
      <c r="B2" t="inlineStr">
        <is>
          <t>2-MODULO ALTAMIRA</t>
        </is>
      </c>
    </row>
    <row r="3">
      <c r="A3" t="inlineStr">
        <is>
          <t>ugarteche</t>
        </is>
      </c>
      <c r="B3" t="inlineStr">
        <is>
          <t>1-MODULO UGARTECHE</t>
        </is>
      </c>
    </row>
  </sheetData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Hoja10">
    <outlinePr summaryBelow="1" summaryRight="1"/>
    <pageSetUpPr/>
  </sheetPr>
  <dimension ref="A1:B13"/>
  <sheetViews>
    <sheetView workbookViewId="0">
      <selection activeCell="A2" sqref="A2:A13"/>
    </sheetView>
  </sheetViews>
  <sheetFormatPr baseColWidth="10" defaultRowHeight="15"/>
  <cols>
    <col width="33.5703125" bestFit="1" customWidth="1" style="25" min="1" max="1"/>
    <col width="25.42578125" bestFit="1" customWidth="1" style="25" min="2" max="3"/>
  </cols>
  <sheetData>
    <row r="1">
      <c r="A1" t="inlineStr">
        <is>
          <t>i_cliente</t>
        </is>
      </c>
      <c r="B1" t="inlineStr">
        <is>
          <t>t_cliente</t>
        </is>
      </c>
    </row>
    <row r="2">
      <c r="A2" t="inlineStr">
        <is>
          <t>FOA AGUAS DE ALTAMIRA</t>
        </is>
      </c>
      <c r="B2" t="inlineStr">
        <is>
          <t>FOA Aguas de Altamira</t>
        </is>
      </c>
    </row>
    <row r="3">
      <c r="A3" t="inlineStr">
        <is>
          <t>FOI TERRUÑOS DE LOS ANDES</t>
        </is>
      </c>
      <c r="B3" t="inlineStr">
        <is>
          <t>FOI TerruÃ±os de los Andes</t>
        </is>
      </c>
    </row>
    <row r="4">
      <c r="A4" t="inlineStr">
        <is>
          <t>GRANAR S.A.C y F.</t>
        </is>
      </c>
      <c r="B4" t="inlineStr">
        <is>
          <t>Granar SACyF</t>
        </is>
      </c>
    </row>
    <row r="5">
      <c r="A5" t="inlineStr">
        <is>
          <t>LLORENTE HNOS SA</t>
        </is>
      </c>
      <c r="B5" t="inlineStr">
        <is>
          <t>Llorente Hnos SA</t>
        </is>
      </c>
    </row>
    <row r="6">
      <c r="A6" t="inlineStr">
        <is>
          <t>LOS NATIVOS S.A.</t>
        </is>
      </c>
      <c r="B6" t="inlineStr">
        <is>
          <t>Los Nativos SA</t>
        </is>
      </c>
    </row>
    <row r="7">
      <c r="A7" t="inlineStr">
        <is>
          <t>FINCAS Y BODEGAS MONTECHEZ S.A.</t>
        </is>
      </c>
      <c r="B7" t="inlineStr">
        <is>
          <t>Montechez</t>
        </is>
      </c>
    </row>
    <row r="8">
      <c r="A8" t="inlineStr">
        <is>
          <t>FINCA LAS MAGDALENAS S. A. S.</t>
        </is>
      </c>
      <c r="B8" t="inlineStr">
        <is>
          <t>Sona Aldo Guillermo</t>
        </is>
      </c>
    </row>
    <row r="9">
      <c r="A9" t="inlineStr">
        <is>
          <t>TELLERIA JUAN GABRIEL</t>
        </is>
      </c>
      <c r="B9" t="inlineStr">
        <is>
          <t>Telleria Juan Gabriel</t>
        </is>
      </c>
    </row>
    <row r="10">
      <c r="A10" t="inlineStr">
        <is>
          <t>AGRISUS SA</t>
        </is>
      </c>
      <c r="B10" t="inlineStr">
        <is>
          <t>Agrisus</t>
        </is>
      </c>
    </row>
    <row r="11">
      <c r="A11" t="inlineStr">
        <is>
          <t xml:space="preserve">A &amp; T Y ASOCIADOS SA </t>
        </is>
      </c>
      <c r="B11" t="inlineStr">
        <is>
          <t>AyT</t>
        </is>
      </c>
    </row>
    <row r="12">
      <c r="A12" t="inlineStr">
        <is>
          <t>CABALGANDO SAFI</t>
        </is>
      </c>
      <c r="B12" t="inlineStr">
        <is>
          <t>Cabalgando</t>
        </is>
      </c>
    </row>
    <row r="13">
      <c r="A13" t="inlineStr">
        <is>
          <t>GRANAR S.A.C y F.</t>
        </is>
      </c>
      <c r="B13" t="inlineStr">
        <is>
          <t>Granar SACyF (AB)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Hoja11">
    <outlinePr summaryBelow="1" summaryRight="1"/>
    <pageSetUpPr/>
  </sheetPr>
  <dimension ref="A1:D10"/>
  <sheetViews>
    <sheetView workbookViewId="0">
      <selection activeCell="C10" sqref="C10"/>
    </sheetView>
  </sheetViews>
  <sheetFormatPr baseColWidth="10" defaultRowHeight="15"/>
  <cols>
    <col width="37.85546875" bestFit="1" customWidth="1" style="25" min="1" max="1"/>
    <col width="31" bestFit="1" customWidth="1" style="25" min="3" max="3"/>
  </cols>
  <sheetData>
    <row r="1">
      <c r="A1" t="inlineStr">
        <is>
          <t>TipoFactura</t>
        </is>
      </c>
      <c r="B1" t="inlineStr">
        <is>
          <t>IVA</t>
        </is>
      </c>
      <c r="C1" t="inlineStr">
        <is>
          <t>CentroCostos</t>
        </is>
      </c>
      <c r="D1" t="inlineStr">
        <is>
          <t>TipoItem</t>
        </is>
      </c>
    </row>
    <row r="2">
      <c r="A2" t="inlineStr">
        <is>
          <t>Factura A</t>
        </is>
      </c>
      <c r="B2" t="inlineStr">
        <is>
          <t>IVA (10.5%)</t>
        </is>
      </c>
      <c r="C2" t="inlineStr">
        <is>
          <t>ADM-ADMINISTRACION</t>
        </is>
      </c>
      <c r="D2" t="inlineStr">
        <is>
          <t>Concepto</t>
        </is>
      </c>
    </row>
    <row r="3">
      <c r="A3" t="inlineStr">
        <is>
          <t>Factura A Webservice</t>
        </is>
      </c>
      <c r="B3" t="inlineStr">
        <is>
          <t>IVA (21%)</t>
        </is>
      </c>
      <c r="C3" t="inlineStr">
        <is>
          <t>CONSUMO DE AGUA</t>
        </is>
      </c>
      <c r="D3" t="inlineStr">
        <is>
          <t>Descuento</t>
        </is>
      </c>
    </row>
    <row r="4">
      <c r="A4" t="inlineStr">
        <is>
          <t>Factura Crédito Electrónica A</t>
        </is>
      </c>
      <c r="B4" t="inlineStr">
        <is>
          <t>IVA (27%)</t>
        </is>
      </c>
      <c r="C4" t="inlineStr">
        <is>
          <t>AGUA POZO 1</t>
        </is>
      </c>
    </row>
    <row r="5">
      <c r="A5" t="inlineStr">
        <is>
          <t>Factura Crédito Electrónica A Webservice</t>
        </is>
      </c>
      <c r="C5" t="inlineStr">
        <is>
          <t>AGUA POZO 3</t>
        </is>
      </c>
    </row>
    <row r="6">
      <c r="A6" t="inlineStr">
        <is>
          <t>Nota de Crédito A</t>
        </is>
      </c>
      <c r="C6" t="inlineStr">
        <is>
          <t xml:space="preserve">POZO 1  </t>
        </is>
      </c>
    </row>
    <row r="7">
      <c r="A7" t="inlineStr">
        <is>
          <t>Nota de Crédito A Webservice</t>
        </is>
      </c>
      <c r="C7" t="inlineStr">
        <is>
          <t xml:space="preserve">POZO 2  </t>
        </is>
      </c>
    </row>
    <row r="8">
      <c r="C8" t="inlineStr">
        <is>
          <t xml:space="preserve">POZO 3  </t>
        </is>
      </c>
    </row>
    <row r="9">
      <c r="C9" t="inlineStr">
        <is>
          <t>LA INDIA</t>
        </is>
      </c>
    </row>
    <row r="10">
      <c r="C10" t="inlineStr">
        <is>
          <t xml:space="preserve">GENERAL  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L15"/>
  <sheetViews>
    <sheetView tabSelected="1" topLeftCell="B1" workbookViewId="0">
      <selection activeCell="H9" sqref="H9"/>
    </sheetView>
  </sheetViews>
  <sheetFormatPr baseColWidth="10" defaultColWidth="9.140625" defaultRowHeight="15"/>
  <cols>
    <col width="8.7109375" bestFit="1" customWidth="1" style="25" min="1" max="1"/>
    <col width="20.140625" bestFit="1" customWidth="1" style="25" min="2" max="2"/>
    <col width="10.7109375" bestFit="1" customWidth="1" style="25" min="3" max="3"/>
    <col width="16.140625" bestFit="1" customWidth="1" style="25" min="4" max="4"/>
    <col width="33.5703125" bestFit="1" customWidth="1" style="25" min="5" max="5"/>
    <col width="12.7109375" bestFit="1" customWidth="1" style="25" min="6" max="6"/>
    <col width="12" bestFit="1" customWidth="1" style="25" min="7" max="7"/>
    <col width="16.5703125" bestFit="1" customWidth="1" style="25" min="8" max="8"/>
    <col width="15" bestFit="1" customWidth="1" style="15" min="9" max="9"/>
    <col width="17.85546875" bestFit="1" customWidth="1" style="10" min="10" max="10"/>
    <col width="10.140625" bestFit="1" customWidth="1" style="25" min="11" max="11"/>
    <col width="13" bestFit="1" customWidth="1" style="13" min="12" max="12"/>
  </cols>
  <sheetData>
    <row r="1">
      <c r="A1" t="inlineStr">
        <is>
          <t>i_factura</t>
        </is>
      </c>
      <c r="B1" t="inlineStr">
        <is>
          <t>i_tipoFactura</t>
        </is>
      </c>
      <c r="C1" t="inlineStr">
        <is>
          <t>i_fecha</t>
        </is>
      </c>
      <c r="D1" t="inlineStr">
        <is>
          <t>i_numeroFactura</t>
        </is>
      </c>
      <c r="E1" t="inlineStr">
        <is>
          <t>i_cliente</t>
        </is>
      </c>
      <c r="F1" t="inlineStr">
        <is>
          <t>i_jurisdiccion</t>
        </is>
      </c>
      <c r="G1" t="inlineStr">
        <is>
          <t>i_tipoVenta</t>
        </is>
      </c>
      <c r="H1" t="inlineStr">
        <is>
          <t>i_mesFacturacion</t>
        </is>
      </c>
      <c r="I1" s="15" t="inlineStr">
        <is>
          <t>i_montoControl</t>
        </is>
      </c>
      <c r="J1" s="10" t="inlineStr">
        <is>
          <t>o_montoFacturado</t>
        </is>
      </c>
      <c r="K1" t="inlineStr">
        <is>
          <t>o_asiento</t>
        </is>
      </c>
      <c r="L1" s="13" t="inlineStr">
        <is>
          <t>controlTablas</t>
        </is>
      </c>
    </row>
    <row r="2">
      <c r="A2" t="inlineStr">
        <is>
          <t>SI</t>
        </is>
      </c>
      <c r="B2" t="inlineStr">
        <is>
          <t>Factura A</t>
        </is>
      </c>
      <c r="C2" s="1" t="inlineStr">
        <is>
          <t>30/06/2024</t>
        </is>
      </c>
      <c r="D2" s="1" t="inlineStr">
        <is>
          <t>0001-00000695</t>
        </is>
      </c>
      <c r="E2" t="inlineStr">
        <is>
          <t>CABALGANDO SAFI</t>
        </is>
      </c>
      <c r="F2" t="inlineStr">
        <is>
          <t>Mendoza</t>
        </is>
      </c>
      <c r="G2" t="inlineStr">
        <is>
          <t>Otras ventas</t>
        </is>
      </c>
      <c r="H2" s="2" t="inlineStr">
        <is>
          <t>06 / 2024</t>
        </is>
      </c>
      <c r="I2" s="19" t="inlineStr">
        <is>
          <t>2091356</t>
        </is>
      </c>
      <c r="J2" t="inlineStr">
        <is>
          <t>2091356</t>
        </is>
      </c>
      <c r="K2" t="inlineStr">
        <is>
          <t>5-VEN-10</t>
        </is>
      </c>
      <c r="L2" s="27" t="n">
        <v>998664.2556</v>
      </c>
    </row>
    <row r="3">
      <c r="A3" t="inlineStr">
        <is>
          <t>SI</t>
        </is>
      </c>
      <c r="B3" t="inlineStr">
        <is>
          <t>Factura A</t>
        </is>
      </c>
      <c r="C3" s="1" t="inlineStr">
        <is>
          <t>30/06/2024</t>
        </is>
      </c>
      <c r="D3" s="1" t="inlineStr">
        <is>
          <t>0001-00000694</t>
        </is>
      </c>
      <c r="E3" t="inlineStr">
        <is>
          <t>FINCAS Y BODEGAS MONTECHEZ S.A.</t>
        </is>
      </c>
      <c r="F3" t="inlineStr">
        <is>
          <t>Mendoza</t>
        </is>
      </c>
      <c r="G3" t="inlineStr">
        <is>
          <t>Otras ventas</t>
        </is>
      </c>
      <c r="H3" s="2" t="inlineStr">
        <is>
          <t>06 / 2024</t>
        </is>
      </c>
      <c r="I3" s="16" t="inlineStr">
        <is>
          <t>2027418</t>
        </is>
      </c>
      <c r="J3" t="inlineStr">
        <is>
          <t>2027418</t>
        </is>
      </c>
      <c r="K3" t="inlineStr">
        <is>
          <t>5-VEN-11</t>
        </is>
      </c>
      <c r="L3" s="27" t="n">
        <v>798931.4068999999</v>
      </c>
    </row>
    <row r="4">
      <c r="A4" t="inlineStr">
        <is>
          <t>SI</t>
        </is>
      </c>
      <c r="B4" t="inlineStr">
        <is>
          <t>Factura A</t>
        </is>
      </c>
      <c r="C4" s="1" t="inlineStr">
        <is>
          <t>30/06/2024</t>
        </is>
      </c>
      <c r="D4" s="1" t="inlineStr">
        <is>
          <t>0001-00000690</t>
        </is>
      </c>
      <c r="E4" t="inlineStr">
        <is>
          <t>FOI TERRUÑOS DE LOS ANDES</t>
        </is>
      </c>
      <c r="F4" t="inlineStr">
        <is>
          <t>Mendoza</t>
        </is>
      </c>
      <c r="G4" t="inlineStr">
        <is>
          <t>Otras ventas</t>
        </is>
      </c>
      <c r="H4" s="2" t="inlineStr">
        <is>
          <t>06 / 2024</t>
        </is>
      </c>
      <c r="I4" s="19" t="inlineStr">
        <is>
          <t>1823993</t>
        </is>
      </c>
      <c r="J4" s="17" t="inlineStr">
        <is>
          <t>1823993</t>
        </is>
      </c>
      <c r="K4" s="1" t="inlineStr">
        <is>
          <t>5-VEN-12</t>
        </is>
      </c>
      <c r="L4" s="27" t="n">
        <v>482060.7814</v>
      </c>
    </row>
    <row r="5">
      <c r="A5" t="inlineStr">
        <is>
          <t>SI</t>
        </is>
      </c>
      <c r="B5" t="inlineStr">
        <is>
          <t>Factura A</t>
        </is>
      </c>
      <c r="C5" s="1" t="inlineStr">
        <is>
          <t>30/06/2024</t>
        </is>
      </c>
      <c r="D5" s="1" t="inlineStr">
        <is>
          <t>0001-00000692</t>
        </is>
      </c>
      <c r="E5" t="inlineStr">
        <is>
          <t>GRANAR S.A.C y F.</t>
        </is>
      </c>
      <c r="F5" t="inlineStr">
        <is>
          <t>Mendoza</t>
        </is>
      </c>
      <c r="G5" t="inlineStr">
        <is>
          <t>Otras ventas</t>
        </is>
      </c>
      <c r="H5" s="2" t="inlineStr">
        <is>
          <t>06 / 2024</t>
        </is>
      </c>
      <c r="I5" s="19" t="inlineStr">
        <is>
          <t>802919</t>
        </is>
      </c>
      <c r="J5" s="17" t="inlineStr">
        <is>
          <t>802919</t>
        </is>
      </c>
      <c r="K5" t="inlineStr">
        <is>
          <t>5-VEN-13</t>
        </is>
      </c>
      <c r="L5" s="27" t="n">
        <v>235795.725</v>
      </c>
    </row>
    <row r="6">
      <c r="A6" t="inlineStr">
        <is>
          <t>SI</t>
        </is>
      </c>
      <c r="B6" t="inlineStr">
        <is>
          <t>Factura A</t>
        </is>
      </c>
      <c r="C6" s="1" t="inlineStr">
        <is>
          <t>30/06/2024</t>
        </is>
      </c>
      <c r="D6" s="1" t="inlineStr">
        <is>
          <t>0001-00000693</t>
        </is>
      </c>
      <c r="E6" t="inlineStr">
        <is>
          <t>GRANAR S.A.C y F. (AB)</t>
        </is>
      </c>
      <c r="F6" t="inlineStr">
        <is>
          <t>Mendoza</t>
        </is>
      </c>
      <c r="G6" t="inlineStr">
        <is>
          <t>Otras ventas</t>
        </is>
      </c>
      <c r="H6" s="2" t="inlineStr">
        <is>
          <t>06 / 2024</t>
        </is>
      </c>
      <c r="I6" s="16" t="inlineStr">
        <is>
          <t>533979</t>
        </is>
      </c>
      <c r="J6" t="inlineStr">
        <is>
          <t>533979</t>
        </is>
      </c>
      <c r="K6" t="inlineStr">
        <is>
          <t>5-VEN-14</t>
        </is>
      </c>
      <c r="L6" s="27" t="n">
        <v>288502.9983</v>
      </c>
    </row>
    <row r="7">
      <c r="A7" t="inlineStr">
        <is>
          <t>SI</t>
        </is>
      </c>
      <c r="B7" t="inlineStr">
        <is>
          <t>Factura A</t>
        </is>
      </c>
      <c r="C7" s="1" t="inlineStr">
        <is>
          <t>30/06/2024</t>
        </is>
      </c>
      <c r="D7" s="1" t="inlineStr">
        <is>
          <t>0001-00000691</t>
        </is>
      </c>
      <c r="E7" t="inlineStr">
        <is>
          <t>LLORENTE HNOS SA</t>
        </is>
      </c>
      <c r="F7" t="inlineStr">
        <is>
          <t>Mendoza</t>
        </is>
      </c>
      <c r="G7" t="inlineStr">
        <is>
          <t>Otras ventas</t>
        </is>
      </c>
      <c r="H7" s="2" t="inlineStr">
        <is>
          <t>06 / 2024</t>
        </is>
      </c>
      <c r="I7" s="15" t="inlineStr">
        <is>
          <t>1069308</t>
        </is>
      </c>
      <c r="J7" t="inlineStr">
        <is>
          <t>1069308</t>
        </is>
      </c>
      <c r="K7" t="inlineStr">
        <is>
          <t>5-VEN-15</t>
        </is>
      </c>
      <c r="L7" s="27" t="n">
        <v>266732.1217</v>
      </c>
    </row>
    <row r="8">
      <c r="E8" s="3" t="n"/>
      <c r="I8" s="22" t="n"/>
    </row>
    <row r="10">
      <c r="D10" s="3" t="n"/>
      <c r="G10" s="2" t="n"/>
    </row>
    <row r="11">
      <c r="D11" s="3" t="n"/>
    </row>
    <row r="13">
      <c r="E13" s="3" t="n"/>
    </row>
    <row r="15">
      <c r="E15" s="3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Hoja6">
    <outlinePr summaryBelow="1" summaryRight="1"/>
    <pageSetUpPr/>
  </sheetPr>
  <dimension ref="A1:M29"/>
  <sheetViews>
    <sheetView workbookViewId="0">
      <selection activeCell="E6" sqref="E6"/>
    </sheetView>
  </sheetViews>
  <sheetFormatPr baseColWidth="10" defaultColWidth="11.5703125" defaultRowHeight="15"/>
  <cols>
    <col width="11" bestFit="1" customWidth="1" style="25" min="1" max="1"/>
    <col width="33.5703125" bestFit="1" customWidth="1" style="25" min="2" max="2"/>
    <col width="18.85546875" bestFit="1" customWidth="1" style="25" min="3" max="3"/>
    <col width="11.85546875" bestFit="1" customWidth="1" style="25" min="4" max="4"/>
    <col width="16.28515625" bestFit="1" customWidth="1" style="10" min="5" max="5"/>
    <col width="43.7109375" bestFit="1" customWidth="1" style="25" min="6" max="6"/>
    <col width="12.5703125" bestFit="1" customWidth="1" style="25" min="7" max="7"/>
    <col width="13" bestFit="1" customWidth="1" style="25" min="8" max="8"/>
    <col width="19" bestFit="1" customWidth="1" style="25" min="9" max="9"/>
    <col width="19.28515625" bestFit="1" customWidth="1" style="25" min="10" max="10"/>
    <col width="12" bestFit="1" customWidth="1" style="25" min="11" max="11"/>
    <col width="13" bestFit="1" customWidth="1" style="25" min="12" max="12"/>
    <col width="14.5703125" bestFit="1" customWidth="1" style="25" min="13" max="13"/>
  </cols>
  <sheetData>
    <row r="1">
      <c r="A1" t="inlineStr">
        <is>
          <t>i_factura</t>
        </is>
      </c>
      <c r="B1" s="4" t="inlineStr">
        <is>
          <t>t_cliente</t>
        </is>
      </c>
      <c r="C1" s="4" t="inlineStr">
        <is>
          <t>i_centroCosto</t>
        </is>
      </c>
      <c r="D1" s="4" t="inlineStr">
        <is>
          <t>i_alicuota</t>
        </is>
      </c>
      <c r="E1" s="9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8" t="inlineStr">
        <is>
          <t>formatoNumero</t>
        </is>
      </c>
      <c r="K1" t="inlineStr">
        <is>
          <t>IVA21</t>
        </is>
      </c>
      <c r="L1" t="inlineStr">
        <is>
          <t>IVA27</t>
        </is>
      </c>
      <c r="M1" t="inlineStr">
        <is>
          <t>Final</t>
        </is>
      </c>
    </row>
    <row r="2">
      <c r="A2" t="inlineStr">
        <is>
          <t>SI</t>
        </is>
      </c>
      <c r="B2" t="inlineStr">
        <is>
          <t>CABALGANDO SAFI</t>
        </is>
      </c>
      <c r="C2" t="inlineStr">
        <is>
          <t>CONSUMO DE AGUA</t>
        </is>
      </c>
      <c r="D2" t="inlineStr">
        <is>
          <t>IVA (27%)</t>
        </is>
      </c>
      <c r="E2" s="17" t="inlineStr">
        <is>
          <t>1166987,15</t>
        </is>
      </c>
      <c r="F2" t="inlineStr">
        <is>
          <t>RECUPERO ENERGIA ELECTRICA Periodo:</t>
        </is>
      </c>
      <c r="G2" t="inlineStr">
        <is>
          <t>Concepto</t>
        </is>
      </c>
      <c r="H2" t="n">
        <v>1</v>
      </c>
      <c r="I2" s="2" t="inlineStr">
        <is>
          <t>418001002</t>
        </is>
      </c>
      <c r="J2" s="28">
        <f>VALUE(E2)</f>
        <v/>
      </c>
      <c r="K2" s="28">
        <f>IF(D2="IVA (21%)",J2*0.21,0)</f>
        <v/>
      </c>
      <c r="L2" s="28">
        <f>IF(D2="IVA (27%)",J2*0.27,0)</f>
        <v/>
      </c>
      <c r="M2" s="29">
        <f>SUM(J2:L2)</f>
        <v/>
      </c>
    </row>
    <row r="3">
      <c r="A3" t="inlineStr">
        <is>
          <t>SI</t>
        </is>
      </c>
      <c r="B3" t="inlineStr">
        <is>
          <t>CABALGANDO SAFI</t>
        </is>
      </c>
      <c r="C3" t="inlineStr">
        <is>
          <t>GENERAL</t>
        </is>
      </c>
      <c r="D3" t="inlineStr">
        <is>
          <t>IVA (21%)</t>
        </is>
      </c>
      <c r="E3" s="17" t="inlineStr">
        <is>
          <t>240373,17</t>
        </is>
      </c>
      <c r="F3" s="5" t="inlineStr">
        <is>
          <t>RENDICIÓN GASTOS FIDEICOMISO Periodo:</t>
        </is>
      </c>
      <c r="G3" t="inlineStr">
        <is>
          <t>Concepto</t>
        </is>
      </c>
      <c r="H3" t="n">
        <v>1</v>
      </c>
      <c r="I3" s="2" t="inlineStr">
        <is>
          <t>418001002</t>
        </is>
      </c>
      <c r="J3" s="28">
        <f>VALUE(E3)</f>
        <v/>
      </c>
      <c r="K3" s="28">
        <f>IF(D3="IVA (21%)",J3*0.21,0)</f>
        <v/>
      </c>
      <c r="L3" s="28">
        <f>IF(D3="IVA (27%)",J3*0.27,0)</f>
        <v/>
      </c>
      <c r="M3" s="29">
        <f>SUM(J3:L3)</f>
        <v/>
      </c>
    </row>
    <row r="4">
      <c r="A4" t="inlineStr">
        <is>
          <t>SI</t>
        </is>
      </c>
      <c r="B4" t="inlineStr">
        <is>
          <t>CABALGANDO SAFI</t>
        </is>
      </c>
      <c r="C4" t="inlineStr">
        <is>
          <t>LA INDIA</t>
        </is>
      </c>
      <c r="D4" t="inlineStr">
        <is>
          <t>IVA (21%)</t>
        </is>
      </c>
      <c r="E4" s="17" t="inlineStr">
        <is>
          <t>263166,34</t>
        </is>
      </c>
      <c r="F4" s="5" t="inlineStr">
        <is>
          <t>RENDICIÓN GASTOS FIDEICOMISO Periodo:</t>
        </is>
      </c>
      <c r="G4" t="inlineStr">
        <is>
          <t>Concepto</t>
        </is>
      </c>
      <c r="H4" t="n">
        <v>1</v>
      </c>
      <c r="I4" s="2" t="inlineStr">
        <is>
          <t>418001002</t>
        </is>
      </c>
      <c r="J4" s="28">
        <f>VALUE(E4)</f>
        <v/>
      </c>
      <c r="K4" s="28">
        <f>IF(D4="IVA (21%)",J4*0.21,0)</f>
        <v/>
      </c>
      <c r="L4" s="28">
        <f>IF(D4="IVA (27%)",J4*0.27,0)</f>
        <v/>
      </c>
      <c r="M4" s="29">
        <f>SUM(J4:L4)</f>
        <v/>
      </c>
    </row>
    <row r="5">
      <c r="A5" t="inlineStr">
        <is>
          <t>SI</t>
        </is>
      </c>
      <c r="B5" t="inlineStr">
        <is>
          <t>FINCAS Y BODEGAS MONTECHEZ S.A.</t>
        </is>
      </c>
      <c r="C5" t="inlineStr">
        <is>
          <t>AGUA POZO 1</t>
        </is>
      </c>
      <c r="D5" t="inlineStr">
        <is>
          <t>IVA (27%)</t>
        </is>
      </c>
      <c r="E5" s="17" t="inlineStr">
        <is>
          <t>104278,80</t>
        </is>
      </c>
      <c r="F5" t="inlineStr">
        <is>
          <t>RECUPERO ENERGIA ELECTRICA Periodo:</t>
        </is>
      </c>
      <c r="G5" t="inlineStr">
        <is>
          <t>Concepto</t>
        </is>
      </c>
      <c r="H5" t="n">
        <v>1</v>
      </c>
      <c r="I5" s="2" t="inlineStr">
        <is>
          <t>418001002</t>
        </is>
      </c>
      <c r="J5" s="28">
        <f>VALUE(E5)</f>
        <v/>
      </c>
      <c r="K5" s="28">
        <f>IF(D5="IVA (21%)",J5*0.21,0)</f>
        <v/>
      </c>
      <c r="L5" s="28">
        <f>IF(D5="IVA (27%)",J5*0.27,0)</f>
        <v/>
      </c>
      <c r="M5" s="29">
        <f>SUM(J5:L5)</f>
        <v/>
      </c>
    </row>
    <row r="6">
      <c r="A6" t="inlineStr">
        <is>
          <t>SI</t>
        </is>
      </c>
      <c r="B6" t="inlineStr">
        <is>
          <t>FINCAS Y BODEGAS MONTECHEZ S.A.</t>
        </is>
      </c>
      <c r="C6" t="inlineStr">
        <is>
          <t>AGUA POZO 3</t>
        </is>
      </c>
      <c r="D6" t="inlineStr">
        <is>
          <t>IVA (27%)</t>
        </is>
      </c>
      <c r="E6" s="21" t="inlineStr">
        <is>
          <t>107348,41</t>
        </is>
      </c>
      <c r="F6" t="inlineStr">
        <is>
          <t>RECUPERO ENERGIA ELECTRICA Periodo:</t>
        </is>
      </c>
      <c r="G6" t="inlineStr">
        <is>
          <t>Concepto</t>
        </is>
      </c>
      <c r="H6" t="n">
        <v>1</v>
      </c>
      <c r="I6" s="2" t="inlineStr">
        <is>
          <t>418001002</t>
        </is>
      </c>
      <c r="J6" s="28">
        <f>VALUE(E6)</f>
        <v/>
      </c>
      <c r="K6" s="28">
        <f>IF(D6="IVA (21%)",J6*0.21,0)</f>
        <v/>
      </c>
      <c r="L6" s="28">
        <f>IF(D6="IVA (27%)",J6*0.27,0)</f>
        <v/>
      </c>
      <c r="M6" s="29">
        <f>SUM(J6:L6)</f>
        <v/>
      </c>
    </row>
    <row r="7">
      <c r="A7" t="inlineStr">
        <is>
          <t>SI</t>
        </is>
      </c>
      <c r="B7" t="inlineStr">
        <is>
          <t>FINCAS Y BODEGAS MONTECHEZ S.A.</t>
        </is>
      </c>
      <c r="C7" t="inlineStr">
        <is>
          <t>CONSUMO DE AGUA</t>
        </is>
      </c>
      <c r="D7" t="inlineStr">
        <is>
          <t>IVA (27%)</t>
        </is>
      </c>
      <c r="E7" s="17" t="inlineStr">
        <is>
          <t>1000964,87</t>
        </is>
      </c>
      <c r="F7" t="inlineStr">
        <is>
          <t>RECUPERO ENERGIA ELECTRICA Periodo:</t>
        </is>
      </c>
      <c r="G7" t="inlineStr">
        <is>
          <t>Concepto</t>
        </is>
      </c>
      <c r="H7" t="n">
        <v>1</v>
      </c>
      <c r="I7" s="2" t="inlineStr">
        <is>
          <t>418001002</t>
        </is>
      </c>
      <c r="J7" s="28">
        <f>VALUE(E7)</f>
        <v/>
      </c>
      <c r="K7" s="28">
        <f>IF(D7="IVA (21%)",J7*0.21,0)</f>
        <v/>
      </c>
      <c r="L7" s="28">
        <f>IF(D7="IVA (27%)",J7*0.27,0)</f>
        <v/>
      </c>
      <c r="M7" s="29">
        <f>SUM(J7:L7)</f>
        <v/>
      </c>
    </row>
    <row r="8">
      <c r="A8" t="inlineStr">
        <is>
          <t>SI</t>
        </is>
      </c>
      <c r="B8" t="inlineStr">
        <is>
          <t>FINCAS Y BODEGAS MONTECHEZ S.A.</t>
        </is>
      </c>
      <c r="C8" t="inlineStr">
        <is>
          <t>GENERAL</t>
        </is>
      </c>
      <c r="D8" t="inlineStr">
        <is>
          <t>IVA (21%)</t>
        </is>
      </c>
      <c r="E8" s="17" t="inlineStr">
        <is>
          <t>192298,54</t>
        </is>
      </c>
      <c r="F8" s="5" t="inlineStr">
        <is>
          <t>RENDICIÓN GASTOS FIDEICOMISO Periodo:</t>
        </is>
      </c>
      <c r="G8" t="inlineStr">
        <is>
          <t>Concepto</t>
        </is>
      </c>
      <c r="H8" t="n">
        <v>1</v>
      </c>
      <c r="I8" s="2" t="inlineStr">
        <is>
          <t>418001002</t>
        </is>
      </c>
      <c r="J8" s="28">
        <f>VALUE(E8)</f>
        <v/>
      </c>
      <c r="K8" s="28">
        <f>IF(D8="IVA (21%)",J8*0.21,0)</f>
        <v/>
      </c>
      <c r="L8" s="28">
        <f>IF(D8="IVA (27%)",J8*0.27,0)</f>
        <v/>
      </c>
      <c r="M8" s="29">
        <f>SUM(J8:L8)</f>
        <v/>
      </c>
    </row>
    <row r="9">
      <c r="A9" t="inlineStr">
        <is>
          <t>SI</t>
        </is>
      </c>
      <c r="B9" t="inlineStr">
        <is>
          <t>FINCAS Y BODEGAS MONTECHEZ S.A.</t>
        </is>
      </c>
      <c r="C9" t="inlineStr">
        <is>
          <t>LA INDIA</t>
        </is>
      </c>
      <c r="D9" t="inlineStr">
        <is>
          <t>IVA (21%)</t>
        </is>
      </c>
      <c r="E9" s="17" t="inlineStr">
        <is>
          <t>210533,07</t>
        </is>
      </c>
      <c r="F9" s="5" t="inlineStr">
        <is>
          <t>RENDICIÓN GASTOS FIDEICOMISO Periodo:</t>
        </is>
      </c>
      <c r="G9" t="inlineStr">
        <is>
          <t>Concepto</t>
        </is>
      </c>
      <c r="H9" t="n">
        <v>1</v>
      </c>
      <c r="I9" s="2" t="inlineStr">
        <is>
          <t>418001002</t>
        </is>
      </c>
      <c r="J9" s="28">
        <f>VALUE(E9)</f>
        <v/>
      </c>
      <c r="K9" s="28">
        <f>IF(D9="IVA (21%)",J9*0.21,0)</f>
        <v/>
      </c>
      <c r="L9" s="28">
        <f>IF(D9="IVA (27%)",J9*0.27,0)</f>
        <v/>
      </c>
      <c r="M9" s="29">
        <f>SUM(J9:L9)</f>
        <v/>
      </c>
    </row>
    <row r="10">
      <c r="A10" t="inlineStr">
        <is>
          <t>SI</t>
        </is>
      </c>
      <c r="B10" t="inlineStr">
        <is>
          <t>FOI TERRUÑOS DE LOS ANDES</t>
        </is>
      </c>
      <c r="C10" t="inlineStr">
        <is>
          <t>AGUA POZO 1</t>
        </is>
      </c>
      <c r="D10" t="inlineStr">
        <is>
          <t>IVA (27%)</t>
        </is>
      </c>
      <c r="E10" s="17" t="inlineStr">
        <is>
          <t>177077,20</t>
        </is>
      </c>
      <c r="F10" t="inlineStr">
        <is>
          <t>RECUPERO ENERGIA ELECTRICA Periodo:</t>
        </is>
      </c>
      <c r="G10" t="inlineStr">
        <is>
          <t>Concepto</t>
        </is>
      </c>
      <c r="H10" t="n">
        <v>1</v>
      </c>
      <c r="I10" s="2" t="inlineStr">
        <is>
          <t>418001002</t>
        </is>
      </c>
      <c r="J10" s="28">
        <f>VALUE(E10)</f>
        <v/>
      </c>
      <c r="K10" s="28">
        <f>IF(D10="IVA (21%)",J10*0.21,0)</f>
        <v/>
      </c>
      <c r="L10" s="28">
        <f>IF(D10="IVA (27%)",J10*0.27,0)</f>
        <v/>
      </c>
      <c r="M10" s="29">
        <f>SUM(J10:L10)</f>
        <v/>
      </c>
    </row>
    <row r="11">
      <c r="A11" t="inlineStr">
        <is>
          <t>SI</t>
        </is>
      </c>
      <c r="B11" t="inlineStr">
        <is>
          <t>FOI TERRUÑOS DE LOS ANDES</t>
        </is>
      </c>
      <c r="C11" t="inlineStr">
        <is>
          <t>AGUA POZO 3</t>
        </is>
      </c>
      <c r="D11" t="inlineStr">
        <is>
          <t>IVA (27%)</t>
        </is>
      </c>
      <c r="E11" s="17" t="inlineStr">
        <is>
          <t>182289,75</t>
        </is>
      </c>
      <c r="F11" t="inlineStr">
        <is>
          <t>RECUPERO ENERGIA ELECTRICA Periodo:</t>
        </is>
      </c>
      <c r="G11" t="inlineStr">
        <is>
          <t>Concepto</t>
        </is>
      </c>
      <c r="H11" t="n">
        <v>1</v>
      </c>
      <c r="I11" s="2" t="inlineStr">
        <is>
          <t>418001002</t>
        </is>
      </c>
      <c r="J11" s="28">
        <f>VALUE(E11)</f>
        <v/>
      </c>
      <c r="K11" s="28">
        <f>IF(D11="IVA (21%)",J11*0.21,0)</f>
        <v/>
      </c>
      <c r="L11" s="28">
        <f>IF(D11="IVA (27%)",J11*0.27,0)</f>
        <v/>
      </c>
      <c r="M11" s="29">
        <f>SUM(J11:L11)</f>
        <v/>
      </c>
    </row>
    <row r="12">
      <c r="A12" t="inlineStr">
        <is>
          <t>SI</t>
        </is>
      </c>
      <c r="B12" t="inlineStr">
        <is>
          <t>FOI TERRUÑOS DE LOS ANDES</t>
        </is>
      </c>
      <c r="C12" t="inlineStr">
        <is>
          <t>CONSUMO DE AGUA</t>
        </is>
      </c>
      <c r="D12" t="inlineStr">
        <is>
          <t>IVA (27%)</t>
        </is>
      </c>
      <c r="E12" s="17" t="inlineStr">
        <is>
          <t>845270,15</t>
        </is>
      </c>
      <c r="F12" t="inlineStr">
        <is>
          <t>RECUPERO ENERGIA ELECTRICA Periodo:</t>
        </is>
      </c>
      <c r="G12" t="inlineStr">
        <is>
          <t>Concepto</t>
        </is>
      </c>
      <c r="H12" t="n">
        <v>1</v>
      </c>
      <c r="I12" s="2" t="inlineStr">
        <is>
          <t>418001002</t>
        </is>
      </c>
      <c r="J12" s="28">
        <f>VALUE(E12)</f>
        <v/>
      </c>
      <c r="K12" s="28">
        <f>IF(D12="IVA (21%)",J12*0.21,0)</f>
        <v/>
      </c>
      <c r="L12" s="28">
        <f>IF(D12="IVA (27%)",J12*0.27,0)</f>
        <v/>
      </c>
      <c r="M12" s="29">
        <f>SUM(J12:L12)</f>
        <v/>
      </c>
    </row>
    <row r="13">
      <c r="A13" t="inlineStr">
        <is>
          <t>SI</t>
        </is>
      </c>
      <c r="B13" t="inlineStr">
        <is>
          <t>FOI TERRUÑOS DE LOS ANDES</t>
        </is>
      </c>
      <c r="C13" t="inlineStr">
        <is>
          <t>GENERAL</t>
        </is>
      </c>
      <c r="D13" t="inlineStr">
        <is>
          <t>IVA (21%)</t>
        </is>
      </c>
      <c r="E13" s="17" t="inlineStr">
        <is>
          <t>116029,46</t>
        </is>
      </c>
      <c r="F13" s="5" t="inlineStr">
        <is>
          <t>RENDICIÓN GASTOS FIDEICOMISO Periodo:</t>
        </is>
      </c>
      <c r="G13" t="inlineStr">
        <is>
          <t>Concepto</t>
        </is>
      </c>
      <c r="H13" t="n">
        <v>1</v>
      </c>
      <c r="I13" s="2" t="inlineStr">
        <is>
          <t>418001002</t>
        </is>
      </c>
      <c r="J13" s="28">
        <f>VALUE(E13)</f>
        <v/>
      </c>
      <c r="K13" s="28">
        <f>IF(D13="IVA (21%)",J13*0.21,0)</f>
        <v/>
      </c>
      <c r="L13" s="28">
        <f>IF(D13="IVA (27%)",J13*0.27,0)</f>
        <v/>
      </c>
      <c r="M13" s="29">
        <f>SUM(J13:L13)</f>
        <v/>
      </c>
    </row>
    <row r="14">
      <c r="A14" t="inlineStr">
        <is>
          <t>SI</t>
        </is>
      </c>
      <c r="B14" t="inlineStr">
        <is>
          <t>FOI TERRUÑOS DE LOS ANDES</t>
        </is>
      </c>
      <c r="C14" t="inlineStr">
        <is>
          <t>LA INDIA</t>
        </is>
      </c>
      <c r="D14" t="inlineStr">
        <is>
          <t>IVA (21%)</t>
        </is>
      </c>
      <c r="E14" s="17" t="inlineStr">
        <is>
          <t>127031,85</t>
        </is>
      </c>
      <c r="F14" s="5" t="inlineStr">
        <is>
          <t>RENDICIÓN GASTOS FIDEICOMISO Periodo:</t>
        </is>
      </c>
      <c r="G14" t="inlineStr">
        <is>
          <t>Concepto</t>
        </is>
      </c>
      <c r="H14" t="n">
        <v>1</v>
      </c>
      <c r="I14" s="2" t="inlineStr">
        <is>
          <t>418001002</t>
        </is>
      </c>
      <c r="J14" s="28">
        <f>VALUE(E14)</f>
        <v/>
      </c>
      <c r="K14" s="28">
        <f>IF(D14="IVA (21%)",J14*0.21,0)</f>
        <v/>
      </c>
      <c r="L14" s="28">
        <f>IF(D14="IVA (27%)",J14*0.27,0)</f>
        <v/>
      </c>
      <c r="M14" s="29">
        <f>SUM(J14:L14)</f>
        <v/>
      </c>
    </row>
    <row r="15">
      <c r="A15" t="inlineStr">
        <is>
          <t>SI</t>
        </is>
      </c>
      <c r="B15" t="inlineStr">
        <is>
          <t>GRANAR S.A.C y F.</t>
        </is>
      </c>
      <c r="C15" t="inlineStr">
        <is>
          <t>AGUA POZO 1</t>
        </is>
      </c>
      <c r="D15" t="inlineStr">
        <is>
          <t>IVA (27%)</t>
        </is>
      </c>
      <c r="E15" s="20" t="inlineStr">
        <is>
          <t>69650,37</t>
        </is>
      </c>
      <c r="F15" t="inlineStr">
        <is>
          <t>RECUPERO ENERGIA ELECTRICA Periodo:</t>
        </is>
      </c>
      <c r="G15" t="inlineStr">
        <is>
          <t>Concepto</t>
        </is>
      </c>
      <c r="H15" t="n">
        <v>1</v>
      </c>
      <c r="I15" s="2" t="inlineStr">
        <is>
          <t>418001002</t>
        </is>
      </c>
      <c r="J15" s="28">
        <f>VALUE(E15)</f>
        <v/>
      </c>
      <c r="K15" s="28">
        <f>IF(D15="IVA (21%)",J15*0.21,0)</f>
        <v/>
      </c>
      <c r="L15" s="28">
        <f>IF(D15="IVA (27%)",J15*0.27,0)</f>
        <v/>
      </c>
      <c r="M15" s="29">
        <f>SUM(J15:L15)</f>
        <v/>
      </c>
    </row>
    <row r="16">
      <c r="A16" t="inlineStr">
        <is>
          <t>SI</t>
        </is>
      </c>
      <c r="B16" t="inlineStr">
        <is>
          <t>GRANAR S.A.C y F.</t>
        </is>
      </c>
      <c r="C16" t="inlineStr">
        <is>
          <t>AGUA POZO 3</t>
        </is>
      </c>
      <c r="D16" t="inlineStr">
        <is>
          <t>IVA (27%)</t>
        </is>
      </c>
      <c r="E16" s="17" t="inlineStr">
        <is>
          <t>71700,63</t>
        </is>
      </c>
      <c r="F16" t="inlineStr">
        <is>
          <t>RECUPERO ENERGIA ELECTRICA Periodo:</t>
        </is>
      </c>
      <c r="G16" t="inlineStr">
        <is>
          <t>Concepto</t>
        </is>
      </c>
      <c r="H16" t="n">
        <v>1</v>
      </c>
      <c r="I16" s="2" t="inlineStr">
        <is>
          <t>418001002</t>
        </is>
      </c>
      <c r="J16" s="28">
        <f>VALUE(E16)</f>
        <v/>
      </c>
      <c r="K16" s="28">
        <f>IF(D16="IVA (21%)",J16*0.21,0)</f>
        <v/>
      </c>
      <c r="L16" s="28">
        <f>IF(D16="IVA (27%)",J16*0.27,0)</f>
        <v/>
      </c>
      <c r="M16" s="29">
        <f>SUM(J16:L16)</f>
        <v/>
      </c>
    </row>
    <row r="17">
      <c r="A17" t="inlineStr">
        <is>
          <t>SI</t>
        </is>
      </c>
      <c r="B17" t="inlineStr">
        <is>
          <t>GRANAR S.A.C y F.</t>
        </is>
      </c>
      <c r="C17" t="inlineStr">
        <is>
          <t>CONSUMO DE AGUA</t>
        </is>
      </c>
      <c r="D17" t="inlineStr">
        <is>
          <t>IVA (27%)</t>
        </is>
      </c>
      <c r="E17" s="17" t="inlineStr">
        <is>
          <t>377594,89</t>
        </is>
      </c>
      <c r="F17" t="inlineStr">
        <is>
          <t>RECUPERO ENERGIA ELECTRICA Periodo:</t>
        </is>
      </c>
      <c r="G17" t="inlineStr">
        <is>
          <t>Concepto</t>
        </is>
      </c>
      <c r="H17" t="n">
        <v>1</v>
      </c>
      <c r="I17" s="2" t="inlineStr">
        <is>
          <t>418001002</t>
        </is>
      </c>
      <c r="J17" s="28">
        <f>VALUE(E17)</f>
        <v/>
      </c>
      <c r="K17" s="28">
        <f>IF(D17="IVA (21%)",J17*0.21,0)</f>
        <v/>
      </c>
      <c r="L17" s="28">
        <f>IF(D17="IVA (27%)",J17*0.27,0)</f>
        <v/>
      </c>
      <c r="M17" s="29">
        <f>SUM(J17:L17)</f>
        <v/>
      </c>
    </row>
    <row r="18">
      <c r="A18" t="inlineStr">
        <is>
          <t>SI</t>
        </is>
      </c>
      <c r="B18" t="inlineStr">
        <is>
          <t>GRANAR S.A.C y F.</t>
        </is>
      </c>
      <c r="C18" t="inlineStr">
        <is>
          <t>GENERAL</t>
        </is>
      </c>
      <c r="D18" t="inlineStr">
        <is>
          <t>IVA (21%)</t>
        </is>
      </c>
      <c r="E18" s="17" t="inlineStr">
        <is>
          <t>56754,78</t>
        </is>
      </c>
      <c r="F18" s="5" t="inlineStr">
        <is>
          <t>RENDICIÓN GASTOS FIDEICOMISO Periodo:</t>
        </is>
      </c>
      <c r="G18" t="inlineStr">
        <is>
          <t>Concepto</t>
        </is>
      </c>
      <c r="H18" t="n">
        <v>1</v>
      </c>
      <c r="I18" s="2" t="inlineStr">
        <is>
          <t>418001002</t>
        </is>
      </c>
      <c r="J18" s="28">
        <f>VALUE(E18)</f>
        <v/>
      </c>
      <c r="K18" s="28">
        <f>IF(D18="IVA (21%)",J18*0.21,0)</f>
        <v/>
      </c>
      <c r="L18" s="28">
        <f>IF(D18="IVA (27%)",J18*0.27,0)</f>
        <v/>
      </c>
      <c r="M18" s="29">
        <f>SUM(J18:L18)</f>
        <v/>
      </c>
    </row>
    <row r="19">
      <c r="A19" t="inlineStr">
        <is>
          <t>SI</t>
        </is>
      </c>
      <c r="B19" t="inlineStr">
        <is>
          <t>GRANAR S.A.C y F.</t>
        </is>
      </c>
      <c r="C19" t="inlineStr">
        <is>
          <t>LA INDIA</t>
        </is>
      </c>
      <c r="D19" t="inlineStr">
        <is>
          <t>IVA (21%)</t>
        </is>
      </c>
      <c r="E19" s="17" t="inlineStr">
        <is>
          <t>62136,50</t>
        </is>
      </c>
      <c r="F19" s="5" t="inlineStr">
        <is>
          <t>RENDICIÓN GASTOS FIDEICOMISO Periodo:</t>
        </is>
      </c>
      <c r="G19" t="inlineStr">
        <is>
          <t>Concepto</t>
        </is>
      </c>
      <c r="H19" t="n">
        <v>1</v>
      </c>
      <c r="I19" s="2" t="inlineStr">
        <is>
          <t>418001002</t>
        </is>
      </c>
      <c r="J19" s="28">
        <f>VALUE(E19)</f>
        <v/>
      </c>
      <c r="K19" s="28">
        <f>IF(D19="IVA (21%)",J19*0.21,0)</f>
        <v/>
      </c>
      <c r="L19" s="28">
        <f>IF(D19="IVA (27%)",J19*0.27,0)</f>
        <v/>
      </c>
      <c r="M19" s="29">
        <f>SUM(J19:L19)</f>
        <v/>
      </c>
    </row>
    <row r="20">
      <c r="A20" t="inlineStr">
        <is>
          <t>NO</t>
        </is>
      </c>
      <c r="B20" t="inlineStr">
        <is>
          <t>GRANAR S.A.C y F. (AB)</t>
        </is>
      </c>
      <c r="C20" t="inlineStr">
        <is>
          <t>AGUA POZO 1</t>
        </is>
      </c>
      <c r="D20" t="inlineStr">
        <is>
          <t>IVA (27%)</t>
        </is>
      </c>
      <c r="E20" s="21" t="n"/>
      <c r="F20" t="inlineStr">
        <is>
          <t>RECUPERO ENERGIA ELECTRICA Periodo: (AB)</t>
        </is>
      </c>
      <c r="G20" t="inlineStr">
        <is>
          <t>Concepto</t>
        </is>
      </c>
      <c r="H20" t="n">
        <v>1</v>
      </c>
      <c r="I20" s="2" t="inlineStr">
        <is>
          <t>418001002</t>
        </is>
      </c>
      <c r="J20" s="28">
        <f>VALUE(E20)</f>
        <v/>
      </c>
      <c r="K20" s="28">
        <f>IF(D20="IVA (21%)",J20*0.21,0)</f>
        <v/>
      </c>
      <c r="L20" s="28">
        <f>IF(D20="IVA (27%)",J20*0.27,0)</f>
        <v/>
      </c>
      <c r="M20" s="29">
        <f>SUM(J20:L20)</f>
        <v/>
      </c>
    </row>
    <row r="21">
      <c r="A21" t="inlineStr">
        <is>
          <t>NO</t>
        </is>
      </c>
      <c r="B21" t="inlineStr">
        <is>
          <t>GRANAR S.A.C y F. (AB)</t>
        </is>
      </c>
      <c r="C21" t="inlineStr">
        <is>
          <t>AGUA POZO 3</t>
        </is>
      </c>
      <c r="D21" t="inlineStr">
        <is>
          <t>IVA (27%)</t>
        </is>
      </c>
      <c r="E21" s="21" t="n"/>
      <c r="F21" t="inlineStr">
        <is>
          <t>RECUPERO ENERGIA ELECTRICA Periodo: (AB)</t>
        </is>
      </c>
      <c r="G21" t="inlineStr">
        <is>
          <t>Concepto</t>
        </is>
      </c>
      <c r="H21" t="n">
        <v>1</v>
      </c>
      <c r="I21" s="2" t="inlineStr">
        <is>
          <t>418001002</t>
        </is>
      </c>
      <c r="J21" s="28">
        <f>VALUE(E21)</f>
        <v/>
      </c>
      <c r="K21" s="28">
        <f>IF(D21="IVA (21%)",J21*0.21,0)</f>
        <v/>
      </c>
      <c r="L21" s="28">
        <f>IF(D21="IVA (27%)",J21*0.27,0)</f>
        <v/>
      </c>
      <c r="M21" s="29">
        <f>SUM(J21:L21)</f>
        <v/>
      </c>
    </row>
    <row r="22">
      <c r="A22" t="inlineStr">
        <is>
          <t>SI</t>
        </is>
      </c>
      <c r="B22" t="inlineStr">
        <is>
          <t>GRANAR S.A.C y F. (AB)</t>
        </is>
      </c>
      <c r="C22" t="inlineStr">
        <is>
          <t>CONSUMO DE AGUA</t>
        </is>
      </c>
      <c r="D22" t="inlineStr">
        <is>
          <t>IVA (27%)</t>
        </is>
      </c>
      <c r="E22" s="17" t="inlineStr">
        <is>
          <t>281861,66</t>
        </is>
      </c>
      <c r="F22" t="inlineStr">
        <is>
          <t>RECUPERO ENERGIA ELECTRICA Periodo: (AB)</t>
        </is>
      </c>
      <c r="G22" t="inlineStr">
        <is>
          <t>Concepto</t>
        </is>
      </c>
      <c r="H22" t="n">
        <v>1</v>
      </c>
      <c r="I22" s="2" t="inlineStr">
        <is>
          <t>418001002</t>
        </is>
      </c>
      <c r="J22" s="28">
        <f>VALUE(E22)</f>
        <v/>
      </c>
      <c r="K22" s="28">
        <f>IF(D22="IVA (21%)",J22*0.21,0)</f>
        <v/>
      </c>
      <c r="L22" s="28">
        <f>IF(D22="IVA (27%)",J22*0.27,0)</f>
        <v/>
      </c>
      <c r="M22" s="29">
        <f>SUM(J22:L22)</f>
        <v/>
      </c>
    </row>
    <row r="23">
      <c r="A23" t="inlineStr">
        <is>
          <t>SI</t>
        </is>
      </c>
      <c r="B23" t="inlineStr">
        <is>
          <t>GRANAR S.A.C y F. (AB)</t>
        </is>
      </c>
      <c r="C23" t="inlineStr">
        <is>
          <t>GENERAL</t>
        </is>
      </c>
      <c r="D23" t="inlineStr">
        <is>
          <t>IVA (21%)</t>
        </is>
      </c>
      <c r="E23" s="17" t="inlineStr">
        <is>
          <t>69441,14</t>
        </is>
      </c>
      <c r="F23" s="5" t="inlineStr">
        <is>
          <t>RENDICIÓN GASTOS FIDEICOMISO Periodo: (AB)</t>
        </is>
      </c>
      <c r="G23" t="inlineStr">
        <is>
          <t>Concepto</t>
        </is>
      </c>
      <c r="H23" t="n">
        <v>1</v>
      </c>
      <c r="I23" s="2" t="inlineStr">
        <is>
          <t>418001002</t>
        </is>
      </c>
      <c r="J23" s="28">
        <f>VALUE(E23)</f>
        <v/>
      </c>
      <c r="K23" s="28">
        <f>IF(D23="IVA (21%)",J23*0.21,0)</f>
        <v/>
      </c>
      <c r="L23" s="28">
        <f>IF(D23="IVA (27%)",J23*0.27,0)</f>
        <v/>
      </c>
      <c r="M23" s="29">
        <f>SUM(J23:L23)</f>
        <v/>
      </c>
    </row>
    <row r="24">
      <c r="A24" t="inlineStr">
        <is>
          <t>SI</t>
        </is>
      </c>
      <c r="B24" t="inlineStr">
        <is>
          <t>GRANAR S.A.C y F. (AB)</t>
        </is>
      </c>
      <c r="C24" t="inlineStr">
        <is>
          <t>LA INDIA</t>
        </is>
      </c>
      <c r="D24" t="inlineStr">
        <is>
          <t>IVA (21%)</t>
        </is>
      </c>
      <c r="E24" s="17" t="inlineStr">
        <is>
          <t>76025,83</t>
        </is>
      </c>
      <c r="F24" s="5" t="inlineStr">
        <is>
          <t>RENDICIÓN GASTOS FIDEICOMISO Periodo: (AB)</t>
        </is>
      </c>
      <c r="G24" t="inlineStr">
        <is>
          <t>Concepto</t>
        </is>
      </c>
      <c r="H24" t="n">
        <v>1</v>
      </c>
      <c r="I24" s="2" t="inlineStr">
        <is>
          <t>418001002</t>
        </is>
      </c>
      <c r="J24" s="28">
        <f>VALUE(E24)</f>
        <v/>
      </c>
      <c r="K24" s="28">
        <f>IF(D24="IVA (21%)",J24*0.21,0)</f>
        <v/>
      </c>
      <c r="L24" s="28">
        <f>IF(D24="IVA (27%)",J24*0.27,0)</f>
        <v/>
      </c>
      <c r="M24" s="29">
        <f>SUM(J24:L24)</f>
        <v/>
      </c>
    </row>
    <row r="25">
      <c r="A25" t="inlineStr">
        <is>
          <t>SI</t>
        </is>
      </c>
      <c r="B25" t="inlineStr">
        <is>
          <t>LLORENTE HNOS SA</t>
        </is>
      </c>
      <c r="C25" t="inlineStr">
        <is>
          <t>AGUA POZO 1</t>
        </is>
      </c>
      <c r="D25" t="inlineStr">
        <is>
          <t>IVA (27%)</t>
        </is>
      </c>
      <c r="E25" s="17" t="inlineStr">
        <is>
          <t>109394,36</t>
        </is>
      </c>
      <c r="F25" t="inlineStr">
        <is>
          <t>RECUPERO ENERGIA ELECTRICA Periodo:</t>
        </is>
      </c>
      <c r="G25" t="inlineStr">
        <is>
          <t>Concepto</t>
        </is>
      </c>
      <c r="H25" t="n">
        <v>1</v>
      </c>
      <c r="I25" s="2" t="inlineStr">
        <is>
          <t>418001002</t>
        </is>
      </c>
      <c r="J25" s="28">
        <f>VALUE(E25)</f>
        <v/>
      </c>
      <c r="K25" s="28">
        <f>IF(D25="IVA (21%)",J25*0.21,0)</f>
        <v/>
      </c>
      <c r="L25" s="28">
        <f>IF(D25="IVA (27%)",J25*0.27,0)</f>
        <v/>
      </c>
      <c r="M25" s="29">
        <f>SUM(J25:L25)</f>
        <v/>
      </c>
    </row>
    <row r="26">
      <c r="A26" t="inlineStr">
        <is>
          <t>SI</t>
        </is>
      </c>
      <c r="B26" t="inlineStr">
        <is>
          <t>LLORENTE HNOS SA</t>
        </is>
      </c>
      <c r="C26" t="inlineStr">
        <is>
          <t>AGUA POZO 3</t>
        </is>
      </c>
      <c r="D26" t="inlineStr">
        <is>
          <t>IVA (27%)</t>
        </is>
      </c>
      <c r="E26" s="20" t="inlineStr">
        <is>
          <t>112614,55</t>
        </is>
      </c>
      <c r="F26" t="inlineStr">
        <is>
          <t>RECUPERO ENERGIA ELECTRICA Periodo:</t>
        </is>
      </c>
      <c r="G26" t="inlineStr">
        <is>
          <t>Concepto</t>
        </is>
      </c>
      <c r="H26" t="n">
        <v>1</v>
      </c>
      <c r="I26" s="2" t="inlineStr">
        <is>
          <t>418001002</t>
        </is>
      </c>
      <c r="J26" s="28">
        <f>VALUE(E26)</f>
        <v/>
      </c>
      <c r="K26" s="28">
        <f>IF(D26="IVA (21%)",J26*0.21,0)</f>
        <v/>
      </c>
      <c r="L26" s="28">
        <f>IF(D26="IVA (27%)",J26*0.27,0)</f>
        <v/>
      </c>
      <c r="M26" s="29">
        <f>SUM(J26:L26)</f>
        <v/>
      </c>
    </row>
    <row r="27">
      <c r="A27" t="inlineStr">
        <is>
          <t>SI</t>
        </is>
      </c>
      <c r="B27" t="inlineStr">
        <is>
          <t>LLORENTE HNOS SA</t>
        </is>
      </c>
      <c r="C27" t="inlineStr">
        <is>
          <t>CONSUMO DE AGUA</t>
        </is>
      </c>
      <c r="D27" t="inlineStr">
        <is>
          <t>IVA (27%)</t>
        </is>
      </c>
      <c r="E27" s="17" t="inlineStr">
        <is>
          <t>491830,13</t>
        </is>
      </c>
      <c r="F27" t="inlineStr">
        <is>
          <t>RECUPERO ENERGIA ELECTRICA Periodo:</t>
        </is>
      </c>
      <c r="G27" t="inlineStr">
        <is>
          <t>Concepto</t>
        </is>
      </c>
      <c r="H27" t="n">
        <v>1</v>
      </c>
      <c r="I27" s="2" t="inlineStr">
        <is>
          <t>418001002</t>
        </is>
      </c>
      <c r="J27" s="28">
        <f>VALUE(E27)</f>
        <v/>
      </c>
      <c r="K27" s="28">
        <f>IF(D27="IVA (21%)",J27*0.21,0)</f>
        <v/>
      </c>
      <c r="L27" s="28">
        <f>IF(D27="IVA (27%)",J27*0.27,0)</f>
        <v/>
      </c>
      <c r="M27" s="29">
        <f>SUM(J27:L27)</f>
        <v/>
      </c>
    </row>
    <row r="28">
      <c r="A28" t="inlineStr">
        <is>
          <t>SI</t>
        </is>
      </c>
      <c r="B28" t="inlineStr">
        <is>
          <t>LLORENTE HNOS SA</t>
        </is>
      </c>
      <c r="C28" t="inlineStr">
        <is>
          <t>GENERAL</t>
        </is>
      </c>
      <c r="D28" t="inlineStr">
        <is>
          <t>IVA (21%)</t>
        </is>
      </c>
      <c r="E28" s="17" t="inlineStr">
        <is>
          <t>64201,00</t>
        </is>
      </c>
      <c r="F28" t="inlineStr">
        <is>
          <t>RENDICIÓN GASTOS FIDEICOMISO Periodo:</t>
        </is>
      </c>
      <c r="G28" t="inlineStr">
        <is>
          <t>Concepto</t>
        </is>
      </c>
      <c r="H28" t="n">
        <v>1</v>
      </c>
      <c r="I28" s="2" t="inlineStr">
        <is>
          <t>418001002</t>
        </is>
      </c>
      <c r="J28" s="28">
        <f>VALUE(E28)</f>
        <v/>
      </c>
      <c r="K28" s="28">
        <f>IF(D28="IVA (21%)",J28*0.21,0)</f>
        <v/>
      </c>
      <c r="L28" s="28">
        <f>IF(D28="IVA (27%)",J28*0.27,0)</f>
        <v/>
      </c>
      <c r="M28" s="29">
        <f>SUM(J28:L28)</f>
        <v/>
      </c>
    </row>
    <row r="29">
      <c r="A29" t="inlineStr">
        <is>
          <t>SI</t>
        </is>
      </c>
      <c r="B29" t="inlineStr">
        <is>
          <t>LLORENTE HNOS SA</t>
        </is>
      </c>
      <c r="C29" t="inlineStr">
        <is>
          <t>LA INDIA</t>
        </is>
      </c>
      <c r="D29" t="inlineStr">
        <is>
          <t>IVA (21%)</t>
        </is>
      </c>
      <c r="E29" s="17" t="inlineStr">
        <is>
          <t>70288,81</t>
        </is>
      </c>
      <c r="F29" t="inlineStr">
        <is>
          <t>RENDICIÓN GASTOS FIDEICOMISO Periodo:</t>
        </is>
      </c>
      <c r="G29" t="inlineStr">
        <is>
          <t>Concepto</t>
        </is>
      </c>
      <c r="H29" t="n">
        <v>1</v>
      </c>
      <c r="I29" s="2" t="inlineStr">
        <is>
          <t>418001002</t>
        </is>
      </c>
      <c r="J29" s="28">
        <f>VALUE(E29)</f>
        <v/>
      </c>
      <c r="K29" s="28">
        <f>IF(D29="IVA (21%)",J29*0.21,0)</f>
        <v/>
      </c>
      <c r="L29" s="28">
        <f>IF(D29="IVA (27%)",J29*0.27,0)</f>
        <v/>
      </c>
      <c r="M29" s="29">
        <f>SUM(J29:L29)</f>
        <v/>
      </c>
    </row>
  </sheetData>
  <autoFilter ref="A1:M13">
    <sortState ref="A2:M29">
      <sortCondition ref="B1:B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10"/>
  <sheetViews>
    <sheetView workbookViewId="0">
      <selection activeCell="C12" sqref="C12"/>
    </sheetView>
  </sheetViews>
  <sheetFormatPr baseColWidth="10" defaultRowHeight="15"/>
  <cols>
    <col width="33.5703125" bestFit="1" customWidth="1" style="25" min="1" max="1"/>
    <col width="14.5703125" bestFit="1" customWidth="1" style="25" min="2" max="2"/>
  </cols>
  <sheetData>
    <row r="3">
      <c r="A3" s="23" t="inlineStr">
        <is>
          <t>Etiquetas de fila</t>
        </is>
      </c>
      <c r="B3" t="inlineStr">
        <is>
          <t>Suma de Final</t>
        </is>
      </c>
    </row>
    <row r="4">
      <c r="A4" s="24" t="inlineStr">
        <is>
          <t>CABALGANDO SAFI</t>
        </is>
      </c>
      <c r="B4" s="30" t="n">
        <v>2091356.4876</v>
      </c>
    </row>
    <row r="5">
      <c r="A5" s="24" t="inlineStr">
        <is>
          <t>FINCAS Y BODEGAS MONTECHEZ S.A.</t>
        </is>
      </c>
      <c r="B5" s="30" t="n">
        <v>2027418.1897</v>
      </c>
    </row>
    <row r="6">
      <c r="A6" s="24" t="inlineStr">
        <is>
          <t>FOI TERRUÑOS DE LOS ANDES</t>
        </is>
      </c>
      <c r="B6" s="30" t="n">
        <v>1823993.3021</v>
      </c>
    </row>
    <row r="7">
      <c r="A7" s="24" t="inlineStr">
        <is>
          <t>GRANAR S.A.C y F.</t>
        </is>
      </c>
      <c r="B7" s="30" t="n">
        <v>802919.7291</v>
      </c>
    </row>
    <row r="8">
      <c r="A8" s="24" t="inlineStr">
        <is>
          <t>GRANAR S.A.C y F. (AB)</t>
        </is>
      </c>
      <c r="B8" s="30" t="n">
        <v>533979.3419</v>
      </c>
    </row>
    <row r="9">
      <c r="A9" s="24" t="inlineStr">
        <is>
          <t>LLORENTE HNOS SA</t>
        </is>
      </c>
      <c r="B9" s="30" t="n">
        <v>1069308.2509</v>
      </c>
    </row>
    <row r="10">
      <c r="A10" s="24" t="inlineStr">
        <is>
          <t>Total general</t>
        </is>
      </c>
      <c r="B10" t="n">
        <v>8348975.3013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Hoja3">
    <outlinePr summaryBelow="1" summaryRight="1"/>
    <pageSetUpPr/>
  </sheetPr>
  <dimension ref="A1:K23"/>
  <sheetViews>
    <sheetView workbookViewId="0">
      <selection activeCell="B14" sqref="B14"/>
    </sheetView>
  </sheetViews>
  <sheetFormatPr baseColWidth="10" defaultRowHeight="15"/>
  <cols>
    <col width="33.5703125" bestFit="1" customWidth="1" style="25" min="1" max="1"/>
    <col width="13.42578125" bestFit="1" customWidth="1" style="25" min="2" max="2"/>
    <col width="18.7109375" bestFit="1" customWidth="1" style="25" min="3" max="3"/>
    <col width="9.7109375" bestFit="1" customWidth="1" style="25" min="4" max="4"/>
    <col width="14.5703125" bestFit="1" customWidth="1" style="7" min="5" max="5"/>
    <col width="16.140625" bestFit="1" customWidth="1" style="25" min="6" max="6"/>
    <col width="10.28515625" bestFit="1" customWidth="1" style="25" min="7" max="7"/>
    <col width="10.7109375" bestFit="1" customWidth="1" style="25" min="8" max="8"/>
    <col width="16.7109375" bestFit="1" customWidth="1" style="25" min="9" max="9"/>
    <col width="17" bestFit="1" customWidth="1" style="28" min="10" max="10"/>
  </cols>
  <sheetData>
    <row r="1">
      <c r="A1" s="4" t="inlineStr">
        <is>
          <t>t_cliente</t>
        </is>
      </c>
      <c r="B1" s="4" t="inlineStr">
        <is>
          <t>t_centroCosto</t>
        </is>
      </c>
      <c r="C1" s="4" t="inlineStr">
        <is>
          <t>i_finca</t>
        </is>
      </c>
      <c r="D1" s="4" t="inlineStr">
        <is>
          <t>t_alicuota</t>
        </is>
      </c>
      <c r="E1" s="6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8" t="inlineStr">
        <is>
          <t>formatoNumero</t>
        </is>
      </c>
    </row>
    <row r="2">
      <c r="I2" s="2" t="n"/>
    </row>
    <row r="3">
      <c r="I3" s="2" t="n"/>
    </row>
    <row r="4">
      <c r="I4" s="2" t="n"/>
      <c r="K4" s="11" t="n"/>
    </row>
    <row r="5">
      <c r="I5" s="2" t="n"/>
      <c r="K5" s="11" t="n"/>
    </row>
    <row r="6">
      <c r="I6" s="2" t="n"/>
      <c r="K6" s="11" t="n"/>
    </row>
    <row r="7">
      <c r="I7" s="2" t="n"/>
      <c r="K7" s="11" t="n"/>
    </row>
    <row r="8">
      <c r="E8" s="8" t="n"/>
      <c r="I8" s="2" t="n"/>
    </row>
    <row r="9">
      <c r="E9" s="8" t="n"/>
      <c r="I9" s="2" t="n"/>
    </row>
    <row r="10">
      <c r="E10" s="8" t="n"/>
      <c r="I10" s="2" t="n"/>
    </row>
    <row r="11">
      <c r="E11" s="8" t="n"/>
      <c r="I11" s="2" t="n"/>
    </row>
    <row r="12">
      <c r="I12" s="2" t="n"/>
    </row>
    <row r="13">
      <c r="I13" s="2" t="n"/>
    </row>
    <row r="14">
      <c r="I14" s="2" t="n"/>
    </row>
    <row r="15">
      <c r="I15" s="2" t="n"/>
    </row>
    <row r="16">
      <c r="I16" s="2" t="n"/>
    </row>
    <row r="17">
      <c r="I17" s="2" t="n"/>
    </row>
    <row r="18">
      <c r="I18" s="2" t="n"/>
    </row>
    <row r="19">
      <c r="I19" s="2" t="n"/>
    </row>
    <row r="20">
      <c r="I20" s="2" t="n"/>
    </row>
    <row r="21">
      <c r="I21" s="2" t="n"/>
    </row>
    <row r="22">
      <c r="I22" s="2" t="n"/>
    </row>
    <row r="23">
      <c r="I23" s="2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Hoja4">
    <outlinePr summaryBelow="1" summaryRight="1"/>
    <pageSetUpPr/>
  </sheetPr>
  <dimension ref="A1:L19"/>
  <sheetViews>
    <sheetView workbookViewId="0">
      <selection activeCell="D16" sqref="D16"/>
    </sheetView>
  </sheetViews>
  <sheetFormatPr baseColWidth="10" defaultRowHeight="15"/>
  <cols>
    <col width="33.5703125" bestFit="1" customWidth="1" style="25" min="1" max="1"/>
    <col width="13.42578125" bestFit="1" customWidth="1" style="25" min="2" max="2"/>
    <col width="15.5703125" bestFit="1" customWidth="1" style="25" min="3" max="3"/>
    <col width="9.7109375" bestFit="1" customWidth="1" style="25" min="4" max="4"/>
    <col width="14" bestFit="1" customWidth="1" style="7" min="5" max="5"/>
    <col width="14.7109375" bestFit="1" customWidth="1" style="25" min="6" max="6"/>
    <col width="10.28515625" bestFit="1" customWidth="1" style="25" min="7" max="7"/>
    <col width="10.7109375" bestFit="1" customWidth="1" style="25" min="8" max="8"/>
    <col width="16.7109375" bestFit="1" customWidth="1" style="25" min="9" max="9"/>
    <col width="17" bestFit="1" customWidth="1" style="3" min="10" max="10"/>
  </cols>
  <sheetData>
    <row r="1">
      <c r="A1" s="4" t="inlineStr">
        <is>
          <t>t_cliente</t>
        </is>
      </c>
      <c r="B1" s="4" t="inlineStr">
        <is>
          <t>t_centroCosto</t>
        </is>
      </c>
      <c r="C1" s="4" t="inlineStr">
        <is>
          <t>i_finca</t>
        </is>
      </c>
      <c r="D1" s="4" t="inlineStr">
        <is>
          <t>t_alicuota</t>
        </is>
      </c>
      <c r="E1" s="9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8" t="inlineStr">
        <is>
          <t>formatoNumero</t>
        </is>
      </c>
    </row>
    <row r="2">
      <c r="I2" s="2" t="n"/>
      <c r="J2" s="28" t="n"/>
    </row>
    <row r="3">
      <c r="I3" s="2" t="n"/>
      <c r="J3" s="28" t="n"/>
      <c r="L3" s="11" t="n"/>
    </row>
    <row r="4">
      <c r="I4" s="2" t="n"/>
      <c r="J4" s="28" t="n"/>
      <c r="L4" s="11" t="n"/>
    </row>
    <row r="5">
      <c r="I5" s="2" t="n"/>
      <c r="J5" s="28" t="n"/>
    </row>
    <row r="6">
      <c r="I6" s="2" t="n"/>
      <c r="J6" s="28" t="n"/>
    </row>
    <row r="7">
      <c r="I7" s="2" t="n"/>
      <c r="J7" s="28" t="n"/>
    </row>
    <row r="8">
      <c r="I8" s="2" t="n"/>
      <c r="J8" s="28" t="n"/>
    </row>
    <row r="9">
      <c r="I9" s="2" t="n"/>
      <c r="J9" s="28" t="n"/>
    </row>
    <row r="10">
      <c r="I10" s="2" t="n"/>
      <c r="J10" s="28" t="n"/>
    </row>
    <row r="11">
      <c r="I11" s="2" t="n"/>
      <c r="J11" s="28" t="n"/>
    </row>
    <row r="12">
      <c r="I12" s="2" t="n"/>
      <c r="J12" s="28" t="n"/>
    </row>
    <row r="19">
      <c r="C19" s="3" t="n"/>
    </row>
  </sheetData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 codeName="Hoja5">
    <outlinePr summaryBelow="1" summaryRight="1"/>
    <pageSetUpPr/>
  </sheetPr>
  <dimension ref="A1:K12"/>
  <sheetViews>
    <sheetView workbookViewId="0">
      <selection activeCell="E16" sqref="E16"/>
    </sheetView>
  </sheetViews>
  <sheetFormatPr baseColWidth="10" defaultRowHeight="15"/>
  <cols>
    <col width="33.5703125" bestFit="1" customWidth="1" style="25" min="1" max="1"/>
    <col width="22.140625" bestFit="1" customWidth="1" style="25" min="2" max="2"/>
    <col width="9.7109375" bestFit="1" customWidth="1" style="25" min="3" max="3"/>
    <col width="14" bestFit="1" customWidth="1" style="10" min="4" max="4"/>
    <col width="20" bestFit="1" customWidth="1" style="25" min="5" max="5"/>
    <col width="10.28515625" bestFit="1" customWidth="1" style="25" min="6" max="6"/>
    <col width="10.7109375" bestFit="1" customWidth="1" style="25" min="7" max="7"/>
    <col width="16.7109375" bestFit="1" customWidth="1" style="25" min="8" max="8"/>
    <col width="17" bestFit="1" customWidth="1" style="25" min="9" max="9"/>
  </cols>
  <sheetData>
    <row r="1">
      <c r="A1" s="4" t="inlineStr">
        <is>
          <t>t_cliente</t>
        </is>
      </c>
      <c r="B1" s="4" t="inlineStr">
        <is>
          <t>i_centroCosto</t>
        </is>
      </c>
      <c r="C1" s="4" t="inlineStr">
        <is>
          <t>i_alicuota</t>
        </is>
      </c>
      <c r="D1" s="9" t="inlineStr">
        <is>
          <t>i_netoGravado</t>
        </is>
      </c>
      <c r="E1" t="inlineStr">
        <is>
          <t>i_descripcion</t>
        </is>
      </c>
      <c r="F1" t="inlineStr">
        <is>
          <t>i_tipoItem</t>
        </is>
      </c>
      <c r="G1" t="inlineStr">
        <is>
          <t>i_unidades</t>
        </is>
      </c>
      <c r="H1" t="inlineStr">
        <is>
          <t>i_cuentaContable</t>
        </is>
      </c>
      <c r="I1" s="28" t="inlineStr">
        <is>
          <t>formatoNumero</t>
        </is>
      </c>
    </row>
    <row r="2">
      <c r="D2" s="7" t="n"/>
      <c r="H2" s="2" t="n"/>
      <c r="I2" s="28" t="n"/>
      <c r="K2" s="7" t="n"/>
    </row>
    <row r="3">
      <c r="D3" s="7" t="n"/>
      <c r="H3" s="2" t="n"/>
      <c r="I3" s="28" t="n"/>
      <c r="K3" s="7" t="n"/>
    </row>
    <row r="4">
      <c r="D4" s="7" t="n"/>
      <c r="H4" s="2" t="n"/>
      <c r="I4" s="28" t="n"/>
      <c r="K4" s="7" t="n"/>
    </row>
    <row r="5">
      <c r="D5" s="7" t="n"/>
      <c r="H5" s="2" t="n"/>
      <c r="I5" s="28" t="n"/>
      <c r="K5" s="7" t="n"/>
    </row>
    <row r="6">
      <c r="D6" s="7" t="n"/>
      <c r="H6" s="2" t="n"/>
      <c r="I6" s="28" t="n"/>
      <c r="K6" s="7" t="n"/>
    </row>
    <row r="7">
      <c r="D7" s="7" t="n"/>
      <c r="H7" s="2" t="n"/>
      <c r="I7" s="28" t="n"/>
      <c r="K7" s="7" t="n"/>
    </row>
    <row r="8">
      <c r="D8" s="7" t="n"/>
      <c r="H8" s="2" t="n"/>
      <c r="I8" s="28" t="n"/>
      <c r="K8" s="7" t="n"/>
    </row>
    <row r="9">
      <c r="D9" s="7" t="n"/>
      <c r="H9" s="2" t="n"/>
      <c r="I9" s="28" t="n"/>
      <c r="K9" s="7" t="n"/>
    </row>
    <row r="10">
      <c r="D10" s="7" t="n"/>
      <c r="H10" s="2" t="n"/>
      <c r="I10" s="28" t="n"/>
      <c r="K10" s="7" t="n"/>
    </row>
    <row r="11">
      <c r="D11" s="7" t="n"/>
      <c r="H11" s="2" t="n"/>
      <c r="I11" s="28" t="n"/>
      <c r="K11" s="7" t="n"/>
    </row>
    <row r="12">
      <c r="D12" s="7" t="n"/>
      <c r="H12" s="2" t="n"/>
      <c r="I12" s="28" t="n"/>
      <c r="K12" s="7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Hoja7">
    <outlinePr summaryBelow="1" summaryRight="1"/>
    <pageSetUpPr/>
  </sheetPr>
  <dimension ref="A1:I21"/>
  <sheetViews>
    <sheetView workbookViewId="0">
      <selection activeCell="D6" sqref="D6"/>
    </sheetView>
  </sheetViews>
  <sheetFormatPr baseColWidth="10" defaultColWidth="11.5703125" defaultRowHeight="15"/>
  <cols>
    <col width="33.5703125" bestFit="1" customWidth="1" style="25" min="1" max="1"/>
    <col width="21.85546875" bestFit="1" customWidth="1" style="25" min="2" max="2"/>
    <col width="9.7109375" bestFit="1" customWidth="1" style="25" min="3" max="3"/>
    <col width="14" bestFit="1" customWidth="1" style="10" min="4" max="4"/>
    <col width="28.42578125" bestFit="1" customWidth="1" style="25" min="5" max="5"/>
    <col width="16.7109375" bestFit="1" customWidth="1" style="25" min="8" max="8"/>
    <col width="17" bestFit="1" customWidth="1" style="25" min="9" max="9"/>
  </cols>
  <sheetData>
    <row r="1">
      <c r="A1" s="4" t="inlineStr">
        <is>
          <t>t_cliente</t>
        </is>
      </c>
      <c r="B1" s="4" t="inlineStr">
        <is>
          <t>i_centroCosto</t>
        </is>
      </c>
      <c r="C1" s="4" t="inlineStr">
        <is>
          <t>i_alicuota</t>
        </is>
      </c>
      <c r="D1" s="9" t="inlineStr">
        <is>
          <t>i_netoGravado</t>
        </is>
      </c>
      <c r="E1" t="inlineStr">
        <is>
          <t>i_descripcion</t>
        </is>
      </c>
      <c r="F1" t="inlineStr">
        <is>
          <t>i_tipoItem</t>
        </is>
      </c>
      <c r="G1" t="inlineStr">
        <is>
          <t>i_unidades</t>
        </is>
      </c>
      <c r="H1" t="inlineStr">
        <is>
          <t>i_cuentaContable</t>
        </is>
      </c>
      <c r="I1" s="28" t="inlineStr">
        <is>
          <t>formatoNumero</t>
        </is>
      </c>
    </row>
    <row r="2">
      <c r="E2" s="5" t="n"/>
      <c r="H2" s="2" t="n"/>
      <c r="I2" s="28" t="n"/>
    </row>
    <row r="3">
      <c r="E3" s="5" t="n"/>
      <c r="H3" s="2" t="n"/>
      <c r="I3" s="28" t="n"/>
    </row>
    <row r="4">
      <c r="E4" s="5" t="n"/>
      <c r="H4" s="2" t="n"/>
      <c r="I4" s="28" t="n"/>
    </row>
    <row r="5">
      <c r="E5" s="5" t="n"/>
      <c r="H5" s="2" t="n"/>
      <c r="I5" s="28" t="n"/>
    </row>
    <row r="6">
      <c r="E6" s="5" t="n"/>
      <c r="H6" s="2" t="n"/>
      <c r="I6" s="28" t="n"/>
    </row>
    <row r="7">
      <c r="E7" s="5" t="n"/>
      <c r="H7" s="2" t="n"/>
      <c r="I7" s="28" t="n"/>
    </row>
    <row r="8">
      <c r="E8" s="5" t="n"/>
      <c r="H8" s="2" t="n"/>
      <c r="I8" s="28" t="n"/>
    </row>
    <row r="9">
      <c r="E9" s="5" t="n"/>
      <c r="H9" s="2" t="n"/>
      <c r="I9" s="28" t="n"/>
    </row>
    <row r="21">
      <c r="E21" s="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Hoja8">
    <outlinePr summaryBelow="1" summaryRight="1"/>
    <pageSetUpPr/>
  </sheetPr>
  <dimension ref="A1:C3"/>
  <sheetViews>
    <sheetView workbookViewId="0">
      <selection activeCell="L17" sqref="L17"/>
    </sheetView>
  </sheetViews>
  <sheetFormatPr baseColWidth="10" defaultRowHeight="15"/>
  <sheetData>
    <row r="1">
      <c r="A1" t="inlineStr">
        <is>
          <t>t_alicuota</t>
        </is>
      </c>
      <c r="B1" t="inlineStr">
        <is>
          <t>i_iva</t>
        </is>
      </c>
      <c r="C1" s="3" t="n"/>
    </row>
    <row r="2">
      <c r="A2" t="n">
        <v>0.105</v>
      </c>
      <c r="B2" t="inlineStr">
        <is>
          <t>IVA (10.5%)</t>
        </is>
      </c>
      <c r="C2" s="3" t="n"/>
    </row>
    <row r="3">
      <c r="A3" t="n">
        <v>0.21</v>
      </c>
      <c r="B3" t="inlineStr">
        <is>
          <t>IVA (21%)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Alanis, Pablo</dc:creator>
  <dcterms:created xsi:type="dcterms:W3CDTF">2024-02-15T21:25:02Z</dcterms:created>
  <dcterms:modified xsi:type="dcterms:W3CDTF">2024-07-11T13:15:00Z</dcterms:modified>
  <cp:lastModifiedBy>Pablo Alanis</cp:lastModifiedBy>
</cp:coreProperties>
</file>