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528" windowWidth="16956" windowHeight="5772" activeTab="5"/>
  </bookViews>
  <sheets>
    <sheet name="Schedule1" sheetId="1" r:id="rId1"/>
    <sheet name="Schedule2" sheetId="6" r:id="rId2"/>
    <sheet name="Schedule4" sheetId="4" r:id="rId3"/>
    <sheet name="Schedule5" sheetId="5" r:id="rId4"/>
    <sheet name="ScheduleFall" sheetId="7" r:id="rId5"/>
    <sheet name="ScheduleSpring" sheetId="8" r:id="rId6"/>
    <sheet name="CourseList" sheetId="9" r:id="rId7"/>
  </sheets>
  <calcPr calcId="0"/>
</workbook>
</file>

<file path=xl/calcChain.xml><?xml version="1.0" encoding="utf-8"?>
<calcChain xmlns="http://schemas.openxmlformats.org/spreadsheetml/2006/main">
  <c r="AS92" i="8" l="1"/>
  <c r="AO92" i="8"/>
  <c r="AK92" i="8"/>
  <c r="AG92" i="8"/>
  <c r="AW92" i="8" s="1"/>
  <c r="AX92" i="8" s="1"/>
  <c r="AC92" i="8"/>
  <c r="AS91" i="8"/>
  <c r="AO91" i="8"/>
  <c r="AK91" i="8"/>
  <c r="AG91" i="8"/>
  <c r="AC91" i="8"/>
  <c r="AS90" i="8"/>
  <c r="AO90" i="8"/>
  <c r="AK90" i="8"/>
  <c r="AG90" i="8"/>
  <c r="AC90" i="8"/>
  <c r="AS89" i="8"/>
  <c r="AO89" i="8"/>
  <c r="AK89" i="8"/>
  <c r="AG89" i="8"/>
  <c r="AC89" i="8"/>
  <c r="AW89" i="8" s="1"/>
  <c r="AX89" i="8" s="1"/>
  <c r="AS88" i="8"/>
  <c r="AO88" i="8"/>
  <c r="AK88" i="8"/>
  <c r="AG88" i="8"/>
  <c r="AW88" i="8" s="1"/>
  <c r="AX88" i="8" s="1"/>
  <c r="AC88" i="8"/>
  <c r="AT87" i="8"/>
  <c r="AP87" i="8"/>
  <c r="AL87" i="8"/>
  <c r="AH87" i="8"/>
  <c r="AD87" i="8"/>
  <c r="AS62" i="8"/>
  <c r="AO62" i="8"/>
  <c r="AK62" i="8"/>
  <c r="AG62" i="8"/>
  <c r="AC62" i="8"/>
  <c r="AS61" i="8"/>
  <c r="AO61" i="8"/>
  <c r="AK61" i="8"/>
  <c r="AG61" i="8"/>
  <c r="AC61" i="8"/>
  <c r="AW61" i="8" s="1"/>
  <c r="AX61" i="8" s="1"/>
  <c r="AS60" i="8"/>
  <c r="AO60" i="8"/>
  <c r="AK60" i="8"/>
  <c r="AG60" i="8"/>
  <c r="AW60" i="8" s="1"/>
  <c r="AX60" i="8" s="1"/>
  <c r="AC60" i="8"/>
  <c r="AS59" i="8"/>
  <c r="AO59" i="8"/>
  <c r="AK59" i="8"/>
  <c r="AG59" i="8"/>
  <c r="AC59" i="8"/>
  <c r="AS58" i="8"/>
  <c r="AO58" i="8"/>
  <c r="AK58" i="8"/>
  <c r="AG58" i="8"/>
  <c r="AC58" i="8"/>
  <c r="AT57" i="8"/>
  <c r="AP57" i="8"/>
  <c r="AL57" i="8"/>
  <c r="AH57" i="8"/>
  <c r="AD57" i="8"/>
  <c r="AX57" i="8" s="1"/>
  <c r="AY57" i="8" s="1"/>
  <c r="I11" i="9"/>
  <c r="F45" i="9"/>
  <c r="E45" i="9"/>
  <c r="F44" i="9"/>
  <c r="E44" i="9" s="1"/>
  <c r="F43" i="9"/>
  <c r="E43" i="9" s="1"/>
  <c r="F42" i="9"/>
  <c r="E42" i="9" s="1"/>
  <c r="F41" i="9"/>
  <c r="E41" i="9" s="1"/>
  <c r="F40" i="9"/>
  <c r="E40" i="9" s="1"/>
  <c r="F39" i="9"/>
  <c r="E39" i="9"/>
  <c r="F38" i="9"/>
  <c r="E38" i="9" s="1"/>
  <c r="F37" i="9"/>
  <c r="E37" i="9"/>
  <c r="F36" i="9"/>
  <c r="E36" i="9" s="1"/>
  <c r="F35" i="9"/>
  <c r="E35" i="9" s="1"/>
  <c r="F34" i="9"/>
  <c r="E34" i="9" s="1"/>
  <c r="F33" i="9"/>
  <c r="E33" i="9" s="1"/>
  <c r="F32" i="9"/>
  <c r="E32" i="9" s="1"/>
  <c r="F31" i="9"/>
  <c r="E31" i="9"/>
  <c r="T30" i="9"/>
  <c r="F30" i="9"/>
  <c r="E30" i="9"/>
  <c r="T29" i="9"/>
  <c r="F29" i="9"/>
  <c r="E29" i="9" s="1"/>
  <c r="T28" i="9"/>
  <c r="F28" i="9"/>
  <c r="E28" i="9" s="1"/>
  <c r="T27" i="9"/>
  <c r="F27" i="9"/>
  <c r="E27" i="9" s="1"/>
  <c r="T26" i="9"/>
  <c r="F26" i="9"/>
  <c r="E26" i="9" s="1"/>
  <c r="T25" i="9"/>
  <c r="F25" i="9"/>
  <c r="E25" i="9" s="1"/>
  <c r="T24" i="9"/>
  <c r="F24" i="9"/>
  <c r="E24" i="9" s="1"/>
  <c r="T23" i="9"/>
  <c r="F23" i="9"/>
  <c r="E23" i="9"/>
  <c r="T22" i="9"/>
  <c r="F22" i="9"/>
  <c r="E22" i="9"/>
  <c r="T21" i="9"/>
  <c r="F21" i="9"/>
  <c r="E21" i="9" s="1"/>
  <c r="T20" i="9"/>
  <c r="F20" i="9"/>
  <c r="E20" i="9" s="1"/>
  <c r="T19" i="9"/>
  <c r="F19" i="9"/>
  <c r="E19" i="9" s="1"/>
  <c r="T18" i="9"/>
  <c r="F18" i="9"/>
  <c r="E18" i="9" s="1"/>
  <c r="T17" i="9"/>
  <c r="F17" i="9"/>
  <c r="E17" i="9" s="1"/>
  <c r="T16" i="9"/>
  <c r="F16" i="9"/>
  <c r="E16" i="9" s="1"/>
  <c r="T15" i="9"/>
  <c r="F15" i="9"/>
  <c r="E15" i="9"/>
  <c r="T14" i="9"/>
  <c r="F14" i="9"/>
  <c r="E14" i="9"/>
  <c r="T13" i="9"/>
  <c r="F13" i="9"/>
  <c r="E13" i="9" s="1"/>
  <c r="T12" i="9"/>
  <c r="F12" i="9"/>
  <c r="E12" i="9" s="1"/>
  <c r="T11" i="9"/>
  <c r="F11" i="9"/>
  <c r="E11" i="9" s="1"/>
  <c r="AW58" i="8" l="1"/>
  <c r="AX58" i="8" s="1"/>
  <c r="AW90" i="8"/>
  <c r="AX90" i="8" s="1"/>
  <c r="AW59" i="8"/>
  <c r="AX59" i="8" s="1"/>
  <c r="AX87" i="8"/>
  <c r="AY87" i="8" s="1"/>
  <c r="AW91" i="8"/>
  <c r="AX91" i="8" s="1"/>
  <c r="AW62" i="8"/>
  <c r="AX62" i="8" s="1"/>
  <c r="AS29" i="8"/>
  <c r="AS30" i="8"/>
  <c r="AS31" i="8"/>
  <c r="AS32" i="8"/>
  <c r="AS28" i="8"/>
  <c r="AO29" i="8"/>
  <c r="AO30" i="8"/>
  <c r="AO31" i="8"/>
  <c r="AO32" i="8"/>
  <c r="AO28" i="8"/>
  <c r="AK29" i="8"/>
  <c r="AK30" i="8"/>
  <c r="AK31" i="8"/>
  <c r="AK32" i="8"/>
  <c r="AK28" i="8"/>
  <c r="AG29" i="8"/>
  <c r="AG30" i="8"/>
  <c r="AG31" i="8"/>
  <c r="AG32" i="8"/>
  <c r="AG28" i="8"/>
  <c r="AT27" i="8"/>
  <c r="AP27" i="8"/>
  <c r="AL27" i="8"/>
  <c r="AH27" i="8"/>
  <c r="AD27" i="8"/>
  <c r="AC29" i="8"/>
  <c r="AC30" i="8"/>
  <c r="AC31" i="8"/>
  <c r="AC32" i="8"/>
  <c r="AC28" i="8"/>
  <c r="AW30" i="8" l="1"/>
  <c r="AX30" i="8" s="1"/>
  <c r="AW31" i="8"/>
  <c r="AX31" i="8" s="1"/>
  <c r="AW28" i="8"/>
  <c r="AX28" i="8" s="1"/>
  <c r="AW29" i="8"/>
  <c r="AX29" i="8" s="1"/>
  <c r="AW32" i="8"/>
  <c r="AX32" i="8" s="1"/>
  <c r="AX27" i="8"/>
  <c r="AY27" i="8" s="1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E85" i="8"/>
  <c r="E84" i="8"/>
  <c r="E83" i="8"/>
  <c r="E82" i="8"/>
  <c r="E81" i="8"/>
  <c r="E80" i="8"/>
  <c r="E79" i="8"/>
  <c r="E78" i="8"/>
  <c r="E77" i="8"/>
  <c r="E76" i="8"/>
  <c r="E75" i="8"/>
  <c r="E74" i="8"/>
  <c r="E71" i="8"/>
  <c r="E72" i="8"/>
  <c r="E73" i="8"/>
  <c r="E70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U25" i="8" l="1"/>
  <c r="AQ55" i="8" s="1"/>
  <c r="AR55" i="8" s="1"/>
  <c r="Q25" i="8"/>
  <c r="AM85" i="8" s="1"/>
  <c r="AN85" i="8" s="1"/>
  <c r="M25" i="8"/>
  <c r="AI55" i="8" s="1"/>
  <c r="AJ55" i="8" s="1"/>
  <c r="I25" i="8"/>
  <c r="AE55" i="8" s="1"/>
  <c r="AF55" i="8" s="1"/>
  <c r="E25" i="8"/>
  <c r="AA55" i="8" s="1"/>
  <c r="AB55" i="8" s="1"/>
  <c r="U24" i="8"/>
  <c r="AQ54" i="8" s="1"/>
  <c r="AR54" i="8" s="1"/>
  <c r="Q24" i="8"/>
  <c r="AM84" i="8" s="1"/>
  <c r="AN84" i="8" s="1"/>
  <c r="M24" i="8"/>
  <c r="AI54" i="8" s="1"/>
  <c r="AJ54" i="8" s="1"/>
  <c r="I24" i="8"/>
  <c r="AE84" i="8" s="1"/>
  <c r="AF84" i="8" s="1"/>
  <c r="E24" i="8"/>
  <c r="AA54" i="8" s="1"/>
  <c r="AB54" i="8" s="1"/>
  <c r="U23" i="8"/>
  <c r="AQ53" i="8" s="1"/>
  <c r="AR53" i="8" s="1"/>
  <c r="Q23" i="8"/>
  <c r="AM83" i="8" s="1"/>
  <c r="AN83" i="8" s="1"/>
  <c r="M23" i="8"/>
  <c r="AI53" i="8" s="1"/>
  <c r="AJ53" i="8" s="1"/>
  <c r="I23" i="8"/>
  <c r="AE53" i="8" s="1"/>
  <c r="AF53" i="8" s="1"/>
  <c r="E23" i="8"/>
  <c r="AA53" i="8" s="1"/>
  <c r="AB53" i="8" s="1"/>
  <c r="U22" i="8"/>
  <c r="AQ52" i="8" s="1"/>
  <c r="AR52" i="8" s="1"/>
  <c r="Q22" i="8"/>
  <c r="AM52" i="8" s="1"/>
  <c r="AN52" i="8" s="1"/>
  <c r="M22" i="8"/>
  <c r="AI52" i="8" s="1"/>
  <c r="AJ52" i="8" s="1"/>
  <c r="I22" i="8"/>
  <c r="AE82" i="8" s="1"/>
  <c r="AF82" i="8" s="1"/>
  <c r="E22" i="8"/>
  <c r="AA52" i="8" s="1"/>
  <c r="AB52" i="8" s="1"/>
  <c r="U21" i="8"/>
  <c r="AQ51" i="8" s="1"/>
  <c r="AR51" i="8" s="1"/>
  <c r="Q21" i="8"/>
  <c r="AM81" i="8" s="1"/>
  <c r="AN81" i="8" s="1"/>
  <c r="M21" i="8"/>
  <c r="AI51" i="8" s="1"/>
  <c r="AJ51" i="8" s="1"/>
  <c r="I21" i="8"/>
  <c r="AE51" i="8" s="1"/>
  <c r="AF51" i="8" s="1"/>
  <c r="E21" i="8"/>
  <c r="AA51" i="8" s="1"/>
  <c r="AB51" i="8" s="1"/>
  <c r="U20" i="8"/>
  <c r="AQ50" i="8" s="1"/>
  <c r="AR50" i="8" s="1"/>
  <c r="Q20" i="8"/>
  <c r="AM20" i="8" s="1"/>
  <c r="AN20" i="8" s="1"/>
  <c r="M20" i="8"/>
  <c r="AI50" i="8" s="1"/>
  <c r="AJ50" i="8" s="1"/>
  <c r="I20" i="8"/>
  <c r="AE80" i="8" s="1"/>
  <c r="AF80" i="8" s="1"/>
  <c r="E20" i="8"/>
  <c r="AA50" i="8" s="1"/>
  <c r="AB50" i="8" s="1"/>
  <c r="U19" i="8"/>
  <c r="AQ49" i="8" s="1"/>
  <c r="AR49" i="8" s="1"/>
  <c r="Q19" i="8"/>
  <c r="AM79" i="8" s="1"/>
  <c r="AN79" i="8" s="1"/>
  <c r="M19" i="8"/>
  <c r="AI49" i="8" s="1"/>
  <c r="AJ49" i="8" s="1"/>
  <c r="I19" i="8"/>
  <c r="AE49" i="8" s="1"/>
  <c r="AF49" i="8" s="1"/>
  <c r="E19" i="8"/>
  <c r="AA49" i="8" s="1"/>
  <c r="AB49" i="8" s="1"/>
  <c r="U18" i="8"/>
  <c r="AQ48" i="8" s="1"/>
  <c r="AR48" i="8" s="1"/>
  <c r="Q18" i="8"/>
  <c r="AM48" i="8" s="1"/>
  <c r="AN48" i="8" s="1"/>
  <c r="M18" i="8"/>
  <c r="AI48" i="8" s="1"/>
  <c r="AJ48" i="8" s="1"/>
  <c r="I18" i="8"/>
  <c r="AE78" i="8" s="1"/>
  <c r="AF78" i="8" s="1"/>
  <c r="E18" i="8"/>
  <c r="U17" i="8"/>
  <c r="AQ47" i="8" s="1"/>
  <c r="AR47" i="8" s="1"/>
  <c r="Q17" i="8"/>
  <c r="AM77" i="8" s="1"/>
  <c r="AN77" i="8" s="1"/>
  <c r="M17" i="8"/>
  <c r="AI47" i="8" s="1"/>
  <c r="AJ47" i="8" s="1"/>
  <c r="I17" i="8"/>
  <c r="AE47" i="8" s="1"/>
  <c r="AF47" i="8" s="1"/>
  <c r="E17" i="8"/>
  <c r="AA47" i="8" s="1"/>
  <c r="AB47" i="8" s="1"/>
  <c r="U16" i="8"/>
  <c r="AQ46" i="8" s="1"/>
  <c r="AR46" i="8" s="1"/>
  <c r="Q16" i="8"/>
  <c r="AM46" i="8" s="1"/>
  <c r="AN46" i="8" s="1"/>
  <c r="M16" i="8"/>
  <c r="AI46" i="8" s="1"/>
  <c r="AJ46" i="8" s="1"/>
  <c r="I16" i="8"/>
  <c r="AE76" i="8" s="1"/>
  <c r="AF76" i="8" s="1"/>
  <c r="E16" i="8"/>
  <c r="AA46" i="8" s="1"/>
  <c r="AB46" i="8" s="1"/>
  <c r="U15" i="8"/>
  <c r="AQ45" i="8" s="1"/>
  <c r="AR45" i="8" s="1"/>
  <c r="Q15" i="8"/>
  <c r="AM75" i="8" s="1"/>
  <c r="AN75" i="8" s="1"/>
  <c r="M15" i="8"/>
  <c r="AI45" i="8" s="1"/>
  <c r="AJ45" i="8" s="1"/>
  <c r="I15" i="8"/>
  <c r="AE75" i="8" s="1"/>
  <c r="AF75" i="8" s="1"/>
  <c r="E15" i="8"/>
  <c r="AA45" i="8" s="1"/>
  <c r="AB45" i="8" s="1"/>
  <c r="U14" i="8"/>
  <c r="AQ44" i="8" s="1"/>
  <c r="AR44" i="8" s="1"/>
  <c r="Q14" i="8"/>
  <c r="AM44" i="8" s="1"/>
  <c r="AN44" i="8" s="1"/>
  <c r="M14" i="8"/>
  <c r="I14" i="8"/>
  <c r="AE74" i="8" s="1"/>
  <c r="AF74" i="8" s="1"/>
  <c r="E14" i="8"/>
  <c r="U13" i="8"/>
  <c r="AQ43" i="8" s="1"/>
  <c r="AR43" i="8" s="1"/>
  <c r="Q13" i="8"/>
  <c r="AM73" i="8" s="1"/>
  <c r="AN73" i="8" s="1"/>
  <c r="M13" i="8"/>
  <c r="AI43" i="8" s="1"/>
  <c r="AJ43" i="8" s="1"/>
  <c r="I13" i="8"/>
  <c r="AE43" i="8" s="1"/>
  <c r="AF43" i="8" s="1"/>
  <c r="E13" i="8"/>
  <c r="AA43" i="8" s="1"/>
  <c r="AB43" i="8" s="1"/>
  <c r="U12" i="8"/>
  <c r="AQ42" i="8" s="1"/>
  <c r="AR42" i="8" s="1"/>
  <c r="Q12" i="8"/>
  <c r="AM72" i="8" s="1"/>
  <c r="AN72" i="8" s="1"/>
  <c r="M12" i="8"/>
  <c r="AI42" i="8" s="1"/>
  <c r="AJ42" i="8" s="1"/>
  <c r="I12" i="8"/>
  <c r="AE72" i="8" s="1"/>
  <c r="AF72" i="8" s="1"/>
  <c r="E12" i="8"/>
  <c r="AA42" i="8" s="1"/>
  <c r="AB42" i="8" s="1"/>
  <c r="U11" i="8"/>
  <c r="AQ41" i="8" s="1"/>
  <c r="AR41" i="8" s="1"/>
  <c r="Q11" i="8"/>
  <c r="AM71" i="8" s="1"/>
  <c r="AN71" i="8" s="1"/>
  <c r="M11" i="8"/>
  <c r="AI41" i="8" s="1"/>
  <c r="AJ41" i="8" s="1"/>
  <c r="I11" i="8"/>
  <c r="AE41" i="8" s="1"/>
  <c r="AF41" i="8" s="1"/>
  <c r="E11" i="8"/>
  <c r="AA41" i="8" s="1"/>
  <c r="AB41" i="8" s="1"/>
  <c r="U10" i="8"/>
  <c r="AQ40" i="8" s="1"/>
  <c r="AR40" i="8" s="1"/>
  <c r="Q10" i="8"/>
  <c r="AM40" i="8" s="1"/>
  <c r="AN40" i="8" s="1"/>
  <c r="M10" i="8"/>
  <c r="AI40" i="8" s="1"/>
  <c r="AJ40" i="8" s="1"/>
  <c r="I10" i="8"/>
  <c r="AE70" i="8" s="1"/>
  <c r="AF70" i="8" s="1"/>
  <c r="E10" i="8"/>
  <c r="AA40" i="8" s="1"/>
  <c r="AB40" i="8" s="1"/>
  <c r="AM25" i="8" l="1"/>
  <c r="AN25" i="8" s="1"/>
  <c r="AM55" i="8"/>
  <c r="AN55" i="8" s="1"/>
  <c r="AM76" i="8"/>
  <c r="AN76" i="8" s="1"/>
  <c r="AM16" i="8"/>
  <c r="AN16" i="8" s="1"/>
  <c r="AM19" i="8"/>
  <c r="AN19" i="8" s="1"/>
  <c r="AA73" i="8"/>
  <c r="AB73" i="8" s="1"/>
  <c r="AM12" i="8"/>
  <c r="AN12" i="8" s="1"/>
  <c r="AI44" i="8"/>
  <c r="AJ44" i="8" s="1"/>
  <c r="AA44" i="8"/>
  <c r="AB44" i="8" s="1"/>
  <c r="AM21" i="8"/>
  <c r="AN21" i="8" s="1"/>
  <c r="AM50" i="8"/>
  <c r="AN50" i="8" s="1"/>
  <c r="AI74" i="8"/>
  <c r="AJ74" i="8" s="1"/>
  <c r="AQ77" i="8"/>
  <c r="AR77" i="8" s="1"/>
  <c r="AM15" i="8"/>
  <c r="AN15" i="8" s="1"/>
  <c r="AM23" i="8"/>
  <c r="AN23" i="8" s="1"/>
  <c r="AM42" i="8"/>
  <c r="AN42" i="8" s="1"/>
  <c r="AE73" i="8"/>
  <c r="AF73" i="8" s="1"/>
  <c r="AQ85" i="8"/>
  <c r="AR85" i="8" s="1"/>
  <c r="AM47" i="8"/>
  <c r="AN47" i="8" s="1"/>
  <c r="AI82" i="8"/>
  <c r="AJ82" i="8" s="1"/>
  <c r="AI72" i="8"/>
  <c r="AJ72" i="8" s="1"/>
  <c r="AE81" i="8"/>
  <c r="AF81" i="8" s="1"/>
  <c r="AM11" i="8"/>
  <c r="AN11" i="8" s="1"/>
  <c r="AM13" i="8"/>
  <c r="AN13" i="8" s="1"/>
  <c r="AM17" i="8"/>
  <c r="AN17" i="8" s="1"/>
  <c r="AM24" i="8"/>
  <c r="AN24" i="8" s="1"/>
  <c r="AM43" i="8"/>
  <c r="AN43" i="8" s="1"/>
  <c r="AM51" i="8"/>
  <c r="AN51" i="8" s="1"/>
  <c r="AM54" i="8"/>
  <c r="AN54" i="8" s="1"/>
  <c r="AI70" i="8"/>
  <c r="AJ70" i="8" s="1"/>
  <c r="AQ73" i="8"/>
  <c r="AR73" i="8" s="1"/>
  <c r="AA77" i="8"/>
  <c r="AB77" i="8" s="1"/>
  <c r="AI78" i="8"/>
  <c r="AJ78" i="8" s="1"/>
  <c r="AM80" i="8"/>
  <c r="AN80" i="8" s="1"/>
  <c r="AQ81" i="8"/>
  <c r="AR81" i="8" s="1"/>
  <c r="AA85" i="8"/>
  <c r="AB85" i="8" s="1"/>
  <c r="AA81" i="8"/>
  <c r="AB81" i="8" s="1"/>
  <c r="AI80" i="8"/>
  <c r="AJ80" i="8" s="1"/>
  <c r="AE16" i="8"/>
  <c r="AF16" i="8" s="1"/>
  <c r="AI76" i="8"/>
  <c r="AJ76" i="8" s="1"/>
  <c r="AE77" i="8"/>
  <c r="AF77" i="8" s="1"/>
  <c r="AI84" i="8"/>
  <c r="AJ84" i="8" s="1"/>
  <c r="AE85" i="8"/>
  <c r="AF85" i="8" s="1"/>
  <c r="AE20" i="8"/>
  <c r="AF20" i="8" s="1"/>
  <c r="AE42" i="8"/>
  <c r="AF42" i="8" s="1"/>
  <c r="AE46" i="8"/>
  <c r="AF46" i="8" s="1"/>
  <c r="AE50" i="8"/>
  <c r="AF50" i="8" s="1"/>
  <c r="AE54" i="8"/>
  <c r="AF54" i="8" s="1"/>
  <c r="AQ71" i="8"/>
  <c r="AR71" i="8" s="1"/>
  <c r="AQ75" i="8"/>
  <c r="AR75" i="8" s="1"/>
  <c r="AQ79" i="8"/>
  <c r="AR79" i="8" s="1"/>
  <c r="AQ83" i="8"/>
  <c r="AR83" i="8" s="1"/>
  <c r="AE15" i="8"/>
  <c r="AF15" i="8" s="1"/>
  <c r="AE23" i="8"/>
  <c r="AF23" i="8" s="1"/>
  <c r="AE71" i="8"/>
  <c r="AF71" i="8" s="1"/>
  <c r="AM74" i="8"/>
  <c r="AN74" i="8" s="1"/>
  <c r="AE79" i="8"/>
  <c r="AF79" i="8" s="1"/>
  <c r="AE83" i="8"/>
  <c r="AF83" i="8" s="1"/>
  <c r="AE10" i="8"/>
  <c r="AF10" i="8" s="1"/>
  <c r="AE14" i="8"/>
  <c r="AF14" i="8" s="1"/>
  <c r="AE18" i="8"/>
  <c r="AF18" i="8" s="1"/>
  <c r="AE22" i="8"/>
  <c r="AF22" i="8" s="1"/>
  <c r="AE40" i="8"/>
  <c r="AF40" i="8" s="1"/>
  <c r="AM41" i="8"/>
  <c r="AN41" i="8" s="1"/>
  <c r="AE44" i="8"/>
  <c r="AF44" i="8" s="1"/>
  <c r="AM45" i="8"/>
  <c r="AN45" i="8" s="1"/>
  <c r="AE48" i="8"/>
  <c r="AF48" i="8" s="1"/>
  <c r="AM49" i="8"/>
  <c r="AN49" i="8" s="1"/>
  <c r="AE52" i="8"/>
  <c r="AF52" i="8" s="1"/>
  <c r="AM53" i="8"/>
  <c r="AN53" i="8" s="1"/>
  <c r="AA70" i="8"/>
  <c r="AB70" i="8" s="1"/>
  <c r="AQ70" i="8"/>
  <c r="AR70" i="8" s="1"/>
  <c r="AI71" i="8"/>
  <c r="AJ71" i="8" s="1"/>
  <c r="AA72" i="8"/>
  <c r="AB72" i="8" s="1"/>
  <c r="AQ72" i="8"/>
  <c r="AR72" i="8" s="1"/>
  <c r="AI73" i="8"/>
  <c r="AJ73" i="8" s="1"/>
  <c r="AA74" i="8"/>
  <c r="AB74" i="8" s="1"/>
  <c r="AQ74" i="8"/>
  <c r="AR74" i="8" s="1"/>
  <c r="AI75" i="8"/>
  <c r="AJ75" i="8" s="1"/>
  <c r="AA76" i="8"/>
  <c r="AB76" i="8" s="1"/>
  <c r="AQ76" i="8"/>
  <c r="AR76" i="8" s="1"/>
  <c r="AI77" i="8"/>
  <c r="AJ77" i="8" s="1"/>
  <c r="AA78" i="8"/>
  <c r="AB78" i="8" s="1"/>
  <c r="AQ78" i="8"/>
  <c r="AR78" i="8" s="1"/>
  <c r="AI79" i="8"/>
  <c r="AJ79" i="8" s="1"/>
  <c r="AA80" i="8"/>
  <c r="AB80" i="8" s="1"/>
  <c r="AQ80" i="8"/>
  <c r="AR80" i="8" s="1"/>
  <c r="AI81" i="8"/>
  <c r="AJ81" i="8" s="1"/>
  <c r="AA82" i="8"/>
  <c r="AB82" i="8" s="1"/>
  <c r="AQ82" i="8"/>
  <c r="AR82" i="8" s="1"/>
  <c r="AI83" i="8"/>
  <c r="AJ83" i="8" s="1"/>
  <c r="AA84" i="8"/>
  <c r="AB84" i="8" s="1"/>
  <c r="AQ84" i="8"/>
  <c r="AR84" i="8" s="1"/>
  <c r="AI85" i="8"/>
  <c r="AJ85" i="8" s="1"/>
  <c r="AE12" i="8"/>
  <c r="AF12" i="8" s="1"/>
  <c r="AE24" i="8"/>
  <c r="AF24" i="8" s="1"/>
  <c r="AA71" i="8"/>
  <c r="AB71" i="8" s="1"/>
  <c r="AA75" i="8"/>
  <c r="AB75" i="8" s="1"/>
  <c r="AA79" i="8"/>
  <c r="AB79" i="8" s="1"/>
  <c r="AA83" i="8"/>
  <c r="AB83" i="8" s="1"/>
  <c r="AE11" i="8"/>
  <c r="AF11" i="8" s="1"/>
  <c r="AE19" i="8"/>
  <c r="AF19" i="8" s="1"/>
  <c r="AE45" i="8"/>
  <c r="AF45" i="8" s="1"/>
  <c r="AM70" i="8"/>
  <c r="AN70" i="8" s="1"/>
  <c r="AM78" i="8"/>
  <c r="AN78" i="8" s="1"/>
  <c r="AM82" i="8"/>
  <c r="AN82" i="8" s="1"/>
  <c r="AM10" i="8"/>
  <c r="AN10" i="8" s="1"/>
  <c r="AE13" i="8"/>
  <c r="AF13" i="8" s="1"/>
  <c r="AM14" i="8"/>
  <c r="AN14" i="8" s="1"/>
  <c r="AE17" i="8"/>
  <c r="AF17" i="8" s="1"/>
  <c r="AM18" i="8"/>
  <c r="AN18" i="8" s="1"/>
  <c r="AE21" i="8"/>
  <c r="AF21" i="8" s="1"/>
  <c r="AM22" i="8"/>
  <c r="AN22" i="8" s="1"/>
  <c r="AE25" i="8"/>
  <c r="AF25" i="8" s="1"/>
  <c r="AA10" i="8"/>
  <c r="AB10" i="8" s="1"/>
  <c r="AQ10" i="8"/>
  <c r="AR10" i="8" s="1"/>
  <c r="AI11" i="8"/>
  <c r="AJ11" i="8" s="1"/>
  <c r="AA12" i="8"/>
  <c r="AB12" i="8" s="1"/>
  <c r="AQ12" i="8"/>
  <c r="AR12" i="8" s="1"/>
  <c r="AI13" i="8"/>
  <c r="AJ13" i="8" s="1"/>
  <c r="AA14" i="8"/>
  <c r="AB14" i="8" s="1"/>
  <c r="AQ14" i="8"/>
  <c r="AR14" i="8" s="1"/>
  <c r="AI15" i="8"/>
  <c r="AJ15" i="8" s="1"/>
  <c r="AA16" i="8"/>
  <c r="AB16" i="8" s="1"/>
  <c r="AQ16" i="8"/>
  <c r="AR16" i="8" s="1"/>
  <c r="AI17" i="8"/>
  <c r="AJ17" i="8" s="1"/>
  <c r="AA18" i="8"/>
  <c r="AB18" i="8" s="1"/>
  <c r="AQ18" i="8"/>
  <c r="AR18" i="8" s="1"/>
  <c r="AI19" i="8"/>
  <c r="AJ19" i="8" s="1"/>
  <c r="AA20" i="8"/>
  <c r="AB20" i="8" s="1"/>
  <c r="AQ20" i="8"/>
  <c r="AR20" i="8" s="1"/>
  <c r="AI21" i="8"/>
  <c r="AJ21" i="8" s="1"/>
  <c r="AA22" i="8"/>
  <c r="AB22" i="8" s="1"/>
  <c r="AQ22" i="8"/>
  <c r="AR22" i="8" s="1"/>
  <c r="AI23" i="8"/>
  <c r="AJ23" i="8" s="1"/>
  <c r="AA24" i="8"/>
  <c r="AB24" i="8" s="1"/>
  <c r="AQ24" i="8"/>
  <c r="AR24" i="8" s="1"/>
  <c r="AI25" i="8"/>
  <c r="AJ25" i="8" s="1"/>
  <c r="AA48" i="8"/>
  <c r="AB48" i="8" s="1"/>
  <c r="AI10" i="8"/>
  <c r="AJ10" i="8" s="1"/>
  <c r="AA11" i="8"/>
  <c r="AB11" i="8" s="1"/>
  <c r="AQ11" i="8"/>
  <c r="AR11" i="8" s="1"/>
  <c r="AI12" i="8"/>
  <c r="AJ12" i="8" s="1"/>
  <c r="AA13" i="8"/>
  <c r="AB13" i="8" s="1"/>
  <c r="AQ13" i="8"/>
  <c r="AR13" i="8" s="1"/>
  <c r="AI14" i="8"/>
  <c r="AJ14" i="8" s="1"/>
  <c r="AA15" i="8"/>
  <c r="AB15" i="8" s="1"/>
  <c r="AQ15" i="8"/>
  <c r="AR15" i="8" s="1"/>
  <c r="AI16" i="8"/>
  <c r="AJ16" i="8" s="1"/>
  <c r="AA17" i="8"/>
  <c r="AB17" i="8" s="1"/>
  <c r="AQ17" i="8"/>
  <c r="AR17" i="8" s="1"/>
  <c r="AI18" i="8"/>
  <c r="AJ18" i="8" s="1"/>
  <c r="AA19" i="8"/>
  <c r="AB19" i="8" s="1"/>
  <c r="AQ19" i="8"/>
  <c r="AR19" i="8" s="1"/>
  <c r="AI20" i="8"/>
  <c r="AJ20" i="8" s="1"/>
  <c r="AA21" i="8"/>
  <c r="AB21" i="8" s="1"/>
  <c r="AQ21" i="8"/>
  <c r="AR21" i="8" s="1"/>
  <c r="AI22" i="8"/>
  <c r="AJ22" i="8" s="1"/>
  <c r="AA23" i="8"/>
  <c r="AB23" i="8" s="1"/>
  <c r="AQ23" i="8"/>
  <c r="AR23" i="8" s="1"/>
  <c r="AI24" i="8"/>
  <c r="AJ24" i="8" s="1"/>
  <c r="AA25" i="8"/>
  <c r="AB25" i="8" s="1"/>
  <c r="AQ25" i="8"/>
  <c r="AR25" i="8" s="1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40" i="4"/>
  <c r="U25" i="5" l="1"/>
  <c r="Q25" i="5"/>
  <c r="M25" i="5"/>
  <c r="I25" i="5"/>
  <c r="E25" i="5"/>
  <c r="U24" i="5"/>
  <c r="Q24" i="5"/>
  <c r="M24" i="5"/>
  <c r="I24" i="5"/>
  <c r="E24" i="5"/>
  <c r="U23" i="5"/>
  <c r="Q23" i="5"/>
  <c r="M23" i="5"/>
  <c r="I23" i="5"/>
  <c r="E23" i="5"/>
  <c r="U22" i="5"/>
  <c r="Q22" i="5"/>
  <c r="M22" i="5"/>
  <c r="I22" i="5"/>
  <c r="E22" i="5"/>
  <c r="U21" i="5"/>
  <c r="Q21" i="5"/>
  <c r="M21" i="5"/>
  <c r="I21" i="5"/>
  <c r="E21" i="5"/>
  <c r="U20" i="5"/>
  <c r="Q20" i="5"/>
  <c r="M20" i="5"/>
  <c r="I20" i="5"/>
  <c r="E20" i="5"/>
  <c r="U19" i="5"/>
  <c r="Q19" i="5"/>
  <c r="M19" i="5"/>
  <c r="I19" i="5"/>
  <c r="E19" i="5"/>
  <c r="U18" i="5"/>
  <c r="Q18" i="5"/>
  <c r="M18" i="5"/>
  <c r="I18" i="5"/>
  <c r="E18" i="5"/>
  <c r="U17" i="5"/>
  <c r="Q17" i="5"/>
  <c r="M17" i="5"/>
  <c r="I17" i="5"/>
  <c r="E17" i="5"/>
  <c r="U16" i="5"/>
  <c r="Q16" i="5"/>
  <c r="M16" i="5"/>
  <c r="I16" i="5"/>
  <c r="E16" i="5"/>
  <c r="U15" i="5"/>
  <c r="Q15" i="5"/>
  <c r="M15" i="5"/>
  <c r="I15" i="5"/>
  <c r="E15" i="5"/>
  <c r="U14" i="5"/>
  <c r="Q14" i="5"/>
  <c r="M14" i="5"/>
  <c r="I14" i="5"/>
  <c r="E14" i="5"/>
  <c r="U13" i="5"/>
  <c r="Q13" i="5"/>
  <c r="M13" i="5"/>
  <c r="I13" i="5"/>
  <c r="E13" i="5"/>
  <c r="U12" i="5"/>
  <c r="Q12" i="5"/>
  <c r="M12" i="5"/>
  <c r="I12" i="5"/>
  <c r="E12" i="5"/>
  <c r="U11" i="5"/>
  <c r="Q11" i="5"/>
  <c r="M11" i="5"/>
  <c r="I11" i="5"/>
  <c r="E11" i="5"/>
  <c r="U10" i="5"/>
  <c r="Q10" i="5"/>
  <c r="M10" i="5"/>
  <c r="I10" i="5"/>
  <c r="E10" i="5"/>
  <c r="U25" i="1"/>
  <c r="Q25" i="1"/>
  <c r="M25" i="1"/>
  <c r="I25" i="1"/>
  <c r="E25" i="1"/>
  <c r="U24" i="1"/>
  <c r="Q24" i="1"/>
  <c r="M24" i="1"/>
  <c r="I24" i="1"/>
  <c r="E24" i="1"/>
  <c r="U23" i="1"/>
  <c r="Q23" i="1"/>
  <c r="M23" i="1"/>
  <c r="I23" i="1"/>
  <c r="E23" i="1"/>
  <c r="U22" i="1"/>
  <c r="Q22" i="1"/>
  <c r="M22" i="1"/>
  <c r="I22" i="1"/>
  <c r="E22" i="1"/>
  <c r="U21" i="1"/>
  <c r="Q21" i="1"/>
  <c r="M21" i="1"/>
  <c r="I21" i="1"/>
  <c r="E21" i="1"/>
  <c r="U20" i="1"/>
  <c r="Q20" i="1"/>
  <c r="M20" i="1"/>
  <c r="I20" i="1"/>
  <c r="E20" i="1"/>
  <c r="U19" i="1"/>
  <c r="Q19" i="1"/>
  <c r="M19" i="1"/>
  <c r="I19" i="1"/>
  <c r="E19" i="1"/>
  <c r="U18" i="1"/>
  <c r="Q18" i="1"/>
  <c r="M18" i="1"/>
  <c r="I18" i="1"/>
  <c r="E18" i="1"/>
  <c r="U17" i="1"/>
  <c r="Q17" i="1"/>
  <c r="M17" i="1"/>
  <c r="I17" i="1"/>
  <c r="E17" i="1"/>
  <c r="U16" i="1"/>
  <c r="Q16" i="1"/>
  <c r="M16" i="1"/>
  <c r="I16" i="1"/>
  <c r="E16" i="1"/>
  <c r="U15" i="1"/>
  <c r="Q15" i="1"/>
  <c r="M15" i="1"/>
  <c r="I15" i="1"/>
  <c r="E15" i="1"/>
  <c r="U14" i="1"/>
  <c r="Q14" i="1"/>
  <c r="M14" i="1"/>
  <c r="I14" i="1"/>
  <c r="E14" i="1"/>
  <c r="U13" i="1"/>
  <c r="Q13" i="1"/>
  <c r="M13" i="1"/>
  <c r="I13" i="1"/>
  <c r="E13" i="1"/>
  <c r="U12" i="1"/>
  <c r="Q12" i="1"/>
  <c r="M12" i="1"/>
  <c r="I12" i="1"/>
  <c r="E12" i="1"/>
  <c r="U11" i="1"/>
  <c r="Q11" i="1"/>
  <c r="M11" i="1"/>
  <c r="I11" i="1"/>
  <c r="E11" i="1"/>
  <c r="U10" i="1"/>
  <c r="Q10" i="1"/>
  <c r="M10" i="1"/>
  <c r="I10" i="1"/>
  <c r="E10" i="1"/>
  <c r="U25" i="6"/>
  <c r="Q25" i="6"/>
  <c r="M25" i="6"/>
  <c r="I25" i="6"/>
  <c r="E25" i="6"/>
  <c r="U24" i="6"/>
  <c r="Q24" i="6"/>
  <c r="M24" i="6"/>
  <c r="I24" i="6"/>
  <c r="E24" i="6"/>
  <c r="U23" i="6"/>
  <c r="Q23" i="6"/>
  <c r="M23" i="6"/>
  <c r="I23" i="6"/>
  <c r="E23" i="6"/>
  <c r="U22" i="6"/>
  <c r="Q22" i="6"/>
  <c r="M22" i="6"/>
  <c r="I22" i="6"/>
  <c r="E22" i="6"/>
  <c r="U21" i="6"/>
  <c r="Q21" i="6"/>
  <c r="M21" i="6"/>
  <c r="I21" i="6"/>
  <c r="E21" i="6"/>
  <c r="U20" i="6"/>
  <c r="Q20" i="6"/>
  <c r="M20" i="6"/>
  <c r="I20" i="6"/>
  <c r="E20" i="6"/>
  <c r="U19" i="6"/>
  <c r="Q19" i="6"/>
  <c r="M19" i="6"/>
  <c r="I19" i="6"/>
  <c r="E19" i="6"/>
  <c r="U18" i="6"/>
  <c r="Q18" i="6"/>
  <c r="M18" i="6"/>
  <c r="I18" i="6"/>
  <c r="E18" i="6"/>
  <c r="U17" i="6"/>
  <c r="Q17" i="6"/>
  <c r="M17" i="6"/>
  <c r="I17" i="6"/>
  <c r="E17" i="6"/>
  <c r="U16" i="6"/>
  <c r="Q16" i="6"/>
  <c r="M16" i="6"/>
  <c r="I16" i="6"/>
  <c r="E16" i="6"/>
  <c r="U15" i="6"/>
  <c r="Q15" i="6"/>
  <c r="M15" i="6"/>
  <c r="I15" i="6"/>
  <c r="E15" i="6"/>
  <c r="U14" i="6"/>
  <c r="Q14" i="6"/>
  <c r="M14" i="6"/>
  <c r="I14" i="6"/>
  <c r="E14" i="6"/>
  <c r="U13" i="6"/>
  <c r="Q13" i="6"/>
  <c r="M13" i="6"/>
  <c r="I13" i="6"/>
  <c r="E13" i="6"/>
  <c r="U12" i="6"/>
  <c r="Q12" i="6"/>
  <c r="M12" i="6"/>
  <c r="I12" i="6"/>
  <c r="E12" i="6"/>
  <c r="U11" i="6"/>
  <c r="Q11" i="6"/>
  <c r="M11" i="6"/>
  <c r="I11" i="6"/>
  <c r="E11" i="6"/>
  <c r="U10" i="6"/>
  <c r="Q10" i="6"/>
  <c r="M10" i="6"/>
  <c r="I10" i="6"/>
  <c r="E10" i="6"/>
  <c r="E18" i="4" l="1"/>
  <c r="E19" i="4"/>
  <c r="E20" i="4"/>
  <c r="E21" i="4"/>
  <c r="E14" i="4"/>
  <c r="E15" i="4"/>
  <c r="E16" i="4"/>
  <c r="E17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E11" i="4"/>
  <c r="I11" i="4"/>
  <c r="E12" i="4"/>
  <c r="I12" i="4"/>
  <c r="E13" i="4"/>
  <c r="I13" i="4"/>
  <c r="I14" i="4"/>
  <c r="I15" i="4"/>
  <c r="I16" i="4"/>
  <c r="I17" i="4"/>
  <c r="I18" i="4"/>
  <c r="I19" i="4"/>
  <c r="I20" i="4"/>
  <c r="I21" i="4"/>
  <c r="E22" i="4"/>
  <c r="I22" i="4"/>
  <c r="E23" i="4"/>
  <c r="I23" i="4"/>
  <c r="E24" i="4"/>
  <c r="I24" i="4"/>
  <c r="E25" i="4"/>
  <c r="I25" i="4"/>
  <c r="I10" i="4"/>
  <c r="E10" i="4"/>
  <c r="AA54" i="4" l="1"/>
  <c r="AA24" i="4"/>
  <c r="AE48" i="4"/>
  <c r="AE18" i="4"/>
  <c r="AA12" i="4"/>
  <c r="AA42" i="4"/>
  <c r="AI15" i="4"/>
  <c r="AI45" i="4"/>
  <c r="AI23" i="4"/>
  <c r="AI53" i="4"/>
  <c r="AM45" i="4"/>
  <c r="AM15" i="4"/>
  <c r="AM49" i="4"/>
  <c r="AM19" i="4"/>
  <c r="AQ41" i="4"/>
  <c r="AQ11" i="4"/>
  <c r="AQ49" i="4"/>
  <c r="AQ19" i="4"/>
  <c r="AA46" i="4"/>
  <c r="AA16" i="4"/>
  <c r="AE25" i="4"/>
  <c r="AE55" i="4"/>
  <c r="AE21" i="4"/>
  <c r="AE51" i="4"/>
  <c r="AE13" i="4"/>
  <c r="AE43" i="4"/>
  <c r="AI42" i="4"/>
  <c r="AI12" i="4"/>
  <c r="AI50" i="4"/>
  <c r="AI20" i="4"/>
  <c r="AM12" i="4"/>
  <c r="AM42" i="4"/>
  <c r="AM20" i="4"/>
  <c r="AM50" i="4"/>
  <c r="AQ12" i="4"/>
  <c r="AQ42" i="4"/>
  <c r="AQ16" i="4"/>
  <c r="AQ46" i="4"/>
  <c r="AQ24" i="4"/>
  <c r="AQ54" i="4"/>
  <c r="AA49" i="4"/>
  <c r="AA19" i="4"/>
  <c r="AA53" i="4"/>
  <c r="AA23" i="4"/>
  <c r="AE46" i="4"/>
  <c r="AE16" i="4"/>
  <c r="AA43" i="4"/>
  <c r="AA13" i="4"/>
  <c r="AI13" i="4"/>
  <c r="AI43" i="4"/>
  <c r="AI21" i="4"/>
  <c r="AI51" i="4"/>
  <c r="AM13" i="4"/>
  <c r="AM43" i="4"/>
  <c r="AM17" i="4"/>
  <c r="AM47" i="4"/>
  <c r="AM25" i="4"/>
  <c r="AM55" i="4"/>
  <c r="AQ43" i="4"/>
  <c r="AQ13" i="4"/>
  <c r="AQ47" i="4"/>
  <c r="AQ17" i="4"/>
  <c r="AQ55" i="4"/>
  <c r="AQ25" i="4"/>
  <c r="AA10" i="4"/>
  <c r="AA40" i="4"/>
  <c r="AE54" i="4"/>
  <c r="AE24" i="4"/>
  <c r="AE52" i="4"/>
  <c r="AE22" i="4"/>
  <c r="AE49" i="4"/>
  <c r="AE19" i="4"/>
  <c r="AE15" i="4"/>
  <c r="AE45" i="4"/>
  <c r="AE42" i="4"/>
  <c r="AE12" i="4"/>
  <c r="AI40" i="4"/>
  <c r="AI10" i="4"/>
  <c r="AA18" i="4"/>
  <c r="AA48" i="4"/>
  <c r="AI44" i="4"/>
  <c r="AI14" i="4"/>
  <c r="AI48" i="4"/>
  <c r="AI18" i="4"/>
  <c r="AI52" i="4"/>
  <c r="AI22" i="4"/>
  <c r="AM40" i="4"/>
  <c r="AM10" i="4"/>
  <c r="AM44" i="4"/>
  <c r="AM14" i="4"/>
  <c r="AM48" i="4"/>
  <c r="AM18" i="4"/>
  <c r="AM52" i="4"/>
  <c r="AM22" i="4"/>
  <c r="AQ40" i="4"/>
  <c r="AQ10" i="4"/>
  <c r="AQ44" i="4"/>
  <c r="AQ14" i="4"/>
  <c r="AA14" i="4"/>
  <c r="AA44" i="4"/>
  <c r="AQ48" i="4"/>
  <c r="AQ18" i="4"/>
  <c r="AQ52" i="4"/>
  <c r="AQ22" i="4"/>
  <c r="AA47" i="4"/>
  <c r="AA17" i="4"/>
  <c r="AA51" i="4"/>
  <c r="AA21" i="4"/>
  <c r="AE10" i="4"/>
  <c r="AE40" i="4"/>
  <c r="AA22" i="4"/>
  <c r="AA52" i="4"/>
  <c r="AE14" i="4"/>
  <c r="AE44" i="4"/>
  <c r="AI41" i="4"/>
  <c r="AI11" i="4"/>
  <c r="AI49" i="4"/>
  <c r="AI19" i="4"/>
  <c r="AM41" i="4"/>
  <c r="AM11" i="4"/>
  <c r="AM23" i="4"/>
  <c r="AM53" i="4"/>
  <c r="AQ45" i="4"/>
  <c r="AQ15" i="4"/>
  <c r="AQ53" i="4"/>
  <c r="AQ23" i="4"/>
  <c r="AA20" i="4"/>
  <c r="AA50" i="4"/>
  <c r="AE23" i="4"/>
  <c r="AE53" i="4"/>
  <c r="AE17" i="4"/>
  <c r="AE47" i="4"/>
  <c r="AE41" i="4"/>
  <c r="AE11" i="4"/>
  <c r="AI46" i="4"/>
  <c r="AI16" i="4"/>
  <c r="AI54" i="4"/>
  <c r="AI24" i="4"/>
  <c r="AM46" i="4"/>
  <c r="AM16" i="4"/>
  <c r="AM54" i="4"/>
  <c r="AM24" i="4"/>
  <c r="AQ20" i="4"/>
  <c r="AQ50" i="4"/>
  <c r="AA45" i="4"/>
  <c r="AA15" i="4"/>
  <c r="AA55" i="4"/>
  <c r="AA25" i="4"/>
  <c r="AE50" i="4"/>
  <c r="AE20" i="4"/>
  <c r="AA41" i="4"/>
  <c r="AA11" i="4"/>
  <c r="AI17" i="4"/>
  <c r="AI47" i="4"/>
  <c r="AI25" i="4"/>
  <c r="AI55" i="4"/>
  <c r="AM21" i="4"/>
  <c r="AM51" i="4"/>
  <c r="AQ51" i="4"/>
  <c r="AQ21" i="4"/>
</calcChain>
</file>

<file path=xl/sharedStrings.xml><?xml version="1.0" encoding="utf-8"?>
<sst xmlns="http://schemas.openxmlformats.org/spreadsheetml/2006/main" count="2047" uniqueCount="141">
  <si>
    <t>Weekly Timesheet</t>
  </si>
  <si>
    <t>b6</t>
  </si>
  <si>
    <t>b7</t>
  </si>
  <si>
    <t>b8</t>
  </si>
  <si>
    <t>b9</t>
  </si>
  <si>
    <t>b10</t>
  </si>
  <si>
    <t>java</t>
  </si>
  <si>
    <t>a5</t>
  </si>
  <si>
    <t>aex1</t>
  </si>
  <si>
    <t>aex2</t>
  </si>
  <si>
    <t>aex3</t>
  </si>
  <si>
    <t>aex4</t>
  </si>
  <si>
    <t>b2</t>
  </si>
  <si>
    <t>b3</t>
  </si>
  <si>
    <t>b4</t>
  </si>
  <si>
    <t>b1</t>
  </si>
  <si>
    <t>aex5</t>
  </si>
  <si>
    <t>a2</t>
  </si>
  <si>
    <t>a3</t>
  </si>
  <si>
    <t>a4</t>
  </si>
  <si>
    <t>a1</t>
  </si>
  <si>
    <t>-</t>
  </si>
  <si>
    <t>b5</t>
  </si>
  <si>
    <t>inrow</t>
  </si>
  <si>
    <t>incol</t>
  </si>
  <si>
    <t>Scheduler output area:</t>
  </si>
  <si>
    <t>Monday</t>
  </si>
  <si>
    <t>Tuesday</t>
  </si>
  <si>
    <t>Wednesday</t>
  </si>
  <si>
    <t>Friday</t>
  </si>
  <si>
    <t>Thursday</t>
  </si>
  <si>
    <t>hided 3-6</t>
  </si>
  <si>
    <t>elec_e8112_h01</t>
  </si>
  <si>
    <t>elec_l8121_l</t>
  </si>
  <si>
    <t>elec_e8112_l</t>
  </si>
  <si>
    <t>elec_e8113_l</t>
  </si>
  <si>
    <t>elec_e8113_h01</t>
  </si>
  <si>
    <t>elec_e8114_l</t>
  </si>
  <si>
    <t>elec_e8119_l</t>
  </si>
  <si>
    <t>elec_e8111_l</t>
  </si>
  <si>
    <t>elec_e8114_h01</t>
  </si>
  <si>
    <t>elec_e8115_l</t>
  </si>
  <si>
    <t>elec_e8117_l</t>
  </si>
  <si>
    <t>elec_e8102_l</t>
  </si>
  <si>
    <t>elec_e8101_h01</t>
  </si>
  <si>
    <t>elec_e8101_h02</t>
  </si>
  <si>
    <t>elec_e8101_l</t>
  </si>
  <si>
    <t>elec_e8103_h01</t>
  </si>
  <si>
    <t>elec_e8104_h01</t>
  </si>
  <si>
    <t>elec_e8103_l</t>
  </si>
  <si>
    <t>elec_e8104_l</t>
  </si>
  <si>
    <t>elec_e8110_l</t>
  </si>
  <si>
    <t>elec_e8115_h01</t>
  </si>
  <si>
    <t>elec_e8116_l</t>
  </si>
  <si>
    <t>elec_e8102_h01</t>
  </si>
  <si>
    <t>elec_e8118_l</t>
  </si>
  <si>
    <t>elec_e8110_h01</t>
  </si>
  <si>
    <t>elec_e8111_h01</t>
  </si>
  <si>
    <t>elec_l8120_l</t>
  </si>
  <si>
    <t>Mon</t>
  </si>
  <si>
    <t>Tue</t>
  </si>
  <si>
    <t>Wed</t>
  </si>
  <si>
    <t>Thu</t>
  </si>
  <si>
    <t>Fri</t>
  </si>
  <si>
    <t>Scheduler output area: PERIOD II</t>
  </si>
  <si>
    <t>Scheduler output area: PERIOD I</t>
  </si>
  <si>
    <t>Scheduler output area: PERIOD III</t>
  </si>
  <si>
    <t>Scheduler output area: PERIOD IV</t>
  </si>
  <si>
    <t>Scheduler output area: PERIOD V</t>
  </si>
  <si>
    <t>TOTAL</t>
  </si>
  <si>
    <t>KOODI</t>
  </si>
  <si>
    <t>KURSSI</t>
  </si>
  <si>
    <t>RYHMÄ</t>
  </si>
  <si>
    <t>HARJOITUSRYHMÄT</t>
  </si>
  <si>
    <t>Periods</t>
  </si>
  <si>
    <t>M-type</t>
  </si>
  <si>
    <t>Major</t>
  </si>
  <si>
    <t>Track</t>
  </si>
  <si>
    <t>Teachercode</t>
  </si>
  <si>
    <t>Teachers</t>
  </si>
  <si>
    <t>ELEC-E8101</t>
  </si>
  <si>
    <t>L</t>
  </si>
  <si>
    <t>H01</t>
  </si>
  <si>
    <t>H02</t>
  </si>
  <si>
    <t>iii-v</t>
  </si>
  <si>
    <t>maobl</t>
  </si>
  <si>
    <t>aee</t>
  </si>
  <si>
    <t>ae1tr1</t>
  </si>
  <si>
    <t>Kai Zenger, Arto Visala</t>
  </si>
  <si>
    <t>ELEC-E8102</t>
  </si>
  <si>
    <t>Valeriy Vyatkin, Cheng Pang</t>
  </si>
  <si>
    <t>ELEC-E8103</t>
  </si>
  <si>
    <t>iii</t>
  </si>
  <si>
    <t>Quan Zhou, Kai Zenger</t>
  </si>
  <si>
    <t>ELEC-E8104</t>
  </si>
  <si>
    <t>Arto Visala, Timo Oksanen</t>
  </si>
  <si>
    <t>ELEC-E8110</t>
  </si>
  <si>
    <t>Valeriy Vyatkin</t>
  </si>
  <si>
    <t>ELEC-E8111</t>
  </si>
  <si>
    <t>masel</t>
  </si>
  <si>
    <t>ae1tr2</t>
  </si>
  <si>
    <t>ELEC-E8112</t>
  </si>
  <si>
    <t>iv</t>
  </si>
  <si>
    <t>Jorma Selkäinaho, Panu Sainio</t>
  </si>
  <si>
    <t>ELEC-E8113</t>
  </si>
  <si>
    <t>Ilkka Seilonen, Valeriy Vyatkin</t>
  </si>
  <si>
    <t>ELEC-E8114</t>
  </si>
  <si>
    <t>Seppo Sierla, Valeriy Vyatkin</t>
  </si>
  <si>
    <t>ELEC-E8115</t>
  </si>
  <si>
    <t>Quan Zhou, Ville Kyrki</t>
  </si>
  <si>
    <t>ELEC-E8116</t>
  </si>
  <si>
    <t>aee2</t>
  </si>
  <si>
    <t>ELEC-E8117</t>
  </si>
  <si>
    <t>Robert Tenno, new Control Prof or Anouar Belahcen</t>
  </si>
  <si>
    <t>ELEC-E8118</t>
  </si>
  <si>
    <t>v</t>
  </si>
  <si>
    <t>Ville Kyrki, Pekka Forsman</t>
  </si>
  <si>
    <t>ELEC-E8119</t>
  </si>
  <si>
    <t>ELEC-L8120</t>
  </si>
  <si>
    <t>NNN</t>
  </si>
  <si>
    <t>ELEC-L8121</t>
  </si>
  <si>
    <t>MMM</t>
  </si>
  <si>
    <t>Digital and Optimal Control</t>
  </si>
  <si>
    <t>Distributed and Intelligent Automation Systems</t>
  </si>
  <si>
    <t>Modelling, Estimation and Dynamic Systems</t>
  </si>
  <si>
    <t xml:space="preserve">Stochastics and Estimation </t>
  </si>
  <si>
    <t>Automation Software Synthesis and Analysis</t>
  </si>
  <si>
    <t>Autonomous Mobile Robots</t>
  </si>
  <si>
    <t>Electric and Hybrid Powertrains in Vehicles</t>
  </si>
  <si>
    <t>Information Systems in Industry</t>
  </si>
  <si>
    <t>Manufacturing Automation Systems Modelling</t>
  </si>
  <si>
    <t>Micro and Nano Robotics</t>
  </si>
  <si>
    <t>Model-Based Control Systems</t>
  </si>
  <si>
    <t xml:space="preserve">Modelling and Control of Field Systems </t>
  </si>
  <si>
    <t>Robot Vision</t>
  </si>
  <si>
    <t>Robotics: Manipulation, Decision Making and Learning</t>
  </si>
  <si>
    <t>Postgraduate seminar in Automation, Systems and Control Engineering - Series A</t>
  </si>
  <si>
    <t>Postgraduate seminar in Automation, Systems and Control Engineering - Series B</t>
  </si>
  <si>
    <t>LYHENNE</t>
  </si>
  <si>
    <t xml:space="preserve">SCHEDULER&gt; </t>
  </si>
  <si>
    <t>&lt;ANALYSIS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</si>
</sst>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0" fillId="0" borderId="16" xfId="0" applyBorder="1"/>
    <xf numFmtId="0" fontId="0" fillId="3" borderId="0" xfId="0" applyFill="1" applyBorder="1"/>
    <xf numFmtId="0" fontId="0" fillId="3" borderId="17" xfId="0" applyFill="1" applyBorder="1"/>
    <xf numFmtId="0" fontId="0" fillId="0" borderId="17" xfId="0" applyBorder="1"/>
    <xf numFmtId="0" fontId="0" fillId="0" borderId="2" xfId="0" applyBorder="1"/>
    <xf numFmtId="0" fontId="0" fillId="3" borderId="3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25" sqref="U25"/>
    </sheetView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</cols>
  <sheetData>
    <row r="1" spans="1:24" ht="45" customHeight="1" x14ac:dyDescent="0.3">
      <c r="A1" t="s">
        <v>0</v>
      </c>
    </row>
    <row r="2" spans="1:24" x14ac:dyDescent="0.3">
      <c r="A2" t="s">
        <v>31</v>
      </c>
      <c r="E2" t="s">
        <v>25</v>
      </c>
    </row>
    <row r="3" spans="1:24" x14ac:dyDescent="0.3">
      <c r="E3" t="s">
        <v>56</v>
      </c>
      <c r="F3" t="s">
        <v>57</v>
      </c>
      <c r="G3" t="s">
        <v>32</v>
      </c>
      <c r="H3" t="s">
        <v>34</v>
      </c>
      <c r="I3" t="s">
        <v>36</v>
      </c>
      <c r="J3" t="s">
        <v>35</v>
      </c>
      <c r="K3" t="s">
        <v>37</v>
      </c>
      <c r="L3" t="s">
        <v>39</v>
      </c>
      <c r="M3" t="s">
        <v>40</v>
      </c>
      <c r="N3" t="s">
        <v>41</v>
      </c>
      <c r="O3" t="s">
        <v>42</v>
      </c>
      <c r="P3" t="s">
        <v>46</v>
      </c>
      <c r="Q3" t="s">
        <v>52</v>
      </c>
      <c r="R3" t="s">
        <v>55</v>
      </c>
      <c r="S3" t="s">
        <v>43</v>
      </c>
      <c r="T3" t="s">
        <v>44</v>
      </c>
      <c r="U3" t="s">
        <v>45</v>
      </c>
      <c r="V3" t="s">
        <v>54</v>
      </c>
      <c r="W3" t="s">
        <v>47</v>
      </c>
      <c r="X3" t="s">
        <v>48</v>
      </c>
    </row>
    <row r="4" spans="1:24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53</v>
      </c>
      <c r="U4" t="s">
        <v>6</v>
      </c>
      <c r="V4" t="s">
        <v>49</v>
      </c>
      <c r="W4" t="s">
        <v>50</v>
      </c>
      <c r="X4" t="s">
        <v>51</v>
      </c>
    </row>
    <row r="5" spans="1:24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elec_e8110_h01</v>
      </c>
      <c r="F10" s="5"/>
      <c r="G10" s="5"/>
      <c r="H10" s="6"/>
      <c r="I10" s="4" t="str">
        <f t="shared" ref="I10:I25" si="1">INDEX($E$3:$X$6,$D10,$C10+I$9)</f>
        <v>elec_e8113_h01</v>
      </c>
      <c r="J10" s="5"/>
      <c r="K10" s="5"/>
      <c r="L10" s="6"/>
      <c r="M10" s="4" t="str">
        <f t="shared" ref="M10:M25" si="2">INDEX($E$3:$X$6,$D10,$C10+M$9)</f>
        <v>elec_e8114_h01</v>
      </c>
      <c r="N10" s="5"/>
      <c r="O10" s="5"/>
      <c r="P10" s="6"/>
      <c r="Q10" s="4" t="str">
        <f t="shared" ref="Q10:Q25" si="3">INDEX($E$3:$X$6,$D10,$C10+Q$9)</f>
        <v>elec_e8115_h01</v>
      </c>
      <c r="R10" s="5"/>
      <c r="S10" s="5"/>
      <c r="T10" s="6"/>
      <c r="U10" s="4" t="str">
        <f t="shared" ref="U10:U25" si="4">INDEX($E$3:$X$6,$D10,$C10+U$9)</f>
        <v>elec_e8101_h02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java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elec_e8111_h01</v>
      </c>
      <c r="F14" s="5"/>
      <c r="G14" s="5"/>
      <c r="H14" s="6"/>
      <c r="I14" s="4" t="str">
        <f t="shared" si="1"/>
        <v>elec_e8113_l</v>
      </c>
      <c r="J14" s="5"/>
      <c r="K14" s="5"/>
      <c r="L14" s="6"/>
      <c r="M14" s="4" t="str">
        <f t="shared" si="2"/>
        <v>elec_e8115_l</v>
      </c>
      <c r="N14" s="5"/>
      <c r="O14" s="5"/>
      <c r="P14" s="6"/>
      <c r="Q14" s="4" t="str">
        <f t="shared" si="3"/>
        <v>elec_e8118_l</v>
      </c>
      <c r="R14" s="5"/>
      <c r="S14" s="5"/>
      <c r="T14" s="6"/>
      <c r="U14" s="4" t="str">
        <f t="shared" si="4"/>
        <v>elec_e8102_h01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elec_e8103_l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elec_e8112_h01</v>
      </c>
      <c r="F18" s="5"/>
      <c r="G18" s="5"/>
      <c r="H18" s="6"/>
      <c r="I18" s="4" t="str">
        <f t="shared" si="1"/>
        <v>elec_e8114_l</v>
      </c>
      <c r="J18" s="5"/>
      <c r="K18" s="5"/>
      <c r="L18" s="6"/>
      <c r="M18" s="4" t="str">
        <f t="shared" si="2"/>
        <v>elec_e8117_l</v>
      </c>
      <c r="N18" s="5"/>
      <c r="O18" s="5"/>
      <c r="P18" s="6"/>
      <c r="Q18" s="4" t="str">
        <f t="shared" si="3"/>
        <v>elec_e8102_l</v>
      </c>
      <c r="R18" s="5"/>
      <c r="S18" s="5"/>
      <c r="T18" s="6"/>
      <c r="U18" s="4" t="str">
        <f t="shared" si="4"/>
        <v>elec_e8103_h01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elec_e8104_l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elec_e8112_l</v>
      </c>
      <c r="F22" s="5"/>
      <c r="G22" s="5"/>
      <c r="H22" s="6"/>
      <c r="I22" s="4" t="str">
        <f t="shared" si="1"/>
        <v>elec_e8111_l</v>
      </c>
      <c r="J22" s="5"/>
      <c r="K22" s="5"/>
      <c r="L22" s="6"/>
      <c r="M22" s="4" t="str">
        <f t="shared" si="2"/>
        <v>elec_e8101_l</v>
      </c>
      <c r="N22" s="5"/>
      <c r="O22" s="5"/>
      <c r="P22" s="6"/>
      <c r="Q22" s="4" t="str">
        <f t="shared" si="3"/>
        <v>elec_e8101_h01</v>
      </c>
      <c r="R22" s="5"/>
      <c r="S22" s="5"/>
      <c r="T22" s="6"/>
      <c r="U22" s="4" t="str">
        <f t="shared" si="4"/>
        <v>elec_e8104_h01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elec_e8116_l</v>
      </c>
      <c r="R23" s="8"/>
      <c r="S23" s="8"/>
      <c r="T23" s="9"/>
      <c r="U23" s="7" t="str">
        <f t="shared" si="4"/>
        <v>elec_e8110_l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A7" workbookViewId="0"/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</cols>
  <sheetData>
    <row r="1" spans="1:24" ht="45" customHeight="1" x14ac:dyDescent="0.3">
      <c r="A1" t="s">
        <v>0</v>
      </c>
    </row>
    <row r="2" spans="1:24" x14ac:dyDescent="0.3">
      <c r="E2" t="s">
        <v>25</v>
      </c>
    </row>
    <row r="3" spans="1:24" x14ac:dyDescent="0.3">
      <c r="E3" t="s">
        <v>21</v>
      </c>
      <c r="F3" t="s">
        <v>21</v>
      </c>
      <c r="G3" t="s">
        <v>21</v>
      </c>
      <c r="H3" t="s">
        <v>21</v>
      </c>
      <c r="I3" t="s">
        <v>36</v>
      </c>
      <c r="J3" t="s">
        <v>35</v>
      </c>
      <c r="K3" t="s">
        <v>37</v>
      </c>
      <c r="L3" t="s">
        <v>21</v>
      </c>
      <c r="M3" t="s">
        <v>40</v>
      </c>
      <c r="N3" t="s">
        <v>41</v>
      </c>
      <c r="O3" t="s">
        <v>42</v>
      </c>
      <c r="P3" t="s">
        <v>21</v>
      </c>
      <c r="Q3" t="s">
        <v>52</v>
      </c>
      <c r="R3" t="s">
        <v>55</v>
      </c>
      <c r="S3" t="s">
        <v>21</v>
      </c>
      <c r="T3" t="s">
        <v>53</v>
      </c>
      <c r="U3" t="s">
        <v>21</v>
      </c>
      <c r="V3" t="s">
        <v>58</v>
      </c>
      <c r="W3" t="s">
        <v>33</v>
      </c>
      <c r="X3" t="s">
        <v>38</v>
      </c>
    </row>
    <row r="4" spans="1:24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</row>
    <row r="5" spans="1:24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-</v>
      </c>
      <c r="F10" s="5"/>
      <c r="G10" s="5"/>
      <c r="H10" s="6"/>
      <c r="I10" s="4" t="str">
        <f t="shared" ref="I10:I25" si="1">INDEX($E$3:$X$6,$D10,$C10+I$9)</f>
        <v>elec_e8113_h01</v>
      </c>
      <c r="J10" s="5"/>
      <c r="K10" s="5"/>
      <c r="L10" s="6"/>
      <c r="M10" s="4" t="str">
        <f t="shared" ref="M10:M25" si="2">INDEX($E$3:$X$6,$D10,$C10+M$9)</f>
        <v>elec_e8114_h01</v>
      </c>
      <c r="N10" s="5"/>
      <c r="O10" s="5"/>
      <c r="P10" s="6"/>
      <c r="Q10" s="4" t="str">
        <f t="shared" ref="Q10:Q25" si="3">INDEX($E$3:$X$6,$D10,$C10+Q$9)</f>
        <v>elec_e8115_h01</v>
      </c>
      <c r="R10" s="5"/>
      <c r="S10" s="5"/>
      <c r="T10" s="6"/>
      <c r="U10" s="4" t="str">
        <f t="shared" ref="U10:U25" si="4">INDEX($E$3:$X$6,$D10,$C10+U$9)</f>
        <v>-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-</v>
      </c>
      <c r="F14" s="5"/>
      <c r="G14" s="5"/>
      <c r="H14" s="6"/>
      <c r="I14" s="4" t="str">
        <f t="shared" si="1"/>
        <v>elec_e8113_l</v>
      </c>
      <c r="J14" s="5"/>
      <c r="K14" s="5"/>
      <c r="L14" s="6"/>
      <c r="M14" s="4" t="str">
        <f t="shared" si="2"/>
        <v>elec_e8115_l</v>
      </c>
      <c r="N14" s="5"/>
      <c r="O14" s="5"/>
      <c r="P14" s="6"/>
      <c r="Q14" s="4" t="str">
        <f t="shared" si="3"/>
        <v>elec_e8118_l</v>
      </c>
      <c r="R14" s="5"/>
      <c r="S14" s="5"/>
      <c r="T14" s="6"/>
      <c r="U14" s="4" t="str">
        <f t="shared" si="4"/>
        <v>elec_l8120_l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-</v>
      </c>
      <c r="F18" s="5"/>
      <c r="G18" s="5"/>
      <c r="H18" s="6"/>
      <c r="I18" s="4" t="str">
        <f t="shared" si="1"/>
        <v>elec_e8114_l</v>
      </c>
      <c r="J18" s="5"/>
      <c r="K18" s="5"/>
      <c r="L18" s="6"/>
      <c r="M18" s="4" t="str">
        <f t="shared" si="2"/>
        <v>elec_e8117_l</v>
      </c>
      <c r="N18" s="5"/>
      <c r="O18" s="5"/>
      <c r="P18" s="6"/>
      <c r="Q18" s="4" t="str">
        <f t="shared" si="3"/>
        <v>-</v>
      </c>
      <c r="R18" s="5"/>
      <c r="S18" s="5"/>
      <c r="T18" s="6"/>
      <c r="U18" s="4" t="str">
        <f t="shared" si="4"/>
        <v>elec_l8121_l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-</v>
      </c>
      <c r="F22" s="5"/>
      <c r="G22" s="5"/>
      <c r="H22" s="6"/>
      <c r="I22" s="4" t="str">
        <f t="shared" si="1"/>
        <v>-</v>
      </c>
      <c r="J22" s="5"/>
      <c r="K22" s="5"/>
      <c r="L22" s="6"/>
      <c r="M22" s="4" t="str">
        <f t="shared" si="2"/>
        <v>-</v>
      </c>
      <c r="N22" s="5"/>
      <c r="O22" s="5"/>
      <c r="P22" s="6"/>
      <c r="Q22" s="4" t="str">
        <f t="shared" si="3"/>
        <v>elec_e8116_l</v>
      </c>
      <c r="R22" s="5"/>
      <c r="S22" s="5"/>
      <c r="T22" s="6"/>
      <c r="U22" s="4" t="str">
        <f t="shared" si="4"/>
        <v>elec_e8119_l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-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workbookViewId="0">
      <selection activeCell="K13" sqref="K13"/>
    </sheetView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  <col min="29" max="30" customWidth="true" width="3.77734375" collapsed="true"/>
    <col min="33" max="34" customWidth="true" width="3.77734375" collapsed="true"/>
    <col min="37" max="38" customWidth="true" width="3.77734375" collapsed="true"/>
    <col min="41" max="42" customWidth="true" width="3.77734375" collapsed="true"/>
    <col min="45" max="46" customWidth="true" width="3.77734375" collapsed="true"/>
  </cols>
  <sheetData>
    <row r="1" spans="1:46" ht="45" customHeight="1" x14ac:dyDescent="0.3">
      <c r="A1" t="s">
        <v>0</v>
      </c>
    </row>
    <row r="2" spans="1:46" x14ac:dyDescent="0.3">
      <c r="E2" t="s">
        <v>65</v>
      </c>
    </row>
    <row r="3" spans="1:46" x14ac:dyDescent="0.3">
      <c r="E3" t="s">
        <v>56</v>
      </c>
      <c r="F3" t="s">
        <v>57</v>
      </c>
      <c r="G3" t="s">
        <v>32</v>
      </c>
      <c r="H3" t="s">
        <v>34</v>
      </c>
      <c r="I3" t="s">
        <v>36</v>
      </c>
      <c r="J3" t="s">
        <v>35</v>
      </c>
      <c r="K3" t="s">
        <v>37</v>
      </c>
      <c r="L3" t="s">
        <v>39</v>
      </c>
      <c r="M3" t="s">
        <v>40</v>
      </c>
      <c r="N3" t="s">
        <v>41</v>
      </c>
      <c r="O3" t="s">
        <v>42</v>
      </c>
      <c r="P3" t="s">
        <v>46</v>
      </c>
      <c r="Q3" t="s">
        <v>52</v>
      </c>
      <c r="R3" t="s">
        <v>55</v>
      </c>
      <c r="S3" t="s">
        <v>43</v>
      </c>
      <c r="T3" t="s">
        <v>44</v>
      </c>
      <c r="U3" t="s">
        <v>45</v>
      </c>
      <c r="V3" t="s">
        <v>54</v>
      </c>
      <c r="W3" t="s">
        <v>47</v>
      </c>
      <c r="X3" t="s">
        <v>48</v>
      </c>
    </row>
    <row r="4" spans="1:46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53</v>
      </c>
      <c r="U4" t="s">
        <v>6</v>
      </c>
      <c r="V4" t="s">
        <v>49</v>
      </c>
      <c r="W4" t="s">
        <v>50</v>
      </c>
      <c r="X4" t="s">
        <v>51</v>
      </c>
    </row>
    <row r="5" spans="1:46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46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7" spans="1:46" x14ac:dyDescent="0.3">
      <c r="E7" s="14" t="s">
        <v>26</v>
      </c>
      <c r="H7" s="14"/>
      <c r="I7" s="14" t="s">
        <v>27</v>
      </c>
      <c r="L7" s="14"/>
      <c r="M7" s="14" t="s">
        <v>28</v>
      </c>
      <c r="P7" s="14"/>
      <c r="Q7" s="14" t="s">
        <v>30</v>
      </c>
      <c r="T7" s="14"/>
      <c r="U7" s="14" t="s">
        <v>29</v>
      </c>
      <c r="X7" s="14"/>
    </row>
    <row r="8" spans="1:46" x14ac:dyDescent="0.3">
      <c r="E8" s="14" t="s">
        <v>59</v>
      </c>
      <c r="F8" s="14"/>
      <c r="I8" s="14" t="s">
        <v>60</v>
      </c>
      <c r="J8" s="14"/>
      <c r="M8" s="14" t="s">
        <v>61</v>
      </c>
      <c r="N8" s="14"/>
      <c r="Q8" s="14" t="s">
        <v>62</v>
      </c>
      <c r="R8" s="14"/>
      <c r="U8" s="14" t="s">
        <v>63</v>
      </c>
      <c r="AA8" s="14" t="s">
        <v>26</v>
      </c>
      <c r="AE8" s="14" t="s">
        <v>27</v>
      </c>
      <c r="AI8" s="14" t="s">
        <v>28</v>
      </c>
      <c r="AM8" s="14" t="s">
        <v>30</v>
      </c>
      <c r="AQ8" s="14" t="s">
        <v>29</v>
      </c>
    </row>
    <row r="9" spans="1:46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  <c r="AA9" s="19"/>
      <c r="AB9" s="19"/>
      <c r="AC9" s="19"/>
      <c r="AD9" s="19"/>
      <c r="AE9" s="19"/>
      <c r="AF9" s="19"/>
      <c r="AG9" s="19"/>
      <c r="AH9" s="19"/>
      <c r="AI9" s="19">
        <v>8</v>
      </c>
      <c r="AJ9" s="19"/>
      <c r="AK9" s="19"/>
      <c r="AL9" s="19"/>
      <c r="AM9" s="19">
        <v>12</v>
      </c>
      <c r="AN9" s="19"/>
      <c r="AO9" s="19"/>
      <c r="AP9" s="19"/>
      <c r="AQ9" s="19">
        <v>16</v>
      </c>
      <c r="AR9" s="19"/>
      <c r="AS9" s="19"/>
      <c r="AT9" s="19"/>
    </row>
    <row r="10" spans="1:46" ht="15" thickBot="1" x14ac:dyDescent="0.35">
      <c r="C10" s="19">
        <v>1</v>
      </c>
      <c r="D10" s="19">
        <v>1</v>
      </c>
      <c r="E10" s="4" t="str">
        <f t="shared" ref="E10:E25" si="0">INDEX($E$3:$X$6,$D10,$C10+E$9)</f>
        <v>elec_e8110_h01</v>
      </c>
      <c r="F10" s="5"/>
      <c r="G10" s="5"/>
      <c r="H10" s="6"/>
      <c r="I10" s="4" t="str">
        <f t="shared" ref="I10:I25" si="1">INDEX($E$3:$X$6,$D10,$C10+I$9)</f>
        <v>elec_e8113_h01</v>
      </c>
      <c r="J10" s="5"/>
      <c r="K10" s="5"/>
      <c r="L10" s="6"/>
      <c r="M10" s="4" t="str">
        <f t="shared" ref="M10:M25" si="2">INDEX($E$3:$X$6,$D10,$C10+M$9)</f>
        <v>elec_e8114_h01</v>
      </c>
      <c r="N10" s="5"/>
      <c r="O10" s="5"/>
      <c r="P10" s="6"/>
      <c r="Q10" s="4" t="str">
        <f t="shared" ref="Q10:Q25" si="3">INDEX($E$3:$X$6,$D10,$C10+Q$9)</f>
        <v>elec_e8115_h01</v>
      </c>
      <c r="R10" s="5"/>
      <c r="S10" s="5"/>
      <c r="T10" s="6"/>
      <c r="U10" s="4" t="str">
        <f t="shared" ref="U10:U25" si="4">INDEX($E$3:$X$6,$D10,$C10+U$9)</f>
        <v>elec_e8101_h02</v>
      </c>
      <c r="V10" s="5"/>
      <c r="W10" s="5"/>
      <c r="X10" s="6"/>
      <c r="AA10" s="4" t="str">
        <f>HLOOKUP(AC10,$E$8:$X$25,AD10+2,FALSE)</f>
        <v>elec_e8110_h01</v>
      </c>
      <c r="AB10" s="5"/>
      <c r="AC10" s="20" t="s">
        <v>59</v>
      </c>
      <c r="AD10" s="20">
        <v>1</v>
      </c>
      <c r="AE10" s="4" t="str">
        <f>HLOOKUP(AG10,$E$8:$X$25,AH10+2,FALSE)</f>
        <v>elec_e8113_h01</v>
      </c>
      <c r="AF10" s="5"/>
      <c r="AG10" s="20" t="s">
        <v>60</v>
      </c>
      <c r="AH10" s="20">
        <v>1</v>
      </c>
      <c r="AI10" s="4" t="str">
        <f>HLOOKUP(AK10,$E$8:$X$25,AL10+2,FALSE)</f>
        <v>elec_e8114_h01</v>
      </c>
      <c r="AJ10" s="5"/>
      <c r="AK10" s="20" t="s">
        <v>61</v>
      </c>
      <c r="AL10" s="20">
        <v>1</v>
      </c>
      <c r="AM10" s="4" t="str">
        <f>HLOOKUP(AO10,$E$8:$X$25,AP10+2,FALSE)</f>
        <v>elec_e8115_h01</v>
      </c>
      <c r="AN10" s="5"/>
      <c r="AO10" s="20" t="s">
        <v>62</v>
      </c>
      <c r="AP10" s="20">
        <v>1</v>
      </c>
      <c r="AQ10" s="4" t="str">
        <f>HLOOKUP(AS10,$E$8:$X$25,AT10+2,FALSE)</f>
        <v>elec_e8101_h02</v>
      </c>
      <c r="AR10" s="5"/>
      <c r="AS10" s="20" t="s">
        <v>63</v>
      </c>
      <c r="AT10" s="20">
        <v>1</v>
      </c>
    </row>
    <row r="11" spans="1:46" ht="15" thickBot="1" x14ac:dyDescent="0.35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java</v>
      </c>
      <c r="V11" s="8"/>
      <c r="W11" s="8"/>
      <c r="X11" s="9"/>
      <c r="AA11" s="4" t="str">
        <f t="shared" ref="AA11:AA25" si="5">HLOOKUP(AC11,$E$8:$X$25,AD11+2,FALSE)</f>
        <v>-</v>
      </c>
      <c r="AB11" s="8"/>
      <c r="AC11" s="20" t="s">
        <v>59</v>
      </c>
      <c r="AD11" s="20">
        <v>2</v>
      </c>
      <c r="AE11" s="4" t="str">
        <f t="shared" ref="AE11:AE25" si="6">HLOOKUP(AG11,$E$8:$X$25,AH11+2,FALSE)</f>
        <v>-</v>
      </c>
      <c r="AF11" s="8"/>
      <c r="AG11" s="20" t="s">
        <v>60</v>
      </c>
      <c r="AH11" s="20">
        <v>2</v>
      </c>
      <c r="AI11" s="4" t="str">
        <f t="shared" ref="AI11:AI25" si="7">HLOOKUP(AK11,$E$8:$X$25,AL11+2,FALSE)</f>
        <v>-</v>
      </c>
      <c r="AJ11" s="8"/>
      <c r="AK11" s="20" t="s">
        <v>61</v>
      </c>
      <c r="AL11" s="20">
        <v>2</v>
      </c>
      <c r="AM11" s="4" t="str">
        <f t="shared" ref="AM11:AM25" si="8">HLOOKUP(AO11,$E$8:$X$25,AP11+2,FALSE)</f>
        <v>-</v>
      </c>
      <c r="AN11" s="8"/>
      <c r="AO11" s="20" t="s">
        <v>62</v>
      </c>
      <c r="AP11" s="20">
        <v>2</v>
      </c>
      <c r="AQ11" s="4" t="str">
        <f t="shared" ref="AQ11:AQ25" si="9">HLOOKUP(AS11,$E$8:$X$25,AT11+2,FALSE)</f>
        <v>java</v>
      </c>
      <c r="AR11" s="8"/>
      <c r="AS11" s="20" t="s">
        <v>63</v>
      </c>
      <c r="AT11" s="20">
        <v>2</v>
      </c>
    </row>
    <row r="12" spans="1:46" ht="15" thickBot="1" x14ac:dyDescent="0.35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  <c r="AA12" s="4" t="str">
        <f t="shared" si="5"/>
        <v>-</v>
      </c>
      <c r="AB12" s="8"/>
      <c r="AC12" s="20" t="s">
        <v>59</v>
      </c>
      <c r="AD12" s="20">
        <v>3</v>
      </c>
      <c r="AE12" s="4" t="str">
        <f t="shared" si="6"/>
        <v>-</v>
      </c>
      <c r="AF12" s="8"/>
      <c r="AG12" s="20" t="s">
        <v>60</v>
      </c>
      <c r="AH12" s="20">
        <v>3</v>
      </c>
      <c r="AI12" s="4" t="str">
        <f t="shared" si="7"/>
        <v>-</v>
      </c>
      <c r="AJ12" s="8"/>
      <c r="AK12" s="20" t="s">
        <v>61</v>
      </c>
      <c r="AL12" s="20">
        <v>3</v>
      </c>
      <c r="AM12" s="4" t="str">
        <f t="shared" si="8"/>
        <v>-</v>
      </c>
      <c r="AN12" s="8"/>
      <c r="AO12" s="20" t="s">
        <v>62</v>
      </c>
      <c r="AP12" s="20">
        <v>3</v>
      </c>
      <c r="AQ12" s="4" t="str">
        <f t="shared" si="9"/>
        <v>-</v>
      </c>
      <c r="AR12" s="8"/>
      <c r="AS12" s="20" t="s">
        <v>63</v>
      </c>
      <c r="AT12" s="20">
        <v>3</v>
      </c>
    </row>
    <row r="13" spans="1:46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  <c r="AA13" s="4" t="str">
        <f t="shared" si="5"/>
        <v>-</v>
      </c>
      <c r="AB13" s="1"/>
      <c r="AC13" s="20" t="s">
        <v>59</v>
      </c>
      <c r="AD13" s="20">
        <v>4</v>
      </c>
      <c r="AE13" s="4" t="str">
        <f t="shared" si="6"/>
        <v>-</v>
      </c>
      <c r="AF13" s="1"/>
      <c r="AG13" s="20" t="s">
        <v>60</v>
      </c>
      <c r="AH13" s="20">
        <v>4</v>
      </c>
      <c r="AI13" s="4" t="str">
        <f t="shared" si="7"/>
        <v>-</v>
      </c>
      <c r="AJ13" s="1"/>
      <c r="AK13" s="20" t="s">
        <v>61</v>
      </c>
      <c r="AL13" s="20">
        <v>4</v>
      </c>
      <c r="AM13" s="4" t="str">
        <f t="shared" si="8"/>
        <v>-</v>
      </c>
      <c r="AN13" s="1"/>
      <c r="AO13" s="20" t="s">
        <v>62</v>
      </c>
      <c r="AP13" s="20">
        <v>4</v>
      </c>
      <c r="AQ13" s="4" t="str">
        <f t="shared" si="9"/>
        <v>-</v>
      </c>
      <c r="AR13" s="1"/>
      <c r="AS13" s="20" t="s">
        <v>63</v>
      </c>
      <c r="AT13" s="20">
        <v>4</v>
      </c>
    </row>
    <row r="14" spans="1:46" ht="15" thickBot="1" x14ac:dyDescent="0.35">
      <c r="C14" s="19">
        <v>2</v>
      </c>
      <c r="D14" s="19">
        <v>1</v>
      </c>
      <c r="E14" s="4" t="str">
        <f t="shared" si="0"/>
        <v>elec_e8111_h01</v>
      </c>
      <c r="F14" s="5"/>
      <c r="G14" s="5"/>
      <c r="H14" s="6"/>
      <c r="I14" s="4" t="str">
        <f t="shared" si="1"/>
        <v>elec_e8113_l</v>
      </c>
      <c r="J14" s="5"/>
      <c r="K14" s="5"/>
      <c r="L14" s="6"/>
      <c r="M14" s="4" t="str">
        <f t="shared" si="2"/>
        <v>elec_e8115_l</v>
      </c>
      <c r="N14" s="5"/>
      <c r="O14" s="5"/>
      <c r="P14" s="6"/>
      <c r="Q14" s="4" t="str">
        <f t="shared" si="3"/>
        <v>elec_e8118_l</v>
      </c>
      <c r="R14" s="5"/>
      <c r="S14" s="5"/>
      <c r="T14" s="6"/>
      <c r="U14" s="4" t="str">
        <f t="shared" si="4"/>
        <v>elec_e8102_h01</v>
      </c>
      <c r="V14" s="5"/>
      <c r="W14" s="5"/>
      <c r="X14" s="6"/>
      <c r="AA14" s="4" t="str">
        <f t="shared" si="5"/>
        <v>elec_e8102_h01</v>
      </c>
      <c r="AB14" s="5"/>
      <c r="AC14" s="20" t="s">
        <v>63</v>
      </c>
      <c r="AD14" s="20">
        <v>5</v>
      </c>
      <c r="AE14" s="4" t="str">
        <f t="shared" si="6"/>
        <v>elec_e8113_l</v>
      </c>
      <c r="AF14" s="5"/>
      <c r="AG14" s="20" t="s">
        <v>60</v>
      </c>
      <c r="AH14" s="20">
        <v>5</v>
      </c>
      <c r="AI14" s="4" t="str">
        <f t="shared" si="7"/>
        <v>elec_e8115_l</v>
      </c>
      <c r="AJ14" s="5"/>
      <c r="AK14" s="20" t="s">
        <v>61</v>
      </c>
      <c r="AL14" s="20">
        <v>5</v>
      </c>
      <c r="AM14" s="4" t="str">
        <f t="shared" si="8"/>
        <v>elec_e8118_l</v>
      </c>
      <c r="AN14" s="5"/>
      <c r="AO14" s="20" t="s">
        <v>62</v>
      </c>
      <c r="AP14" s="20">
        <v>5</v>
      </c>
      <c r="AQ14" s="4" t="str">
        <f t="shared" si="9"/>
        <v>elec_e8102_h01</v>
      </c>
      <c r="AR14" s="5"/>
      <c r="AS14" s="20" t="s">
        <v>63</v>
      </c>
      <c r="AT14" s="20">
        <v>5</v>
      </c>
    </row>
    <row r="15" spans="1:46" ht="15" thickBot="1" x14ac:dyDescent="0.35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elec_e8103_l</v>
      </c>
      <c r="V15" s="8"/>
      <c r="W15" s="8"/>
      <c r="X15" s="9"/>
      <c r="AA15" s="4" t="str">
        <f t="shared" si="5"/>
        <v>-</v>
      </c>
      <c r="AB15" s="8"/>
      <c r="AC15" s="20" t="s">
        <v>59</v>
      </c>
      <c r="AD15" s="20">
        <v>6</v>
      </c>
      <c r="AE15" s="4" t="str">
        <f t="shared" si="6"/>
        <v>-</v>
      </c>
      <c r="AF15" s="8"/>
      <c r="AG15" s="20" t="s">
        <v>60</v>
      </c>
      <c r="AH15" s="20">
        <v>6</v>
      </c>
      <c r="AI15" s="4" t="str">
        <f t="shared" si="7"/>
        <v>-</v>
      </c>
      <c r="AJ15" s="8"/>
      <c r="AK15" s="20" t="s">
        <v>61</v>
      </c>
      <c r="AL15" s="20">
        <v>6</v>
      </c>
      <c r="AM15" s="4" t="str">
        <f t="shared" si="8"/>
        <v>-</v>
      </c>
      <c r="AN15" s="8"/>
      <c r="AO15" s="20" t="s">
        <v>62</v>
      </c>
      <c r="AP15" s="20">
        <v>6</v>
      </c>
      <c r="AQ15" s="4" t="str">
        <f t="shared" si="9"/>
        <v>elec_e8103_l</v>
      </c>
      <c r="AR15" s="8"/>
      <c r="AS15" s="20" t="s">
        <v>63</v>
      </c>
      <c r="AT15" s="20">
        <v>6</v>
      </c>
    </row>
    <row r="16" spans="1:46" ht="15" thickBot="1" x14ac:dyDescent="0.35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  <c r="AA16" s="4" t="str">
        <f t="shared" si="5"/>
        <v>-</v>
      </c>
      <c r="AB16" s="8"/>
      <c r="AC16" s="20" t="s">
        <v>59</v>
      </c>
      <c r="AD16" s="20">
        <v>7</v>
      </c>
      <c r="AE16" s="4" t="str">
        <f t="shared" si="6"/>
        <v>-</v>
      </c>
      <c r="AF16" s="8"/>
      <c r="AG16" s="20" t="s">
        <v>60</v>
      </c>
      <c r="AH16" s="20">
        <v>7</v>
      </c>
      <c r="AI16" s="4" t="str">
        <f t="shared" si="7"/>
        <v>-</v>
      </c>
      <c r="AJ16" s="8"/>
      <c r="AK16" s="20" t="s">
        <v>61</v>
      </c>
      <c r="AL16" s="20">
        <v>7</v>
      </c>
      <c r="AM16" s="4" t="str">
        <f t="shared" si="8"/>
        <v>-</v>
      </c>
      <c r="AN16" s="8"/>
      <c r="AO16" s="20" t="s">
        <v>62</v>
      </c>
      <c r="AP16" s="20">
        <v>7</v>
      </c>
      <c r="AQ16" s="4" t="str">
        <f t="shared" si="9"/>
        <v>-</v>
      </c>
      <c r="AR16" s="8"/>
      <c r="AS16" s="20" t="s">
        <v>63</v>
      </c>
      <c r="AT16" s="20">
        <v>7</v>
      </c>
    </row>
    <row r="17" spans="3:46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  <c r="AA17" s="4" t="str">
        <f t="shared" si="5"/>
        <v>-</v>
      </c>
      <c r="AB17" s="1"/>
      <c r="AC17" s="20" t="s">
        <v>59</v>
      </c>
      <c r="AD17" s="20">
        <v>8</v>
      </c>
      <c r="AE17" s="4" t="str">
        <f t="shared" si="6"/>
        <v>-</v>
      </c>
      <c r="AF17" s="1"/>
      <c r="AG17" s="20" t="s">
        <v>60</v>
      </c>
      <c r="AH17" s="20">
        <v>8</v>
      </c>
      <c r="AI17" s="4" t="str">
        <f t="shared" si="7"/>
        <v>-</v>
      </c>
      <c r="AJ17" s="1"/>
      <c r="AK17" s="20" t="s">
        <v>61</v>
      </c>
      <c r="AL17" s="20">
        <v>8</v>
      </c>
      <c r="AM17" s="4" t="str">
        <f t="shared" si="8"/>
        <v>-</v>
      </c>
      <c r="AN17" s="1"/>
      <c r="AO17" s="20" t="s">
        <v>62</v>
      </c>
      <c r="AP17" s="20">
        <v>8</v>
      </c>
      <c r="AQ17" s="4" t="str">
        <f t="shared" si="9"/>
        <v>-</v>
      </c>
      <c r="AR17" s="1"/>
      <c r="AS17" s="20" t="s">
        <v>63</v>
      </c>
      <c r="AT17" s="20">
        <v>8</v>
      </c>
    </row>
    <row r="18" spans="3:46" ht="15" thickBot="1" x14ac:dyDescent="0.35">
      <c r="C18" s="19">
        <v>3</v>
      </c>
      <c r="D18" s="19">
        <v>1</v>
      </c>
      <c r="E18" s="4" t="str">
        <f t="shared" si="0"/>
        <v>elec_e8112_h01</v>
      </c>
      <c r="F18" s="5"/>
      <c r="G18" s="5"/>
      <c r="H18" s="6"/>
      <c r="I18" s="4" t="str">
        <f t="shared" si="1"/>
        <v>elec_e8114_l</v>
      </c>
      <c r="J18" s="5"/>
      <c r="K18" s="5"/>
      <c r="L18" s="6"/>
      <c r="M18" s="4" t="str">
        <f t="shared" si="2"/>
        <v>elec_e8117_l</v>
      </c>
      <c r="N18" s="5"/>
      <c r="O18" s="5"/>
      <c r="P18" s="6"/>
      <c r="Q18" s="4" t="str">
        <f t="shared" si="3"/>
        <v>elec_e8102_l</v>
      </c>
      <c r="R18" s="5"/>
      <c r="S18" s="5"/>
      <c r="T18" s="6"/>
      <c r="U18" s="4" t="str">
        <f t="shared" si="4"/>
        <v>elec_e8103_h01</v>
      </c>
      <c r="V18" s="5"/>
      <c r="W18" s="5"/>
      <c r="X18" s="6"/>
      <c r="AA18" s="4" t="str">
        <f t="shared" si="5"/>
        <v>elec_e8114_h01</v>
      </c>
      <c r="AB18" s="5"/>
      <c r="AC18" s="20" t="s">
        <v>61</v>
      </c>
      <c r="AD18" s="20">
        <v>1</v>
      </c>
      <c r="AE18" s="4" t="str">
        <f t="shared" si="6"/>
        <v>elec_e8114_l</v>
      </c>
      <c r="AF18" s="5"/>
      <c r="AG18" s="20" t="s">
        <v>60</v>
      </c>
      <c r="AH18" s="20">
        <v>9</v>
      </c>
      <c r="AI18" s="4" t="str">
        <f t="shared" si="7"/>
        <v>elec_e8117_l</v>
      </c>
      <c r="AJ18" s="5"/>
      <c r="AK18" s="20" t="s">
        <v>61</v>
      </c>
      <c r="AL18" s="20">
        <v>9</v>
      </c>
      <c r="AM18" s="4" t="str">
        <f t="shared" si="8"/>
        <v>elec_e8102_l</v>
      </c>
      <c r="AN18" s="5"/>
      <c r="AO18" s="20" t="s">
        <v>62</v>
      </c>
      <c r="AP18" s="20">
        <v>9</v>
      </c>
      <c r="AQ18" s="4" t="str">
        <f t="shared" si="9"/>
        <v>elec_e8103_h01</v>
      </c>
      <c r="AR18" s="5"/>
      <c r="AS18" s="20" t="s">
        <v>63</v>
      </c>
      <c r="AT18" s="20">
        <v>9</v>
      </c>
    </row>
    <row r="19" spans="3:46" ht="15" thickBot="1" x14ac:dyDescent="0.35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elec_e8104_l</v>
      </c>
      <c r="V19" s="8"/>
      <c r="W19" s="8"/>
      <c r="X19" s="9"/>
      <c r="AA19" s="4" t="str">
        <f t="shared" si="5"/>
        <v>-</v>
      </c>
      <c r="AB19" s="8"/>
      <c r="AC19" s="20" t="s">
        <v>59</v>
      </c>
      <c r="AD19" s="20">
        <v>10</v>
      </c>
      <c r="AE19" s="4" t="str">
        <f t="shared" si="6"/>
        <v>-</v>
      </c>
      <c r="AF19" s="8"/>
      <c r="AG19" s="20" t="s">
        <v>60</v>
      </c>
      <c r="AH19" s="20">
        <v>10</v>
      </c>
      <c r="AI19" s="4" t="str">
        <f t="shared" si="7"/>
        <v>-</v>
      </c>
      <c r="AJ19" s="8"/>
      <c r="AK19" s="20" t="s">
        <v>61</v>
      </c>
      <c r="AL19" s="20">
        <v>10</v>
      </c>
      <c r="AM19" s="4" t="str">
        <f t="shared" si="8"/>
        <v>-</v>
      </c>
      <c r="AN19" s="8"/>
      <c r="AO19" s="20" t="s">
        <v>62</v>
      </c>
      <c r="AP19" s="20">
        <v>10</v>
      </c>
      <c r="AQ19" s="4" t="str">
        <f t="shared" si="9"/>
        <v>elec_e8104_l</v>
      </c>
      <c r="AR19" s="8"/>
      <c r="AS19" s="20" t="s">
        <v>63</v>
      </c>
      <c r="AT19" s="20">
        <v>10</v>
      </c>
    </row>
    <row r="20" spans="3:46" ht="15" thickBot="1" x14ac:dyDescent="0.35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  <c r="AA20" s="4" t="str">
        <f t="shared" si="5"/>
        <v>-</v>
      </c>
      <c r="AB20" s="8"/>
      <c r="AC20" s="20" t="s">
        <v>59</v>
      </c>
      <c r="AD20" s="20">
        <v>11</v>
      </c>
      <c r="AE20" s="4" t="str">
        <f t="shared" si="6"/>
        <v>-</v>
      </c>
      <c r="AF20" s="8"/>
      <c r="AG20" s="20" t="s">
        <v>60</v>
      </c>
      <c r="AH20" s="20">
        <v>11</v>
      </c>
      <c r="AI20" s="4" t="str">
        <f t="shared" si="7"/>
        <v>-</v>
      </c>
      <c r="AJ20" s="8"/>
      <c r="AK20" s="20" t="s">
        <v>61</v>
      </c>
      <c r="AL20" s="20">
        <v>11</v>
      </c>
      <c r="AM20" s="4" t="str">
        <f t="shared" si="8"/>
        <v>-</v>
      </c>
      <c r="AN20" s="8"/>
      <c r="AO20" s="20" t="s">
        <v>62</v>
      </c>
      <c r="AP20" s="20">
        <v>11</v>
      </c>
      <c r="AQ20" s="4" t="str">
        <f t="shared" si="9"/>
        <v>-</v>
      </c>
      <c r="AR20" s="8"/>
      <c r="AS20" s="20" t="s">
        <v>63</v>
      </c>
      <c r="AT20" s="20">
        <v>11</v>
      </c>
    </row>
    <row r="21" spans="3:46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  <c r="AA21" s="4" t="str">
        <f t="shared" si="5"/>
        <v>-</v>
      </c>
      <c r="AB21" s="1"/>
      <c r="AC21" s="20" t="s">
        <v>59</v>
      </c>
      <c r="AD21" s="20">
        <v>12</v>
      </c>
      <c r="AE21" s="4" t="str">
        <f t="shared" si="6"/>
        <v>-</v>
      </c>
      <c r="AF21" s="1"/>
      <c r="AG21" s="20" t="s">
        <v>60</v>
      </c>
      <c r="AH21" s="20">
        <v>12</v>
      </c>
      <c r="AI21" s="4" t="str">
        <f t="shared" si="7"/>
        <v>-</v>
      </c>
      <c r="AJ21" s="1"/>
      <c r="AK21" s="20" t="s">
        <v>61</v>
      </c>
      <c r="AL21" s="20">
        <v>12</v>
      </c>
      <c r="AM21" s="4" t="str">
        <f t="shared" si="8"/>
        <v>-</v>
      </c>
      <c r="AN21" s="1"/>
      <c r="AO21" s="20" t="s">
        <v>62</v>
      </c>
      <c r="AP21" s="20">
        <v>12</v>
      </c>
      <c r="AQ21" s="4" t="str">
        <f t="shared" si="9"/>
        <v>-</v>
      </c>
      <c r="AR21" s="1"/>
      <c r="AS21" s="20" t="s">
        <v>63</v>
      </c>
      <c r="AT21" s="20">
        <v>12</v>
      </c>
    </row>
    <row r="22" spans="3:46" ht="15" thickBot="1" x14ac:dyDescent="0.35">
      <c r="C22" s="19">
        <v>4</v>
      </c>
      <c r="D22" s="19">
        <v>1</v>
      </c>
      <c r="E22" s="4" t="str">
        <f t="shared" si="0"/>
        <v>elec_e8112_l</v>
      </c>
      <c r="F22" s="5"/>
      <c r="G22" s="5"/>
      <c r="H22" s="6"/>
      <c r="I22" s="4" t="str">
        <f t="shared" si="1"/>
        <v>elec_e8111_l</v>
      </c>
      <c r="J22" s="5"/>
      <c r="K22" s="5"/>
      <c r="L22" s="6"/>
      <c r="M22" s="4" t="str">
        <f t="shared" si="2"/>
        <v>elec_e8101_l</v>
      </c>
      <c r="N22" s="5"/>
      <c r="O22" s="5"/>
      <c r="P22" s="6"/>
      <c r="Q22" s="4" t="str">
        <f t="shared" si="3"/>
        <v>elec_e8101_h01</v>
      </c>
      <c r="R22" s="5"/>
      <c r="S22" s="5"/>
      <c r="T22" s="6"/>
      <c r="U22" s="4" t="str">
        <f t="shared" si="4"/>
        <v>elec_e8104_h01</v>
      </c>
      <c r="V22" s="5"/>
      <c r="W22" s="5"/>
      <c r="X22" s="6"/>
      <c r="AA22" s="4" t="str">
        <f t="shared" si="5"/>
        <v>elec_e8112_l</v>
      </c>
      <c r="AB22" s="5"/>
      <c r="AC22" s="20" t="s">
        <v>59</v>
      </c>
      <c r="AD22" s="20">
        <v>13</v>
      </c>
      <c r="AE22" s="4" t="str">
        <f t="shared" si="6"/>
        <v>elec_e8111_l</v>
      </c>
      <c r="AF22" s="5"/>
      <c r="AG22" s="20" t="s">
        <v>60</v>
      </c>
      <c r="AH22" s="20">
        <v>13</v>
      </c>
      <c r="AI22" s="4" t="str">
        <f t="shared" si="7"/>
        <v>elec_e8101_l</v>
      </c>
      <c r="AJ22" s="5"/>
      <c r="AK22" s="20" t="s">
        <v>61</v>
      </c>
      <c r="AL22" s="20">
        <v>13</v>
      </c>
      <c r="AM22" s="4" t="str">
        <f t="shared" si="8"/>
        <v>elec_e8101_h01</v>
      </c>
      <c r="AN22" s="5"/>
      <c r="AO22" s="20" t="s">
        <v>62</v>
      </c>
      <c r="AP22" s="20">
        <v>13</v>
      </c>
      <c r="AQ22" s="4" t="str">
        <f t="shared" si="9"/>
        <v>elec_e8104_h01</v>
      </c>
      <c r="AR22" s="5"/>
      <c r="AS22" s="20" t="s">
        <v>63</v>
      </c>
      <c r="AT22" s="20">
        <v>13</v>
      </c>
    </row>
    <row r="23" spans="3:46" ht="15" thickBot="1" x14ac:dyDescent="0.35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elec_e8116_l</v>
      </c>
      <c r="R23" s="8"/>
      <c r="S23" s="8"/>
      <c r="T23" s="9"/>
      <c r="U23" s="7" t="str">
        <f t="shared" si="4"/>
        <v>elec_e8110_l</v>
      </c>
      <c r="V23" s="8"/>
      <c r="W23" s="8"/>
      <c r="X23" s="9"/>
      <c r="AA23" s="4" t="str">
        <f t="shared" si="5"/>
        <v>-</v>
      </c>
      <c r="AB23" s="8"/>
      <c r="AC23" s="20" t="s">
        <v>59</v>
      </c>
      <c r="AD23" s="20">
        <v>14</v>
      </c>
      <c r="AE23" s="4" t="str">
        <f t="shared" si="6"/>
        <v>-</v>
      </c>
      <c r="AF23" s="8"/>
      <c r="AG23" s="20" t="s">
        <v>60</v>
      </c>
      <c r="AH23" s="20">
        <v>14</v>
      </c>
      <c r="AI23" s="4" t="str">
        <f t="shared" si="7"/>
        <v>-</v>
      </c>
      <c r="AJ23" s="8"/>
      <c r="AK23" s="20" t="s">
        <v>61</v>
      </c>
      <c r="AL23" s="20">
        <v>14</v>
      </c>
      <c r="AM23" s="4" t="str">
        <f t="shared" si="8"/>
        <v>elec_e8116_l</v>
      </c>
      <c r="AN23" s="8"/>
      <c r="AO23" s="20" t="s">
        <v>62</v>
      </c>
      <c r="AP23" s="20">
        <v>14</v>
      </c>
      <c r="AQ23" s="4" t="str">
        <f t="shared" si="9"/>
        <v>elec_e8110_l</v>
      </c>
      <c r="AR23" s="8"/>
      <c r="AS23" s="20" t="s">
        <v>63</v>
      </c>
      <c r="AT23" s="20">
        <v>14</v>
      </c>
    </row>
    <row r="24" spans="3:46" ht="15" thickBot="1" x14ac:dyDescent="0.35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  <c r="AA24" s="4" t="str">
        <f t="shared" si="5"/>
        <v>-</v>
      </c>
      <c r="AB24" s="8"/>
      <c r="AC24" s="20" t="s">
        <v>59</v>
      </c>
      <c r="AD24" s="20">
        <v>15</v>
      </c>
      <c r="AE24" s="4" t="str">
        <f t="shared" si="6"/>
        <v>-</v>
      </c>
      <c r="AF24" s="8"/>
      <c r="AG24" s="20" t="s">
        <v>60</v>
      </c>
      <c r="AH24" s="20">
        <v>15</v>
      </c>
      <c r="AI24" s="4" t="str">
        <f t="shared" si="7"/>
        <v>-</v>
      </c>
      <c r="AJ24" s="8"/>
      <c r="AK24" s="20" t="s">
        <v>61</v>
      </c>
      <c r="AL24" s="20">
        <v>15</v>
      </c>
      <c r="AM24" s="4" t="str">
        <f t="shared" si="8"/>
        <v>-</v>
      </c>
      <c r="AN24" s="8"/>
      <c r="AO24" s="20" t="s">
        <v>62</v>
      </c>
      <c r="AP24" s="20">
        <v>15</v>
      </c>
      <c r="AQ24" s="4" t="str">
        <f t="shared" si="9"/>
        <v>-</v>
      </c>
      <c r="AR24" s="8"/>
      <c r="AS24" s="20" t="s">
        <v>63</v>
      </c>
      <c r="AT24" s="20">
        <v>15</v>
      </c>
    </row>
    <row r="25" spans="3:46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  <c r="AA25" s="4" t="str">
        <f t="shared" si="5"/>
        <v>-</v>
      </c>
      <c r="AB25" s="1"/>
      <c r="AC25" s="20" t="s">
        <v>59</v>
      </c>
      <c r="AD25" s="20">
        <v>16</v>
      </c>
      <c r="AE25" s="4" t="str">
        <f t="shared" si="6"/>
        <v>-</v>
      </c>
      <c r="AF25" s="1"/>
      <c r="AG25" s="20" t="s">
        <v>60</v>
      </c>
      <c r="AH25" s="20">
        <v>16</v>
      </c>
      <c r="AI25" s="4" t="str">
        <f t="shared" si="7"/>
        <v>-</v>
      </c>
      <c r="AJ25" s="1"/>
      <c r="AK25" s="20" t="s">
        <v>61</v>
      </c>
      <c r="AL25" s="20">
        <v>16</v>
      </c>
      <c r="AM25" s="4" t="str">
        <f t="shared" si="8"/>
        <v>-</v>
      </c>
      <c r="AN25" s="1"/>
      <c r="AO25" s="20" t="s">
        <v>62</v>
      </c>
      <c r="AP25" s="20">
        <v>16</v>
      </c>
      <c r="AQ25" s="4" t="str">
        <f t="shared" si="9"/>
        <v>-</v>
      </c>
      <c r="AR25" s="1"/>
      <c r="AS25" s="20" t="s">
        <v>63</v>
      </c>
      <c r="AT25" s="20">
        <v>16</v>
      </c>
    </row>
    <row r="32" spans="3:46" x14ac:dyDescent="0.3">
      <c r="E32" t="s">
        <v>64</v>
      </c>
    </row>
    <row r="33" spans="3:46" x14ac:dyDescent="0.3">
      <c r="E33" t="s">
        <v>21</v>
      </c>
      <c r="F33" t="s">
        <v>21</v>
      </c>
      <c r="G33" t="s">
        <v>21</v>
      </c>
      <c r="H33" t="s">
        <v>21</v>
      </c>
      <c r="I33" t="s">
        <v>36</v>
      </c>
      <c r="J33" t="s">
        <v>35</v>
      </c>
      <c r="K33" t="s">
        <v>37</v>
      </c>
      <c r="L33" t="s">
        <v>21</v>
      </c>
      <c r="M33" t="s">
        <v>40</v>
      </c>
      <c r="N33" t="s">
        <v>41</v>
      </c>
      <c r="O33" t="s">
        <v>42</v>
      </c>
      <c r="P33" t="s">
        <v>21</v>
      </c>
      <c r="Q33" t="s">
        <v>52</v>
      </c>
      <c r="R33" t="s">
        <v>55</v>
      </c>
      <c r="S33" t="s">
        <v>21</v>
      </c>
      <c r="T33" t="s">
        <v>53</v>
      </c>
      <c r="U33" t="s">
        <v>21</v>
      </c>
      <c r="V33" t="s">
        <v>58</v>
      </c>
      <c r="W33" t="s">
        <v>33</v>
      </c>
      <c r="X33" t="s">
        <v>38</v>
      </c>
    </row>
    <row r="34" spans="3:46" x14ac:dyDescent="0.3"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</row>
    <row r="35" spans="3:46" x14ac:dyDescent="0.3"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</row>
    <row r="36" spans="3:46" x14ac:dyDescent="0.3"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</row>
    <row r="37" spans="3:46" x14ac:dyDescent="0.3">
      <c r="E37" s="14" t="s">
        <v>26</v>
      </c>
      <c r="H37" s="14"/>
      <c r="I37" s="14" t="s">
        <v>27</v>
      </c>
      <c r="L37" s="14"/>
      <c r="M37" s="14" t="s">
        <v>28</v>
      </c>
      <c r="P37" s="14"/>
      <c r="Q37" s="14" t="s">
        <v>30</v>
      </c>
      <c r="T37" s="14"/>
      <c r="U37" s="14" t="s">
        <v>29</v>
      </c>
      <c r="X37" s="14"/>
    </row>
    <row r="38" spans="3:46" x14ac:dyDescent="0.3">
      <c r="E38" s="14" t="s">
        <v>59</v>
      </c>
      <c r="F38" s="14"/>
      <c r="I38" s="14" t="s">
        <v>60</v>
      </c>
      <c r="J38" s="14"/>
      <c r="M38" s="14" t="s">
        <v>61</v>
      </c>
      <c r="N38" s="14"/>
      <c r="Q38" s="14" t="s">
        <v>62</v>
      </c>
      <c r="R38" s="14"/>
      <c r="U38" s="14" t="s">
        <v>63</v>
      </c>
      <c r="AA38" s="14" t="s">
        <v>26</v>
      </c>
      <c r="AE38" s="14" t="s">
        <v>27</v>
      </c>
      <c r="AI38" s="14" t="s">
        <v>28</v>
      </c>
      <c r="AM38" s="14" t="s">
        <v>30</v>
      </c>
      <c r="AQ38" s="14" t="s">
        <v>29</v>
      </c>
    </row>
    <row r="39" spans="3:46" ht="15" thickBot="1" x14ac:dyDescent="0.35">
      <c r="C39" s="19" t="s">
        <v>24</v>
      </c>
      <c r="D39" s="19" t="s">
        <v>23</v>
      </c>
      <c r="E39" s="19">
        <v>0</v>
      </c>
      <c r="F39" s="19"/>
      <c r="G39" s="19"/>
      <c r="H39" s="19"/>
      <c r="I39" s="19">
        <v>4</v>
      </c>
      <c r="J39" s="19"/>
      <c r="K39" s="19"/>
      <c r="L39" s="19"/>
      <c r="M39" s="19">
        <v>8</v>
      </c>
      <c r="N39" s="19"/>
      <c r="O39" s="19"/>
      <c r="P39" s="19"/>
      <c r="Q39" s="19">
        <v>12</v>
      </c>
      <c r="R39" s="19"/>
      <c r="S39" s="19"/>
      <c r="T39" s="19"/>
      <c r="U39" s="19">
        <v>16</v>
      </c>
      <c r="V39" s="19"/>
      <c r="W39" s="19"/>
      <c r="X39" s="19"/>
      <c r="AA39" s="19"/>
      <c r="AB39" s="19"/>
      <c r="AC39" s="19"/>
      <c r="AD39" s="19"/>
      <c r="AE39" s="19"/>
      <c r="AF39" s="19"/>
      <c r="AG39" s="19"/>
      <c r="AH39" s="19"/>
      <c r="AI39" s="19">
        <v>8</v>
      </c>
      <c r="AJ39" s="19"/>
      <c r="AK39" s="19"/>
      <c r="AL39" s="19"/>
      <c r="AM39" s="19">
        <v>12</v>
      </c>
      <c r="AN39" s="19"/>
      <c r="AO39" s="19"/>
      <c r="AP39" s="19"/>
      <c r="AQ39" s="19">
        <v>16</v>
      </c>
      <c r="AR39" s="19"/>
      <c r="AS39" s="19"/>
      <c r="AT39" s="19"/>
    </row>
    <row r="40" spans="3:46" ht="15" thickBot="1" x14ac:dyDescent="0.35">
      <c r="C40" s="19">
        <v>1</v>
      </c>
      <c r="D40" s="19">
        <v>1</v>
      </c>
      <c r="E40" s="4" t="str">
        <f>INDEX($E$33:$X$36,$D40,$C40+E$9)</f>
        <v>-</v>
      </c>
      <c r="F40" s="5"/>
      <c r="G40" s="5"/>
      <c r="H40" s="6"/>
      <c r="I40" s="4" t="str">
        <f>INDEX($E$33:$X$36,$D40,$C40+I$9)</f>
        <v>elec_e8113_h01</v>
      </c>
      <c r="J40" s="5"/>
      <c r="K40" s="5"/>
      <c r="L40" s="6"/>
      <c r="M40" s="4" t="str">
        <f>INDEX($E$33:$X$36,$D40,$C40+M$9)</f>
        <v>elec_e8114_h01</v>
      </c>
      <c r="N40" s="5"/>
      <c r="O40" s="5"/>
      <c r="P40" s="6"/>
      <c r="Q40" s="4" t="str">
        <f>INDEX($E$33:$X$36,$D40,$C40+Q$9)</f>
        <v>elec_e8115_h01</v>
      </c>
      <c r="R40" s="5"/>
      <c r="S40" s="5"/>
      <c r="T40" s="6"/>
      <c r="U40" s="4" t="str">
        <f>INDEX($E$33:$X$36,$D40,$C40+U$9)</f>
        <v>-</v>
      </c>
      <c r="V40" s="5"/>
      <c r="W40" s="5"/>
      <c r="X40" s="6"/>
      <c r="AA40" s="4" t="str">
        <f>HLOOKUP(AC40,$E$8:$X$25,AD40+2,FALSE)</f>
        <v>elec_e8110_h01</v>
      </c>
      <c r="AB40" s="5"/>
      <c r="AC40" s="20" t="s">
        <v>59</v>
      </c>
      <c r="AD40" s="20">
        <v>1</v>
      </c>
      <c r="AE40" s="4" t="str">
        <f>HLOOKUP(AG40,$E$8:$X$25,AH40+2,FALSE)</f>
        <v>elec_e8113_h01</v>
      </c>
      <c r="AF40" s="5"/>
      <c r="AG40" s="20" t="s">
        <v>60</v>
      </c>
      <c r="AH40" s="20">
        <v>1</v>
      </c>
      <c r="AI40" s="4" t="str">
        <f>HLOOKUP(AK40,$E$8:$X$25,AL40+2,FALSE)</f>
        <v>elec_e8114_h01</v>
      </c>
      <c r="AJ40" s="5"/>
      <c r="AK40" s="20" t="s">
        <v>61</v>
      </c>
      <c r="AL40" s="20">
        <v>1</v>
      </c>
      <c r="AM40" s="4" t="str">
        <f>HLOOKUP(AO40,$E$8:$X$25,AP40+2,FALSE)</f>
        <v>elec_e8115_h01</v>
      </c>
      <c r="AN40" s="5"/>
      <c r="AO40" s="20" t="s">
        <v>62</v>
      </c>
      <c r="AP40" s="20">
        <v>1</v>
      </c>
      <c r="AQ40" s="4" t="str">
        <f>HLOOKUP(AS40,$E$8:$X$25,AT40+2,FALSE)</f>
        <v>elec_e8101_h02</v>
      </c>
      <c r="AR40" s="5"/>
      <c r="AS40" s="20" t="s">
        <v>63</v>
      </c>
      <c r="AT40" s="20">
        <v>1</v>
      </c>
    </row>
    <row r="41" spans="3:46" ht="15" thickBot="1" x14ac:dyDescent="0.35">
      <c r="C41" s="19">
        <v>1</v>
      </c>
      <c r="D41" s="19">
        <v>2</v>
      </c>
      <c r="E41" s="7" t="str">
        <f t="shared" ref="E41:E55" si="10">INDEX($E$33:$X$36,$D41,$C41+E$9)</f>
        <v>-</v>
      </c>
      <c r="F41" s="8"/>
      <c r="G41" s="8"/>
      <c r="H41" s="9"/>
      <c r="I41" s="7" t="str">
        <f t="shared" ref="I41:I55" si="11">INDEX($E$33:$X$36,$D41,$C41+I$9)</f>
        <v>-</v>
      </c>
      <c r="J41" s="8"/>
      <c r="K41" s="8"/>
      <c r="L41" s="9"/>
      <c r="M41" s="7" t="str">
        <f t="shared" ref="M41:M55" si="12">INDEX($E$33:$X$36,$D41,$C41+M$9)</f>
        <v>-</v>
      </c>
      <c r="N41" s="8"/>
      <c r="O41" s="8"/>
      <c r="P41" s="9"/>
      <c r="Q41" s="7" t="str">
        <f t="shared" ref="Q41:Q55" si="13">INDEX($E$33:$X$36,$D41,$C41+Q$9)</f>
        <v>-</v>
      </c>
      <c r="R41" s="8"/>
      <c r="S41" s="8"/>
      <c r="T41" s="9"/>
      <c r="U41" s="7" t="str">
        <f t="shared" ref="U41:U55" si="14">INDEX($E$33:$X$36,$D41,$C41+U$9)</f>
        <v>-</v>
      </c>
      <c r="V41" s="8"/>
      <c r="W41" s="8"/>
      <c r="X41" s="9"/>
      <c r="AA41" s="4" t="str">
        <f t="shared" ref="AA41:AA55" si="15">HLOOKUP(AC41,$E$8:$X$25,AD41+2,FALSE)</f>
        <v>-</v>
      </c>
      <c r="AB41" s="8"/>
      <c r="AC41" s="20" t="s">
        <v>59</v>
      </c>
      <c r="AD41" s="20">
        <v>2</v>
      </c>
      <c r="AE41" s="4" t="str">
        <f t="shared" ref="AE41:AE55" si="16">HLOOKUP(AG41,$E$8:$X$25,AH41+2,FALSE)</f>
        <v>-</v>
      </c>
      <c r="AF41" s="8"/>
      <c r="AG41" s="20" t="s">
        <v>60</v>
      </c>
      <c r="AH41" s="20">
        <v>2</v>
      </c>
      <c r="AI41" s="4" t="str">
        <f t="shared" ref="AI41:AI55" si="17">HLOOKUP(AK41,$E$8:$X$25,AL41+2,FALSE)</f>
        <v>-</v>
      </c>
      <c r="AJ41" s="8"/>
      <c r="AK41" s="20" t="s">
        <v>61</v>
      </c>
      <c r="AL41" s="20">
        <v>2</v>
      </c>
      <c r="AM41" s="4" t="str">
        <f t="shared" ref="AM41:AM55" si="18">HLOOKUP(AO41,$E$8:$X$25,AP41+2,FALSE)</f>
        <v>-</v>
      </c>
      <c r="AN41" s="8"/>
      <c r="AO41" s="20" t="s">
        <v>62</v>
      </c>
      <c r="AP41" s="20">
        <v>2</v>
      </c>
      <c r="AQ41" s="4" t="str">
        <f t="shared" ref="AQ41:AQ55" si="19">HLOOKUP(AS41,$E$8:$X$25,AT41+2,FALSE)</f>
        <v>java</v>
      </c>
      <c r="AR41" s="8"/>
      <c r="AS41" s="20" t="s">
        <v>63</v>
      </c>
      <c r="AT41" s="20">
        <v>2</v>
      </c>
    </row>
    <row r="42" spans="3:46" ht="15" thickBot="1" x14ac:dyDescent="0.35">
      <c r="C42" s="19">
        <v>1</v>
      </c>
      <c r="D42" s="19">
        <v>3</v>
      </c>
      <c r="E42" s="7" t="str">
        <f t="shared" si="10"/>
        <v>-</v>
      </c>
      <c r="F42" s="8"/>
      <c r="G42" s="8"/>
      <c r="H42" s="9"/>
      <c r="I42" s="7" t="str">
        <f t="shared" si="11"/>
        <v>-</v>
      </c>
      <c r="J42" s="8"/>
      <c r="K42" s="8"/>
      <c r="L42" s="9"/>
      <c r="M42" s="7" t="str">
        <f t="shared" si="12"/>
        <v>-</v>
      </c>
      <c r="N42" s="8"/>
      <c r="O42" s="8"/>
      <c r="P42" s="9"/>
      <c r="Q42" s="7" t="str">
        <f t="shared" si="13"/>
        <v>-</v>
      </c>
      <c r="R42" s="8"/>
      <c r="S42" s="8"/>
      <c r="T42" s="9"/>
      <c r="U42" s="7" t="str">
        <f t="shared" si="14"/>
        <v>-</v>
      </c>
      <c r="V42" s="8"/>
      <c r="W42" s="8"/>
      <c r="X42" s="9"/>
      <c r="AA42" s="4" t="str">
        <f t="shared" si="15"/>
        <v>-</v>
      </c>
      <c r="AB42" s="8"/>
      <c r="AC42" s="20" t="s">
        <v>59</v>
      </c>
      <c r="AD42" s="20">
        <v>3</v>
      </c>
      <c r="AE42" s="4" t="str">
        <f t="shared" si="16"/>
        <v>-</v>
      </c>
      <c r="AF42" s="8"/>
      <c r="AG42" s="20" t="s">
        <v>60</v>
      </c>
      <c r="AH42" s="20">
        <v>3</v>
      </c>
      <c r="AI42" s="4" t="str">
        <f t="shared" si="17"/>
        <v>-</v>
      </c>
      <c r="AJ42" s="8"/>
      <c r="AK42" s="20" t="s">
        <v>61</v>
      </c>
      <c r="AL42" s="20">
        <v>3</v>
      </c>
      <c r="AM42" s="4" t="str">
        <f t="shared" si="18"/>
        <v>-</v>
      </c>
      <c r="AN42" s="8"/>
      <c r="AO42" s="20" t="s">
        <v>62</v>
      </c>
      <c r="AP42" s="20">
        <v>3</v>
      </c>
      <c r="AQ42" s="4" t="str">
        <f t="shared" si="19"/>
        <v>-</v>
      </c>
      <c r="AR42" s="8"/>
      <c r="AS42" s="20" t="s">
        <v>63</v>
      </c>
      <c r="AT42" s="20">
        <v>3</v>
      </c>
    </row>
    <row r="43" spans="3:46" ht="15" thickBot="1" x14ac:dyDescent="0.35">
      <c r="C43" s="19">
        <v>1</v>
      </c>
      <c r="D43" s="19">
        <v>4</v>
      </c>
      <c r="E43" s="3" t="str">
        <f t="shared" si="10"/>
        <v>-</v>
      </c>
      <c r="F43" s="1"/>
      <c r="G43" s="1"/>
      <c r="H43" s="2"/>
      <c r="I43" s="3" t="str">
        <f t="shared" si="11"/>
        <v>-</v>
      </c>
      <c r="J43" s="1"/>
      <c r="K43" s="1"/>
      <c r="L43" s="2"/>
      <c r="M43" s="3" t="str">
        <f t="shared" si="12"/>
        <v>-</v>
      </c>
      <c r="N43" s="1"/>
      <c r="O43" s="1"/>
      <c r="P43" s="2"/>
      <c r="Q43" s="3" t="str">
        <f t="shared" si="13"/>
        <v>-</v>
      </c>
      <c r="R43" s="1"/>
      <c r="S43" s="1"/>
      <c r="T43" s="2"/>
      <c r="U43" s="3" t="str">
        <f t="shared" si="14"/>
        <v>-</v>
      </c>
      <c r="V43" s="1"/>
      <c r="W43" s="1"/>
      <c r="X43" s="2"/>
      <c r="AA43" s="4" t="str">
        <f t="shared" si="15"/>
        <v>-</v>
      </c>
      <c r="AB43" s="1"/>
      <c r="AC43" s="20" t="s">
        <v>59</v>
      </c>
      <c r="AD43" s="20">
        <v>4</v>
      </c>
      <c r="AE43" s="4" t="str">
        <f t="shared" si="16"/>
        <v>-</v>
      </c>
      <c r="AF43" s="1"/>
      <c r="AG43" s="20" t="s">
        <v>60</v>
      </c>
      <c r="AH43" s="20">
        <v>4</v>
      </c>
      <c r="AI43" s="4" t="str">
        <f t="shared" si="17"/>
        <v>-</v>
      </c>
      <c r="AJ43" s="1"/>
      <c r="AK43" s="20" t="s">
        <v>61</v>
      </c>
      <c r="AL43" s="20">
        <v>4</v>
      </c>
      <c r="AM43" s="4" t="str">
        <f t="shared" si="18"/>
        <v>-</v>
      </c>
      <c r="AN43" s="1"/>
      <c r="AO43" s="20" t="s">
        <v>62</v>
      </c>
      <c r="AP43" s="20">
        <v>4</v>
      </c>
      <c r="AQ43" s="4" t="str">
        <f t="shared" si="19"/>
        <v>-</v>
      </c>
      <c r="AR43" s="1"/>
      <c r="AS43" s="20" t="s">
        <v>63</v>
      </c>
      <c r="AT43" s="20">
        <v>4</v>
      </c>
    </row>
    <row r="44" spans="3:46" ht="15" thickBot="1" x14ac:dyDescent="0.35">
      <c r="C44" s="19">
        <v>2</v>
      </c>
      <c r="D44" s="19">
        <v>1</v>
      </c>
      <c r="E44" s="4" t="str">
        <f t="shared" si="10"/>
        <v>-</v>
      </c>
      <c r="F44" s="5"/>
      <c r="G44" s="5"/>
      <c r="H44" s="6"/>
      <c r="I44" s="4" t="str">
        <f t="shared" si="11"/>
        <v>elec_e8113_l</v>
      </c>
      <c r="J44" s="5"/>
      <c r="K44" s="5"/>
      <c r="L44" s="6"/>
      <c r="M44" s="4" t="str">
        <f t="shared" si="12"/>
        <v>elec_e8115_l</v>
      </c>
      <c r="N44" s="5"/>
      <c r="O44" s="5"/>
      <c r="P44" s="6"/>
      <c r="Q44" s="4" t="str">
        <f t="shared" si="13"/>
        <v>elec_e8118_l</v>
      </c>
      <c r="R44" s="5"/>
      <c r="S44" s="5"/>
      <c r="T44" s="6"/>
      <c r="U44" s="4" t="str">
        <f t="shared" si="14"/>
        <v>elec_l8120_l</v>
      </c>
      <c r="V44" s="5"/>
      <c r="W44" s="5"/>
      <c r="X44" s="6"/>
      <c r="AA44" s="4" t="str">
        <f t="shared" si="15"/>
        <v>elec_e8115_l</v>
      </c>
      <c r="AB44" s="5"/>
      <c r="AC44" s="20" t="s">
        <v>61</v>
      </c>
      <c r="AD44" s="20">
        <v>5</v>
      </c>
      <c r="AE44" s="4" t="str">
        <f t="shared" si="16"/>
        <v>elec_e8113_l</v>
      </c>
      <c r="AF44" s="5"/>
      <c r="AG44" s="20" t="s">
        <v>60</v>
      </c>
      <c r="AH44" s="20">
        <v>5</v>
      </c>
      <c r="AI44" s="4" t="str">
        <f t="shared" si="17"/>
        <v>elec_e8115_l</v>
      </c>
      <c r="AJ44" s="5"/>
      <c r="AK44" s="20" t="s">
        <v>61</v>
      </c>
      <c r="AL44" s="20">
        <v>5</v>
      </c>
      <c r="AM44" s="4" t="str">
        <f t="shared" si="18"/>
        <v>elec_e8118_l</v>
      </c>
      <c r="AN44" s="5"/>
      <c r="AO44" s="20" t="s">
        <v>62</v>
      </c>
      <c r="AP44" s="20">
        <v>5</v>
      </c>
      <c r="AQ44" s="4" t="str">
        <f t="shared" si="19"/>
        <v>elec_e8102_h01</v>
      </c>
      <c r="AR44" s="5"/>
      <c r="AS44" s="20" t="s">
        <v>63</v>
      </c>
      <c r="AT44" s="20">
        <v>5</v>
      </c>
    </row>
    <row r="45" spans="3:46" ht="15" thickBot="1" x14ac:dyDescent="0.35">
      <c r="C45" s="19">
        <v>2</v>
      </c>
      <c r="D45" s="19">
        <v>2</v>
      </c>
      <c r="E45" s="7" t="str">
        <f t="shared" si="10"/>
        <v>-</v>
      </c>
      <c r="F45" s="8"/>
      <c r="G45" s="8"/>
      <c r="H45" s="9"/>
      <c r="I45" s="7" t="str">
        <f t="shared" si="11"/>
        <v>-</v>
      </c>
      <c r="J45" s="8"/>
      <c r="K45" s="8"/>
      <c r="L45" s="9"/>
      <c r="M45" s="7" t="str">
        <f t="shared" si="12"/>
        <v>-</v>
      </c>
      <c r="N45" s="8"/>
      <c r="O45" s="8"/>
      <c r="P45" s="9"/>
      <c r="Q45" s="7" t="str">
        <f t="shared" si="13"/>
        <v>-</v>
      </c>
      <c r="R45" s="8"/>
      <c r="S45" s="8"/>
      <c r="T45" s="9"/>
      <c r="U45" s="7" t="str">
        <f t="shared" si="14"/>
        <v>-</v>
      </c>
      <c r="V45" s="8"/>
      <c r="W45" s="8"/>
      <c r="X45" s="9"/>
      <c r="AA45" s="4" t="str">
        <f t="shared" si="15"/>
        <v>-</v>
      </c>
      <c r="AB45" s="8"/>
      <c r="AC45" s="20" t="s">
        <v>59</v>
      </c>
      <c r="AD45" s="20">
        <v>6</v>
      </c>
      <c r="AE45" s="4" t="str">
        <f t="shared" si="16"/>
        <v>-</v>
      </c>
      <c r="AF45" s="8"/>
      <c r="AG45" s="20" t="s">
        <v>60</v>
      </c>
      <c r="AH45" s="20">
        <v>6</v>
      </c>
      <c r="AI45" s="4" t="str">
        <f t="shared" si="17"/>
        <v>-</v>
      </c>
      <c r="AJ45" s="8"/>
      <c r="AK45" s="20" t="s">
        <v>61</v>
      </c>
      <c r="AL45" s="20">
        <v>6</v>
      </c>
      <c r="AM45" s="4" t="str">
        <f t="shared" si="18"/>
        <v>-</v>
      </c>
      <c r="AN45" s="8"/>
      <c r="AO45" s="20" t="s">
        <v>62</v>
      </c>
      <c r="AP45" s="20">
        <v>6</v>
      </c>
      <c r="AQ45" s="4" t="str">
        <f t="shared" si="19"/>
        <v>elec_e8103_l</v>
      </c>
      <c r="AR45" s="8"/>
      <c r="AS45" s="20" t="s">
        <v>63</v>
      </c>
      <c r="AT45" s="20">
        <v>6</v>
      </c>
    </row>
    <row r="46" spans="3:46" ht="15" thickBot="1" x14ac:dyDescent="0.35">
      <c r="C46" s="19">
        <v>2</v>
      </c>
      <c r="D46" s="19">
        <v>3</v>
      </c>
      <c r="E46" s="7" t="str">
        <f t="shared" si="10"/>
        <v>-</v>
      </c>
      <c r="F46" s="8"/>
      <c r="G46" s="8"/>
      <c r="H46" s="9"/>
      <c r="I46" s="7" t="str">
        <f t="shared" si="11"/>
        <v>-</v>
      </c>
      <c r="J46" s="8"/>
      <c r="K46" s="8"/>
      <c r="L46" s="9"/>
      <c r="M46" s="7" t="str">
        <f t="shared" si="12"/>
        <v>-</v>
      </c>
      <c r="N46" s="8"/>
      <c r="O46" s="8"/>
      <c r="P46" s="9"/>
      <c r="Q46" s="7" t="str">
        <f t="shared" si="13"/>
        <v>-</v>
      </c>
      <c r="R46" s="8"/>
      <c r="S46" s="8"/>
      <c r="T46" s="9"/>
      <c r="U46" s="7" t="str">
        <f t="shared" si="14"/>
        <v>-</v>
      </c>
      <c r="V46" s="8"/>
      <c r="W46" s="8"/>
      <c r="X46" s="9"/>
      <c r="AA46" s="4" t="str">
        <f t="shared" si="15"/>
        <v>-</v>
      </c>
      <c r="AB46" s="8"/>
      <c r="AC46" s="20" t="s">
        <v>59</v>
      </c>
      <c r="AD46" s="20">
        <v>7</v>
      </c>
      <c r="AE46" s="4" t="str">
        <f t="shared" si="16"/>
        <v>-</v>
      </c>
      <c r="AF46" s="8"/>
      <c r="AG46" s="20" t="s">
        <v>60</v>
      </c>
      <c r="AH46" s="20">
        <v>7</v>
      </c>
      <c r="AI46" s="4" t="str">
        <f t="shared" si="17"/>
        <v>-</v>
      </c>
      <c r="AJ46" s="8"/>
      <c r="AK46" s="20" t="s">
        <v>61</v>
      </c>
      <c r="AL46" s="20">
        <v>7</v>
      </c>
      <c r="AM46" s="4" t="str">
        <f t="shared" si="18"/>
        <v>-</v>
      </c>
      <c r="AN46" s="8"/>
      <c r="AO46" s="20" t="s">
        <v>62</v>
      </c>
      <c r="AP46" s="20">
        <v>7</v>
      </c>
      <c r="AQ46" s="4" t="str">
        <f t="shared" si="19"/>
        <v>-</v>
      </c>
      <c r="AR46" s="8"/>
      <c r="AS46" s="20" t="s">
        <v>63</v>
      </c>
      <c r="AT46" s="20">
        <v>7</v>
      </c>
    </row>
    <row r="47" spans="3:46" ht="15" thickBot="1" x14ac:dyDescent="0.35">
      <c r="C47" s="19">
        <v>2</v>
      </c>
      <c r="D47" s="19">
        <v>4</v>
      </c>
      <c r="E47" s="3" t="str">
        <f t="shared" si="10"/>
        <v>-</v>
      </c>
      <c r="F47" s="1"/>
      <c r="G47" s="1"/>
      <c r="H47" s="2"/>
      <c r="I47" s="3" t="str">
        <f t="shared" si="11"/>
        <v>-</v>
      </c>
      <c r="J47" s="1"/>
      <c r="K47" s="1"/>
      <c r="L47" s="2"/>
      <c r="M47" s="3" t="str">
        <f t="shared" si="12"/>
        <v>-</v>
      </c>
      <c r="N47" s="1"/>
      <c r="O47" s="1"/>
      <c r="P47" s="2"/>
      <c r="Q47" s="3" t="str">
        <f t="shared" si="13"/>
        <v>-</v>
      </c>
      <c r="R47" s="1"/>
      <c r="S47" s="1"/>
      <c r="T47" s="2"/>
      <c r="U47" s="3" t="str">
        <f t="shared" si="14"/>
        <v>-</v>
      </c>
      <c r="V47" s="1"/>
      <c r="W47" s="1"/>
      <c r="X47" s="2"/>
      <c r="AA47" s="4" t="str">
        <f t="shared" si="15"/>
        <v>-</v>
      </c>
      <c r="AB47" s="1"/>
      <c r="AC47" s="20" t="s">
        <v>59</v>
      </c>
      <c r="AD47" s="20">
        <v>8</v>
      </c>
      <c r="AE47" s="4" t="str">
        <f t="shared" si="16"/>
        <v>-</v>
      </c>
      <c r="AF47" s="1"/>
      <c r="AG47" s="20" t="s">
        <v>60</v>
      </c>
      <c r="AH47" s="20">
        <v>8</v>
      </c>
      <c r="AI47" s="4" t="str">
        <f t="shared" si="17"/>
        <v>-</v>
      </c>
      <c r="AJ47" s="1"/>
      <c r="AK47" s="20" t="s">
        <v>61</v>
      </c>
      <c r="AL47" s="20">
        <v>8</v>
      </c>
      <c r="AM47" s="4" t="str">
        <f t="shared" si="18"/>
        <v>-</v>
      </c>
      <c r="AN47" s="1"/>
      <c r="AO47" s="20" t="s">
        <v>62</v>
      </c>
      <c r="AP47" s="20">
        <v>8</v>
      </c>
      <c r="AQ47" s="4" t="str">
        <f t="shared" si="19"/>
        <v>-</v>
      </c>
      <c r="AR47" s="1"/>
      <c r="AS47" s="20" t="s">
        <v>63</v>
      </c>
      <c r="AT47" s="20">
        <v>8</v>
      </c>
    </row>
    <row r="48" spans="3:46" ht="15" thickBot="1" x14ac:dyDescent="0.35">
      <c r="C48" s="19">
        <v>3</v>
      </c>
      <c r="D48" s="19">
        <v>1</v>
      </c>
      <c r="E48" s="4" t="str">
        <f t="shared" si="10"/>
        <v>-</v>
      </c>
      <c r="F48" s="5"/>
      <c r="G48" s="5"/>
      <c r="H48" s="6"/>
      <c r="I48" s="4" t="str">
        <f t="shared" si="11"/>
        <v>elec_e8114_l</v>
      </c>
      <c r="J48" s="5"/>
      <c r="K48" s="5"/>
      <c r="L48" s="6"/>
      <c r="M48" s="4" t="str">
        <f t="shared" si="12"/>
        <v>elec_e8117_l</v>
      </c>
      <c r="N48" s="5"/>
      <c r="O48" s="5"/>
      <c r="P48" s="6"/>
      <c r="Q48" s="4" t="str">
        <f t="shared" si="13"/>
        <v>-</v>
      </c>
      <c r="R48" s="5"/>
      <c r="S48" s="5"/>
      <c r="T48" s="6"/>
      <c r="U48" s="4" t="str">
        <f t="shared" si="14"/>
        <v>elec_l8121_l</v>
      </c>
      <c r="V48" s="5"/>
      <c r="W48" s="5"/>
      <c r="X48" s="6"/>
      <c r="AA48" s="4" t="str">
        <f t="shared" si="15"/>
        <v>elec_e8114_h01</v>
      </c>
      <c r="AB48" s="5"/>
      <c r="AC48" s="20" t="s">
        <v>61</v>
      </c>
      <c r="AD48" s="20">
        <v>1</v>
      </c>
      <c r="AE48" s="4" t="str">
        <f t="shared" si="16"/>
        <v>elec_e8114_l</v>
      </c>
      <c r="AF48" s="5"/>
      <c r="AG48" s="20" t="s">
        <v>60</v>
      </c>
      <c r="AH48" s="20">
        <v>9</v>
      </c>
      <c r="AI48" s="4" t="str">
        <f t="shared" si="17"/>
        <v>elec_e8117_l</v>
      </c>
      <c r="AJ48" s="5"/>
      <c r="AK48" s="20" t="s">
        <v>61</v>
      </c>
      <c r="AL48" s="20">
        <v>9</v>
      </c>
      <c r="AM48" s="4" t="str">
        <f t="shared" si="18"/>
        <v>elec_e8102_l</v>
      </c>
      <c r="AN48" s="5"/>
      <c r="AO48" s="20" t="s">
        <v>62</v>
      </c>
      <c r="AP48" s="20">
        <v>9</v>
      </c>
      <c r="AQ48" s="4" t="str">
        <f t="shared" si="19"/>
        <v>elec_e8103_h01</v>
      </c>
      <c r="AR48" s="5"/>
      <c r="AS48" s="20" t="s">
        <v>63</v>
      </c>
      <c r="AT48" s="20">
        <v>9</v>
      </c>
    </row>
    <row r="49" spans="3:46" ht="15" thickBot="1" x14ac:dyDescent="0.35">
      <c r="C49" s="19">
        <v>3</v>
      </c>
      <c r="D49" s="19">
        <v>2</v>
      </c>
      <c r="E49" s="7" t="str">
        <f t="shared" si="10"/>
        <v>-</v>
      </c>
      <c r="F49" s="8"/>
      <c r="G49" s="8"/>
      <c r="H49" s="9"/>
      <c r="I49" s="7" t="str">
        <f t="shared" si="11"/>
        <v>-</v>
      </c>
      <c r="J49" s="8"/>
      <c r="K49" s="8"/>
      <c r="L49" s="9"/>
      <c r="M49" s="7" t="str">
        <f t="shared" si="12"/>
        <v>-</v>
      </c>
      <c r="N49" s="8"/>
      <c r="O49" s="8"/>
      <c r="P49" s="9"/>
      <c r="Q49" s="7" t="str">
        <f t="shared" si="13"/>
        <v>-</v>
      </c>
      <c r="R49" s="8"/>
      <c r="S49" s="8"/>
      <c r="T49" s="9"/>
      <c r="U49" s="7" t="str">
        <f t="shared" si="14"/>
        <v>-</v>
      </c>
      <c r="V49" s="8"/>
      <c r="W49" s="8"/>
      <c r="X49" s="9"/>
      <c r="AA49" s="4" t="str">
        <f t="shared" si="15"/>
        <v>-</v>
      </c>
      <c r="AB49" s="8"/>
      <c r="AC49" s="20" t="s">
        <v>59</v>
      </c>
      <c r="AD49" s="20">
        <v>10</v>
      </c>
      <c r="AE49" s="4" t="str">
        <f t="shared" si="16"/>
        <v>-</v>
      </c>
      <c r="AF49" s="8"/>
      <c r="AG49" s="20" t="s">
        <v>60</v>
      </c>
      <c r="AH49" s="20">
        <v>10</v>
      </c>
      <c r="AI49" s="4" t="str">
        <f t="shared" si="17"/>
        <v>-</v>
      </c>
      <c r="AJ49" s="8"/>
      <c r="AK49" s="20" t="s">
        <v>61</v>
      </c>
      <c r="AL49" s="20">
        <v>10</v>
      </c>
      <c r="AM49" s="4" t="str">
        <f t="shared" si="18"/>
        <v>-</v>
      </c>
      <c r="AN49" s="8"/>
      <c r="AO49" s="20" t="s">
        <v>62</v>
      </c>
      <c r="AP49" s="20">
        <v>10</v>
      </c>
      <c r="AQ49" s="4" t="str">
        <f t="shared" si="19"/>
        <v>elec_e8104_l</v>
      </c>
      <c r="AR49" s="8"/>
      <c r="AS49" s="20" t="s">
        <v>63</v>
      </c>
      <c r="AT49" s="20">
        <v>10</v>
      </c>
    </row>
    <row r="50" spans="3:46" ht="15" thickBot="1" x14ac:dyDescent="0.35">
      <c r="C50" s="19">
        <v>3</v>
      </c>
      <c r="D50" s="19">
        <v>3</v>
      </c>
      <c r="E50" s="7" t="str">
        <f t="shared" si="10"/>
        <v>-</v>
      </c>
      <c r="F50" s="8"/>
      <c r="G50" s="8"/>
      <c r="H50" s="9"/>
      <c r="I50" s="7" t="str">
        <f t="shared" si="11"/>
        <v>-</v>
      </c>
      <c r="J50" s="8"/>
      <c r="K50" s="8"/>
      <c r="L50" s="9"/>
      <c r="M50" s="7" t="str">
        <f t="shared" si="12"/>
        <v>-</v>
      </c>
      <c r="N50" s="8"/>
      <c r="O50" s="8"/>
      <c r="P50" s="9"/>
      <c r="Q50" s="7" t="str">
        <f t="shared" si="13"/>
        <v>-</v>
      </c>
      <c r="R50" s="8"/>
      <c r="S50" s="8"/>
      <c r="T50" s="9"/>
      <c r="U50" s="7" t="str">
        <f t="shared" si="14"/>
        <v>-</v>
      </c>
      <c r="V50" s="8"/>
      <c r="W50" s="8"/>
      <c r="X50" s="9"/>
      <c r="AA50" s="4" t="str">
        <f t="shared" si="15"/>
        <v>-</v>
      </c>
      <c r="AB50" s="8"/>
      <c r="AC50" s="20" t="s">
        <v>59</v>
      </c>
      <c r="AD50" s="20">
        <v>11</v>
      </c>
      <c r="AE50" s="4" t="str">
        <f t="shared" si="16"/>
        <v>-</v>
      </c>
      <c r="AF50" s="8"/>
      <c r="AG50" s="20" t="s">
        <v>60</v>
      </c>
      <c r="AH50" s="20">
        <v>11</v>
      </c>
      <c r="AI50" s="4" t="str">
        <f t="shared" si="17"/>
        <v>-</v>
      </c>
      <c r="AJ50" s="8"/>
      <c r="AK50" s="20" t="s">
        <v>61</v>
      </c>
      <c r="AL50" s="20">
        <v>11</v>
      </c>
      <c r="AM50" s="4" t="str">
        <f t="shared" si="18"/>
        <v>-</v>
      </c>
      <c r="AN50" s="8"/>
      <c r="AO50" s="20" t="s">
        <v>62</v>
      </c>
      <c r="AP50" s="20">
        <v>11</v>
      </c>
      <c r="AQ50" s="4" t="str">
        <f t="shared" si="19"/>
        <v>-</v>
      </c>
      <c r="AR50" s="8"/>
      <c r="AS50" s="20" t="s">
        <v>63</v>
      </c>
      <c r="AT50" s="20">
        <v>11</v>
      </c>
    </row>
    <row r="51" spans="3:46" ht="15" thickBot="1" x14ac:dyDescent="0.35">
      <c r="C51" s="19">
        <v>3</v>
      </c>
      <c r="D51" s="19">
        <v>4</v>
      </c>
      <c r="E51" s="3" t="str">
        <f t="shared" si="10"/>
        <v>-</v>
      </c>
      <c r="F51" s="1"/>
      <c r="G51" s="1"/>
      <c r="H51" s="2"/>
      <c r="I51" s="3" t="str">
        <f t="shared" si="11"/>
        <v>-</v>
      </c>
      <c r="J51" s="1"/>
      <c r="K51" s="1"/>
      <c r="L51" s="2"/>
      <c r="M51" s="3" t="str">
        <f t="shared" si="12"/>
        <v>-</v>
      </c>
      <c r="N51" s="1"/>
      <c r="O51" s="1"/>
      <c r="P51" s="2"/>
      <c r="Q51" s="3" t="str">
        <f t="shared" si="13"/>
        <v>-</v>
      </c>
      <c r="R51" s="1"/>
      <c r="S51" s="1"/>
      <c r="T51" s="2"/>
      <c r="U51" s="3" t="str">
        <f t="shared" si="14"/>
        <v>-</v>
      </c>
      <c r="V51" s="1"/>
      <c r="W51" s="1"/>
      <c r="X51" s="2"/>
      <c r="AA51" s="4" t="str">
        <f t="shared" si="15"/>
        <v>-</v>
      </c>
      <c r="AB51" s="1"/>
      <c r="AC51" s="20" t="s">
        <v>59</v>
      </c>
      <c r="AD51" s="20">
        <v>12</v>
      </c>
      <c r="AE51" s="4" t="str">
        <f t="shared" si="16"/>
        <v>-</v>
      </c>
      <c r="AF51" s="1"/>
      <c r="AG51" s="20" t="s">
        <v>60</v>
      </c>
      <c r="AH51" s="20">
        <v>12</v>
      </c>
      <c r="AI51" s="4" t="str">
        <f t="shared" si="17"/>
        <v>-</v>
      </c>
      <c r="AJ51" s="1"/>
      <c r="AK51" s="20" t="s">
        <v>61</v>
      </c>
      <c r="AL51" s="20">
        <v>12</v>
      </c>
      <c r="AM51" s="4" t="str">
        <f t="shared" si="18"/>
        <v>-</v>
      </c>
      <c r="AN51" s="1"/>
      <c r="AO51" s="20" t="s">
        <v>62</v>
      </c>
      <c r="AP51" s="20">
        <v>12</v>
      </c>
      <c r="AQ51" s="4" t="str">
        <f t="shared" si="19"/>
        <v>-</v>
      </c>
      <c r="AR51" s="1"/>
      <c r="AS51" s="20" t="s">
        <v>63</v>
      </c>
      <c r="AT51" s="20">
        <v>12</v>
      </c>
    </row>
    <row r="52" spans="3:46" ht="15" thickBot="1" x14ac:dyDescent="0.35">
      <c r="C52" s="19">
        <v>4</v>
      </c>
      <c r="D52" s="19">
        <v>1</v>
      </c>
      <c r="E52" s="4" t="str">
        <f t="shared" si="10"/>
        <v>-</v>
      </c>
      <c r="F52" s="5"/>
      <c r="G52" s="5"/>
      <c r="H52" s="6"/>
      <c r="I52" s="4" t="str">
        <f t="shared" si="11"/>
        <v>-</v>
      </c>
      <c r="J52" s="5"/>
      <c r="K52" s="5"/>
      <c r="L52" s="6"/>
      <c r="M52" s="4" t="str">
        <f t="shared" si="12"/>
        <v>-</v>
      </c>
      <c r="N52" s="5"/>
      <c r="O52" s="5"/>
      <c r="P52" s="6"/>
      <c r="Q52" s="4" t="str">
        <f t="shared" si="13"/>
        <v>elec_e8116_l</v>
      </c>
      <c r="R52" s="5"/>
      <c r="S52" s="5"/>
      <c r="T52" s="6"/>
      <c r="U52" s="4" t="str">
        <f t="shared" si="14"/>
        <v>elec_e8119_l</v>
      </c>
      <c r="V52" s="5"/>
      <c r="W52" s="5"/>
      <c r="X52" s="6"/>
      <c r="AA52" s="4" t="str">
        <f t="shared" si="15"/>
        <v>elec_e8112_l</v>
      </c>
      <c r="AB52" s="5"/>
      <c r="AC52" s="20" t="s">
        <v>59</v>
      </c>
      <c r="AD52" s="20">
        <v>13</v>
      </c>
      <c r="AE52" s="4" t="str">
        <f t="shared" si="16"/>
        <v>elec_e8111_l</v>
      </c>
      <c r="AF52" s="5"/>
      <c r="AG52" s="20" t="s">
        <v>60</v>
      </c>
      <c r="AH52" s="20">
        <v>13</v>
      </c>
      <c r="AI52" s="4" t="str">
        <f t="shared" si="17"/>
        <v>elec_e8101_l</v>
      </c>
      <c r="AJ52" s="5"/>
      <c r="AK52" s="20" t="s">
        <v>61</v>
      </c>
      <c r="AL52" s="20">
        <v>13</v>
      </c>
      <c r="AM52" s="4" t="str">
        <f t="shared" si="18"/>
        <v>elec_e8101_h01</v>
      </c>
      <c r="AN52" s="5"/>
      <c r="AO52" s="20" t="s">
        <v>62</v>
      </c>
      <c r="AP52" s="20">
        <v>13</v>
      </c>
      <c r="AQ52" s="4" t="str">
        <f t="shared" si="19"/>
        <v>elec_e8104_h01</v>
      </c>
      <c r="AR52" s="5"/>
      <c r="AS52" s="20" t="s">
        <v>63</v>
      </c>
      <c r="AT52" s="20">
        <v>13</v>
      </c>
    </row>
    <row r="53" spans="3:46" ht="15" thickBot="1" x14ac:dyDescent="0.35">
      <c r="C53" s="19">
        <v>4</v>
      </c>
      <c r="D53" s="19">
        <v>2</v>
      </c>
      <c r="E53" s="7" t="str">
        <f t="shared" si="10"/>
        <v>-</v>
      </c>
      <c r="F53" s="8"/>
      <c r="G53" s="8"/>
      <c r="H53" s="9"/>
      <c r="I53" s="7" t="str">
        <f t="shared" si="11"/>
        <v>-</v>
      </c>
      <c r="J53" s="8"/>
      <c r="K53" s="8"/>
      <c r="L53" s="9"/>
      <c r="M53" s="7" t="str">
        <f t="shared" si="12"/>
        <v>-</v>
      </c>
      <c r="N53" s="8"/>
      <c r="O53" s="8"/>
      <c r="P53" s="9"/>
      <c r="Q53" s="7" t="str">
        <f t="shared" si="13"/>
        <v>-</v>
      </c>
      <c r="R53" s="8"/>
      <c r="S53" s="8"/>
      <c r="T53" s="9"/>
      <c r="U53" s="7" t="str">
        <f t="shared" si="14"/>
        <v>-</v>
      </c>
      <c r="V53" s="8"/>
      <c r="W53" s="8"/>
      <c r="X53" s="9"/>
      <c r="AA53" s="4" t="str">
        <f t="shared" si="15"/>
        <v>-</v>
      </c>
      <c r="AB53" s="8"/>
      <c r="AC53" s="20" t="s">
        <v>59</v>
      </c>
      <c r="AD53" s="20">
        <v>14</v>
      </c>
      <c r="AE53" s="4" t="str">
        <f t="shared" si="16"/>
        <v>-</v>
      </c>
      <c r="AF53" s="8"/>
      <c r="AG53" s="20" t="s">
        <v>60</v>
      </c>
      <c r="AH53" s="20">
        <v>14</v>
      </c>
      <c r="AI53" s="4" t="str">
        <f t="shared" si="17"/>
        <v>-</v>
      </c>
      <c r="AJ53" s="8"/>
      <c r="AK53" s="20" t="s">
        <v>61</v>
      </c>
      <c r="AL53" s="20">
        <v>14</v>
      </c>
      <c r="AM53" s="4" t="str">
        <f t="shared" si="18"/>
        <v>elec_e8116_l</v>
      </c>
      <c r="AN53" s="8"/>
      <c r="AO53" s="20" t="s">
        <v>62</v>
      </c>
      <c r="AP53" s="20">
        <v>14</v>
      </c>
      <c r="AQ53" s="4" t="str">
        <f t="shared" si="19"/>
        <v>elec_e8110_l</v>
      </c>
      <c r="AR53" s="8"/>
      <c r="AS53" s="20" t="s">
        <v>63</v>
      </c>
      <c r="AT53" s="20">
        <v>14</v>
      </c>
    </row>
    <row r="54" spans="3:46" ht="15" thickBot="1" x14ac:dyDescent="0.35">
      <c r="C54" s="19">
        <v>4</v>
      </c>
      <c r="D54" s="19">
        <v>3</v>
      </c>
      <c r="E54" s="7" t="str">
        <f t="shared" si="10"/>
        <v>-</v>
      </c>
      <c r="F54" s="8"/>
      <c r="G54" s="8"/>
      <c r="H54" s="9"/>
      <c r="I54" s="7" t="str">
        <f t="shared" si="11"/>
        <v>-</v>
      </c>
      <c r="J54" s="8"/>
      <c r="K54" s="8"/>
      <c r="L54" s="9"/>
      <c r="M54" s="7" t="str">
        <f t="shared" si="12"/>
        <v>-</v>
      </c>
      <c r="N54" s="8"/>
      <c r="O54" s="8"/>
      <c r="P54" s="9"/>
      <c r="Q54" s="7" t="str">
        <f t="shared" si="13"/>
        <v>-</v>
      </c>
      <c r="R54" s="8"/>
      <c r="S54" s="8"/>
      <c r="T54" s="9"/>
      <c r="U54" s="7" t="str">
        <f t="shared" si="14"/>
        <v>-</v>
      </c>
      <c r="V54" s="8"/>
      <c r="W54" s="8"/>
      <c r="X54" s="9"/>
      <c r="AA54" s="4" t="str">
        <f t="shared" si="15"/>
        <v>-</v>
      </c>
      <c r="AB54" s="8"/>
      <c r="AC54" s="20" t="s">
        <v>59</v>
      </c>
      <c r="AD54" s="20">
        <v>15</v>
      </c>
      <c r="AE54" s="4" t="str">
        <f t="shared" si="16"/>
        <v>-</v>
      </c>
      <c r="AF54" s="8"/>
      <c r="AG54" s="20" t="s">
        <v>60</v>
      </c>
      <c r="AH54" s="20">
        <v>15</v>
      </c>
      <c r="AI54" s="4" t="str">
        <f t="shared" si="17"/>
        <v>-</v>
      </c>
      <c r="AJ54" s="8"/>
      <c r="AK54" s="20" t="s">
        <v>61</v>
      </c>
      <c r="AL54" s="20">
        <v>15</v>
      </c>
      <c r="AM54" s="4" t="str">
        <f t="shared" si="18"/>
        <v>-</v>
      </c>
      <c r="AN54" s="8"/>
      <c r="AO54" s="20" t="s">
        <v>62</v>
      </c>
      <c r="AP54" s="20">
        <v>15</v>
      </c>
      <c r="AQ54" s="4" t="str">
        <f t="shared" si="19"/>
        <v>-</v>
      </c>
      <c r="AR54" s="8"/>
      <c r="AS54" s="20" t="s">
        <v>63</v>
      </c>
      <c r="AT54" s="20">
        <v>15</v>
      </c>
    </row>
    <row r="55" spans="3:46" ht="15" thickBot="1" x14ac:dyDescent="0.35">
      <c r="C55" s="19">
        <v>4</v>
      </c>
      <c r="D55" s="19">
        <v>4</v>
      </c>
      <c r="E55" s="3" t="str">
        <f t="shared" si="10"/>
        <v>-</v>
      </c>
      <c r="F55" s="1"/>
      <c r="G55" s="1"/>
      <c r="H55" s="2"/>
      <c r="I55" s="3" t="str">
        <f t="shared" si="11"/>
        <v>-</v>
      </c>
      <c r="J55" s="1"/>
      <c r="K55" s="1"/>
      <c r="L55" s="2"/>
      <c r="M55" s="3" t="str">
        <f t="shared" si="12"/>
        <v>-</v>
      </c>
      <c r="N55" s="1"/>
      <c r="O55" s="1"/>
      <c r="P55" s="2"/>
      <c r="Q55" s="3" t="str">
        <f t="shared" si="13"/>
        <v>-</v>
      </c>
      <c r="R55" s="1"/>
      <c r="S55" s="1"/>
      <c r="T55" s="2"/>
      <c r="U55" s="3" t="str">
        <f t="shared" si="14"/>
        <v>-</v>
      </c>
      <c r="V55" s="1"/>
      <c r="W55" s="1"/>
      <c r="X55" s="2"/>
      <c r="AA55" s="4" t="str">
        <f t="shared" si="15"/>
        <v>-</v>
      </c>
      <c r="AB55" s="1"/>
      <c r="AC55" s="20" t="s">
        <v>59</v>
      </c>
      <c r="AD55" s="20">
        <v>16</v>
      </c>
      <c r="AE55" s="4" t="str">
        <f t="shared" si="16"/>
        <v>-</v>
      </c>
      <c r="AF55" s="1"/>
      <c r="AG55" s="20" t="s">
        <v>60</v>
      </c>
      <c r="AH55" s="20">
        <v>16</v>
      </c>
      <c r="AI55" s="4" t="str">
        <f t="shared" si="17"/>
        <v>-</v>
      </c>
      <c r="AJ55" s="1"/>
      <c r="AK55" s="20" t="s">
        <v>61</v>
      </c>
      <c r="AL55" s="20">
        <v>16</v>
      </c>
      <c r="AM55" s="4" t="str">
        <f t="shared" si="18"/>
        <v>-</v>
      </c>
      <c r="AN55" s="1"/>
      <c r="AO55" s="20" t="s">
        <v>62</v>
      </c>
      <c r="AP55" s="20">
        <v>16</v>
      </c>
      <c r="AQ55" s="4" t="str">
        <f t="shared" si="19"/>
        <v>-</v>
      </c>
      <c r="AR55" s="1"/>
      <c r="AS55" s="20" t="s">
        <v>63</v>
      </c>
      <c r="AT55" s="20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Y28"/>
    </sheetView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</cols>
  <sheetData>
    <row r="1" spans="1:24" ht="45" customHeight="1" x14ac:dyDescent="0.3">
      <c r="A1" t="s">
        <v>0</v>
      </c>
    </row>
    <row r="2" spans="1:24" x14ac:dyDescent="0.3">
      <c r="E2" t="s">
        <v>25</v>
      </c>
    </row>
    <row r="3" spans="1:24" x14ac:dyDescent="0.3">
      <c r="E3" s="10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8</v>
      </c>
      <c r="M3" s="11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T3" s="11" t="s">
        <v>16</v>
      </c>
      <c r="U3" s="11" t="s">
        <v>17</v>
      </c>
      <c r="V3" s="11" t="s">
        <v>18</v>
      </c>
      <c r="W3" s="11" t="s">
        <v>19</v>
      </c>
      <c r="X3" s="12" t="s">
        <v>20</v>
      </c>
    </row>
    <row r="4" spans="1:24" x14ac:dyDescent="0.3">
      <c r="E4" s="13" t="s">
        <v>21</v>
      </c>
      <c r="F4" s="14" t="s">
        <v>21</v>
      </c>
      <c r="G4" s="14" t="s">
        <v>21</v>
      </c>
      <c r="H4" s="14" t="s">
        <v>21</v>
      </c>
      <c r="I4" s="14" t="s">
        <v>21</v>
      </c>
      <c r="J4" s="14" t="s">
        <v>21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4" t="s">
        <v>21</v>
      </c>
      <c r="S4" s="14" t="s">
        <v>21</v>
      </c>
      <c r="T4" s="14" t="s">
        <v>21</v>
      </c>
      <c r="U4" s="14" t="s">
        <v>21</v>
      </c>
      <c r="V4" s="14" t="s">
        <v>21</v>
      </c>
      <c r="W4" s="14" t="s">
        <v>21</v>
      </c>
      <c r="X4" s="15" t="s">
        <v>22</v>
      </c>
    </row>
    <row r="5" spans="1:24" x14ac:dyDescent="0.3">
      <c r="E5" s="13" t="s">
        <v>21</v>
      </c>
      <c r="F5" s="14" t="s">
        <v>21</v>
      </c>
      <c r="G5" s="14" t="s">
        <v>21</v>
      </c>
      <c r="H5" s="14" t="s">
        <v>21</v>
      </c>
      <c r="I5" s="14" t="s">
        <v>21</v>
      </c>
      <c r="J5" s="14" t="s">
        <v>21</v>
      </c>
      <c r="K5" s="14" t="s">
        <v>21</v>
      </c>
      <c r="L5" s="14" t="s">
        <v>21</v>
      </c>
      <c r="M5" s="14" t="s">
        <v>21</v>
      </c>
      <c r="N5" s="14" t="s">
        <v>21</v>
      </c>
      <c r="O5" s="14" t="s">
        <v>21</v>
      </c>
      <c r="P5" s="14" t="s">
        <v>21</v>
      </c>
      <c r="Q5" s="14" t="s">
        <v>21</v>
      </c>
      <c r="R5" s="14" t="s">
        <v>21</v>
      </c>
      <c r="S5" s="14" t="s">
        <v>21</v>
      </c>
      <c r="T5" s="14" t="s">
        <v>21</v>
      </c>
      <c r="U5" s="14" t="s">
        <v>21</v>
      </c>
      <c r="V5" s="14" t="s">
        <v>21</v>
      </c>
      <c r="W5" s="14" t="s">
        <v>21</v>
      </c>
      <c r="X5" s="15" t="s">
        <v>21</v>
      </c>
    </row>
    <row r="6" spans="1:24" x14ac:dyDescent="0.3">
      <c r="E6" s="16" t="s">
        <v>21</v>
      </c>
      <c r="F6" s="17" t="s">
        <v>21</v>
      </c>
      <c r="G6" s="17" t="s">
        <v>21</v>
      </c>
      <c r="H6" s="17" t="s">
        <v>21</v>
      </c>
      <c r="I6" s="17" t="s">
        <v>21</v>
      </c>
      <c r="J6" s="17" t="s">
        <v>21</v>
      </c>
      <c r="K6" s="17" t="s">
        <v>21</v>
      </c>
      <c r="L6" s="17" t="s">
        <v>21</v>
      </c>
      <c r="M6" s="17" t="s">
        <v>21</v>
      </c>
      <c r="N6" s="17" t="s">
        <v>21</v>
      </c>
      <c r="O6" s="17" t="s">
        <v>21</v>
      </c>
      <c r="P6" s="17" t="s">
        <v>21</v>
      </c>
      <c r="Q6" s="17" t="s">
        <v>21</v>
      </c>
      <c r="R6" s="17" t="s">
        <v>21</v>
      </c>
      <c r="S6" s="17" t="s">
        <v>21</v>
      </c>
      <c r="T6" s="17" t="s">
        <v>21</v>
      </c>
      <c r="U6" s="17" t="s">
        <v>21</v>
      </c>
      <c r="V6" s="17" t="s">
        <v>21</v>
      </c>
      <c r="W6" s="17" t="s">
        <v>21</v>
      </c>
      <c r="X6" s="18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b6</v>
      </c>
      <c r="F10" s="5"/>
      <c r="G10" s="5"/>
      <c r="H10" s="6"/>
      <c r="I10" s="4" t="str">
        <f t="shared" ref="I10:I25" si="1">INDEX($E$3:$X$6,$D10,$C10+I$9)</f>
        <v>b10</v>
      </c>
      <c r="J10" s="5"/>
      <c r="K10" s="5"/>
      <c r="L10" s="6"/>
      <c r="M10" s="4" t="str">
        <f t="shared" ref="M10:M25" si="2">INDEX($E$3:$X$6,$D10,$C10+M$9)</f>
        <v>aex2</v>
      </c>
      <c r="N10" s="5"/>
      <c r="O10" s="5"/>
      <c r="P10" s="6"/>
      <c r="Q10" s="4" t="str">
        <f t="shared" ref="Q10:Q25" si="3">INDEX($E$3:$X$6,$D10,$C10+Q$9)</f>
        <v>b3</v>
      </c>
      <c r="R10" s="5"/>
      <c r="S10" s="5"/>
      <c r="T10" s="6"/>
      <c r="U10" s="4" t="str">
        <f t="shared" ref="U10:U25" si="4">INDEX($E$3:$X$6,$D10,$C10+U$9)</f>
        <v>a2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b7</v>
      </c>
      <c r="F14" s="5"/>
      <c r="G14" s="5"/>
      <c r="H14" s="6"/>
      <c r="I14" s="4" t="str">
        <f t="shared" si="1"/>
        <v>java</v>
      </c>
      <c r="J14" s="5"/>
      <c r="K14" s="5"/>
      <c r="L14" s="6"/>
      <c r="M14" s="4" t="str">
        <f t="shared" si="2"/>
        <v>aex3</v>
      </c>
      <c r="N14" s="5"/>
      <c r="O14" s="5"/>
      <c r="P14" s="6"/>
      <c r="Q14" s="4" t="str">
        <f t="shared" si="3"/>
        <v>b4</v>
      </c>
      <c r="R14" s="5"/>
      <c r="S14" s="5"/>
      <c r="T14" s="6"/>
      <c r="U14" s="4" t="str">
        <f t="shared" si="4"/>
        <v>a3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b8</v>
      </c>
      <c r="F18" s="5"/>
      <c r="G18" s="5"/>
      <c r="H18" s="6"/>
      <c r="I18" s="4" t="str">
        <f t="shared" si="1"/>
        <v>a5</v>
      </c>
      <c r="J18" s="5"/>
      <c r="K18" s="5"/>
      <c r="L18" s="6"/>
      <c r="M18" s="4" t="str">
        <f t="shared" si="2"/>
        <v>aex4</v>
      </c>
      <c r="N18" s="5"/>
      <c r="O18" s="5"/>
      <c r="P18" s="6"/>
      <c r="Q18" s="4" t="str">
        <f t="shared" si="3"/>
        <v>b1</v>
      </c>
      <c r="R18" s="5"/>
      <c r="S18" s="5"/>
      <c r="T18" s="6"/>
      <c r="U18" s="4" t="str">
        <f t="shared" si="4"/>
        <v>a4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b9</v>
      </c>
      <c r="F22" s="5"/>
      <c r="G22" s="5"/>
      <c r="H22" s="6"/>
      <c r="I22" s="4" t="str">
        <f t="shared" si="1"/>
        <v>aex1</v>
      </c>
      <c r="J22" s="5"/>
      <c r="K22" s="5"/>
      <c r="L22" s="6"/>
      <c r="M22" s="4" t="str">
        <f t="shared" si="2"/>
        <v>b2</v>
      </c>
      <c r="N22" s="5"/>
      <c r="O22" s="5"/>
      <c r="P22" s="6"/>
      <c r="Q22" s="4" t="str">
        <f t="shared" si="3"/>
        <v>aex5</v>
      </c>
      <c r="R22" s="5"/>
      <c r="S22" s="5"/>
      <c r="T22" s="6"/>
      <c r="U22" s="4" t="str">
        <f t="shared" si="4"/>
        <v>a1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b5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/>
  </sheetViews>
  <sheetFormatPr defaultRowHeight="14.4" x14ac:dyDescent="0.3"/>
  <sheetData>
    <row r="1" spans="1:24" ht="45" customHeight="1" x14ac:dyDescent="0.3">
      <c r="A1" t="s">
        <v>0</v>
      </c>
    </row>
    <row r="3" spans="1:24" x14ac:dyDescent="0.3">
      <c r="E3" t="s">
        <v>56</v>
      </c>
      <c r="F3" t="s">
        <v>57</v>
      </c>
      <c r="G3" t="s">
        <v>32</v>
      </c>
      <c r="H3" t="s">
        <v>34</v>
      </c>
      <c r="I3" t="s">
        <v>36</v>
      </c>
      <c r="J3" t="s">
        <v>35</v>
      </c>
      <c r="K3" t="s">
        <v>37</v>
      </c>
      <c r="L3" t="s">
        <v>39</v>
      </c>
      <c r="M3" t="s">
        <v>40</v>
      </c>
      <c r="N3" t="s">
        <v>41</v>
      </c>
      <c r="O3" t="s">
        <v>42</v>
      </c>
      <c r="P3" t="s">
        <v>46</v>
      </c>
      <c r="Q3" t="s">
        <v>52</v>
      </c>
      <c r="R3" t="s">
        <v>55</v>
      </c>
      <c r="S3" t="s">
        <v>43</v>
      </c>
      <c r="T3" t="s">
        <v>44</v>
      </c>
      <c r="U3" t="s">
        <v>45</v>
      </c>
      <c r="V3" t="s">
        <v>54</v>
      </c>
      <c r="W3" t="s">
        <v>47</v>
      </c>
      <c r="X3" t="s">
        <v>48</v>
      </c>
    </row>
    <row r="4" spans="1:24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53</v>
      </c>
      <c r="U4" t="s">
        <v>6</v>
      </c>
      <c r="V4" t="s">
        <v>49</v>
      </c>
      <c r="W4" t="s">
        <v>50</v>
      </c>
      <c r="X4" t="s">
        <v>51</v>
      </c>
    </row>
    <row r="5" spans="1:24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33" spans="5:24" x14ac:dyDescent="0.3">
      <c r="E33" t="s">
        <v>21</v>
      </c>
      <c r="F33" t="s">
        <v>21</v>
      </c>
      <c r="G33" t="s">
        <v>21</v>
      </c>
      <c r="H33" t="s">
        <v>21</v>
      </c>
      <c r="I33" t="s">
        <v>36</v>
      </c>
      <c r="J33" t="s">
        <v>35</v>
      </c>
      <c r="K33" t="s">
        <v>37</v>
      </c>
      <c r="L33" t="s">
        <v>21</v>
      </c>
      <c r="M33" t="s">
        <v>40</v>
      </c>
      <c r="N33" t="s">
        <v>41</v>
      </c>
      <c r="O33" t="s">
        <v>42</v>
      </c>
      <c r="P33" t="s">
        <v>21</v>
      </c>
      <c r="Q33" t="s">
        <v>52</v>
      </c>
      <c r="R33" t="s">
        <v>55</v>
      </c>
      <c r="S33" t="s">
        <v>21</v>
      </c>
      <c r="T33" t="s">
        <v>53</v>
      </c>
      <c r="U33" t="s">
        <v>21</v>
      </c>
      <c r="V33" t="s">
        <v>58</v>
      </c>
      <c r="W33" t="s">
        <v>33</v>
      </c>
      <c r="X33" t="s">
        <v>38</v>
      </c>
    </row>
    <row r="34" spans="5:24" x14ac:dyDescent="0.3"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</row>
    <row r="35" spans="5:24" x14ac:dyDescent="0.3"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</row>
    <row r="36" spans="5:24" x14ac:dyDescent="0.3"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tabSelected="1" topLeftCell="A13" workbookViewId="0">
      <selection activeCell="Z3" sqref="Z3"/>
    </sheetView>
  </sheetViews>
  <sheetFormatPr defaultRowHeight="14.4" x14ac:dyDescent="0.3"/>
  <cols>
    <col min="5" max="5" customWidth="true" width="12.0" collapsed="true"/>
    <col min="6" max="6" customWidth="true" width="8.6640625" collapsed="true"/>
    <col min="25" max="25" customWidth="true" width="11.5546875" collapsed="true"/>
    <col min="27" max="27" customWidth="true" width="12.88671875" collapsed="true"/>
    <col min="28" max="28" customWidth="true" width="33.0" collapsed="true"/>
    <col min="29" max="29" customWidth="true" width="5.109375" collapsed="true"/>
    <col min="30" max="30" customWidth="true" width="4.109375" collapsed="true"/>
    <col min="32" max="32" customWidth="true" width="22.44140625" collapsed="true"/>
    <col min="33" max="34" customWidth="true" width="4.88671875" collapsed="true"/>
    <col min="36" max="36" customWidth="true" width="16.6640625" collapsed="true"/>
    <col min="37" max="37" customWidth="true" width="4.77734375" collapsed="true"/>
    <col min="38" max="38" customWidth="true" width="4.6640625" collapsed="true"/>
    <col min="39" max="39" customWidth="true" width="15.109375" collapsed="true"/>
    <col min="40" max="40" customWidth="true" width="20.21875" collapsed="true"/>
    <col min="41" max="41" customWidth="true" width="4.77734375" collapsed="true"/>
    <col min="42" max="42" customWidth="true" width="3.6640625" collapsed="true"/>
    <col min="43" max="43" customWidth="true" width="14.88671875" collapsed="true"/>
    <col min="44" max="44" customWidth="true" width="22.21875" collapsed="true"/>
    <col min="45" max="45" customWidth="true" width="3.88671875" collapsed="true"/>
    <col min="46" max="46" customWidth="true" width="4.109375" collapsed="true"/>
  </cols>
  <sheetData>
    <row r="1" ht="45.0" customHeight="true">
      <c r="A1" t="s">
        <v>0</v>
      </c>
    </row>
    <row r="2" spans="1:46" x14ac:dyDescent="0.3">
      <c r="E2" t="s">
        <v>66</v>
      </c>
      <c r="Y2" t="s">
        <v>139</v>
      </c>
      <c r="Z2" s="26" t="s">
        <v>140</v>
      </c>
    </row>
    <row r="3">
      <c r="E3" t="s">
        <v>46</v>
      </c>
      <c r="F3" t="s">
        <v>21</v>
      </c>
      <c r="G3" t="s">
        <v>21</v>
      </c>
      <c r="H3" t="s">
        <v>51</v>
      </c>
      <c r="I3" t="s">
        <v>50</v>
      </c>
      <c r="J3" t="s">
        <v>21</v>
      </c>
      <c r="K3" t="s">
        <v>21</v>
      </c>
      <c r="L3" t="s">
        <v>43</v>
      </c>
      <c r="M3" t="s">
        <v>21</v>
      </c>
      <c r="N3" t="s">
        <v>21</v>
      </c>
      <c r="O3" t="s">
        <v>47</v>
      </c>
      <c r="P3" t="s">
        <v>48</v>
      </c>
      <c r="Q3" t="s">
        <v>56</v>
      </c>
      <c r="R3" t="s">
        <v>57</v>
      </c>
      <c r="S3" t="s">
        <v>44</v>
      </c>
      <c r="T3" t="s">
        <v>45</v>
      </c>
      <c r="U3" t="s">
        <v>39</v>
      </c>
      <c r="V3" t="s">
        <v>49</v>
      </c>
      <c r="W3" t="s">
        <v>54</v>
      </c>
      <c r="X3" t="s">
        <v>6</v>
      </c>
    </row>
    <row r="4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</row>
    <row r="5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7" spans="1:46" x14ac:dyDescent="0.3">
      <c r="E7" s="14" t="s">
        <v>26</v>
      </c>
      <c r="H7" s="14"/>
      <c r="I7" s="14" t="s">
        <v>27</v>
      </c>
      <c r="L7" s="14"/>
      <c r="M7" s="14" t="s">
        <v>28</v>
      </c>
      <c r="P7" s="14"/>
      <c r="Q7" s="14" t="s">
        <v>30</v>
      </c>
      <c r="T7" s="14"/>
      <c r="U7" s="14" t="s">
        <v>29</v>
      </c>
      <c r="X7" s="14"/>
      <c r="Z7" s="26"/>
    </row>
    <row r="8" spans="1:46" x14ac:dyDescent="0.3">
      <c r="E8" s="14" t="s">
        <v>59</v>
      </c>
      <c r="F8" s="14"/>
      <c r="I8" s="14" t="s">
        <v>60</v>
      </c>
      <c r="J8" s="14"/>
      <c r="M8" s="14" t="s">
        <v>61</v>
      </c>
      <c r="N8" s="14"/>
      <c r="Q8" s="14" t="s">
        <v>62</v>
      </c>
      <c r="R8" s="14"/>
      <c r="U8" s="14" t="s">
        <v>63</v>
      </c>
      <c r="Z8" s="26"/>
      <c r="AA8" s="14" t="s">
        <v>26</v>
      </c>
      <c r="AE8" s="14" t="s">
        <v>27</v>
      </c>
      <c r="AI8" s="14" t="s">
        <v>28</v>
      </c>
      <c r="AM8" s="14" t="s">
        <v>30</v>
      </c>
      <c r="AQ8" s="14" t="s">
        <v>29</v>
      </c>
    </row>
    <row r="9" spans="1:46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  <c r="Z9" s="26"/>
      <c r="AA9" s="19"/>
      <c r="AB9" s="19"/>
      <c r="AC9" s="19"/>
      <c r="AD9" s="19"/>
      <c r="AE9" s="19"/>
      <c r="AF9" s="19"/>
      <c r="AG9" s="19"/>
      <c r="AH9" s="19"/>
      <c r="AI9" s="19">
        <v>8</v>
      </c>
      <c r="AJ9" s="19"/>
      <c r="AK9" s="19"/>
      <c r="AL9" s="19"/>
      <c r="AM9" s="19">
        <v>12</v>
      </c>
      <c r="AN9" s="19"/>
      <c r="AO9" s="19"/>
      <c r="AP9" s="19"/>
      <c r="AQ9" s="19">
        <v>16</v>
      </c>
      <c r="AR9" s="19"/>
      <c r="AS9" s="19"/>
      <c r="AT9" s="19"/>
    </row>
    <row r="10" spans="1:46" ht="15" thickBot="1" x14ac:dyDescent="0.35">
      <c r="C10" s="19">
        <v>1</v>
      </c>
      <c r="D10" s="19">
        <v>1</v>
      </c>
      <c r="E10" s="4" t="str">
        <f t="shared" ref="E10:E25" si="0">INDEX($E$3:$X$6,$D10,$C10+E$9)</f>
        <v>elec_e8101_l</v>
      </c>
      <c r="F10" s="5"/>
      <c r="G10" s="5"/>
      <c r="H10" s="6"/>
      <c r="I10" s="4" t="str">
        <f t="shared" ref="I10:I25" si="1">INDEX($E$3:$X$6,$D10,$C10+I$9)</f>
        <v>elec_e8104_l</v>
      </c>
      <c r="J10" s="5"/>
      <c r="K10" s="5"/>
      <c r="L10" s="6"/>
      <c r="M10" s="4" t="str">
        <f t="shared" ref="M10:M25" si="2">INDEX($E$3:$X$6,$D10,$C10+M$9)</f>
        <v>-</v>
      </c>
      <c r="N10" s="5"/>
      <c r="O10" s="5"/>
      <c r="P10" s="6"/>
      <c r="Q10" s="4" t="str">
        <f t="shared" ref="Q10:Q25" si="3">INDEX($E$3:$X$6,$D10,$C10+Q$9)</f>
        <v>elec_e8110_h01</v>
      </c>
      <c r="R10" s="5"/>
      <c r="S10" s="5"/>
      <c r="T10" s="6"/>
      <c r="U10" s="4" t="str">
        <f t="shared" ref="U10:U25" si="4">INDEX($E$3:$X$6,$D10,$C10+U$9)</f>
        <v>elec_e8111_l</v>
      </c>
      <c r="V10" s="5"/>
      <c r="W10" s="5"/>
      <c r="X10" s="6"/>
      <c r="Z10" s="26"/>
      <c r="AA10" s="4" t="str">
        <f>HLOOKUP(AC10,$E$8:$X$25,AD10+2,FALSE)</f>
        <v>elec_e8101_l</v>
      </c>
      <c r="AB10" s="5" t="str">
        <f>IF(AA10="-","-",VLOOKUP(LEFT(AA10,LEN(AA10)-2),CourseList!$E$11:$H$45,4,FALSE))</f>
        <v>Digital and Optimal Control</v>
      </c>
      <c r="AC10" s="35" t="s">
        <v>59</v>
      </c>
      <c r="AD10" s="35">
        <v>1</v>
      </c>
      <c r="AE10" s="4" t="str">
        <f>HLOOKUP(AG10,$E$8:$X$25,AH10+2,FALSE)</f>
        <v>elec_e8104_l</v>
      </c>
      <c r="AF10" s="5" t="str">
        <f>IF(AE10="-","-",VLOOKUP(LEFT(AE10,LEN(AE10)-2),CourseList!$E$11:$H$45,4,FALSE))</f>
        <v xml:space="preserve">Stochastics and Estimation </v>
      </c>
      <c r="AG10" s="35" t="s">
        <v>60</v>
      </c>
      <c r="AH10" s="35">
        <v>1</v>
      </c>
      <c r="AI10" s="4" t="str">
        <f>HLOOKUP(AK10,$E$8:$X$25,AL10+2,FALSE)</f>
        <v>-</v>
      </c>
      <c r="AJ10" s="5" t="str">
        <f>IF(AI10="-","-",VLOOKUP(LEFT(AI10,LEN(AI10)-2),CourseList!$E$11:$H$45,4,FALSE))</f>
        <v>-</v>
      </c>
      <c r="AK10" s="35" t="s">
        <v>61</v>
      </c>
      <c r="AL10" s="35">
        <v>1</v>
      </c>
      <c r="AM10" s="4" t="str">
        <f>HLOOKUP(AO10,$E$8:$X$25,AP10+2,FALSE)</f>
        <v>elec_e8110_h01</v>
      </c>
      <c r="AN10" s="5" t="e">
        <f>IF(AM10="-","-",VLOOKUP(LEFT(AM10,LEN(AM10)-2),CourseList!$E$11:$H$45,4,FALSE))</f>
        <v>#N/A</v>
      </c>
      <c r="AO10" s="35" t="s">
        <v>62</v>
      </c>
      <c r="AP10" s="35">
        <v>1</v>
      </c>
      <c r="AQ10" s="4" t="str">
        <f>HLOOKUP(AS10,$E$8:$X$25,AT10+2,FALSE)</f>
        <v>elec_e8111_l</v>
      </c>
      <c r="AR10" s="5" t="str">
        <f>IF(AQ10="-","-",VLOOKUP(LEFT(AQ10,LEN(AQ10)-2),CourseList!$E$11:$H$45,4,FALSE))</f>
        <v>Autonomous Mobile Robots</v>
      </c>
      <c r="AS10" s="35" t="s">
        <v>63</v>
      </c>
      <c r="AT10" s="35">
        <v>1</v>
      </c>
    </row>
    <row r="11" spans="1:46" ht="15" thickBot="1" x14ac:dyDescent="0.35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  <c r="Z11" s="26"/>
      <c r="AA11" s="4" t="str">
        <f t="shared" ref="AA11:AA25" si="5">HLOOKUP(AC11,$E$8:$X$25,AD11+2,FALSE)</f>
        <v>-</v>
      </c>
      <c r="AB11" s="5" t="str">
        <f>IF(AA11="-","-",VLOOKUP(LEFT(AA11,LEN(AA11)-2),CourseList!$E$11:$H$45,4,FALSE))</f>
        <v>-</v>
      </c>
      <c r="AC11" s="35" t="s">
        <v>59</v>
      </c>
      <c r="AD11" s="35">
        <v>2</v>
      </c>
      <c r="AE11" s="4" t="str">
        <f t="shared" ref="AE11:AE25" si="6">HLOOKUP(AG11,$E$8:$X$25,AH11+2,FALSE)</f>
        <v>-</v>
      </c>
      <c r="AF11" s="5" t="str">
        <f>IF(AE11="-","-",VLOOKUP(LEFT(AE11,LEN(AE11)-2),CourseList!$E$11:$H$45,4,FALSE))</f>
        <v>-</v>
      </c>
      <c r="AG11" s="35" t="s">
        <v>60</v>
      </c>
      <c r="AH11" s="35">
        <v>2</v>
      </c>
      <c r="AI11" s="4" t="str">
        <f t="shared" ref="AI11:AI25" si="7">HLOOKUP(AK11,$E$8:$X$25,AL11+2,FALSE)</f>
        <v>-</v>
      </c>
      <c r="AJ11" s="5" t="str">
        <f>IF(AI11="-","-",VLOOKUP(LEFT(AI11,LEN(AI11)-2),CourseList!$E$11:$H$45,4,FALSE))</f>
        <v>-</v>
      </c>
      <c r="AK11" s="35" t="s">
        <v>61</v>
      </c>
      <c r="AL11" s="35">
        <v>2</v>
      </c>
      <c r="AM11" s="4" t="str">
        <f t="shared" ref="AM11:AM25" si="8">HLOOKUP(AO11,$E$8:$X$25,AP11+2,FALSE)</f>
        <v>-</v>
      </c>
      <c r="AN11" s="5" t="str">
        <f>IF(AM11="-","-",VLOOKUP(LEFT(AM11,LEN(AM11)-2),CourseList!$E$11:$H$45,4,FALSE))</f>
        <v>-</v>
      </c>
      <c r="AO11" s="35" t="s">
        <v>62</v>
      </c>
      <c r="AP11" s="35">
        <v>2</v>
      </c>
      <c r="AQ11" s="4" t="str">
        <f t="shared" ref="AQ11:AQ25" si="9">HLOOKUP(AS11,$E$8:$X$25,AT11+2,FALSE)</f>
        <v>-</v>
      </c>
      <c r="AR11" s="5" t="str">
        <f>IF(AQ11="-","-",VLOOKUP(LEFT(AQ11,LEN(AQ11)-2),CourseList!$E$11:$H$45,4,FALSE))</f>
        <v>-</v>
      </c>
      <c r="AS11" s="35" t="s">
        <v>63</v>
      </c>
      <c r="AT11" s="35">
        <v>2</v>
      </c>
    </row>
    <row r="12" spans="1:46" ht="15" thickBot="1" x14ac:dyDescent="0.35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  <c r="Z12" s="26"/>
      <c r="AA12" s="4" t="str">
        <f t="shared" si="5"/>
        <v>-</v>
      </c>
      <c r="AB12" s="5" t="str">
        <f>IF(AA12="-","-",VLOOKUP(LEFT(AA12,LEN(AA12)-2),CourseList!$E$11:$H$45,4,FALSE))</f>
        <v>-</v>
      </c>
      <c r="AC12" s="35" t="s">
        <v>59</v>
      </c>
      <c r="AD12" s="35">
        <v>3</v>
      </c>
      <c r="AE12" s="4" t="str">
        <f t="shared" si="6"/>
        <v>-</v>
      </c>
      <c r="AF12" s="5" t="str">
        <f>IF(AE12="-","-",VLOOKUP(LEFT(AE12,LEN(AE12)-2),CourseList!$E$11:$H$45,4,FALSE))</f>
        <v>-</v>
      </c>
      <c r="AG12" s="35" t="s">
        <v>60</v>
      </c>
      <c r="AH12" s="35">
        <v>3</v>
      </c>
      <c r="AI12" s="4" t="str">
        <f t="shared" si="7"/>
        <v>-</v>
      </c>
      <c r="AJ12" s="5" t="str">
        <f>IF(AI12="-","-",VLOOKUP(LEFT(AI12,LEN(AI12)-2),CourseList!$E$11:$H$45,4,FALSE))</f>
        <v>-</v>
      </c>
      <c r="AK12" s="35" t="s">
        <v>61</v>
      </c>
      <c r="AL12" s="35">
        <v>3</v>
      </c>
      <c r="AM12" s="4" t="str">
        <f t="shared" si="8"/>
        <v>-</v>
      </c>
      <c r="AN12" s="5" t="str">
        <f>IF(AM12="-","-",VLOOKUP(LEFT(AM12,LEN(AM12)-2),CourseList!$E$11:$H$45,4,FALSE))</f>
        <v>-</v>
      </c>
      <c r="AO12" s="35" t="s">
        <v>62</v>
      </c>
      <c r="AP12" s="35">
        <v>3</v>
      </c>
      <c r="AQ12" s="4" t="str">
        <f t="shared" si="9"/>
        <v>-</v>
      </c>
      <c r="AR12" s="5" t="str">
        <f>IF(AQ12="-","-",VLOOKUP(LEFT(AQ12,LEN(AQ12)-2),CourseList!$E$11:$H$45,4,FALSE))</f>
        <v>-</v>
      </c>
      <c r="AS12" s="35" t="s">
        <v>63</v>
      </c>
      <c r="AT12" s="35">
        <v>3</v>
      </c>
    </row>
    <row r="13" spans="1:46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  <c r="Z13" s="26"/>
      <c r="AA13" s="4" t="str">
        <f t="shared" si="5"/>
        <v>-</v>
      </c>
      <c r="AB13" s="5" t="str">
        <f>IF(AA13="-","-",VLOOKUP(LEFT(AA13,LEN(AA13)-2),CourseList!$E$11:$H$45,4,FALSE))</f>
        <v>-</v>
      </c>
      <c r="AC13" s="35" t="s">
        <v>59</v>
      </c>
      <c r="AD13" s="35">
        <v>4</v>
      </c>
      <c r="AE13" s="4" t="str">
        <f t="shared" si="6"/>
        <v>-</v>
      </c>
      <c r="AF13" s="5" t="str">
        <f>IF(AE13="-","-",VLOOKUP(LEFT(AE13,LEN(AE13)-2),CourseList!$E$11:$H$45,4,FALSE))</f>
        <v>-</v>
      </c>
      <c r="AG13" s="35" t="s">
        <v>60</v>
      </c>
      <c r="AH13" s="35">
        <v>4</v>
      </c>
      <c r="AI13" s="4" t="str">
        <f t="shared" si="7"/>
        <v>-</v>
      </c>
      <c r="AJ13" s="5" t="str">
        <f>IF(AI13="-","-",VLOOKUP(LEFT(AI13,LEN(AI13)-2),CourseList!$E$11:$H$45,4,FALSE))</f>
        <v>-</v>
      </c>
      <c r="AK13" s="35" t="s">
        <v>61</v>
      </c>
      <c r="AL13" s="35">
        <v>4</v>
      </c>
      <c r="AM13" s="4" t="str">
        <f t="shared" si="8"/>
        <v>-</v>
      </c>
      <c r="AN13" s="5" t="str">
        <f>IF(AM13="-","-",VLOOKUP(LEFT(AM13,LEN(AM13)-2),CourseList!$E$11:$H$45,4,FALSE))</f>
        <v>-</v>
      </c>
      <c r="AO13" s="35" t="s">
        <v>62</v>
      </c>
      <c r="AP13" s="35">
        <v>4</v>
      </c>
      <c r="AQ13" s="4" t="str">
        <f t="shared" si="9"/>
        <v>-</v>
      </c>
      <c r="AR13" s="5" t="str">
        <f>IF(AQ13="-","-",VLOOKUP(LEFT(AQ13,LEN(AQ13)-2),CourseList!$E$11:$H$45,4,FALSE))</f>
        <v>-</v>
      </c>
      <c r="AS13" s="35" t="s">
        <v>63</v>
      </c>
      <c r="AT13" s="35">
        <v>4</v>
      </c>
    </row>
    <row r="14" spans="1:46" ht="15" thickBot="1" x14ac:dyDescent="0.35">
      <c r="C14" s="19">
        <v>2</v>
      </c>
      <c r="D14" s="19">
        <v>1</v>
      </c>
      <c r="E14" s="4" t="str">
        <f t="shared" si="0"/>
        <v>-</v>
      </c>
      <c r="F14" s="5"/>
      <c r="G14" s="5"/>
      <c r="H14" s="6"/>
      <c r="I14" s="4" t="str">
        <f t="shared" si="1"/>
        <v>-</v>
      </c>
      <c r="J14" s="5"/>
      <c r="K14" s="5"/>
      <c r="L14" s="6"/>
      <c r="M14" s="4" t="str">
        <f t="shared" si="2"/>
        <v>-</v>
      </c>
      <c r="N14" s="5"/>
      <c r="O14" s="5"/>
      <c r="P14" s="6"/>
      <c r="Q14" s="4" t="str">
        <f t="shared" si="3"/>
        <v>elec_e8111_h01</v>
      </c>
      <c r="R14" s="5"/>
      <c r="S14" s="5"/>
      <c r="T14" s="6"/>
      <c r="U14" s="4" t="str">
        <f t="shared" si="4"/>
        <v>elec_e8103_l</v>
      </c>
      <c r="V14" s="5"/>
      <c r="W14" s="5"/>
      <c r="X14" s="6"/>
      <c r="Z14" s="26"/>
      <c r="AA14" s="4" t="str">
        <f t="shared" si="5"/>
        <v>-</v>
      </c>
      <c r="AB14" s="5" t="str">
        <f>IF(AA14="-","-",VLOOKUP(LEFT(AA14,LEN(AA14)-2),CourseList!$E$11:$H$45,4,FALSE))</f>
        <v>-</v>
      </c>
      <c r="AC14" s="35" t="s">
        <v>59</v>
      </c>
      <c r="AD14" s="35">
        <v>5</v>
      </c>
      <c r="AE14" s="4" t="str">
        <f t="shared" si="6"/>
        <v>-</v>
      </c>
      <c r="AF14" s="5" t="str">
        <f>IF(AE14="-","-",VLOOKUP(LEFT(AE14,LEN(AE14)-2),CourseList!$E$11:$H$45,4,FALSE))</f>
        <v>-</v>
      </c>
      <c r="AG14" s="35" t="s">
        <v>60</v>
      </c>
      <c r="AH14" s="35">
        <v>5</v>
      </c>
      <c r="AI14" s="4" t="str">
        <f t="shared" si="7"/>
        <v>-</v>
      </c>
      <c r="AJ14" s="5" t="str">
        <f>IF(AI14="-","-",VLOOKUP(LEFT(AI14,LEN(AI14)-2),CourseList!$E$11:$H$45,4,FALSE))</f>
        <v>-</v>
      </c>
      <c r="AK14" s="35" t="s">
        <v>61</v>
      </c>
      <c r="AL14" s="35">
        <v>5</v>
      </c>
      <c r="AM14" s="4" t="str">
        <f t="shared" si="8"/>
        <v>elec_e8111_h01</v>
      </c>
      <c r="AN14" s="5" t="e">
        <f>IF(AM14="-","-",VLOOKUP(LEFT(AM14,LEN(AM14)-2),CourseList!$E$11:$H$45,4,FALSE))</f>
        <v>#N/A</v>
      </c>
      <c r="AO14" s="35" t="s">
        <v>62</v>
      </c>
      <c r="AP14" s="35">
        <v>5</v>
      </c>
      <c r="AQ14" s="4" t="str">
        <f t="shared" si="9"/>
        <v>elec_e8103_l</v>
      </c>
      <c r="AR14" s="5" t="str">
        <f>IF(AQ14="-","-",VLOOKUP(LEFT(AQ14,LEN(AQ14)-2),CourseList!$E$11:$H$45,4,FALSE))</f>
        <v>Modelling, Estimation and Dynamic Systems</v>
      </c>
      <c r="AS14" s="35" t="s">
        <v>63</v>
      </c>
      <c r="AT14" s="35">
        <v>5</v>
      </c>
    </row>
    <row r="15" spans="1:46" ht="15" thickBot="1" x14ac:dyDescent="0.35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  <c r="Z15" s="26"/>
      <c r="AA15" s="4" t="str">
        <f t="shared" si="5"/>
        <v>-</v>
      </c>
      <c r="AB15" s="5" t="str">
        <f>IF(AA15="-","-",VLOOKUP(LEFT(AA15,LEN(AA15)-2),CourseList!$E$11:$H$45,4,FALSE))</f>
        <v>-</v>
      </c>
      <c r="AC15" s="35" t="s">
        <v>59</v>
      </c>
      <c r="AD15" s="35">
        <v>6</v>
      </c>
      <c r="AE15" s="4" t="str">
        <f t="shared" si="6"/>
        <v>-</v>
      </c>
      <c r="AF15" s="5" t="str">
        <f>IF(AE15="-","-",VLOOKUP(LEFT(AE15,LEN(AE15)-2),CourseList!$E$11:$H$45,4,FALSE))</f>
        <v>-</v>
      </c>
      <c r="AG15" s="35" t="s">
        <v>60</v>
      </c>
      <c r="AH15" s="35">
        <v>6</v>
      </c>
      <c r="AI15" s="4" t="str">
        <f t="shared" si="7"/>
        <v>-</v>
      </c>
      <c r="AJ15" s="5" t="str">
        <f>IF(AI15="-","-",VLOOKUP(LEFT(AI15,LEN(AI15)-2),CourseList!$E$11:$H$45,4,FALSE))</f>
        <v>-</v>
      </c>
      <c r="AK15" s="35" t="s">
        <v>61</v>
      </c>
      <c r="AL15" s="35">
        <v>6</v>
      </c>
      <c r="AM15" s="4" t="str">
        <f t="shared" si="8"/>
        <v>-</v>
      </c>
      <c r="AN15" s="5" t="str">
        <f>IF(AM15="-","-",VLOOKUP(LEFT(AM15,LEN(AM15)-2),CourseList!$E$11:$H$45,4,FALSE))</f>
        <v>-</v>
      </c>
      <c r="AO15" s="35" t="s">
        <v>62</v>
      </c>
      <c r="AP15" s="35">
        <v>6</v>
      </c>
      <c r="AQ15" s="4" t="str">
        <f t="shared" si="9"/>
        <v>-</v>
      </c>
      <c r="AR15" s="5" t="str">
        <f>IF(AQ15="-","-",VLOOKUP(LEFT(AQ15,LEN(AQ15)-2),CourseList!$E$11:$H$45,4,FALSE))</f>
        <v>-</v>
      </c>
      <c r="AS15" s="35" t="s">
        <v>63</v>
      </c>
      <c r="AT15" s="35">
        <v>6</v>
      </c>
    </row>
    <row r="16" spans="1:46" ht="15" thickBot="1" x14ac:dyDescent="0.35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  <c r="Z16" s="26"/>
      <c r="AA16" s="4" t="str">
        <f t="shared" si="5"/>
        <v>-</v>
      </c>
      <c r="AB16" s="5" t="str">
        <f>IF(AA16="-","-",VLOOKUP(LEFT(AA16,LEN(AA16)-2),CourseList!$E$11:$H$45,4,FALSE))</f>
        <v>-</v>
      </c>
      <c r="AC16" s="35" t="s">
        <v>59</v>
      </c>
      <c r="AD16" s="35">
        <v>7</v>
      </c>
      <c r="AE16" s="4" t="str">
        <f t="shared" si="6"/>
        <v>-</v>
      </c>
      <c r="AF16" s="5" t="str">
        <f>IF(AE16="-","-",VLOOKUP(LEFT(AE16,LEN(AE16)-2),CourseList!$E$11:$H$45,4,FALSE))</f>
        <v>-</v>
      </c>
      <c r="AG16" s="35" t="s">
        <v>60</v>
      </c>
      <c r="AH16" s="35">
        <v>7</v>
      </c>
      <c r="AI16" s="4" t="str">
        <f t="shared" si="7"/>
        <v>-</v>
      </c>
      <c r="AJ16" s="5" t="str">
        <f>IF(AI16="-","-",VLOOKUP(LEFT(AI16,LEN(AI16)-2),CourseList!$E$11:$H$45,4,FALSE))</f>
        <v>-</v>
      </c>
      <c r="AK16" s="35" t="s">
        <v>61</v>
      </c>
      <c r="AL16" s="35">
        <v>7</v>
      </c>
      <c r="AM16" s="4" t="str">
        <f t="shared" si="8"/>
        <v>-</v>
      </c>
      <c r="AN16" s="5" t="str">
        <f>IF(AM16="-","-",VLOOKUP(LEFT(AM16,LEN(AM16)-2),CourseList!$E$11:$H$45,4,FALSE))</f>
        <v>-</v>
      </c>
      <c r="AO16" s="35" t="s">
        <v>62</v>
      </c>
      <c r="AP16" s="35">
        <v>7</v>
      </c>
      <c r="AQ16" s="4" t="str">
        <f t="shared" si="9"/>
        <v>-</v>
      </c>
      <c r="AR16" s="5" t="str">
        <f>IF(AQ16="-","-",VLOOKUP(LEFT(AQ16,LEN(AQ16)-2),CourseList!$E$11:$H$45,4,FALSE))</f>
        <v>-</v>
      </c>
      <c r="AS16" s="35" t="s">
        <v>63</v>
      </c>
      <c r="AT16" s="35">
        <v>7</v>
      </c>
    </row>
    <row r="17" spans="3:51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  <c r="Z17" s="26"/>
      <c r="AA17" s="4" t="str">
        <f t="shared" si="5"/>
        <v>-</v>
      </c>
      <c r="AB17" s="5" t="str">
        <f>IF(AA17="-","-",VLOOKUP(LEFT(AA17,LEN(AA17)-2),CourseList!$E$11:$H$45,4,FALSE))</f>
        <v>-</v>
      </c>
      <c r="AC17" s="35" t="s">
        <v>59</v>
      </c>
      <c r="AD17" s="35">
        <v>8</v>
      </c>
      <c r="AE17" s="4" t="str">
        <f t="shared" si="6"/>
        <v>-</v>
      </c>
      <c r="AF17" s="5" t="str">
        <f>IF(AE17="-","-",VLOOKUP(LEFT(AE17,LEN(AE17)-2),CourseList!$E$11:$H$45,4,FALSE))</f>
        <v>-</v>
      </c>
      <c r="AG17" s="35" t="s">
        <v>60</v>
      </c>
      <c r="AH17" s="35">
        <v>8</v>
      </c>
      <c r="AI17" s="4" t="str">
        <f t="shared" si="7"/>
        <v>-</v>
      </c>
      <c r="AJ17" s="5" t="str">
        <f>IF(AI17="-","-",VLOOKUP(LEFT(AI17,LEN(AI17)-2),CourseList!$E$11:$H$45,4,FALSE))</f>
        <v>-</v>
      </c>
      <c r="AK17" s="35" t="s">
        <v>61</v>
      </c>
      <c r="AL17" s="35">
        <v>8</v>
      </c>
      <c r="AM17" s="4" t="str">
        <f t="shared" si="8"/>
        <v>-</v>
      </c>
      <c r="AN17" s="5" t="str">
        <f>IF(AM17="-","-",VLOOKUP(LEFT(AM17,LEN(AM17)-2),CourseList!$E$11:$H$45,4,FALSE))</f>
        <v>-</v>
      </c>
      <c r="AO17" s="35" t="s">
        <v>62</v>
      </c>
      <c r="AP17" s="35">
        <v>8</v>
      </c>
      <c r="AQ17" s="4" t="str">
        <f t="shared" si="9"/>
        <v>-</v>
      </c>
      <c r="AR17" s="5" t="str">
        <f>IF(AQ17="-","-",VLOOKUP(LEFT(AQ17,LEN(AQ17)-2),CourseList!$E$11:$H$45,4,FALSE))</f>
        <v>-</v>
      </c>
      <c r="AS17" s="35" t="s">
        <v>63</v>
      </c>
      <c r="AT17" s="35">
        <v>8</v>
      </c>
    </row>
    <row r="18" spans="3:51" ht="15" thickBot="1" x14ac:dyDescent="0.35">
      <c r="C18" s="19">
        <v>3</v>
      </c>
      <c r="D18" s="19">
        <v>1</v>
      </c>
      <c r="E18" s="4" t="str">
        <f t="shared" si="0"/>
        <v>-</v>
      </c>
      <c r="F18" s="5"/>
      <c r="G18" s="5"/>
      <c r="H18" s="6"/>
      <c r="I18" s="4" t="str">
        <f t="shared" si="1"/>
        <v>-</v>
      </c>
      <c r="J18" s="5"/>
      <c r="K18" s="5"/>
      <c r="L18" s="6"/>
      <c r="M18" s="4" t="str">
        <f t="shared" si="2"/>
        <v>elec_e8103_h01</v>
      </c>
      <c r="N18" s="5"/>
      <c r="O18" s="5"/>
      <c r="P18" s="6"/>
      <c r="Q18" s="4" t="str">
        <f t="shared" si="3"/>
        <v>elec_e8101_h01</v>
      </c>
      <c r="R18" s="5"/>
      <c r="S18" s="5"/>
      <c r="T18" s="6"/>
      <c r="U18" s="4" t="str">
        <f t="shared" si="4"/>
        <v>elec_e8102_h01</v>
      </c>
      <c r="V18" s="5"/>
      <c r="W18" s="5"/>
      <c r="X18" s="6"/>
      <c r="Z18" s="26"/>
      <c r="AA18" s="4" t="str">
        <f t="shared" si="5"/>
        <v>-</v>
      </c>
      <c r="AB18" s="5" t="str">
        <f>IF(AA18="-","-",VLOOKUP(LEFT(AA18,LEN(AA18)-2),CourseList!$E$11:$H$45,4,FALSE))</f>
        <v>-</v>
      </c>
      <c r="AC18" s="35" t="s">
        <v>59</v>
      </c>
      <c r="AD18" s="35">
        <v>9</v>
      </c>
      <c r="AE18" s="4" t="str">
        <f t="shared" si="6"/>
        <v>-</v>
      </c>
      <c r="AF18" s="5" t="str">
        <f>IF(AE18="-","-",VLOOKUP(LEFT(AE18,LEN(AE18)-2),CourseList!$E$11:$H$45,4,FALSE))</f>
        <v>-</v>
      </c>
      <c r="AG18" s="35" t="s">
        <v>60</v>
      </c>
      <c r="AH18" s="35">
        <v>9</v>
      </c>
      <c r="AI18" s="4" t="str">
        <f t="shared" si="7"/>
        <v>elec_e8103_h01</v>
      </c>
      <c r="AJ18" s="5" t="e">
        <f>IF(AI18="-","-",VLOOKUP(LEFT(AI18,LEN(AI18)-2),CourseList!$E$11:$H$45,4,FALSE))</f>
        <v>#N/A</v>
      </c>
      <c r="AK18" s="35" t="s">
        <v>61</v>
      </c>
      <c r="AL18" s="35">
        <v>9</v>
      </c>
      <c r="AM18" s="4" t="str">
        <f t="shared" si="8"/>
        <v>elec_e8101_h01</v>
      </c>
      <c r="AN18" s="5" t="e">
        <f>IF(AM18="-","-",VLOOKUP(LEFT(AM18,LEN(AM18)-2),CourseList!$E$11:$H$45,4,FALSE))</f>
        <v>#N/A</v>
      </c>
      <c r="AO18" s="35" t="s">
        <v>62</v>
      </c>
      <c r="AP18" s="35">
        <v>9</v>
      </c>
      <c r="AQ18" s="4" t="str">
        <f t="shared" si="9"/>
        <v>elec_e8102_h01</v>
      </c>
      <c r="AR18" s="5" t="e">
        <f>IF(AQ18="-","-",VLOOKUP(LEFT(AQ18,LEN(AQ18)-2),CourseList!$E$11:$H$45,4,FALSE))</f>
        <v>#N/A</v>
      </c>
      <c r="AS18" s="35" t="s">
        <v>63</v>
      </c>
      <c r="AT18" s="35">
        <v>9</v>
      </c>
    </row>
    <row r="19" spans="3:51" ht="15" thickBot="1" x14ac:dyDescent="0.35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  <c r="Z19" s="26"/>
      <c r="AA19" s="4" t="str">
        <f t="shared" si="5"/>
        <v>-</v>
      </c>
      <c r="AB19" s="5" t="str">
        <f>IF(AA19="-","-",VLOOKUP(LEFT(AA19,LEN(AA19)-2),CourseList!$E$11:$H$45,4,FALSE))</f>
        <v>-</v>
      </c>
      <c r="AC19" s="35" t="s">
        <v>59</v>
      </c>
      <c r="AD19" s="35">
        <v>10</v>
      </c>
      <c r="AE19" s="4" t="str">
        <f t="shared" si="6"/>
        <v>-</v>
      </c>
      <c r="AF19" s="5" t="str">
        <f>IF(AE19="-","-",VLOOKUP(LEFT(AE19,LEN(AE19)-2),CourseList!$E$11:$H$45,4,FALSE))</f>
        <v>-</v>
      </c>
      <c r="AG19" s="35" t="s">
        <v>60</v>
      </c>
      <c r="AH19" s="35">
        <v>10</v>
      </c>
      <c r="AI19" s="4" t="str">
        <f t="shared" si="7"/>
        <v>-</v>
      </c>
      <c r="AJ19" s="5" t="str">
        <f>IF(AI19="-","-",VLOOKUP(LEFT(AI19,LEN(AI19)-2),CourseList!$E$11:$H$45,4,FALSE))</f>
        <v>-</v>
      </c>
      <c r="AK19" s="35" t="s">
        <v>61</v>
      </c>
      <c r="AL19" s="35">
        <v>10</v>
      </c>
      <c r="AM19" s="4" t="str">
        <f t="shared" si="8"/>
        <v>-</v>
      </c>
      <c r="AN19" s="5" t="str">
        <f>IF(AM19="-","-",VLOOKUP(LEFT(AM19,LEN(AM19)-2),CourseList!$E$11:$H$45,4,FALSE))</f>
        <v>-</v>
      </c>
      <c r="AO19" s="35" t="s">
        <v>62</v>
      </c>
      <c r="AP19" s="35">
        <v>10</v>
      </c>
      <c r="AQ19" s="4" t="str">
        <f t="shared" si="9"/>
        <v>-</v>
      </c>
      <c r="AR19" s="5" t="str">
        <f>IF(AQ19="-","-",VLOOKUP(LEFT(AQ19,LEN(AQ19)-2),CourseList!$E$11:$H$45,4,FALSE))</f>
        <v>-</v>
      </c>
      <c r="AS19" s="35" t="s">
        <v>63</v>
      </c>
      <c r="AT19" s="35">
        <v>10</v>
      </c>
    </row>
    <row r="20" spans="3:51" ht="15" thickBot="1" x14ac:dyDescent="0.35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  <c r="Z20" s="26"/>
      <c r="AA20" s="4" t="str">
        <f t="shared" si="5"/>
        <v>-</v>
      </c>
      <c r="AB20" s="5" t="str">
        <f>IF(AA20="-","-",VLOOKUP(LEFT(AA20,LEN(AA20)-2),CourseList!$E$11:$H$45,4,FALSE))</f>
        <v>-</v>
      </c>
      <c r="AC20" s="35" t="s">
        <v>59</v>
      </c>
      <c r="AD20" s="35">
        <v>11</v>
      </c>
      <c r="AE20" s="4" t="str">
        <f t="shared" si="6"/>
        <v>-</v>
      </c>
      <c r="AF20" s="5" t="str">
        <f>IF(AE20="-","-",VLOOKUP(LEFT(AE20,LEN(AE20)-2),CourseList!$E$11:$H$45,4,FALSE))</f>
        <v>-</v>
      </c>
      <c r="AG20" s="35" t="s">
        <v>60</v>
      </c>
      <c r="AH20" s="35">
        <v>11</v>
      </c>
      <c r="AI20" s="4" t="str">
        <f t="shared" si="7"/>
        <v>-</v>
      </c>
      <c r="AJ20" s="5" t="str">
        <f>IF(AI20="-","-",VLOOKUP(LEFT(AI20,LEN(AI20)-2),CourseList!$E$11:$H$45,4,FALSE))</f>
        <v>-</v>
      </c>
      <c r="AK20" s="35" t="s">
        <v>61</v>
      </c>
      <c r="AL20" s="35">
        <v>11</v>
      </c>
      <c r="AM20" s="4" t="str">
        <f t="shared" si="8"/>
        <v>-</v>
      </c>
      <c r="AN20" s="5" t="str">
        <f>IF(AM20="-","-",VLOOKUP(LEFT(AM20,LEN(AM20)-2),CourseList!$E$11:$H$45,4,FALSE))</f>
        <v>-</v>
      </c>
      <c r="AO20" s="35" t="s">
        <v>62</v>
      </c>
      <c r="AP20" s="35">
        <v>11</v>
      </c>
      <c r="AQ20" s="4" t="str">
        <f t="shared" si="9"/>
        <v>-</v>
      </c>
      <c r="AR20" s="5" t="str">
        <f>IF(AQ20="-","-",VLOOKUP(LEFT(AQ20,LEN(AQ20)-2),CourseList!$E$11:$H$45,4,FALSE))</f>
        <v>-</v>
      </c>
      <c r="AS20" s="35" t="s">
        <v>63</v>
      </c>
      <c r="AT20" s="35">
        <v>11</v>
      </c>
    </row>
    <row r="21" spans="3:51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  <c r="Z21" s="26"/>
      <c r="AA21" s="4" t="str">
        <f t="shared" si="5"/>
        <v>-</v>
      </c>
      <c r="AB21" s="5" t="str">
        <f>IF(AA21="-","-",VLOOKUP(LEFT(AA21,LEN(AA21)-2),CourseList!$E$11:$H$45,4,FALSE))</f>
        <v>-</v>
      </c>
      <c r="AC21" s="35" t="s">
        <v>59</v>
      </c>
      <c r="AD21" s="35">
        <v>12</v>
      </c>
      <c r="AE21" s="4" t="str">
        <f t="shared" si="6"/>
        <v>-</v>
      </c>
      <c r="AF21" s="5" t="str">
        <f>IF(AE21="-","-",VLOOKUP(LEFT(AE21,LEN(AE21)-2),CourseList!$E$11:$H$45,4,FALSE))</f>
        <v>-</v>
      </c>
      <c r="AG21" s="35" t="s">
        <v>60</v>
      </c>
      <c r="AH21" s="35">
        <v>12</v>
      </c>
      <c r="AI21" s="4" t="str">
        <f t="shared" si="7"/>
        <v>-</v>
      </c>
      <c r="AJ21" s="5" t="str">
        <f>IF(AI21="-","-",VLOOKUP(LEFT(AI21,LEN(AI21)-2),CourseList!$E$11:$H$45,4,FALSE))</f>
        <v>-</v>
      </c>
      <c r="AK21" s="35" t="s">
        <v>61</v>
      </c>
      <c r="AL21" s="35">
        <v>12</v>
      </c>
      <c r="AM21" s="4" t="str">
        <f t="shared" si="8"/>
        <v>-</v>
      </c>
      <c r="AN21" s="5" t="str">
        <f>IF(AM21="-","-",VLOOKUP(LEFT(AM21,LEN(AM21)-2),CourseList!$E$11:$H$45,4,FALSE))</f>
        <v>-</v>
      </c>
      <c r="AO21" s="35" t="s">
        <v>62</v>
      </c>
      <c r="AP21" s="35">
        <v>12</v>
      </c>
      <c r="AQ21" s="4" t="str">
        <f t="shared" si="9"/>
        <v>-</v>
      </c>
      <c r="AR21" s="5" t="str">
        <f>IF(AQ21="-","-",VLOOKUP(LEFT(AQ21,LEN(AQ21)-2),CourseList!$E$11:$H$45,4,FALSE))</f>
        <v>-</v>
      </c>
      <c r="AS21" s="35" t="s">
        <v>63</v>
      </c>
      <c r="AT21" s="35">
        <v>12</v>
      </c>
    </row>
    <row r="22" spans="3:51" ht="15" thickBot="1" x14ac:dyDescent="0.35">
      <c r="C22" s="19">
        <v>4</v>
      </c>
      <c r="D22" s="19">
        <v>1</v>
      </c>
      <c r="E22" s="4" t="str">
        <f t="shared" si="0"/>
        <v>elec_e8110_l</v>
      </c>
      <c r="F22" s="5"/>
      <c r="G22" s="5"/>
      <c r="H22" s="6"/>
      <c r="I22" s="4" t="str">
        <f t="shared" si="1"/>
        <v>elec_e8102_l</v>
      </c>
      <c r="J22" s="5"/>
      <c r="K22" s="5"/>
      <c r="L22" s="6"/>
      <c r="M22" s="4" t="str">
        <f t="shared" si="2"/>
        <v>elec_e8104_h01</v>
      </c>
      <c r="N22" s="5"/>
      <c r="O22" s="5"/>
      <c r="P22" s="6"/>
      <c r="Q22" s="4" t="str">
        <f t="shared" si="3"/>
        <v>elec_e8101_h02</v>
      </c>
      <c r="R22" s="5"/>
      <c r="S22" s="5"/>
      <c r="T22" s="6"/>
      <c r="U22" s="4" t="str">
        <f t="shared" si="4"/>
        <v>java</v>
      </c>
      <c r="V22" s="5"/>
      <c r="W22" s="5"/>
      <c r="X22" s="6"/>
      <c r="Z22" s="26"/>
      <c r="AA22" s="4" t="str">
        <f t="shared" si="5"/>
        <v>elec_e8110_l</v>
      </c>
      <c r="AB22" s="5" t="str">
        <f>IF(AA22="-","-",VLOOKUP(LEFT(AA22,LEN(AA22)-2),CourseList!$E$11:$H$45,4,FALSE))</f>
        <v>Automation Software Synthesis and Analysis</v>
      </c>
      <c r="AC22" s="35" t="s">
        <v>59</v>
      </c>
      <c r="AD22" s="35">
        <v>13</v>
      </c>
      <c r="AE22" s="4" t="str">
        <f t="shared" si="6"/>
        <v>elec_e8102_l</v>
      </c>
      <c r="AF22" s="5" t="str">
        <f>IF(AE22="-","-",VLOOKUP(LEFT(AE22,LEN(AE22)-2),CourseList!$E$11:$H$45,4,FALSE))</f>
        <v>Distributed and Intelligent Automation Systems</v>
      </c>
      <c r="AG22" s="35" t="s">
        <v>60</v>
      </c>
      <c r="AH22" s="35">
        <v>13</v>
      </c>
      <c r="AI22" s="4" t="str">
        <f t="shared" si="7"/>
        <v>elec_e8104_h01</v>
      </c>
      <c r="AJ22" s="5" t="e">
        <f>IF(AI22="-","-",VLOOKUP(LEFT(AI22,LEN(AI22)-2),CourseList!$E$11:$H$45,4,FALSE))</f>
        <v>#N/A</v>
      </c>
      <c r="AK22" s="35" t="s">
        <v>61</v>
      </c>
      <c r="AL22" s="35">
        <v>13</v>
      </c>
      <c r="AM22" s="4" t="str">
        <f t="shared" si="8"/>
        <v>elec_e8101_h02</v>
      </c>
      <c r="AN22" s="5" t="e">
        <f>IF(AM22="-","-",VLOOKUP(LEFT(AM22,LEN(AM22)-2),CourseList!$E$11:$H$45,4,FALSE))</f>
        <v>#N/A</v>
      </c>
      <c r="AO22" s="35" t="s">
        <v>62</v>
      </c>
      <c r="AP22" s="35">
        <v>13</v>
      </c>
      <c r="AQ22" s="4" t="str">
        <f t="shared" si="9"/>
        <v>java</v>
      </c>
      <c r="AR22" s="5" t="e">
        <f>IF(AQ22="-","-",VLOOKUP(LEFT(AQ22,LEN(AQ22)-2),CourseList!$E$11:$H$45,4,FALSE))</f>
        <v>#N/A</v>
      </c>
      <c r="AS22" s="35" t="s">
        <v>63</v>
      </c>
      <c r="AT22" s="35">
        <v>13</v>
      </c>
    </row>
    <row r="23" spans="3:51" ht="15" thickBot="1" x14ac:dyDescent="0.35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-</v>
      </c>
      <c r="V23" s="8"/>
      <c r="W23" s="8"/>
      <c r="X23" s="9"/>
      <c r="Z23" s="26"/>
      <c r="AA23" s="4" t="str">
        <f t="shared" si="5"/>
        <v>-</v>
      </c>
      <c r="AB23" s="5" t="str">
        <f>IF(AA23="-","-",VLOOKUP(LEFT(AA23,LEN(AA23)-2),CourseList!$E$11:$H$45,4,FALSE))</f>
        <v>-</v>
      </c>
      <c r="AC23" s="35" t="s">
        <v>59</v>
      </c>
      <c r="AD23" s="35">
        <v>14</v>
      </c>
      <c r="AE23" s="4" t="str">
        <f t="shared" si="6"/>
        <v>-</v>
      </c>
      <c r="AF23" s="5" t="str">
        <f>IF(AE23="-","-",VLOOKUP(LEFT(AE23,LEN(AE23)-2),CourseList!$E$11:$H$45,4,FALSE))</f>
        <v>-</v>
      </c>
      <c r="AG23" s="35" t="s">
        <v>60</v>
      </c>
      <c r="AH23" s="35">
        <v>14</v>
      </c>
      <c r="AI23" s="4" t="str">
        <f t="shared" si="7"/>
        <v>-</v>
      </c>
      <c r="AJ23" s="5" t="str">
        <f>IF(AI23="-","-",VLOOKUP(LEFT(AI23,LEN(AI23)-2),CourseList!$E$11:$H$45,4,FALSE))</f>
        <v>-</v>
      </c>
      <c r="AK23" s="35" t="s">
        <v>61</v>
      </c>
      <c r="AL23" s="35">
        <v>14</v>
      </c>
      <c r="AM23" s="4" t="str">
        <f t="shared" si="8"/>
        <v>-</v>
      </c>
      <c r="AN23" s="5" t="str">
        <f>IF(AM23="-","-",VLOOKUP(LEFT(AM23,LEN(AM23)-2),CourseList!$E$11:$H$45,4,FALSE))</f>
        <v>-</v>
      </c>
      <c r="AO23" s="35" t="s">
        <v>62</v>
      </c>
      <c r="AP23" s="35">
        <v>14</v>
      </c>
      <c r="AQ23" s="4" t="str">
        <f t="shared" si="9"/>
        <v>-</v>
      </c>
      <c r="AR23" s="5" t="str">
        <f>IF(AQ23="-","-",VLOOKUP(LEFT(AQ23,LEN(AQ23)-2),CourseList!$E$11:$H$45,4,FALSE))</f>
        <v>-</v>
      </c>
      <c r="AS23" s="35" t="s">
        <v>63</v>
      </c>
      <c r="AT23" s="35">
        <v>14</v>
      </c>
    </row>
    <row r="24" spans="3:51" ht="15" thickBot="1" x14ac:dyDescent="0.35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  <c r="Z24" s="26"/>
      <c r="AA24" s="4" t="str">
        <f t="shared" si="5"/>
        <v>-</v>
      </c>
      <c r="AB24" s="5" t="str">
        <f>IF(AA24="-","-",VLOOKUP(LEFT(AA24,LEN(AA24)-2),CourseList!$E$11:$H$45,4,FALSE))</f>
        <v>-</v>
      </c>
      <c r="AC24" s="35" t="s">
        <v>59</v>
      </c>
      <c r="AD24" s="35">
        <v>15</v>
      </c>
      <c r="AE24" s="4" t="str">
        <f t="shared" si="6"/>
        <v>-</v>
      </c>
      <c r="AF24" s="5" t="str">
        <f>IF(AE24="-","-",VLOOKUP(LEFT(AE24,LEN(AE24)-2),CourseList!$E$11:$H$45,4,FALSE))</f>
        <v>-</v>
      </c>
      <c r="AG24" s="35" t="s">
        <v>60</v>
      </c>
      <c r="AH24" s="35">
        <v>15</v>
      </c>
      <c r="AI24" s="4" t="str">
        <f t="shared" si="7"/>
        <v>-</v>
      </c>
      <c r="AJ24" s="5" t="str">
        <f>IF(AI24="-","-",VLOOKUP(LEFT(AI24,LEN(AI24)-2),CourseList!$E$11:$H$45,4,FALSE))</f>
        <v>-</v>
      </c>
      <c r="AK24" s="35" t="s">
        <v>61</v>
      </c>
      <c r="AL24" s="35">
        <v>15</v>
      </c>
      <c r="AM24" s="4" t="str">
        <f t="shared" si="8"/>
        <v>-</v>
      </c>
      <c r="AN24" s="5" t="str">
        <f>IF(AM24="-","-",VLOOKUP(LEFT(AM24,LEN(AM24)-2),CourseList!$E$11:$H$45,4,FALSE))</f>
        <v>-</v>
      </c>
      <c r="AO24" s="35" t="s">
        <v>62</v>
      </c>
      <c r="AP24" s="35">
        <v>15</v>
      </c>
      <c r="AQ24" s="4" t="str">
        <f t="shared" si="9"/>
        <v>-</v>
      </c>
      <c r="AR24" s="5" t="str">
        <f>IF(AQ24="-","-",VLOOKUP(LEFT(AQ24,LEN(AQ24)-2),CourseList!$E$11:$H$45,4,FALSE))</f>
        <v>-</v>
      </c>
      <c r="AS24" s="35" t="s">
        <v>63</v>
      </c>
      <c r="AT24" s="35">
        <v>15</v>
      </c>
    </row>
    <row r="25" spans="3:51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  <c r="Z25" s="26"/>
      <c r="AA25" s="4" t="str">
        <f t="shared" si="5"/>
        <v>-</v>
      </c>
      <c r="AB25" s="5" t="str">
        <f>IF(AA25="-","-",VLOOKUP(LEFT(AA25,LEN(AA25)-2),CourseList!$E$11:$H$45,4,FALSE))</f>
        <v>-</v>
      </c>
      <c r="AC25" s="35" t="s">
        <v>59</v>
      </c>
      <c r="AD25" s="35">
        <v>16</v>
      </c>
      <c r="AE25" s="4" t="str">
        <f t="shared" si="6"/>
        <v>-</v>
      </c>
      <c r="AF25" s="5" t="str">
        <f>IF(AE25="-","-",VLOOKUP(LEFT(AE25,LEN(AE25)-2),CourseList!$E$11:$H$45,4,FALSE))</f>
        <v>-</v>
      </c>
      <c r="AG25" s="35" t="s">
        <v>60</v>
      </c>
      <c r="AH25" s="35">
        <v>16</v>
      </c>
      <c r="AI25" s="4" t="str">
        <f t="shared" si="7"/>
        <v>-</v>
      </c>
      <c r="AJ25" s="5" t="str">
        <f>IF(AI25="-","-",VLOOKUP(LEFT(AI25,LEN(AI25)-2),CourseList!$E$11:$H$45,4,FALSE))</f>
        <v>-</v>
      </c>
      <c r="AK25" s="35" t="s">
        <v>61</v>
      </c>
      <c r="AL25" s="35">
        <v>16</v>
      </c>
      <c r="AM25" s="4" t="str">
        <f t="shared" si="8"/>
        <v>-</v>
      </c>
      <c r="AN25" s="5" t="str">
        <f>IF(AM25="-","-",VLOOKUP(LEFT(AM25,LEN(AM25)-2),CourseList!$E$11:$H$45,4,FALSE))</f>
        <v>-</v>
      </c>
      <c r="AO25" s="35" t="s">
        <v>62</v>
      </c>
      <c r="AP25" s="35">
        <v>16</v>
      </c>
      <c r="AQ25" s="4" t="str">
        <f t="shared" si="9"/>
        <v>-</v>
      </c>
      <c r="AR25" s="5" t="str">
        <f>IF(AQ25="-","-",VLOOKUP(LEFT(AQ25,LEN(AQ25)-2),CourseList!$E$11:$H$45,4,FALSE))</f>
        <v>-</v>
      </c>
      <c r="AS25" s="35" t="s">
        <v>63</v>
      </c>
      <c r="AT25" s="35">
        <v>16</v>
      </c>
    </row>
    <row r="26" spans="3:51" x14ac:dyDescent="0.3">
      <c r="Z26" s="26"/>
    </row>
    <row r="27" spans="3:51" x14ac:dyDescent="0.3">
      <c r="Z27" s="26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69</v>
      </c>
      <c r="AX27">
        <f>AD27+AH27+AL27+AP27+AT27</f>
        <v>680</v>
      </c>
      <c r="AY27" t="str">
        <f>IF(AX27=680,"OK","ERR")</f>
        <v>OK</v>
      </c>
    </row>
    <row r="28" spans="3:51" x14ac:dyDescent="0.3">
      <c r="Z28" s="26"/>
      <c r="AB28" t="s">
        <v>59</v>
      </c>
      <c r="AC28">
        <f>COUNTIF($AC$10:$AC$25,AB28)</f>
        <v>16</v>
      </c>
      <c r="AF28" t="s">
        <v>59</v>
      </c>
      <c r="AG28">
        <f>COUNTIF($AG$10:$AG$25,AF28)</f>
        <v>0</v>
      </c>
      <c r="AJ28" t="s">
        <v>59</v>
      </c>
      <c r="AK28">
        <f>COUNTIF($AK$10:$AK$25,AJ28)</f>
        <v>0</v>
      </c>
      <c r="AN28" t="s">
        <v>59</v>
      </c>
      <c r="AO28">
        <f>COUNTIF($AO$10:$AO$25,AN28)</f>
        <v>0</v>
      </c>
      <c r="AR28" t="s">
        <v>59</v>
      </c>
      <c r="AS28">
        <f>COUNTIF($AS$10:$AS$25,AR28)</f>
        <v>0</v>
      </c>
      <c r="AV28" t="s">
        <v>59</v>
      </c>
      <c r="AW28">
        <f>AC28+AG28+AK28+AO28+AS28</f>
        <v>16</v>
      </c>
      <c r="AX28" t="str">
        <f>IF(AW28=16,"OK","ERR")</f>
        <v>OK</v>
      </c>
    </row>
    <row r="29" spans="3:51" x14ac:dyDescent="0.3">
      <c r="Z29" s="26"/>
      <c r="AB29" t="s">
        <v>60</v>
      </c>
      <c r="AC29">
        <f t="shared" ref="AC29:AC32" si="10">COUNTIF($AC$10:$AC$25,AB29)</f>
        <v>0</v>
      </c>
      <c r="AF29" t="s">
        <v>60</v>
      </c>
      <c r="AG29">
        <f t="shared" ref="AG29:AG32" si="11">COUNTIF($AG$10:$AG$25,AF29)</f>
        <v>16</v>
      </c>
      <c r="AJ29" t="s">
        <v>60</v>
      </c>
      <c r="AK29">
        <f t="shared" ref="AK29:AK32" si="12">COUNTIF($AK$10:$AK$25,AJ29)</f>
        <v>0</v>
      </c>
      <c r="AN29" t="s">
        <v>60</v>
      </c>
      <c r="AO29">
        <f t="shared" ref="AO29:AO32" si="13">COUNTIF($AO$10:$AO$25,AN29)</f>
        <v>0</v>
      </c>
      <c r="AR29" t="s">
        <v>60</v>
      </c>
      <c r="AS29">
        <f t="shared" ref="AS29:AS32" si="14">COUNTIF($AS$10:$AS$25,AR29)</f>
        <v>0</v>
      </c>
      <c r="AV29" t="s">
        <v>60</v>
      </c>
      <c r="AW29">
        <f t="shared" ref="AW29:AW32" si="15">AC29+AG29+AK29+AO29+AS29</f>
        <v>16</v>
      </c>
      <c r="AX29" t="str">
        <f t="shared" ref="AX29:AX32" si="16">IF(AW29=16,"OK","ERR")</f>
        <v>OK</v>
      </c>
    </row>
    <row r="30" spans="3:51" x14ac:dyDescent="0.3">
      <c r="Z30" s="26"/>
      <c r="AB30" t="s">
        <v>61</v>
      </c>
      <c r="AC30">
        <f t="shared" si="10"/>
        <v>0</v>
      </c>
      <c r="AF30" t="s">
        <v>61</v>
      </c>
      <c r="AG30">
        <f t="shared" si="11"/>
        <v>0</v>
      </c>
      <c r="AJ30" t="s">
        <v>61</v>
      </c>
      <c r="AK30">
        <f t="shared" si="12"/>
        <v>16</v>
      </c>
      <c r="AN30" t="s">
        <v>61</v>
      </c>
      <c r="AO30">
        <f t="shared" si="13"/>
        <v>0</v>
      </c>
      <c r="AR30" t="s">
        <v>61</v>
      </c>
      <c r="AS30">
        <f t="shared" si="14"/>
        <v>0</v>
      </c>
      <c r="AV30" t="s">
        <v>61</v>
      </c>
      <c r="AW30">
        <f t="shared" si="15"/>
        <v>16</v>
      </c>
      <c r="AX30" t="str">
        <f t="shared" si="16"/>
        <v>OK</v>
      </c>
    </row>
    <row r="31" spans="3:51" x14ac:dyDescent="0.3">
      <c r="Z31" s="26"/>
      <c r="AB31" t="s">
        <v>62</v>
      </c>
      <c r="AC31">
        <f t="shared" si="10"/>
        <v>0</v>
      </c>
      <c r="AF31" t="s">
        <v>62</v>
      </c>
      <c r="AG31">
        <f t="shared" si="11"/>
        <v>0</v>
      </c>
      <c r="AJ31" t="s">
        <v>62</v>
      </c>
      <c r="AK31">
        <f t="shared" si="12"/>
        <v>0</v>
      </c>
      <c r="AN31" t="s">
        <v>62</v>
      </c>
      <c r="AO31">
        <f t="shared" si="13"/>
        <v>16</v>
      </c>
      <c r="AR31" t="s">
        <v>62</v>
      </c>
      <c r="AS31">
        <f t="shared" si="14"/>
        <v>0</v>
      </c>
      <c r="AV31" t="s">
        <v>62</v>
      </c>
      <c r="AW31">
        <f t="shared" si="15"/>
        <v>16</v>
      </c>
      <c r="AX31" t="str">
        <f t="shared" si="16"/>
        <v>OK</v>
      </c>
    </row>
    <row r="32" spans="3:51" x14ac:dyDescent="0.3">
      <c r="E32" t="s">
        <v>67</v>
      </c>
      <c r="Z32" s="26"/>
      <c r="AB32" t="s">
        <v>63</v>
      </c>
      <c r="AC32">
        <f t="shared" si="10"/>
        <v>0</v>
      </c>
      <c r="AF32" t="s">
        <v>63</v>
      </c>
      <c r="AG32">
        <f t="shared" si="11"/>
        <v>0</v>
      </c>
      <c r="AJ32" t="s">
        <v>63</v>
      </c>
      <c r="AK32">
        <f t="shared" si="12"/>
        <v>0</v>
      </c>
      <c r="AN32" t="s">
        <v>63</v>
      </c>
      <c r="AO32">
        <f t="shared" si="13"/>
        <v>0</v>
      </c>
      <c r="AR32" t="s">
        <v>63</v>
      </c>
      <c r="AS32">
        <f t="shared" si="14"/>
        <v>16</v>
      </c>
      <c r="AV32" t="s">
        <v>63</v>
      </c>
      <c r="AW32">
        <f t="shared" si="15"/>
        <v>16</v>
      </c>
      <c r="AX32" t="str">
        <f t="shared" si="16"/>
        <v>OK</v>
      </c>
    </row>
    <row r="33">
      <c r="E33" t="s">
        <v>46</v>
      </c>
      <c r="F33" t="s">
        <v>21</v>
      </c>
      <c r="G33" t="s">
        <v>21</v>
      </c>
      <c r="H33" t="s">
        <v>42</v>
      </c>
      <c r="I33" t="s">
        <v>21</v>
      </c>
      <c r="J33" t="s">
        <v>21</v>
      </c>
      <c r="K33" t="s">
        <v>53</v>
      </c>
      <c r="L33" t="s">
        <v>43</v>
      </c>
      <c r="M33" t="s">
        <v>21</v>
      </c>
      <c r="N33" t="s">
        <v>32</v>
      </c>
      <c r="O33" t="s">
        <v>36</v>
      </c>
      <c r="P33" t="s">
        <v>40</v>
      </c>
      <c r="Q33" t="s">
        <v>34</v>
      </c>
      <c r="R33" t="s">
        <v>35</v>
      </c>
      <c r="S33" t="s">
        <v>44</v>
      </c>
      <c r="T33" t="s">
        <v>45</v>
      </c>
      <c r="U33" t="s">
        <v>37</v>
      </c>
      <c r="V33" t="s">
        <v>41</v>
      </c>
      <c r="W33" t="s">
        <v>54</v>
      </c>
      <c r="X33" t="s">
        <v>52</v>
      </c>
    </row>
    <row r="34"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</row>
    <row r="35"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</row>
    <row r="36"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</row>
    <row r="37" spans="3:46" x14ac:dyDescent="0.3">
      <c r="E37" s="14" t="s">
        <v>26</v>
      </c>
      <c r="H37" s="14"/>
      <c r="I37" s="14" t="s">
        <v>27</v>
      </c>
      <c r="L37" s="14"/>
      <c r="M37" s="14" t="s">
        <v>28</v>
      </c>
      <c r="P37" s="14"/>
      <c r="Q37" s="14" t="s">
        <v>30</v>
      </c>
      <c r="T37" s="14"/>
      <c r="U37" s="14" t="s">
        <v>29</v>
      </c>
      <c r="X37" s="14"/>
      <c r="Z37" s="26"/>
    </row>
    <row r="38" spans="3:46" x14ac:dyDescent="0.3">
      <c r="E38" s="14" t="s">
        <v>59</v>
      </c>
      <c r="F38" s="14"/>
      <c r="I38" s="14" t="s">
        <v>60</v>
      </c>
      <c r="J38" s="14"/>
      <c r="M38" s="14" t="s">
        <v>61</v>
      </c>
      <c r="N38" s="14"/>
      <c r="Q38" s="14" t="s">
        <v>62</v>
      </c>
      <c r="R38" s="14"/>
      <c r="U38" s="14" t="s">
        <v>63</v>
      </c>
      <c r="Z38" s="26"/>
      <c r="AA38" s="14" t="s">
        <v>26</v>
      </c>
      <c r="AE38" s="14" t="s">
        <v>27</v>
      </c>
      <c r="AI38" s="14" t="s">
        <v>28</v>
      </c>
      <c r="AM38" s="14" t="s">
        <v>30</v>
      </c>
      <c r="AQ38" s="14" t="s">
        <v>29</v>
      </c>
    </row>
    <row r="39" spans="3:46" ht="15" thickBot="1" x14ac:dyDescent="0.35">
      <c r="C39" s="19" t="s">
        <v>24</v>
      </c>
      <c r="D39" s="19" t="s">
        <v>23</v>
      </c>
      <c r="E39" s="19">
        <v>0</v>
      </c>
      <c r="F39" s="19"/>
      <c r="G39" s="19"/>
      <c r="H39" s="19"/>
      <c r="I39" s="19">
        <v>4</v>
      </c>
      <c r="J39" s="19"/>
      <c r="K39" s="19"/>
      <c r="L39" s="19"/>
      <c r="M39" s="19">
        <v>8</v>
      </c>
      <c r="N39" s="19"/>
      <c r="O39" s="19"/>
      <c r="P39" s="19"/>
      <c r="Q39" s="19">
        <v>12</v>
      </c>
      <c r="R39" s="19"/>
      <c r="S39" s="19"/>
      <c r="T39" s="19"/>
      <c r="U39" s="19">
        <v>16</v>
      </c>
      <c r="V39" s="19"/>
      <c r="W39" s="19"/>
      <c r="X39" s="19"/>
      <c r="Z39" s="26"/>
      <c r="AA39" s="19"/>
      <c r="AB39" s="19"/>
      <c r="AC39" s="19"/>
      <c r="AD39" s="19"/>
      <c r="AE39" s="19"/>
      <c r="AF39" s="19"/>
      <c r="AG39" s="19"/>
      <c r="AH39" s="19"/>
      <c r="AI39" s="19">
        <v>8</v>
      </c>
      <c r="AJ39" s="19"/>
      <c r="AK39" s="19"/>
      <c r="AL39" s="19"/>
      <c r="AM39" s="19">
        <v>12</v>
      </c>
      <c r="AN39" s="19"/>
      <c r="AO39" s="19"/>
      <c r="AP39" s="19"/>
      <c r="AQ39" s="19">
        <v>16</v>
      </c>
      <c r="AR39" s="19"/>
      <c r="AS39" s="19"/>
      <c r="AT39" s="19"/>
    </row>
    <row r="40" spans="3:46" ht="15" thickBot="1" x14ac:dyDescent="0.35">
      <c r="C40" s="19">
        <v>1</v>
      </c>
      <c r="D40" s="19">
        <v>1</v>
      </c>
      <c r="E40" s="4" t="str">
        <f t="shared" ref="E40:E55" si="17">INDEX($E$33:$X$36,$D40,$C40+E$39)</f>
        <v>elec_e8101_l</v>
      </c>
      <c r="F40" s="5"/>
      <c r="G40" s="5"/>
      <c r="H40" s="6"/>
      <c r="I40" s="4" t="str">
        <f t="shared" ref="I40:I55" si="18">INDEX($E$33:$X$36,$D40,$C40+I$39)</f>
        <v>-</v>
      </c>
      <c r="J40" s="5"/>
      <c r="K40" s="5"/>
      <c r="L40" s="6"/>
      <c r="M40" s="4" t="str">
        <f t="shared" ref="M40:M55" si="19">INDEX($E$33:$X$36,$D40,$C40+M$39)</f>
        <v>-</v>
      </c>
      <c r="N40" s="5"/>
      <c r="O40" s="5"/>
      <c r="P40" s="6"/>
      <c r="Q40" s="4" t="str">
        <f t="shared" ref="Q40:Q55" si="20">INDEX($E$33:$X$36,$D40,$C40+Q$39)</f>
        <v>elec_e8112_l</v>
      </c>
      <c r="R40" s="5"/>
      <c r="S40" s="5"/>
      <c r="T40" s="6"/>
      <c r="U40" s="4" t="str">
        <f t="shared" ref="U40:U55" si="21">INDEX($E$33:$X$36,$D40,$C40+U$39)</f>
        <v>elec_e8114_l</v>
      </c>
      <c r="V40" s="5"/>
      <c r="W40" s="5"/>
      <c r="X40" s="6"/>
      <c r="Z40" s="26"/>
      <c r="AA40" s="4" t="str">
        <f>HLOOKUP(AC40,$E$8:$X$25,AD40+2,FALSE)</f>
        <v>elec_e8101_l</v>
      </c>
      <c r="AB40" s="5" t="str">
        <f>IF(AA40="-","-",VLOOKUP(LEFT(AA40,LEN(AA40)-2),CourseList!$E$11:$H$45,4,FALSE))</f>
        <v>Digital and Optimal Control</v>
      </c>
      <c r="AC40" s="20" t="s">
        <v>59</v>
      </c>
      <c r="AD40" s="20">
        <v>1</v>
      </c>
      <c r="AE40" s="4" t="str">
        <f>HLOOKUP(AG40,$E$8:$X$25,AH40+2,FALSE)</f>
        <v>elec_e8104_l</v>
      </c>
      <c r="AF40" s="5" t="str">
        <f>IF(AE40="-","-",VLOOKUP(LEFT(AE40,LEN(AE40)-2),CourseList!$E$11:$H$45,4,FALSE))</f>
        <v xml:space="preserve">Stochastics and Estimation </v>
      </c>
      <c r="AG40" s="20" t="s">
        <v>60</v>
      </c>
      <c r="AH40" s="20">
        <v>1</v>
      </c>
      <c r="AI40" s="4" t="str">
        <f>HLOOKUP(AK40,$E$8:$X$25,AL40+2,FALSE)</f>
        <v>-</v>
      </c>
      <c r="AJ40" s="5" t="str">
        <f>IF(AI40="-","-",VLOOKUP(LEFT(AI40,LEN(AI40)-2),CourseList!$E$11:$H$45,4,FALSE))</f>
        <v>-</v>
      </c>
      <c r="AK40" s="20" t="s">
        <v>61</v>
      </c>
      <c r="AL40" s="20">
        <v>1</v>
      </c>
      <c r="AM40" s="4" t="str">
        <f>HLOOKUP(AO40,$E$8:$X$25,AP40+2,FALSE)</f>
        <v>elec_e8110_h01</v>
      </c>
      <c r="AN40" s="5" t="e">
        <f>IF(AM40="-","-",VLOOKUP(LEFT(AM40,LEN(AM40)-2),CourseList!$E$11:$H$45,4,FALSE))</f>
        <v>#N/A</v>
      </c>
      <c r="AO40" s="20" t="s">
        <v>62</v>
      </c>
      <c r="AP40" s="20">
        <v>1</v>
      </c>
      <c r="AQ40" s="4" t="str">
        <f>HLOOKUP(AS40,$E$8:$X$25,AT40+2,FALSE)</f>
        <v>elec_e8111_l</v>
      </c>
      <c r="AR40" s="5" t="str">
        <f>IF(AQ40="-","-",VLOOKUP(LEFT(AQ40,LEN(AQ40)-2),CourseList!$E$11:$H$45,4,FALSE))</f>
        <v>Autonomous Mobile Robots</v>
      </c>
      <c r="AS40" s="20" t="s">
        <v>63</v>
      </c>
      <c r="AT40" s="20">
        <v>1</v>
      </c>
    </row>
    <row r="41" spans="3:46" ht="15" thickBot="1" x14ac:dyDescent="0.35">
      <c r="C41" s="19">
        <v>1</v>
      </c>
      <c r="D41" s="19">
        <v>2</v>
      </c>
      <c r="E41" s="7" t="str">
        <f t="shared" si="17"/>
        <v>-</v>
      </c>
      <c r="F41" s="8"/>
      <c r="G41" s="8"/>
      <c r="H41" s="9"/>
      <c r="I41" s="7" t="str">
        <f t="shared" si="18"/>
        <v>-</v>
      </c>
      <c r="J41" s="8"/>
      <c r="K41" s="8"/>
      <c r="L41" s="9"/>
      <c r="M41" s="7" t="str">
        <f t="shared" si="19"/>
        <v>-</v>
      </c>
      <c r="N41" s="8"/>
      <c r="O41" s="8"/>
      <c r="P41" s="9"/>
      <c r="Q41" s="7" t="str">
        <f t="shared" si="20"/>
        <v>-</v>
      </c>
      <c r="R41" s="8"/>
      <c r="S41" s="8"/>
      <c r="T41" s="9"/>
      <c r="U41" s="7" t="str">
        <f t="shared" si="21"/>
        <v>-</v>
      </c>
      <c r="V41" s="8"/>
      <c r="W41" s="8"/>
      <c r="X41" s="9"/>
      <c r="Z41" s="26"/>
      <c r="AA41" s="4" t="str">
        <f t="shared" ref="AA41:AA55" si="22">HLOOKUP(AC41,$E$8:$X$25,AD41+2,FALSE)</f>
        <v>-</v>
      </c>
      <c r="AB41" s="5" t="str">
        <f>IF(AA41="-","-",VLOOKUP(LEFT(AA41,LEN(AA41)-2),CourseList!$E$11:$H$45,4,FALSE))</f>
        <v>-</v>
      </c>
      <c r="AC41" s="20" t="s">
        <v>59</v>
      </c>
      <c r="AD41" s="20">
        <v>2</v>
      </c>
      <c r="AE41" s="4" t="str">
        <f t="shared" ref="AE41:AE55" si="23">HLOOKUP(AG41,$E$8:$X$25,AH41+2,FALSE)</f>
        <v>-</v>
      </c>
      <c r="AF41" s="5" t="str">
        <f>IF(AE41="-","-",VLOOKUP(LEFT(AE41,LEN(AE41)-2),CourseList!$E$11:$H$45,4,FALSE))</f>
        <v>-</v>
      </c>
      <c r="AG41" s="20" t="s">
        <v>60</v>
      </c>
      <c r="AH41" s="20">
        <v>2</v>
      </c>
      <c r="AI41" s="4" t="str">
        <f t="shared" ref="AI41:AI55" si="24">HLOOKUP(AK41,$E$8:$X$25,AL41+2,FALSE)</f>
        <v>-</v>
      </c>
      <c r="AJ41" s="5" t="str">
        <f>IF(AI41="-","-",VLOOKUP(LEFT(AI41,LEN(AI41)-2),CourseList!$E$11:$H$45,4,FALSE))</f>
        <v>-</v>
      </c>
      <c r="AK41" s="20" t="s">
        <v>61</v>
      </c>
      <c r="AL41" s="20">
        <v>2</v>
      </c>
      <c r="AM41" s="4" t="str">
        <f t="shared" ref="AM41:AM55" si="25">HLOOKUP(AO41,$E$8:$X$25,AP41+2,FALSE)</f>
        <v>-</v>
      </c>
      <c r="AN41" s="5" t="str">
        <f>IF(AM41="-","-",VLOOKUP(LEFT(AM41,LEN(AM41)-2),CourseList!$E$11:$H$45,4,FALSE))</f>
        <v>-</v>
      </c>
      <c r="AO41" s="20" t="s">
        <v>62</v>
      </c>
      <c r="AP41" s="20">
        <v>2</v>
      </c>
      <c r="AQ41" s="4" t="str">
        <f t="shared" ref="AQ41:AQ55" si="26">HLOOKUP(AS41,$E$8:$X$25,AT41+2,FALSE)</f>
        <v>-</v>
      </c>
      <c r="AR41" s="5" t="str">
        <f>IF(AQ41="-","-",VLOOKUP(LEFT(AQ41,LEN(AQ41)-2),CourseList!$E$11:$H$45,4,FALSE))</f>
        <v>-</v>
      </c>
      <c r="AS41" s="20" t="s">
        <v>63</v>
      </c>
      <c r="AT41" s="20">
        <v>2</v>
      </c>
    </row>
    <row r="42" spans="3:46" ht="15" thickBot="1" x14ac:dyDescent="0.35">
      <c r="C42" s="19">
        <v>1</v>
      </c>
      <c r="D42" s="19">
        <v>3</v>
      </c>
      <c r="E42" s="7" t="str">
        <f t="shared" si="17"/>
        <v>-</v>
      </c>
      <c r="F42" s="8"/>
      <c r="G42" s="8"/>
      <c r="H42" s="9"/>
      <c r="I42" s="7" t="str">
        <f t="shared" si="18"/>
        <v>-</v>
      </c>
      <c r="J42" s="8"/>
      <c r="K42" s="8"/>
      <c r="L42" s="9"/>
      <c r="M42" s="7" t="str">
        <f t="shared" si="19"/>
        <v>-</v>
      </c>
      <c r="N42" s="8"/>
      <c r="O42" s="8"/>
      <c r="P42" s="9"/>
      <c r="Q42" s="7" t="str">
        <f t="shared" si="20"/>
        <v>-</v>
      </c>
      <c r="R42" s="8"/>
      <c r="S42" s="8"/>
      <c r="T42" s="9"/>
      <c r="U42" s="7" t="str">
        <f t="shared" si="21"/>
        <v>-</v>
      </c>
      <c r="V42" s="8"/>
      <c r="W42" s="8"/>
      <c r="X42" s="9"/>
      <c r="Z42" s="26"/>
      <c r="AA42" s="4" t="str">
        <f t="shared" si="22"/>
        <v>-</v>
      </c>
      <c r="AB42" s="5" t="str">
        <f>IF(AA42="-","-",VLOOKUP(LEFT(AA42,LEN(AA42)-2),CourseList!$E$11:$H$45,4,FALSE))</f>
        <v>-</v>
      </c>
      <c r="AC42" s="20" t="s">
        <v>59</v>
      </c>
      <c r="AD42" s="20">
        <v>3</v>
      </c>
      <c r="AE42" s="4" t="str">
        <f t="shared" si="23"/>
        <v>-</v>
      </c>
      <c r="AF42" s="5" t="str">
        <f>IF(AE42="-","-",VLOOKUP(LEFT(AE42,LEN(AE42)-2),CourseList!$E$11:$H$45,4,FALSE))</f>
        <v>-</v>
      </c>
      <c r="AG42" s="20" t="s">
        <v>60</v>
      </c>
      <c r="AH42" s="20">
        <v>3</v>
      </c>
      <c r="AI42" s="4" t="str">
        <f t="shared" si="24"/>
        <v>-</v>
      </c>
      <c r="AJ42" s="5" t="str">
        <f>IF(AI42="-","-",VLOOKUP(LEFT(AI42,LEN(AI42)-2),CourseList!$E$11:$H$45,4,FALSE))</f>
        <v>-</v>
      </c>
      <c r="AK42" s="20" t="s">
        <v>61</v>
      </c>
      <c r="AL42" s="20">
        <v>3</v>
      </c>
      <c r="AM42" s="4" t="str">
        <f t="shared" si="25"/>
        <v>-</v>
      </c>
      <c r="AN42" s="5" t="str">
        <f>IF(AM42="-","-",VLOOKUP(LEFT(AM42,LEN(AM42)-2),CourseList!$E$11:$H$45,4,FALSE))</f>
        <v>-</v>
      </c>
      <c r="AO42" s="20" t="s">
        <v>62</v>
      </c>
      <c r="AP42" s="20">
        <v>3</v>
      </c>
      <c r="AQ42" s="4" t="str">
        <f t="shared" si="26"/>
        <v>-</v>
      </c>
      <c r="AR42" s="5" t="str">
        <f>IF(AQ42="-","-",VLOOKUP(LEFT(AQ42,LEN(AQ42)-2),CourseList!$E$11:$H$45,4,FALSE))</f>
        <v>-</v>
      </c>
      <c r="AS42" s="20" t="s">
        <v>63</v>
      </c>
      <c r="AT42" s="20">
        <v>3</v>
      </c>
    </row>
    <row r="43" spans="3:46" ht="15" thickBot="1" x14ac:dyDescent="0.35">
      <c r="C43" s="19">
        <v>1</v>
      </c>
      <c r="D43" s="19">
        <v>4</v>
      </c>
      <c r="E43" s="3" t="str">
        <f t="shared" si="17"/>
        <v>-</v>
      </c>
      <c r="F43" s="1"/>
      <c r="G43" s="1"/>
      <c r="H43" s="2"/>
      <c r="I43" s="3" t="str">
        <f t="shared" si="18"/>
        <v>-</v>
      </c>
      <c r="J43" s="1"/>
      <c r="K43" s="1"/>
      <c r="L43" s="2"/>
      <c r="M43" s="3" t="str">
        <f t="shared" si="19"/>
        <v>-</v>
      </c>
      <c r="N43" s="1"/>
      <c r="O43" s="1"/>
      <c r="P43" s="2"/>
      <c r="Q43" s="3" t="str">
        <f t="shared" si="20"/>
        <v>-</v>
      </c>
      <c r="R43" s="1"/>
      <c r="S43" s="1"/>
      <c r="T43" s="2"/>
      <c r="U43" s="3" t="str">
        <f t="shared" si="21"/>
        <v>-</v>
      </c>
      <c r="V43" s="1"/>
      <c r="W43" s="1"/>
      <c r="X43" s="2"/>
      <c r="Z43" s="26"/>
      <c r="AA43" s="4" t="str">
        <f t="shared" si="22"/>
        <v>-</v>
      </c>
      <c r="AB43" s="5" t="str">
        <f>IF(AA43="-","-",VLOOKUP(LEFT(AA43,LEN(AA43)-2),CourseList!$E$11:$H$45,4,FALSE))</f>
        <v>-</v>
      </c>
      <c r="AC43" s="20" t="s">
        <v>59</v>
      </c>
      <c r="AD43" s="20">
        <v>4</v>
      </c>
      <c r="AE43" s="4" t="str">
        <f t="shared" si="23"/>
        <v>-</v>
      </c>
      <c r="AF43" s="5" t="str">
        <f>IF(AE43="-","-",VLOOKUP(LEFT(AE43,LEN(AE43)-2),CourseList!$E$11:$H$45,4,FALSE))</f>
        <v>-</v>
      </c>
      <c r="AG43" s="20" t="s">
        <v>60</v>
      </c>
      <c r="AH43" s="20">
        <v>4</v>
      </c>
      <c r="AI43" s="4" t="str">
        <f t="shared" si="24"/>
        <v>-</v>
      </c>
      <c r="AJ43" s="5" t="str">
        <f>IF(AI43="-","-",VLOOKUP(LEFT(AI43,LEN(AI43)-2),CourseList!$E$11:$H$45,4,FALSE))</f>
        <v>-</v>
      </c>
      <c r="AK43" s="20" t="s">
        <v>61</v>
      </c>
      <c r="AL43" s="20">
        <v>4</v>
      </c>
      <c r="AM43" s="4" t="str">
        <f t="shared" si="25"/>
        <v>-</v>
      </c>
      <c r="AN43" s="5" t="str">
        <f>IF(AM43="-","-",VLOOKUP(LEFT(AM43,LEN(AM43)-2),CourseList!$E$11:$H$45,4,FALSE))</f>
        <v>-</v>
      </c>
      <c r="AO43" s="20" t="s">
        <v>62</v>
      </c>
      <c r="AP43" s="20">
        <v>4</v>
      </c>
      <c r="AQ43" s="4" t="str">
        <f t="shared" si="26"/>
        <v>-</v>
      </c>
      <c r="AR43" s="5" t="str">
        <f>IF(AQ43="-","-",VLOOKUP(LEFT(AQ43,LEN(AQ43)-2),CourseList!$E$11:$H$45,4,FALSE))</f>
        <v>-</v>
      </c>
      <c r="AS43" s="20" t="s">
        <v>63</v>
      </c>
      <c r="AT43" s="20">
        <v>4</v>
      </c>
    </row>
    <row r="44" spans="3:46" ht="15" thickBot="1" x14ac:dyDescent="0.35">
      <c r="C44" s="19">
        <v>2</v>
      </c>
      <c r="D44" s="19">
        <v>1</v>
      </c>
      <c r="E44" s="4" t="str">
        <f t="shared" si="17"/>
        <v>-</v>
      </c>
      <c r="F44" s="5"/>
      <c r="G44" s="5"/>
      <c r="H44" s="6"/>
      <c r="I44" s="4" t="str">
        <f t="shared" si="18"/>
        <v>-</v>
      </c>
      <c r="J44" s="5"/>
      <c r="K44" s="5"/>
      <c r="L44" s="6"/>
      <c r="M44" s="4" t="str">
        <f t="shared" si="19"/>
        <v>elec_e8112_h01</v>
      </c>
      <c r="N44" s="5"/>
      <c r="O44" s="5"/>
      <c r="P44" s="6"/>
      <c r="Q44" s="4" t="str">
        <f t="shared" si="20"/>
        <v>elec_e8113_l</v>
      </c>
      <c r="R44" s="5"/>
      <c r="S44" s="5"/>
      <c r="T44" s="6"/>
      <c r="U44" s="4" t="str">
        <f t="shared" si="21"/>
        <v>elec_e8115_l</v>
      </c>
      <c r="V44" s="5"/>
      <c r="W44" s="5"/>
      <c r="X44" s="6"/>
      <c r="Z44" s="26"/>
      <c r="AA44" s="4" t="str">
        <f>HLOOKUP(AC44,$E$8:$X$25,AD44+2,FALSE)</f>
        <v>-</v>
      </c>
      <c r="AB44" s="5" t="str">
        <f>IF(AA44="-","-",VLOOKUP(LEFT(AA44,LEN(AA44)-2),CourseList!$E$11:$H$45,4,FALSE))</f>
        <v>-</v>
      </c>
      <c r="AC44" s="20" t="s">
        <v>61</v>
      </c>
      <c r="AD44" s="20">
        <v>5</v>
      </c>
      <c r="AE44" s="4" t="str">
        <f t="shared" si="23"/>
        <v>-</v>
      </c>
      <c r="AF44" s="5" t="str">
        <f>IF(AE44="-","-",VLOOKUP(LEFT(AE44,LEN(AE44)-2),CourseList!$E$11:$H$45,4,FALSE))</f>
        <v>-</v>
      </c>
      <c r="AG44" s="20" t="s">
        <v>60</v>
      </c>
      <c r="AH44" s="20">
        <v>5</v>
      </c>
      <c r="AI44" s="4" t="str">
        <f t="shared" si="24"/>
        <v>-</v>
      </c>
      <c r="AJ44" s="5" t="str">
        <f>IF(AI44="-","-",VLOOKUP(LEFT(AI44,LEN(AI44)-2),CourseList!$E$11:$H$45,4,FALSE))</f>
        <v>-</v>
      </c>
      <c r="AK44" s="20" t="s">
        <v>61</v>
      </c>
      <c r="AL44" s="20">
        <v>5</v>
      </c>
      <c r="AM44" s="4" t="str">
        <f t="shared" si="25"/>
        <v>elec_e8111_h01</v>
      </c>
      <c r="AN44" s="5" t="e">
        <f>IF(AM44="-","-",VLOOKUP(LEFT(AM44,LEN(AM44)-2),CourseList!$E$11:$H$45,4,FALSE))</f>
        <v>#N/A</v>
      </c>
      <c r="AO44" s="20" t="s">
        <v>62</v>
      </c>
      <c r="AP44" s="20">
        <v>5</v>
      </c>
      <c r="AQ44" s="4" t="str">
        <f t="shared" si="26"/>
        <v>elec_e8103_l</v>
      </c>
      <c r="AR44" s="5" t="str">
        <f>IF(AQ44="-","-",VLOOKUP(LEFT(AQ44,LEN(AQ44)-2),CourseList!$E$11:$H$45,4,FALSE))</f>
        <v>Modelling, Estimation and Dynamic Systems</v>
      </c>
      <c r="AS44" s="20" t="s">
        <v>63</v>
      </c>
      <c r="AT44" s="20">
        <v>5</v>
      </c>
    </row>
    <row r="45" spans="3:46" ht="15" thickBot="1" x14ac:dyDescent="0.35">
      <c r="C45" s="19">
        <v>2</v>
      </c>
      <c r="D45" s="19">
        <v>2</v>
      </c>
      <c r="E45" s="7" t="str">
        <f t="shared" si="17"/>
        <v>-</v>
      </c>
      <c r="F45" s="8"/>
      <c r="G45" s="8"/>
      <c r="H45" s="9"/>
      <c r="I45" s="7" t="str">
        <f t="shared" si="18"/>
        <v>-</v>
      </c>
      <c r="J45" s="8"/>
      <c r="K45" s="8"/>
      <c r="L45" s="9"/>
      <c r="M45" s="7" t="str">
        <f t="shared" si="19"/>
        <v>-</v>
      </c>
      <c r="N45" s="8"/>
      <c r="O45" s="8"/>
      <c r="P45" s="9"/>
      <c r="Q45" s="7" t="str">
        <f t="shared" si="20"/>
        <v>-</v>
      </c>
      <c r="R45" s="8"/>
      <c r="S45" s="8"/>
      <c r="T45" s="9"/>
      <c r="U45" s="7" t="str">
        <f t="shared" si="21"/>
        <v>-</v>
      </c>
      <c r="V45" s="8"/>
      <c r="W45" s="8"/>
      <c r="X45" s="9"/>
      <c r="Z45" s="26"/>
      <c r="AA45" s="4" t="str">
        <f t="shared" si="22"/>
        <v>-</v>
      </c>
      <c r="AB45" s="5" t="str">
        <f>IF(AA45="-","-",VLOOKUP(LEFT(AA45,LEN(AA45)-2),CourseList!$E$11:$H$45,4,FALSE))</f>
        <v>-</v>
      </c>
      <c r="AC45" s="20" t="s">
        <v>59</v>
      </c>
      <c r="AD45" s="20">
        <v>6</v>
      </c>
      <c r="AE45" s="4" t="str">
        <f t="shared" si="23"/>
        <v>-</v>
      </c>
      <c r="AF45" s="5" t="str">
        <f>IF(AE45="-","-",VLOOKUP(LEFT(AE45,LEN(AE45)-2),CourseList!$E$11:$H$45,4,FALSE))</f>
        <v>-</v>
      </c>
      <c r="AG45" s="20" t="s">
        <v>60</v>
      </c>
      <c r="AH45" s="20">
        <v>6</v>
      </c>
      <c r="AI45" s="4" t="str">
        <f t="shared" si="24"/>
        <v>-</v>
      </c>
      <c r="AJ45" s="5" t="str">
        <f>IF(AI45="-","-",VLOOKUP(LEFT(AI45,LEN(AI45)-2),CourseList!$E$11:$H$45,4,FALSE))</f>
        <v>-</v>
      </c>
      <c r="AK45" s="20" t="s">
        <v>61</v>
      </c>
      <c r="AL45" s="20">
        <v>6</v>
      </c>
      <c r="AM45" s="4" t="str">
        <f t="shared" si="25"/>
        <v>-</v>
      </c>
      <c r="AN45" s="5" t="str">
        <f>IF(AM45="-","-",VLOOKUP(LEFT(AM45,LEN(AM45)-2),CourseList!$E$11:$H$45,4,FALSE))</f>
        <v>-</v>
      </c>
      <c r="AO45" s="20" t="s">
        <v>62</v>
      </c>
      <c r="AP45" s="20">
        <v>6</v>
      </c>
      <c r="AQ45" s="4" t="str">
        <f t="shared" si="26"/>
        <v>-</v>
      </c>
      <c r="AR45" s="5" t="str">
        <f>IF(AQ45="-","-",VLOOKUP(LEFT(AQ45,LEN(AQ45)-2),CourseList!$E$11:$H$45,4,FALSE))</f>
        <v>-</v>
      </c>
      <c r="AS45" s="20" t="s">
        <v>63</v>
      </c>
      <c r="AT45" s="20">
        <v>6</v>
      </c>
    </row>
    <row r="46" spans="3:46" ht="15" thickBot="1" x14ac:dyDescent="0.35">
      <c r="C46" s="19">
        <v>2</v>
      </c>
      <c r="D46" s="19">
        <v>3</v>
      </c>
      <c r="E46" s="7" t="str">
        <f t="shared" si="17"/>
        <v>-</v>
      </c>
      <c r="F46" s="8"/>
      <c r="G46" s="8"/>
      <c r="H46" s="9"/>
      <c r="I46" s="7" t="str">
        <f t="shared" si="18"/>
        <v>-</v>
      </c>
      <c r="J46" s="8"/>
      <c r="K46" s="8"/>
      <c r="L46" s="9"/>
      <c r="M46" s="7" t="str">
        <f t="shared" si="19"/>
        <v>-</v>
      </c>
      <c r="N46" s="8"/>
      <c r="O46" s="8"/>
      <c r="P46" s="9"/>
      <c r="Q46" s="7" t="str">
        <f t="shared" si="20"/>
        <v>-</v>
      </c>
      <c r="R46" s="8"/>
      <c r="S46" s="8"/>
      <c r="T46" s="9"/>
      <c r="U46" s="7" t="str">
        <f t="shared" si="21"/>
        <v>-</v>
      </c>
      <c r="V46" s="8"/>
      <c r="W46" s="8"/>
      <c r="X46" s="9"/>
      <c r="Z46" s="26"/>
      <c r="AA46" s="4" t="str">
        <f t="shared" si="22"/>
        <v>-</v>
      </c>
      <c r="AB46" s="5" t="str">
        <f>IF(AA46="-","-",VLOOKUP(LEFT(AA46,LEN(AA46)-2),CourseList!$E$11:$H$45,4,FALSE))</f>
        <v>-</v>
      </c>
      <c r="AC46" s="20" t="s">
        <v>59</v>
      </c>
      <c r="AD46" s="20">
        <v>7</v>
      </c>
      <c r="AE46" s="4" t="str">
        <f t="shared" si="23"/>
        <v>-</v>
      </c>
      <c r="AF46" s="5" t="str">
        <f>IF(AE46="-","-",VLOOKUP(LEFT(AE46,LEN(AE46)-2),CourseList!$E$11:$H$45,4,FALSE))</f>
        <v>-</v>
      </c>
      <c r="AG46" s="20" t="s">
        <v>60</v>
      </c>
      <c r="AH46" s="20">
        <v>7</v>
      </c>
      <c r="AI46" s="4" t="str">
        <f t="shared" si="24"/>
        <v>-</v>
      </c>
      <c r="AJ46" s="5" t="str">
        <f>IF(AI46="-","-",VLOOKUP(LEFT(AI46,LEN(AI46)-2),CourseList!$E$11:$H$45,4,FALSE))</f>
        <v>-</v>
      </c>
      <c r="AK46" s="20" t="s">
        <v>61</v>
      </c>
      <c r="AL46" s="20">
        <v>7</v>
      </c>
      <c r="AM46" s="4" t="str">
        <f t="shared" si="25"/>
        <v>-</v>
      </c>
      <c r="AN46" s="5" t="str">
        <f>IF(AM46="-","-",VLOOKUP(LEFT(AM46,LEN(AM46)-2),CourseList!$E$11:$H$45,4,FALSE))</f>
        <v>-</v>
      </c>
      <c r="AO46" s="20" t="s">
        <v>62</v>
      </c>
      <c r="AP46" s="20">
        <v>7</v>
      </c>
      <c r="AQ46" s="4" t="str">
        <f t="shared" si="26"/>
        <v>-</v>
      </c>
      <c r="AR46" s="5" t="str">
        <f>IF(AQ46="-","-",VLOOKUP(LEFT(AQ46,LEN(AQ46)-2),CourseList!$E$11:$H$45,4,FALSE))</f>
        <v>-</v>
      </c>
      <c r="AS46" s="20" t="s">
        <v>63</v>
      </c>
      <c r="AT46" s="20">
        <v>7</v>
      </c>
    </row>
    <row r="47" spans="3:46" ht="15" thickBot="1" x14ac:dyDescent="0.35">
      <c r="C47" s="19">
        <v>2</v>
      </c>
      <c r="D47" s="19">
        <v>4</v>
      </c>
      <c r="E47" s="3" t="str">
        <f t="shared" si="17"/>
        <v>-</v>
      </c>
      <c r="F47" s="1"/>
      <c r="G47" s="1"/>
      <c r="H47" s="2"/>
      <c r="I47" s="3" t="str">
        <f t="shared" si="18"/>
        <v>-</v>
      </c>
      <c r="J47" s="1"/>
      <c r="K47" s="1"/>
      <c r="L47" s="2"/>
      <c r="M47" s="3" t="str">
        <f t="shared" si="19"/>
        <v>-</v>
      </c>
      <c r="N47" s="1"/>
      <c r="O47" s="1"/>
      <c r="P47" s="2"/>
      <c r="Q47" s="3" t="str">
        <f t="shared" si="20"/>
        <v>-</v>
      </c>
      <c r="R47" s="1"/>
      <c r="S47" s="1"/>
      <c r="T47" s="2"/>
      <c r="U47" s="3" t="str">
        <f t="shared" si="21"/>
        <v>-</v>
      </c>
      <c r="V47" s="1"/>
      <c r="W47" s="1"/>
      <c r="X47" s="2"/>
      <c r="Z47" s="26"/>
      <c r="AA47" s="4" t="str">
        <f t="shared" si="22"/>
        <v>-</v>
      </c>
      <c r="AB47" s="5" t="str">
        <f>IF(AA47="-","-",VLOOKUP(LEFT(AA47,LEN(AA47)-2),CourseList!$E$11:$H$45,4,FALSE))</f>
        <v>-</v>
      </c>
      <c r="AC47" s="20" t="s">
        <v>59</v>
      </c>
      <c r="AD47" s="20">
        <v>8</v>
      </c>
      <c r="AE47" s="4" t="str">
        <f t="shared" si="23"/>
        <v>-</v>
      </c>
      <c r="AF47" s="5" t="str">
        <f>IF(AE47="-","-",VLOOKUP(LEFT(AE47,LEN(AE47)-2),CourseList!$E$11:$H$45,4,FALSE))</f>
        <v>-</v>
      </c>
      <c r="AG47" s="20" t="s">
        <v>60</v>
      </c>
      <c r="AH47" s="20">
        <v>8</v>
      </c>
      <c r="AI47" s="4" t="str">
        <f t="shared" si="24"/>
        <v>-</v>
      </c>
      <c r="AJ47" s="5" t="str">
        <f>IF(AI47="-","-",VLOOKUP(LEFT(AI47,LEN(AI47)-2),CourseList!$E$11:$H$45,4,FALSE))</f>
        <v>-</v>
      </c>
      <c r="AK47" s="20" t="s">
        <v>61</v>
      </c>
      <c r="AL47" s="20">
        <v>8</v>
      </c>
      <c r="AM47" s="4" t="str">
        <f t="shared" si="25"/>
        <v>-</v>
      </c>
      <c r="AN47" s="5" t="str">
        <f>IF(AM47="-","-",VLOOKUP(LEFT(AM47,LEN(AM47)-2),CourseList!$E$11:$H$45,4,FALSE))</f>
        <v>-</v>
      </c>
      <c r="AO47" s="20" t="s">
        <v>62</v>
      </c>
      <c r="AP47" s="20">
        <v>8</v>
      </c>
      <c r="AQ47" s="4" t="str">
        <f t="shared" si="26"/>
        <v>-</v>
      </c>
      <c r="AR47" s="5" t="str">
        <f>IF(AQ47="-","-",VLOOKUP(LEFT(AQ47,LEN(AQ47)-2),CourseList!$E$11:$H$45,4,FALSE))</f>
        <v>-</v>
      </c>
      <c r="AS47" s="20" t="s">
        <v>63</v>
      </c>
      <c r="AT47" s="20">
        <v>8</v>
      </c>
    </row>
    <row r="48" spans="3:46" ht="15" thickBot="1" x14ac:dyDescent="0.35">
      <c r="C48" s="19">
        <v>3</v>
      </c>
      <c r="D48" s="19">
        <v>1</v>
      </c>
      <c r="E48" s="4" t="str">
        <f t="shared" si="17"/>
        <v>-</v>
      </c>
      <c r="F48" s="5"/>
      <c r="G48" s="5"/>
      <c r="H48" s="6"/>
      <c r="I48" s="4" t="str">
        <f t="shared" si="18"/>
        <v>elec_e8116_l</v>
      </c>
      <c r="J48" s="5"/>
      <c r="K48" s="5"/>
      <c r="L48" s="6"/>
      <c r="M48" s="4" t="str">
        <f t="shared" si="19"/>
        <v>elec_e8113_h01</v>
      </c>
      <c r="N48" s="5"/>
      <c r="O48" s="5"/>
      <c r="P48" s="6"/>
      <c r="Q48" s="4" t="str">
        <f t="shared" si="20"/>
        <v>elec_e8101_h01</v>
      </c>
      <c r="R48" s="5"/>
      <c r="S48" s="5"/>
      <c r="T48" s="6"/>
      <c r="U48" s="4" t="str">
        <f t="shared" si="21"/>
        <v>elec_e8102_h01</v>
      </c>
      <c r="V48" s="5"/>
      <c r="W48" s="5"/>
      <c r="X48" s="6"/>
      <c r="Z48" s="26"/>
      <c r="AA48" s="4" t="str">
        <f t="shared" si="22"/>
        <v>-</v>
      </c>
      <c r="AB48" s="5" t="str">
        <f>IF(AA48="-","-",VLOOKUP(LEFT(AA48,LEN(AA48)-2),CourseList!$E$11:$H$45,4,FALSE))</f>
        <v>-</v>
      </c>
      <c r="AC48" s="20" t="s">
        <v>61</v>
      </c>
      <c r="AD48" s="20">
        <v>1</v>
      </c>
      <c r="AE48" s="4" t="str">
        <f t="shared" si="23"/>
        <v>-</v>
      </c>
      <c r="AF48" s="5" t="str">
        <f>IF(AE48="-","-",VLOOKUP(LEFT(AE48,LEN(AE48)-2),CourseList!$E$11:$H$45,4,FALSE))</f>
        <v>-</v>
      </c>
      <c r="AG48" s="20" t="s">
        <v>60</v>
      </c>
      <c r="AH48" s="20">
        <v>9</v>
      </c>
      <c r="AI48" s="4" t="str">
        <f t="shared" si="24"/>
        <v>elec_e8103_h01</v>
      </c>
      <c r="AJ48" s="5" t="e">
        <f>IF(AI48="-","-",VLOOKUP(LEFT(AI48,LEN(AI48)-2),CourseList!$E$11:$H$45,4,FALSE))</f>
        <v>#N/A</v>
      </c>
      <c r="AK48" s="20" t="s">
        <v>61</v>
      </c>
      <c r="AL48" s="20">
        <v>9</v>
      </c>
      <c r="AM48" s="4" t="str">
        <f t="shared" si="25"/>
        <v>elec_e8101_h01</v>
      </c>
      <c r="AN48" s="5" t="e">
        <f>IF(AM48="-","-",VLOOKUP(LEFT(AM48,LEN(AM48)-2),CourseList!$E$11:$H$45,4,FALSE))</f>
        <v>#N/A</v>
      </c>
      <c r="AO48" s="20" t="s">
        <v>62</v>
      </c>
      <c r="AP48" s="20">
        <v>9</v>
      </c>
      <c r="AQ48" s="4" t="str">
        <f t="shared" si="26"/>
        <v>elec_e8102_h01</v>
      </c>
      <c r="AR48" s="5" t="e">
        <f>IF(AQ48="-","-",VLOOKUP(LEFT(AQ48,LEN(AQ48)-2),CourseList!$E$11:$H$45,4,FALSE))</f>
        <v>#N/A</v>
      </c>
      <c r="AS48" s="20" t="s">
        <v>63</v>
      </c>
      <c r="AT48" s="20">
        <v>9</v>
      </c>
    </row>
    <row r="49" spans="3:51" ht="15" thickBot="1" x14ac:dyDescent="0.35">
      <c r="C49" s="19">
        <v>3</v>
      </c>
      <c r="D49" s="19">
        <v>2</v>
      </c>
      <c r="E49" s="7" t="str">
        <f t="shared" si="17"/>
        <v>-</v>
      </c>
      <c r="F49" s="8"/>
      <c r="G49" s="8"/>
      <c r="H49" s="9"/>
      <c r="I49" s="7" t="str">
        <f t="shared" si="18"/>
        <v>-</v>
      </c>
      <c r="J49" s="8"/>
      <c r="K49" s="8"/>
      <c r="L49" s="9"/>
      <c r="M49" s="7" t="str">
        <f t="shared" si="19"/>
        <v>-</v>
      </c>
      <c r="N49" s="8"/>
      <c r="O49" s="8"/>
      <c r="P49" s="9"/>
      <c r="Q49" s="7" t="str">
        <f t="shared" si="20"/>
        <v>-</v>
      </c>
      <c r="R49" s="8"/>
      <c r="S49" s="8"/>
      <c r="T49" s="9"/>
      <c r="U49" s="7" t="str">
        <f t="shared" si="21"/>
        <v>-</v>
      </c>
      <c r="V49" s="8"/>
      <c r="W49" s="8"/>
      <c r="X49" s="9"/>
      <c r="Z49" s="26"/>
      <c r="AA49" s="4" t="str">
        <f t="shared" si="22"/>
        <v>-</v>
      </c>
      <c r="AB49" s="5" t="str">
        <f>IF(AA49="-","-",VLOOKUP(LEFT(AA49,LEN(AA49)-2),CourseList!$E$11:$H$45,4,FALSE))</f>
        <v>-</v>
      </c>
      <c r="AC49" s="20" t="s">
        <v>59</v>
      </c>
      <c r="AD49" s="20">
        <v>10</v>
      </c>
      <c r="AE49" s="4" t="str">
        <f t="shared" si="23"/>
        <v>-</v>
      </c>
      <c r="AF49" s="5" t="str">
        <f>IF(AE49="-","-",VLOOKUP(LEFT(AE49,LEN(AE49)-2),CourseList!$E$11:$H$45,4,FALSE))</f>
        <v>-</v>
      </c>
      <c r="AG49" s="20" t="s">
        <v>60</v>
      </c>
      <c r="AH49" s="20">
        <v>10</v>
      </c>
      <c r="AI49" s="4" t="str">
        <f t="shared" si="24"/>
        <v>-</v>
      </c>
      <c r="AJ49" s="5" t="str">
        <f>IF(AI49="-","-",VLOOKUP(LEFT(AI49,LEN(AI49)-2),CourseList!$E$11:$H$45,4,FALSE))</f>
        <v>-</v>
      </c>
      <c r="AK49" s="20" t="s">
        <v>61</v>
      </c>
      <c r="AL49" s="20">
        <v>10</v>
      </c>
      <c r="AM49" s="4" t="str">
        <f t="shared" si="25"/>
        <v>-</v>
      </c>
      <c r="AN49" s="5" t="str">
        <f>IF(AM49="-","-",VLOOKUP(LEFT(AM49,LEN(AM49)-2),CourseList!$E$11:$H$45,4,FALSE))</f>
        <v>-</v>
      </c>
      <c r="AO49" s="20" t="s">
        <v>62</v>
      </c>
      <c r="AP49" s="20">
        <v>10</v>
      </c>
      <c r="AQ49" s="4" t="str">
        <f t="shared" si="26"/>
        <v>-</v>
      </c>
      <c r="AR49" s="5" t="str">
        <f>IF(AQ49="-","-",VLOOKUP(LEFT(AQ49,LEN(AQ49)-2),CourseList!$E$11:$H$45,4,FALSE))</f>
        <v>-</v>
      </c>
      <c r="AS49" s="20" t="s">
        <v>63</v>
      </c>
      <c r="AT49" s="20">
        <v>10</v>
      </c>
    </row>
    <row r="50" spans="3:51" ht="15" thickBot="1" x14ac:dyDescent="0.35">
      <c r="C50" s="19">
        <v>3</v>
      </c>
      <c r="D50" s="19">
        <v>3</v>
      </c>
      <c r="E50" s="7" t="str">
        <f t="shared" si="17"/>
        <v>-</v>
      </c>
      <c r="F50" s="8"/>
      <c r="G50" s="8"/>
      <c r="H50" s="9"/>
      <c r="I50" s="7" t="str">
        <f t="shared" si="18"/>
        <v>-</v>
      </c>
      <c r="J50" s="8"/>
      <c r="K50" s="8"/>
      <c r="L50" s="9"/>
      <c r="M50" s="7" t="str">
        <f t="shared" si="19"/>
        <v>-</v>
      </c>
      <c r="N50" s="8"/>
      <c r="O50" s="8"/>
      <c r="P50" s="9"/>
      <c r="Q50" s="7" t="str">
        <f t="shared" si="20"/>
        <v>-</v>
      </c>
      <c r="R50" s="8"/>
      <c r="S50" s="8"/>
      <c r="T50" s="9"/>
      <c r="U50" s="7" t="str">
        <f t="shared" si="21"/>
        <v>-</v>
      </c>
      <c r="V50" s="8"/>
      <c r="W50" s="8"/>
      <c r="X50" s="9"/>
      <c r="Z50" s="26"/>
      <c r="AA50" s="4" t="str">
        <f t="shared" si="22"/>
        <v>-</v>
      </c>
      <c r="AB50" s="5" t="str">
        <f>IF(AA50="-","-",VLOOKUP(LEFT(AA50,LEN(AA50)-2),CourseList!$E$11:$H$45,4,FALSE))</f>
        <v>-</v>
      </c>
      <c r="AC50" s="20" t="s">
        <v>59</v>
      </c>
      <c r="AD50" s="20">
        <v>11</v>
      </c>
      <c r="AE50" s="4" t="str">
        <f t="shared" si="23"/>
        <v>-</v>
      </c>
      <c r="AF50" s="5" t="str">
        <f>IF(AE50="-","-",VLOOKUP(LEFT(AE50,LEN(AE50)-2),CourseList!$E$11:$H$45,4,FALSE))</f>
        <v>-</v>
      </c>
      <c r="AG50" s="20" t="s">
        <v>60</v>
      </c>
      <c r="AH50" s="20">
        <v>11</v>
      </c>
      <c r="AI50" s="4" t="str">
        <f t="shared" si="24"/>
        <v>-</v>
      </c>
      <c r="AJ50" s="5" t="str">
        <f>IF(AI50="-","-",VLOOKUP(LEFT(AI50,LEN(AI50)-2),CourseList!$E$11:$H$45,4,FALSE))</f>
        <v>-</v>
      </c>
      <c r="AK50" s="20" t="s">
        <v>61</v>
      </c>
      <c r="AL50" s="20">
        <v>11</v>
      </c>
      <c r="AM50" s="4" t="str">
        <f t="shared" si="25"/>
        <v>-</v>
      </c>
      <c r="AN50" s="5" t="str">
        <f>IF(AM50="-","-",VLOOKUP(LEFT(AM50,LEN(AM50)-2),CourseList!$E$11:$H$45,4,FALSE))</f>
        <v>-</v>
      </c>
      <c r="AO50" s="20" t="s">
        <v>62</v>
      </c>
      <c r="AP50" s="20">
        <v>11</v>
      </c>
      <c r="AQ50" s="4" t="str">
        <f t="shared" si="26"/>
        <v>-</v>
      </c>
      <c r="AR50" s="5" t="str">
        <f>IF(AQ50="-","-",VLOOKUP(LEFT(AQ50,LEN(AQ50)-2),CourseList!$E$11:$H$45,4,FALSE))</f>
        <v>-</v>
      </c>
      <c r="AS50" s="20" t="s">
        <v>63</v>
      </c>
      <c r="AT50" s="20">
        <v>11</v>
      </c>
    </row>
    <row r="51" spans="3:51" ht="15" thickBot="1" x14ac:dyDescent="0.35">
      <c r="C51" s="19">
        <v>3</v>
      </c>
      <c r="D51" s="19">
        <v>4</v>
      </c>
      <c r="E51" s="3" t="str">
        <f t="shared" si="17"/>
        <v>-</v>
      </c>
      <c r="F51" s="1"/>
      <c r="G51" s="1"/>
      <c r="H51" s="2"/>
      <c r="I51" s="3" t="str">
        <f t="shared" si="18"/>
        <v>-</v>
      </c>
      <c r="J51" s="1"/>
      <c r="K51" s="1"/>
      <c r="L51" s="2"/>
      <c r="M51" s="3" t="str">
        <f t="shared" si="19"/>
        <v>-</v>
      </c>
      <c r="N51" s="1"/>
      <c r="O51" s="1"/>
      <c r="P51" s="2"/>
      <c r="Q51" s="3" t="str">
        <f t="shared" si="20"/>
        <v>-</v>
      </c>
      <c r="R51" s="1"/>
      <c r="S51" s="1"/>
      <c r="T51" s="2"/>
      <c r="U51" s="3" t="str">
        <f t="shared" si="21"/>
        <v>-</v>
      </c>
      <c r="V51" s="1"/>
      <c r="W51" s="1"/>
      <c r="X51" s="2"/>
      <c r="Z51" s="26"/>
      <c r="AA51" s="4" t="str">
        <f t="shared" si="22"/>
        <v>-</v>
      </c>
      <c r="AB51" s="5" t="str">
        <f>IF(AA51="-","-",VLOOKUP(LEFT(AA51,LEN(AA51)-2),CourseList!$E$11:$H$45,4,FALSE))</f>
        <v>-</v>
      </c>
      <c r="AC51" s="20" t="s">
        <v>59</v>
      </c>
      <c r="AD51" s="20">
        <v>12</v>
      </c>
      <c r="AE51" s="4" t="str">
        <f t="shared" si="23"/>
        <v>-</v>
      </c>
      <c r="AF51" s="5" t="str">
        <f>IF(AE51="-","-",VLOOKUP(LEFT(AE51,LEN(AE51)-2),CourseList!$E$11:$H$45,4,FALSE))</f>
        <v>-</v>
      </c>
      <c r="AG51" s="20" t="s">
        <v>60</v>
      </c>
      <c r="AH51" s="20">
        <v>12</v>
      </c>
      <c r="AI51" s="4" t="str">
        <f t="shared" si="24"/>
        <v>-</v>
      </c>
      <c r="AJ51" s="5" t="str">
        <f>IF(AI51="-","-",VLOOKUP(LEFT(AI51,LEN(AI51)-2),CourseList!$E$11:$H$45,4,FALSE))</f>
        <v>-</v>
      </c>
      <c r="AK51" s="20" t="s">
        <v>61</v>
      </c>
      <c r="AL51" s="20">
        <v>12</v>
      </c>
      <c r="AM51" s="4" t="str">
        <f t="shared" si="25"/>
        <v>-</v>
      </c>
      <c r="AN51" s="5" t="str">
        <f>IF(AM51="-","-",VLOOKUP(LEFT(AM51,LEN(AM51)-2),CourseList!$E$11:$H$45,4,FALSE))</f>
        <v>-</v>
      </c>
      <c r="AO51" s="20" t="s">
        <v>62</v>
      </c>
      <c r="AP51" s="20">
        <v>12</v>
      </c>
      <c r="AQ51" s="4" t="str">
        <f t="shared" si="26"/>
        <v>-</v>
      </c>
      <c r="AR51" s="5" t="str">
        <f>IF(AQ51="-","-",VLOOKUP(LEFT(AQ51,LEN(AQ51)-2),CourseList!$E$11:$H$45,4,FALSE))</f>
        <v>-</v>
      </c>
      <c r="AS51" s="20" t="s">
        <v>63</v>
      </c>
      <c r="AT51" s="20">
        <v>12</v>
      </c>
    </row>
    <row r="52" spans="3:51" ht="15" thickBot="1" x14ac:dyDescent="0.35">
      <c r="C52" s="19">
        <v>4</v>
      </c>
      <c r="D52" s="19">
        <v>1</v>
      </c>
      <c r="E52" s="4" t="str">
        <f t="shared" si="17"/>
        <v>elec_e8117_l</v>
      </c>
      <c r="F52" s="5"/>
      <c r="G52" s="5"/>
      <c r="H52" s="6"/>
      <c r="I52" s="4" t="str">
        <f t="shared" si="18"/>
        <v>elec_e8102_l</v>
      </c>
      <c r="J52" s="5"/>
      <c r="K52" s="5"/>
      <c r="L52" s="6"/>
      <c r="M52" s="4" t="str">
        <f t="shared" si="19"/>
        <v>elec_e8114_h01</v>
      </c>
      <c r="N52" s="5"/>
      <c r="O52" s="5"/>
      <c r="P52" s="6"/>
      <c r="Q52" s="4" t="str">
        <f t="shared" si="20"/>
        <v>elec_e8101_h02</v>
      </c>
      <c r="R52" s="5"/>
      <c r="S52" s="5"/>
      <c r="T52" s="6"/>
      <c r="U52" s="4" t="str">
        <f t="shared" si="21"/>
        <v>elec_e8115_h01</v>
      </c>
      <c r="V52" s="5"/>
      <c r="W52" s="5"/>
      <c r="X52" s="6"/>
      <c r="Z52" s="26"/>
      <c r="AA52" s="4" t="str">
        <f t="shared" si="22"/>
        <v>elec_e8110_l</v>
      </c>
      <c r="AB52" s="5" t="str">
        <f>IF(AA52="-","-",VLOOKUP(LEFT(AA52,LEN(AA52)-2),CourseList!$E$11:$H$45,4,FALSE))</f>
        <v>Automation Software Synthesis and Analysis</v>
      </c>
      <c r="AC52" s="20" t="s">
        <v>59</v>
      </c>
      <c r="AD52" s="20">
        <v>13</v>
      </c>
      <c r="AE52" s="4" t="str">
        <f t="shared" si="23"/>
        <v>elec_e8102_l</v>
      </c>
      <c r="AF52" s="5" t="str">
        <f>IF(AE52="-","-",VLOOKUP(LEFT(AE52,LEN(AE52)-2),CourseList!$E$11:$H$45,4,FALSE))</f>
        <v>Distributed and Intelligent Automation Systems</v>
      </c>
      <c r="AG52" s="20" t="s">
        <v>60</v>
      </c>
      <c r="AH52" s="20">
        <v>13</v>
      </c>
      <c r="AI52" s="4" t="str">
        <f t="shared" si="24"/>
        <v>elec_e8104_h01</v>
      </c>
      <c r="AJ52" s="5" t="e">
        <f>IF(AI52="-","-",VLOOKUP(LEFT(AI52,LEN(AI52)-2),CourseList!$E$11:$H$45,4,FALSE))</f>
        <v>#N/A</v>
      </c>
      <c r="AK52" s="20" t="s">
        <v>61</v>
      </c>
      <c r="AL52" s="20">
        <v>13</v>
      </c>
      <c r="AM52" s="4" t="str">
        <f t="shared" si="25"/>
        <v>elec_e8101_h02</v>
      </c>
      <c r="AN52" s="5" t="e">
        <f>IF(AM52="-","-",VLOOKUP(LEFT(AM52,LEN(AM52)-2),CourseList!$E$11:$H$45,4,FALSE))</f>
        <v>#N/A</v>
      </c>
      <c r="AO52" s="20" t="s">
        <v>62</v>
      </c>
      <c r="AP52" s="20">
        <v>13</v>
      </c>
      <c r="AQ52" s="4" t="str">
        <f t="shared" si="26"/>
        <v>java</v>
      </c>
      <c r="AR52" s="5" t="e">
        <f>IF(AQ52="-","-",VLOOKUP(LEFT(AQ52,LEN(AQ52)-2),CourseList!$E$11:$H$45,4,FALSE))</f>
        <v>#N/A</v>
      </c>
      <c r="AS52" s="20" t="s">
        <v>63</v>
      </c>
      <c r="AT52" s="20">
        <v>13</v>
      </c>
    </row>
    <row r="53" spans="3:51" ht="15" thickBot="1" x14ac:dyDescent="0.35">
      <c r="C53" s="19">
        <v>4</v>
      </c>
      <c r="D53" s="19">
        <v>2</v>
      </c>
      <c r="E53" s="7" t="str">
        <f t="shared" si="17"/>
        <v>-</v>
      </c>
      <c r="F53" s="8"/>
      <c r="G53" s="8"/>
      <c r="H53" s="9"/>
      <c r="I53" s="7" t="str">
        <f t="shared" si="18"/>
        <v>-</v>
      </c>
      <c r="J53" s="8"/>
      <c r="K53" s="8"/>
      <c r="L53" s="9"/>
      <c r="M53" s="7" t="str">
        <f t="shared" si="19"/>
        <v>-</v>
      </c>
      <c r="N53" s="8"/>
      <c r="O53" s="8"/>
      <c r="P53" s="9"/>
      <c r="Q53" s="7" t="str">
        <f t="shared" si="20"/>
        <v>-</v>
      </c>
      <c r="R53" s="8"/>
      <c r="S53" s="8"/>
      <c r="T53" s="9"/>
      <c r="U53" s="7" t="str">
        <f t="shared" si="21"/>
        <v>-</v>
      </c>
      <c r="V53" s="8"/>
      <c r="W53" s="8"/>
      <c r="X53" s="9"/>
      <c r="Z53" s="26"/>
      <c r="AA53" s="4" t="str">
        <f t="shared" si="22"/>
        <v>-</v>
      </c>
      <c r="AB53" s="5" t="str">
        <f>IF(AA53="-","-",VLOOKUP(LEFT(AA53,LEN(AA53)-2),CourseList!$E$11:$H$45,4,FALSE))</f>
        <v>-</v>
      </c>
      <c r="AC53" s="20" t="s">
        <v>59</v>
      </c>
      <c r="AD53" s="20">
        <v>14</v>
      </c>
      <c r="AE53" s="4" t="str">
        <f t="shared" si="23"/>
        <v>-</v>
      </c>
      <c r="AF53" s="5" t="str">
        <f>IF(AE53="-","-",VLOOKUP(LEFT(AE53,LEN(AE53)-2),CourseList!$E$11:$H$45,4,FALSE))</f>
        <v>-</v>
      </c>
      <c r="AG53" s="20" t="s">
        <v>60</v>
      </c>
      <c r="AH53" s="20">
        <v>14</v>
      </c>
      <c r="AI53" s="4" t="str">
        <f t="shared" si="24"/>
        <v>-</v>
      </c>
      <c r="AJ53" s="5" t="str">
        <f>IF(AI53="-","-",VLOOKUP(LEFT(AI53,LEN(AI53)-2),CourseList!$E$11:$H$45,4,FALSE))</f>
        <v>-</v>
      </c>
      <c r="AK53" s="20" t="s">
        <v>61</v>
      </c>
      <c r="AL53" s="20">
        <v>14</v>
      </c>
      <c r="AM53" s="4" t="str">
        <f t="shared" si="25"/>
        <v>-</v>
      </c>
      <c r="AN53" s="5" t="str">
        <f>IF(AM53="-","-",VLOOKUP(LEFT(AM53,LEN(AM53)-2),CourseList!$E$11:$H$45,4,FALSE))</f>
        <v>-</v>
      </c>
      <c r="AO53" s="20" t="s">
        <v>62</v>
      </c>
      <c r="AP53" s="20">
        <v>14</v>
      </c>
      <c r="AQ53" s="4" t="str">
        <f t="shared" si="26"/>
        <v>-</v>
      </c>
      <c r="AR53" s="5" t="str">
        <f>IF(AQ53="-","-",VLOOKUP(LEFT(AQ53,LEN(AQ53)-2),CourseList!$E$11:$H$45,4,FALSE))</f>
        <v>-</v>
      </c>
      <c r="AS53" s="20" t="s">
        <v>63</v>
      </c>
      <c r="AT53" s="20">
        <v>14</v>
      </c>
    </row>
    <row r="54" spans="3:51" ht="15" thickBot="1" x14ac:dyDescent="0.35">
      <c r="C54" s="19">
        <v>4</v>
      </c>
      <c r="D54" s="19">
        <v>3</v>
      </c>
      <c r="E54" s="7" t="str">
        <f t="shared" si="17"/>
        <v>-</v>
      </c>
      <c r="F54" s="8"/>
      <c r="G54" s="8"/>
      <c r="H54" s="9"/>
      <c r="I54" s="7" t="str">
        <f t="shared" si="18"/>
        <v>-</v>
      </c>
      <c r="J54" s="8"/>
      <c r="K54" s="8"/>
      <c r="L54" s="9"/>
      <c r="M54" s="7" t="str">
        <f t="shared" si="19"/>
        <v>-</v>
      </c>
      <c r="N54" s="8"/>
      <c r="O54" s="8"/>
      <c r="P54" s="9"/>
      <c r="Q54" s="7" t="str">
        <f t="shared" si="20"/>
        <v>-</v>
      </c>
      <c r="R54" s="8"/>
      <c r="S54" s="8"/>
      <c r="T54" s="9"/>
      <c r="U54" s="7" t="str">
        <f t="shared" si="21"/>
        <v>-</v>
      </c>
      <c r="V54" s="8"/>
      <c r="W54" s="8"/>
      <c r="X54" s="9"/>
      <c r="Z54" s="26"/>
      <c r="AA54" s="4" t="str">
        <f t="shared" si="22"/>
        <v>-</v>
      </c>
      <c r="AB54" s="5" t="str">
        <f>IF(AA54="-","-",VLOOKUP(LEFT(AA54,LEN(AA54)-2),CourseList!$E$11:$H$45,4,FALSE))</f>
        <v>-</v>
      </c>
      <c r="AC54" s="20" t="s">
        <v>59</v>
      </c>
      <c r="AD54" s="20">
        <v>15</v>
      </c>
      <c r="AE54" s="4" t="str">
        <f t="shared" si="23"/>
        <v>-</v>
      </c>
      <c r="AF54" s="5" t="str">
        <f>IF(AE54="-","-",VLOOKUP(LEFT(AE54,LEN(AE54)-2),CourseList!$E$11:$H$45,4,FALSE))</f>
        <v>-</v>
      </c>
      <c r="AG54" s="20" t="s">
        <v>60</v>
      </c>
      <c r="AH54" s="20">
        <v>15</v>
      </c>
      <c r="AI54" s="4" t="str">
        <f t="shared" si="24"/>
        <v>-</v>
      </c>
      <c r="AJ54" s="5" t="str">
        <f>IF(AI54="-","-",VLOOKUP(LEFT(AI54,LEN(AI54)-2),CourseList!$E$11:$H$45,4,FALSE))</f>
        <v>-</v>
      </c>
      <c r="AK54" s="20" t="s">
        <v>61</v>
      </c>
      <c r="AL54" s="20">
        <v>15</v>
      </c>
      <c r="AM54" s="4" t="str">
        <f t="shared" si="25"/>
        <v>-</v>
      </c>
      <c r="AN54" s="5" t="str">
        <f>IF(AM54="-","-",VLOOKUP(LEFT(AM54,LEN(AM54)-2),CourseList!$E$11:$H$45,4,FALSE))</f>
        <v>-</v>
      </c>
      <c r="AO54" s="20" t="s">
        <v>62</v>
      </c>
      <c r="AP54" s="20">
        <v>15</v>
      </c>
      <c r="AQ54" s="4" t="str">
        <f t="shared" si="26"/>
        <v>-</v>
      </c>
      <c r="AR54" s="5" t="str">
        <f>IF(AQ54="-","-",VLOOKUP(LEFT(AQ54,LEN(AQ54)-2),CourseList!$E$11:$H$45,4,FALSE))</f>
        <v>-</v>
      </c>
      <c r="AS54" s="20" t="s">
        <v>63</v>
      </c>
      <c r="AT54" s="20">
        <v>15</v>
      </c>
    </row>
    <row r="55" spans="3:51" ht="15" thickBot="1" x14ac:dyDescent="0.35">
      <c r="C55" s="19">
        <v>4</v>
      </c>
      <c r="D55" s="19">
        <v>4</v>
      </c>
      <c r="E55" s="3" t="str">
        <f t="shared" si="17"/>
        <v>-</v>
      </c>
      <c r="F55" s="1"/>
      <c r="G55" s="1"/>
      <c r="H55" s="2"/>
      <c r="I55" s="3" t="str">
        <f t="shared" si="18"/>
        <v>-</v>
      </c>
      <c r="J55" s="1"/>
      <c r="K55" s="1"/>
      <c r="L55" s="2"/>
      <c r="M55" s="3" t="str">
        <f t="shared" si="19"/>
        <v>-</v>
      </c>
      <c r="N55" s="1"/>
      <c r="O55" s="1"/>
      <c r="P55" s="2"/>
      <c r="Q55" s="3" t="str">
        <f t="shared" si="20"/>
        <v>-</v>
      </c>
      <c r="R55" s="1"/>
      <c r="S55" s="1"/>
      <c r="T55" s="2"/>
      <c r="U55" s="3" t="str">
        <f t="shared" si="21"/>
        <v>-</v>
      </c>
      <c r="V55" s="1"/>
      <c r="W55" s="1"/>
      <c r="X55" s="2"/>
      <c r="Z55" s="26"/>
      <c r="AA55" s="4" t="str">
        <f t="shared" si="22"/>
        <v>-</v>
      </c>
      <c r="AB55" s="5" t="str">
        <f>IF(AA55="-","-",VLOOKUP(LEFT(AA55,LEN(AA55)-2),CourseList!$E$11:$H$45,4,FALSE))</f>
        <v>-</v>
      </c>
      <c r="AC55" s="20" t="s">
        <v>59</v>
      </c>
      <c r="AD55" s="20">
        <v>16</v>
      </c>
      <c r="AE55" s="4" t="str">
        <f t="shared" si="23"/>
        <v>-</v>
      </c>
      <c r="AF55" s="5" t="str">
        <f>IF(AE55="-","-",VLOOKUP(LEFT(AE55,LEN(AE55)-2),CourseList!$E$11:$H$45,4,FALSE))</f>
        <v>-</v>
      </c>
      <c r="AG55" s="20" t="s">
        <v>60</v>
      </c>
      <c r="AH55" s="20">
        <v>16</v>
      </c>
      <c r="AI55" s="4" t="str">
        <f t="shared" si="24"/>
        <v>-</v>
      </c>
      <c r="AJ55" s="5" t="str">
        <f>IF(AI55="-","-",VLOOKUP(LEFT(AI55,LEN(AI55)-2),CourseList!$E$11:$H$45,4,FALSE))</f>
        <v>-</v>
      </c>
      <c r="AK55" s="20" t="s">
        <v>61</v>
      </c>
      <c r="AL55" s="20">
        <v>16</v>
      </c>
      <c r="AM55" s="4" t="str">
        <f t="shared" si="25"/>
        <v>-</v>
      </c>
      <c r="AN55" s="5" t="str">
        <f>IF(AM55="-","-",VLOOKUP(LEFT(AM55,LEN(AM55)-2),CourseList!$E$11:$H$45,4,FALSE))</f>
        <v>-</v>
      </c>
      <c r="AO55" s="20" t="s">
        <v>62</v>
      </c>
      <c r="AP55" s="20">
        <v>16</v>
      </c>
      <c r="AQ55" s="4" t="str">
        <f t="shared" si="26"/>
        <v>-</v>
      </c>
      <c r="AR55" s="5" t="str">
        <f>IF(AQ55="-","-",VLOOKUP(LEFT(AQ55,LEN(AQ55)-2),CourseList!$E$11:$H$45,4,FALSE))</f>
        <v>-</v>
      </c>
      <c r="AS55" s="20" t="s">
        <v>63</v>
      </c>
      <c r="AT55" s="20">
        <v>16</v>
      </c>
    </row>
    <row r="56" spans="3:51" x14ac:dyDescent="0.3">
      <c r="Z56" s="26"/>
    </row>
    <row r="57" spans="3:51" x14ac:dyDescent="0.3">
      <c r="Z57" s="26"/>
      <c r="AD57">
        <f>SUM(AD40:AD55)</f>
        <v>128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69</v>
      </c>
      <c r="AX57">
        <f>AD57+AH57+AL57+AP57+AT57</f>
        <v>672</v>
      </c>
      <c r="AY57" t="str">
        <f>IF(AX57=680,"OK","ERR")</f>
        <v>ERR</v>
      </c>
    </row>
    <row r="58" spans="3:51" x14ac:dyDescent="0.3">
      <c r="Z58" s="26"/>
      <c r="AB58" t="s">
        <v>59</v>
      </c>
      <c r="AC58">
        <f>COUNTIF($AC$10:$AC$25,AB58)</f>
        <v>16</v>
      </c>
      <c r="AF58" t="s">
        <v>59</v>
      </c>
      <c r="AG58">
        <f>COUNTIF($AG$10:$AG$25,AF58)</f>
        <v>0</v>
      </c>
      <c r="AJ58" t="s">
        <v>59</v>
      </c>
      <c r="AK58">
        <f>COUNTIF($AK$10:$AK$25,AJ58)</f>
        <v>0</v>
      </c>
      <c r="AN58" t="s">
        <v>59</v>
      </c>
      <c r="AO58">
        <f>COUNTIF($AO$10:$AO$25,AN58)</f>
        <v>0</v>
      </c>
      <c r="AR58" t="s">
        <v>59</v>
      </c>
      <c r="AS58">
        <f>COUNTIF($AS$10:$AS$25,AR58)</f>
        <v>0</v>
      </c>
      <c r="AV58" t="s">
        <v>59</v>
      </c>
      <c r="AW58">
        <f>AC58+AG58+AK58+AO58+AS58</f>
        <v>16</v>
      </c>
      <c r="AX58" t="str">
        <f>IF(AW58=16,"OK","ERR")</f>
        <v>OK</v>
      </c>
    </row>
    <row r="59" spans="3:51" x14ac:dyDescent="0.3">
      <c r="Z59" s="26"/>
      <c r="AB59" t="s">
        <v>60</v>
      </c>
      <c r="AC59">
        <f t="shared" ref="AC59:AC62" si="27">COUNTIF($AC$10:$AC$25,AB59)</f>
        <v>0</v>
      </c>
      <c r="AF59" t="s">
        <v>60</v>
      </c>
      <c r="AG59">
        <f t="shared" ref="AG59:AG62" si="28">COUNTIF($AG$10:$AG$25,AF59)</f>
        <v>16</v>
      </c>
      <c r="AJ59" t="s">
        <v>60</v>
      </c>
      <c r="AK59">
        <f t="shared" ref="AK59:AK62" si="29">COUNTIF($AK$10:$AK$25,AJ59)</f>
        <v>0</v>
      </c>
      <c r="AN59" t="s">
        <v>60</v>
      </c>
      <c r="AO59">
        <f t="shared" ref="AO59:AO62" si="30">COUNTIF($AO$10:$AO$25,AN59)</f>
        <v>0</v>
      </c>
      <c r="AR59" t="s">
        <v>60</v>
      </c>
      <c r="AS59">
        <f t="shared" ref="AS59:AS62" si="31">COUNTIF($AS$10:$AS$25,AR59)</f>
        <v>0</v>
      </c>
      <c r="AV59" t="s">
        <v>60</v>
      </c>
      <c r="AW59">
        <f t="shared" ref="AW59:AW62" si="32">AC59+AG59+AK59+AO59+AS59</f>
        <v>16</v>
      </c>
      <c r="AX59" t="str">
        <f t="shared" ref="AX59:AX62" si="33">IF(AW59=16,"OK","ERR")</f>
        <v>OK</v>
      </c>
    </row>
    <row r="60" spans="3:51" x14ac:dyDescent="0.3">
      <c r="Z60" s="26"/>
      <c r="AB60" t="s">
        <v>61</v>
      </c>
      <c r="AC60">
        <f t="shared" si="27"/>
        <v>0</v>
      </c>
      <c r="AF60" t="s">
        <v>61</v>
      </c>
      <c r="AG60">
        <f t="shared" si="28"/>
        <v>0</v>
      </c>
      <c r="AJ60" t="s">
        <v>61</v>
      </c>
      <c r="AK60">
        <f t="shared" si="29"/>
        <v>16</v>
      </c>
      <c r="AN60" t="s">
        <v>61</v>
      </c>
      <c r="AO60">
        <f t="shared" si="30"/>
        <v>0</v>
      </c>
      <c r="AR60" t="s">
        <v>61</v>
      </c>
      <c r="AS60">
        <f t="shared" si="31"/>
        <v>0</v>
      </c>
      <c r="AV60" t="s">
        <v>61</v>
      </c>
      <c r="AW60">
        <f t="shared" si="32"/>
        <v>16</v>
      </c>
      <c r="AX60" t="str">
        <f t="shared" si="33"/>
        <v>OK</v>
      </c>
    </row>
    <row r="61" spans="3:51" x14ac:dyDescent="0.3">
      <c r="Z61" s="26"/>
      <c r="AB61" t="s">
        <v>62</v>
      </c>
      <c r="AC61">
        <f t="shared" si="27"/>
        <v>0</v>
      </c>
      <c r="AF61" t="s">
        <v>62</v>
      </c>
      <c r="AG61">
        <f t="shared" si="28"/>
        <v>0</v>
      </c>
      <c r="AJ61" t="s">
        <v>62</v>
      </c>
      <c r="AK61">
        <f t="shared" si="29"/>
        <v>0</v>
      </c>
      <c r="AN61" t="s">
        <v>62</v>
      </c>
      <c r="AO61">
        <f t="shared" si="30"/>
        <v>16</v>
      </c>
      <c r="AR61" t="s">
        <v>62</v>
      </c>
      <c r="AS61">
        <f t="shared" si="31"/>
        <v>0</v>
      </c>
      <c r="AV61" t="s">
        <v>62</v>
      </c>
      <c r="AW61">
        <f t="shared" si="32"/>
        <v>16</v>
      </c>
      <c r="AX61" t="str">
        <f t="shared" si="33"/>
        <v>OK</v>
      </c>
    </row>
    <row r="62" spans="3:51" x14ac:dyDescent="0.3">
      <c r="E62" t="s">
        <v>68</v>
      </c>
      <c r="Z62" s="26"/>
      <c r="AB62" t="s">
        <v>63</v>
      </c>
      <c r="AC62">
        <f t="shared" si="27"/>
        <v>0</v>
      </c>
      <c r="AF62" t="s">
        <v>63</v>
      </c>
      <c r="AG62">
        <f t="shared" si="28"/>
        <v>0</v>
      </c>
      <c r="AJ62" t="s">
        <v>63</v>
      </c>
      <c r="AK62">
        <f t="shared" si="29"/>
        <v>0</v>
      </c>
      <c r="AN62" t="s">
        <v>63</v>
      </c>
      <c r="AO62">
        <f t="shared" si="30"/>
        <v>0</v>
      </c>
      <c r="AR62" t="s">
        <v>63</v>
      </c>
      <c r="AS62">
        <f t="shared" si="31"/>
        <v>16</v>
      </c>
      <c r="AV62" t="s">
        <v>63</v>
      </c>
      <c r="AW62">
        <f t="shared" si="32"/>
        <v>16</v>
      </c>
      <c r="AX62" t="str">
        <f t="shared" si="33"/>
        <v>OK</v>
      </c>
    </row>
    <row r="63">
      <c r="E63" t="s">
        <v>46</v>
      </c>
      <c r="F63" t="s">
        <v>21</v>
      </c>
      <c r="G63" t="s">
        <v>21</v>
      </c>
      <c r="H63" t="s">
        <v>38</v>
      </c>
      <c r="I63" t="s">
        <v>21</v>
      </c>
      <c r="J63" t="s">
        <v>21</v>
      </c>
      <c r="K63" t="s">
        <v>55</v>
      </c>
      <c r="L63" t="s">
        <v>43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44</v>
      </c>
      <c r="T63" t="s">
        <v>45</v>
      </c>
      <c r="U63" t="s">
        <v>58</v>
      </c>
      <c r="V63" t="s">
        <v>33</v>
      </c>
      <c r="W63" t="s">
        <v>54</v>
      </c>
      <c r="X63" t="s">
        <v>21</v>
      </c>
    </row>
    <row r="64"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</row>
    <row r="65">
      <c r="E65" t="s">
        <v>21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 t="s">
        <v>21</v>
      </c>
      <c r="W65" t="s">
        <v>21</v>
      </c>
      <c r="X65" t="s">
        <v>21</v>
      </c>
    </row>
    <row r="66">
      <c r="E66" t="s">
        <v>21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  <c r="U66" t="s">
        <v>21</v>
      </c>
      <c r="V66" t="s">
        <v>21</v>
      </c>
      <c r="W66" t="s">
        <v>21</v>
      </c>
      <c r="X66" t="s">
        <v>21</v>
      </c>
    </row>
    <row r="67" spans="3:46" x14ac:dyDescent="0.3">
      <c r="E67" s="14" t="s">
        <v>26</v>
      </c>
      <c r="H67" s="14"/>
      <c r="I67" s="14" t="s">
        <v>27</v>
      </c>
      <c r="L67" s="14"/>
      <c r="M67" s="14" t="s">
        <v>28</v>
      </c>
      <c r="P67" s="14"/>
      <c r="Q67" s="14" t="s">
        <v>30</v>
      </c>
      <c r="T67" s="14"/>
      <c r="U67" s="14" t="s">
        <v>29</v>
      </c>
      <c r="X67" s="14"/>
      <c r="Z67" s="26"/>
    </row>
    <row r="68" spans="3:46" x14ac:dyDescent="0.3">
      <c r="E68" s="14" t="s">
        <v>59</v>
      </c>
      <c r="F68" s="14"/>
      <c r="I68" s="14" t="s">
        <v>60</v>
      </c>
      <c r="J68" s="14"/>
      <c r="M68" s="14" t="s">
        <v>61</v>
      </c>
      <c r="N68" s="14"/>
      <c r="Q68" s="14" t="s">
        <v>62</v>
      </c>
      <c r="R68" s="14"/>
      <c r="U68" s="14" t="s">
        <v>63</v>
      </c>
      <c r="Z68" s="26"/>
      <c r="AA68" s="14" t="s">
        <v>26</v>
      </c>
      <c r="AE68" s="14" t="s">
        <v>27</v>
      </c>
      <c r="AI68" s="14" t="s">
        <v>28</v>
      </c>
      <c r="AM68" s="14" t="s">
        <v>30</v>
      </c>
      <c r="AQ68" s="14" t="s">
        <v>29</v>
      </c>
    </row>
    <row r="69" spans="3:46" ht="15" thickBot="1" x14ac:dyDescent="0.35">
      <c r="C69" s="19" t="s">
        <v>24</v>
      </c>
      <c r="D69" s="19" t="s">
        <v>23</v>
      </c>
      <c r="E69" s="19">
        <v>0</v>
      </c>
      <c r="F69" s="19"/>
      <c r="G69" s="19"/>
      <c r="H69" s="19"/>
      <c r="I69" s="19">
        <v>4</v>
      </c>
      <c r="J69" s="19"/>
      <c r="K69" s="19"/>
      <c r="L69" s="19"/>
      <c r="M69" s="19">
        <v>8</v>
      </c>
      <c r="N69" s="19"/>
      <c r="O69" s="19"/>
      <c r="P69" s="19"/>
      <c r="Q69" s="19">
        <v>12</v>
      </c>
      <c r="R69" s="19"/>
      <c r="S69" s="19"/>
      <c r="T69" s="19"/>
      <c r="U69" s="19">
        <v>16</v>
      </c>
      <c r="V69" s="19"/>
      <c r="W69" s="19"/>
      <c r="X69" s="19"/>
      <c r="Z69" s="26"/>
      <c r="AA69" s="19"/>
      <c r="AB69" s="19"/>
      <c r="AC69" s="19"/>
      <c r="AD69" s="19"/>
      <c r="AE69" s="19"/>
      <c r="AF69" s="19"/>
      <c r="AG69" s="19"/>
      <c r="AH69" s="19"/>
      <c r="AI69" s="19">
        <v>8</v>
      </c>
      <c r="AJ69" s="19"/>
      <c r="AK69" s="19"/>
      <c r="AL69" s="19"/>
      <c r="AM69" s="19">
        <v>12</v>
      </c>
      <c r="AN69" s="19"/>
      <c r="AO69" s="19"/>
      <c r="AP69" s="19"/>
      <c r="AQ69" s="19">
        <v>16</v>
      </c>
      <c r="AR69" s="19"/>
      <c r="AS69" s="19"/>
      <c r="AT69" s="19"/>
    </row>
    <row r="70" spans="3:46" ht="15" thickBot="1" x14ac:dyDescent="0.35">
      <c r="C70" s="19">
        <v>1</v>
      </c>
      <c r="D70" s="19">
        <v>1</v>
      </c>
      <c r="E70" s="4" t="str">
        <f t="shared" ref="E70:E85" si="34">INDEX($E$63:$X$66,$D70,$C70+E$69)</f>
        <v>elec_e8101_l</v>
      </c>
      <c r="F70" s="5"/>
      <c r="G70" s="5"/>
      <c r="H70" s="6"/>
      <c r="I70" s="4" t="str">
        <f t="shared" ref="I70:I85" si="35">INDEX($E$63:$X$66,$D70,$C70+I$69)</f>
        <v>-</v>
      </c>
      <c r="J70" s="5"/>
      <c r="K70" s="5"/>
      <c r="L70" s="6"/>
      <c r="M70" s="4" t="str">
        <f t="shared" ref="M70:M85" si="36">INDEX($E$63:$X$66,$D70,$C70+M$69)</f>
        <v>-</v>
      </c>
      <c r="N70" s="5"/>
      <c r="O70" s="5"/>
      <c r="P70" s="6"/>
      <c r="Q70" s="4" t="str">
        <f t="shared" ref="Q70:Q85" si="37">INDEX($E$63:$X$66,$D70,$C70+Q$69)</f>
        <v>-</v>
      </c>
      <c r="R70" s="5"/>
      <c r="S70" s="5"/>
      <c r="T70" s="6"/>
      <c r="U70" s="4" t="str">
        <f t="shared" ref="U70:U85" si="38">INDEX($E$63:$X$66,$D70,$C70+U$69)</f>
        <v>elec_l8120_l</v>
      </c>
      <c r="V70" s="5"/>
      <c r="W70" s="5"/>
      <c r="X70" s="6"/>
      <c r="Z70" s="26"/>
      <c r="AA70" s="4" t="str">
        <f>HLOOKUP(AC70,$E$8:$X$25,AD70+2,FALSE)</f>
        <v>elec_e8101_l</v>
      </c>
      <c r="AB70" s="5" t="str">
        <f>IF(AA70="-","-",VLOOKUP(LEFT(AA70,LEN(AA70)-2),CourseList!$E$11:$H$45,4,FALSE))</f>
        <v>Digital and Optimal Control</v>
      </c>
      <c r="AC70" s="20" t="s">
        <v>59</v>
      </c>
      <c r="AD70" s="20">
        <v>1</v>
      </c>
      <c r="AE70" s="4" t="str">
        <f>HLOOKUP(AG70,$E$8:$X$25,AH70+2,FALSE)</f>
        <v>elec_e8104_l</v>
      </c>
      <c r="AF70" s="5" t="str">
        <f>IF(AE70="-","-",VLOOKUP(LEFT(AE70,LEN(AE70)-2),CourseList!$E$11:$H$45,4,FALSE))</f>
        <v xml:space="preserve">Stochastics and Estimation </v>
      </c>
      <c r="AG70" s="20" t="s">
        <v>60</v>
      </c>
      <c r="AH70" s="20">
        <v>1</v>
      </c>
      <c r="AI70" s="4" t="str">
        <f>HLOOKUP(AK70,$E$8:$X$25,AL70+2,FALSE)</f>
        <v>-</v>
      </c>
      <c r="AJ70" s="5" t="str">
        <f>IF(AI70="-","-",VLOOKUP(LEFT(AI70,LEN(AI70)-2),CourseList!$E$11:$H$45,4,FALSE))</f>
        <v>-</v>
      </c>
      <c r="AK70" s="20" t="s">
        <v>61</v>
      </c>
      <c r="AL70" s="20">
        <v>1</v>
      </c>
      <c r="AM70" s="4" t="str">
        <f>HLOOKUP(AO70,$E$8:$X$25,AP70+2,FALSE)</f>
        <v>elec_e8110_h01</v>
      </c>
      <c r="AN70" s="5" t="e">
        <f>IF(AM70="-","-",VLOOKUP(LEFT(AM70,LEN(AM70)-2),CourseList!$E$11:$H$45,4,FALSE))</f>
        <v>#N/A</v>
      </c>
      <c r="AO70" s="20" t="s">
        <v>62</v>
      </c>
      <c r="AP70" s="20">
        <v>1</v>
      </c>
      <c r="AQ70" s="4" t="str">
        <f>HLOOKUP(AS70,$E$8:$X$25,AT70+2,FALSE)</f>
        <v>elec_e8111_l</v>
      </c>
      <c r="AR70" s="5" t="str">
        <f>IF(AQ70="-","-",VLOOKUP(LEFT(AQ70,LEN(AQ70)-2),CourseList!$E$11:$H$45,4,FALSE))</f>
        <v>Autonomous Mobile Robots</v>
      </c>
      <c r="AS70" s="20" t="s">
        <v>63</v>
      </c>
      <c r="AT70" s="20">
        <v>1</v>
      </c>
    </row>
    <row r="71" spans="3:46" ht="15" thickBot="1" x14ac:dyDescent="0.35">
      <c r="C71" s="19">
        <v>1</v>
      </c>
      <c r="D71" s="19">
        <v>2</v>
      </c>
      <c r="E71" s="7" t="str">
        <f t="shared" si="34"/>
        <v>-</v>
      </c>
      <c r="F71" s="8"/>
      <c r="G71" s="8"/>
      <c r="H71" s="9"/>
      <c r="I71" s="7" t="str">
        <f t="shared" si="35"/>
        <v>-</v>
      </c>
      <c r="J71" s="8"/>
      <c r="K71" s="8"/>
      <c r="L71" s="9"/>
      <c r="M71" s="7" t="str">
        <f t="shared" si="36"/>
        <v>-</v>
      </c>
      <c r="N71" s="8"/>
      <c r="O71" s="8"/>
      <c r="P71" s="9"/>
      <c r="Q71" s="7" t="str">
        <f t="shared" si="37"/>
        <v>-</v>
      </c>
      <c r="R71" s="8"/>
      <c r="S71" s="8"/>
      <c r="T71" s="9"/>
      <c r="U71" s="7" t="str">
        <f t="shared" si="38"/>
        <v>-</v>
      </c>
      <c r="V71" s="8"/>
      <c r="W71" s="8"/>
      <c r="X71" s="9"/>
      <c r="Z71" s="26"/>
      <c r="AA71" s="4" t="str">
        <f t="shared" ref="AA71:AA85" si="39">HLOOKUP(AC71,$E$8:$X$25,AD71+2,FALSE)</f>
        <v>-</v>
      </c>
      <c r="AB71" s="5" t="str">
        <f>IF(AA71="-","-",VLOOKUP(LEFT(AA71,LEN(AA71)-2),CourseList!$E$11:$H$45,4,FALSE))</f>
        <v>-</v>
      </c>
      <c r="AC71" s="20" t="s">
        <v>59</v>
      </c>
      <c r="AD71" s="20">
        <v>2</v>
      </c>
      <c r="AE71" s="4" t="str">
        <f t="shared" ref="AE71:AE85" si="40">HLOOKUP(AG71,$E$8:$X$25,AH71+2,FALSE)</f>
        <v>-</v>
      </c>
      <c r="AF71" s="5" t="str">
        <f>IF(AE71="-","-",VLOOKUP(LEFT(AE71,LEN(AE71)-2),CourseList!$E$11:$H$45,4,FALSE))</f>
        <v>-</v>
      </c>
      <c r="AG71" s="20" t="s">
        <v>60</v>
      </c>
      <c r="AH71" s="20">
        <v>2</v>
      </c>
      <c r="AI71" s="4" t="str">
        <f t="shared" ref="AI71:AI85" si="41">HLOOKUP(AK71,$E$8:$X$25,AL71+2,FALSE)</f>
        <v>-</v>
      </c>
      <c r="AJ71" s="5" t="str">
        <f>IF(AI71="-","-",VLOOKUP(LEFT(AI71,LEN(AI71)-2),CourseList!$E$11:$H$45,4,FALSE))</f>
        <v>-</v>
      </c>
      <c r="AK71" s="20" t="s">
        <v>61</v>
      </c>
      <c r="AL71" s="20">
        <v>2</v>
      </c>
      <c r="AM71" s="4" t="str">
        <f t="shared" ref="AM71:AM85" si="42">HLOOKUP(AO71,$E$8:$X$25,AP71+2,FALSE)</f>
        <v>-</v>
      </c>
      <c r="AN71" s="5" t="str">
        <f>IF(AM71="-","-",VLOOKUP(LEFT(AM71,LEN(AM71)-2),CourseList!$E$11:$H$45,4,FALSE))</f>
        <v>-</v>
      </c>
      <c r="AO71" s="20" t="s">
        <v>62</v>
      </c>
      <c r="AP71" s="20">
        <v>2</v>
      </c>
      <c r="AQ71" s="4" t="str">
        <f t="shared" ref="AQ71:AQ85" si="43">HLOOKUP(AS71,$E$8:$X$25,AT71+2,FALSE)</f>
        <v>-</v>
      </c>
      <c r="AR71" s="5" t="str">
        <f>IF(AQ71="-","-",VLOOKUP(LEFT(AQ71,LEN(AQ71)-2),CourseList!$E$11:$H$45,4,FALSE))</f>
        <v>-</v>
      </c>
      <c r="AS71" s="20" t="s">
        <v>63</v>
      </c>
      <c r="AT71" s="20">
        <v>2</v>
      </c>
    </row>
    <row r="72" spans="3:46" ht="15" thickBot="1" x14ac:dyDescent="0.35">
      <c r="C72" s="19">
        <v>1</v>
      </c>
      <c r="D72" s="19">
        <v>3</v>
      </c>
      <c r="E72" s="7" t="str">
        <f t="shared" si="34"/>
        <v>-</v>
      </c>
      <c r="F72" s="8"/>
      <c r="G72" s="8"/>
      <c r="H72" s="9"/>
      <c r="I72" s="7" t="str">
        <f t="shared" si="35"/>
        <v>-</v>
      </c>
      <c r="J72" s="8"/>
      <c r="K72" s="8"/>
      <c r="L72" s="9"/>
      <c r="M72" s="7" t="str">
        <f t="shared" si="36"/>
        <v>-</v>
      </c>
      <c r="N72" s="8"/>
      <c r="O72" s="8"/>
      <c r="P72" s="9"/>
      <c r="Q72" s="7" t="str">
        <f t="shared" si="37"/>
        <v>-</v>
      </c>
      <c r="R72" s="8"/>
      <c r="S72" s="8"/>
      <c r="T72" s="9"/>
      <c r="U72" s="7" t="str">
        <f t="shared" si="38"/>
        <v>-</v>
      </c>
      <c r="V72" s="8"/>
      <c r="W72" s="8"/>
      <c r="X72" s="9"/>
      <c r="Z72" s="26"/>
      <c r="AA72" s="4" t="str">
        <f t="shared" si="39"/>
        <v>-</v>
      </c>
      <c r="AB72" s="5" t="str">
        <f>IF(AA72="-","-",VLOOKUP(LEFT(AA72,LEN(AA72)-2),CourseList!$E$11:$H$45,4,FALSE))</f>
        <v>-</v>
      </c>
      <c r="AC72" s="20" t="s">
        <v>59</v>
      </c>
      <c r="AD72" s="20">
        <v>3</v>
      </c>
      <c r="AE72" s="4" t="str">
        <f t="shared" si="40"/>
        <v>-</v>
      </c>
      <c r="AF72" s="5" t="str">
        <f>IF(AE72="-","-",VLOOKUP(LEFT(AE72,LEN(AE72)-2),CourseList!$E$11:$H$45,4,FALSE))</f>
        <v>-</v>
      </c>
      <c r="AG72" s="20" t="s">
        <v>60</v>
      </c>
      <c r="AH72" s="20">
        <v>3</v>
      </c>
      <c r="AI72" s="4" t="str">
        <f t="shared" si="41"/>
        <v>-</v>
      </c>
      <c r="AJ72" s="5" t="str">
        <f>IF(AI72="-","-",VLOOKUP(LEFT(AI72,LEN(AI72)-2),CourseList!$E$11:$H$45,4,FALSE))</f>
        <v>-</v>
      </c>
      <c r="AK72" s="20" t="s">
        <v>61</v>
      </c>
      <c r="AL72" s="20">
        <v>3</v>
      </c>
      <c r="AM72" s="4" t="str">
        <f t="shared" si="42"/>
        <v>-</v>
      </c>
      <c r="AN72" s="5" t="str">
        <f>IF(AM72="-","-",VLOOKUP(LEFT(AM72,LEN(AM72)-2),CourseList!$E$11:$H$45,4,FALSE))</f>
        <v>-</v>
      </c>
      <c r="AO72" s="20" t="s">
        <v>62</v>
      </c>
      <c r="AP72" s="20">
        <v>3</v>
      </c>
      <c r="AQ72" s="4" t="str">
        <f t="shared" si="43"/>
        <v>-</v>
      </c>
      <c r="AR72" s="5" t="str">
        <f>IF(AQ72="-","-",VLOOKUP(LEFT(AQ72,LEN(AQ72)-2),CourseList!$E$11:$H$45,4,FALSE))</f>
        <v>-</v>
      </c>
      <c r="AS72" s="20" t="s">
        <v>63</v>
      </c>
      <c r="AT72" s="20">
        <v>3</v>
      </c>
    </row>
    <row r="73" spans="3:46" ht="15" thickBot="1" x14ac:dyDescent="0.35">
      <c r="C73" s="19">
        <v>1</v>
      </c>
      <c r="D73" s="19">
        <v>4</v>
      </c>
      <c r="E73" s="3" t="str">
        <f t="shared" si="34"/>
        <v>-</v>
      </c>
      <c r="F73" s="1"/>
      <c r="G73" s="1"/>
      <c r="H73" s="2"/>
      <c r="I73" s="3" t="str">
        <f t="shared" si="35"/>
        <v>-</v>
      </c>
      <c r="J73" s="1"/>
      <c r="K73" s="1"/>
      <c r="L73" s="2"/>
      <c r="M73" s="3" t="str">
        <f t="shared" si="36"/>
        <v>-</v>
      </c>
      <c r="N73" s="1"/>
      <c r="O73" s="1"/>
      <c r="P73" s="2"/>
      <c r="Q73" s="3" t="str">
        <f t="shared" si="37"/>
        <v>-</v>
      </c>
      <c r="R73" s="1"/>
      <c r="S73" s="1"/>
      <c r="T73" s="2"/>
      <c r="U73" s="3" t="str">
        <f t="shared" si="38"/>
        <v>-</v>
      </c>
      <c r="V73" s="1"/>
      <c r="W73" s="1"/>
      <c r="X73" s="2"/>
      <c r="Z73" s="26"/>
      <c r="AA73" s="4" t="str">
        <f t="shared" si="39"/>
        <v>-</v>
      </c>
      <c r="AB73" s="5" t="str">
        <f>IF(AA73="-","-",VLOOKUP(LEFT(AA73,LEN(AA73)-2),CourseList!$E$11:$H$45,4,FALSE))</f>
        <v>-</v>
      </c>
      <c r="AC73" s="20" t="s">
        <v>59</v>
      </c>
      <c r="AD73" s="20">
        <v>4</v>
      </c>
      <c r="AE73" s="4" t="str">
        <f t="shared" si="40"/>
        <v>-</v>
      </c>
      <c r="AF73" s="5" t="str">
        <f>IF(AE73="-","-",VLOOKUP(LEFT(AE73,LEN(AE73)-2),CourseList!$E$11:$H$45,4,FALSE))</f>
        <v>-</v>
      </c>
      <c r="AG73" s="20" t="s">
        <v>60</v>
      </c>
      <c r="AH73" s="20">
        <v>4</v>
      </c>
      <c r="AI73" s="4" t="str">
        <f t="shared" si="41"/>
        <v>-</v>
      </c>
      <c r="AJ73" s="5" t="str">
        <f>IF(AI73="-","-",VLOOKUP(LEFT(AI73,LEN(AI73)-2),CourseList!$E$11:$H$45,4,FALSE))</f>
        <v>-</v>
      </c>
      <c r="AK73" s="20" t="s">
        <v>61</v>
      </c>
      <c r="AL73" s="20">
        <v>4</v>
      </c>
      <c r="AM73" s="4" t="str">
        <f t="shared" si="42"/>
        <v>-</v>
      </c>
      <c r="AN73" s="5" t="str">
        <f>IF(AM73="-","-",VLOOKUP(LEFT(AM73,LEN(AM73)-2),CourseList!$E$11:$H$45,4,FALSE))</f>
        <v>-</v>
      </c>
      <c r="AO73" s="20" t="s">
        <v>62</v>
      </c>
      <c r="AP73" s="20">
        <v>4</v>
      </c>
      <c r="AQ73" s="4" t="str">
        <f t="shared" si="43"/>
        <v>-</v>
      </c>
      <c r="AR73" s="5" t="str">
        <f>IF(AQ73="-","-",VLOOKUP(LEFT(AQ73,LEN(AQ73)-2),CourseList!$E$11:$H$45,4,FALSE))</f>
        <v>-</v>
      </c>
      <c r="AS73" s="20" t="s">
        <v>63</v>
      </c>
      <c r="AT73" s="20">
        <v>4</v>
      </c>
    </row>
    <row r="74" spans="3:46" ht="15" thickBot="1" x14ac:dyDescent="0.35">
      <c r="C74" s="19">
        <v>2</v>
      </c>
      <c r="D74" s="19">
        <v>1</v>
      </c>
      <c r="E74" s="4" t="str">
        <f t="shared" si="34"/>
        <v>-</v>
      </c>
      <c r="F74" s="5"/>
      <c r="G74" s="5"/>
      <c r="H74" s="6"/>
      <c r="I74" s="4" t="str">
        <f t="shared" si="35"/>
        <v>-</v>
      </c>
      <c r="J74" s="5"/>
      <c r="K74" s="5"/>
      <c r="L74" s="6"/>
      <c r="M74" s="4" t="str">
        <f t="shared" si="36"/>
        <v>-</v>
      </c>
      <c r="N74" s="5"/>
      <c r="O74" s="5"/>
      <c r="P74" s="6"/>
      <c r="Q74" s="4" t="str">
        <f t="shared" si="37"/>
        <v>-</v>
      </c>
      <c r="R74" s="5"/>
      <c r="S74" s="5"/>
      <c r="T74" s="6"/>
      <c r="U74" s="4" t="str">
        <f t="shared" si="38"/>
        <v>elec_l8121_l</v>
      </c>
      <c r="V74" s="5"/>
      <c r="W74" s="5"/>
      <c r="X74" s="6"/>
      <c r="Z74" s="26"/>
      <c r="AA74" s="4" t="str">
        <f t="shared" si="39"/>
        <v>-</v>
      </c>
      <c r="AB74" s="5" t="str">
        <f>IF(AA74="-","-",VLOOKUP(LEFT(AA74,LEN(AA74)-2),CourseList!$E$11:$H$45,4,FALSE))</f>
        <v>-</v>
      </c>
      <c r="AC74" s="20" t="s">
        <v>61</v>
      </c>
      <c r="AD74" s="20">
        <v>5</v>
      </c>
      <c r="AE74" s="4" t="str">
        <f t="shared" si="40"/>
        <v>-</v>
      </c>
      <c r="AF74" s="5" t="str">
        <f>IF(AE74="-","-",VLOOKUP(LEFT(AE74,LEN(AE74)-2),CourseList!$E$11:$H$45,4,FALSE))</f>
        <v>-</v>
      </c>
      <c r="AG74" s="20" t="s">
        <v>60</v>
      </c>
      <c r="AH74" s="20">
        <v>5</v>
      </c>
      <c r="AI74" s="4" t="str">
        <f t="shared" si="41"/>
        <v>-</v>
      </c>
      <c r="AJ74" s="5" t="str">
        <f>IF(AI74="-","-",VLOOKUP(LEFT(AI74,LEN(AI74)-2),CourseList!$E$11:$H$45,4,FALSE))</f>
        <v>-</v>
      </c>
      <c r="AK74" s="20" t="s">
        <v>61</v>
      </c>
      <c r="AL74" s="20">
        <v>5</v>
      </c>
      <c r="AM74" s="4" t="str">
        <f t="shared" si="42"/>
        <v>elec_e8111_h01</v>
      </c>
      <c r="AN74" s="5" t="e">
        <f>IF(AM74="-","-",VLOOKUP(LEFT(AM74,LEN(AM74)-2),CourseList!$E$11:$H$45,4,FALSE))</f>
        <v>#N/A</v>
      </c>
      <c r="AO74" s="20" t="s">
        <v>62</v>
      </c>
      <c r="AP74" s="20">
        <v>5</v>
      </c>
      <c r="AQ74" s="4" t="str">
        <f t="shared" si="43"/>
        <v>elec_e8103_l</v>
      </c>
      <c r="AR74" s="5" t="str">
        <f>IF(AQ74="-","-",VLOOKUP(LEFT(AQ74,LEN(AQ74)-2),CourseList!$E$11:$H$45,4,FALSE))</f>
        <v>Modelling, Estimation and Dynamic Systems</v>
      </c>
      <c r="AS74" s="20" t="s">
        <v>63</v>
      </c>
      <c r="AT74" s="20">
        <v>5</v>
      </c>
    </row>
    <row r="75" spans="3:46" ht="15" thickBot="1" x14ac:dyDescent="0.35">
      <c r="C75" s="19">
        <v>2</v>
      </c>
      <c r="D75" s="19">
        <v>2</v>
      </c>
      <c r="E75" s="7" t="str">
        <f t="shared" si="34"/>
        <v>-</v>
      </c>
      <c r="F75" s="8"/>
      <c r="G75" s="8"/>
      <c r="H75" s="9"/>
      <c r="I75" s="7" t="str">
        <f t="shared" si="35"/>
        <v>-</v>
      </c>
      <c r="J75" s="8"/>
      <c r="K75" s="8"/>
      <c r="L75" s="9"/>
      <c r="M75" s="7" t="str">
        <f t="shared" si="36"/>
        <v>-</v>
      </c>
      <c r="N75" s="8"/>
      <c r="O75" s="8"/>
      <c r="P75" s="9"/>
      <c r="Q75" s="7" t="str">
        <f t="shared" si="37"/>
        <v>-</v>
      </c>
      <c r="R75" s="8"/>
      <c r="S75" s="8"/>
      <c r="T75" s="9"/>
      <c r="U75" s="7" t="str">
        <f t="shared" si="38"/>
        <v>-</v>
      </c>
      <c r="V75" s="8"/>
      <c r="W75" s="8"/>
      <c r="X75" s="9"/>
      <c r="Z75" s="26"/>
      <c r="AA75" s="4" t="str">
        <f t="shared" si="39"/>
        <v>-</v>
      </c>
      <c r="AB75" s="5" t="str">
        <f>IF(AA75="-","-",VLOOKUP(LEFT(AA75,LEN(AA75)-2),CourseList!$E$11:$H$45,4,FALSE))</f>
        <v>-</v>
      </c>
      <c r="AC75" s="20" t="s">
        <v>59</v>
      </c>
      <c r="AD75" s="20">
        <v>6</v>
      </c>
      <c r="AE75" s="4" t="str">
        <f t="shared" si="40"/>
        <v>-</v>
      </c>
      <c r="AF75" s="5" t="str">
        <f>IF(AE75="-","-",VLOOKUP(LEFT(AE75,LEN(AE75)-2),CourseList!$E$11:$H$45,4,FALSE))</f>
        <v>-</v>
      </c>
      <c r="AG75" s="20" t="s">
        <v>60</v>
      </c>
      <c r="AH75" s="20">
        <v>6</v>
      </c>
      <c r="AI75" s="4" t="str">
        <f t="shared" si="41"/>
        <v>-</v>
      </c>
      <c r="AJ75" s="5" t="str">
        <f>IF(AI75="-","-",VLOOKUP(LEFT(AI75,LEN(AI75)-2),CourseList!$E$11:$H$45,4,FALSE))</f>
        <v>-</v>
      </c>
      <c r="AK75" s="20" t="s">
        <v>61</v>
      </c>
      <c r="AL75" s="20">
        <v>6</v>
      </c>
      <c r="AM75" s="4" t="str">
        <f t="shared" si="42"/>
        <v>-</v>
      </c>
      <c r="AN75" s="5" t="str">
        <f>IF(AM75="-","-",VLOOKUP(LEFT(AM75,LEN(AM75)-2),CourseList!$E$11:$H$45,4,FALSE))</f>
        <v>-</v>
      </c>
      <c r="AO75" s="20" t="s">
        <v>62</v>
      </c>
      <c r="AP75" s="20">
        <v>6</v>
      </c>
      <c r="AQ75" s="4" t="str">
        <f t="shared" si="43"/>
        <v>-</v>
      </c>
      <c r="AR75" s="5" t="str">
        <f>IF(AQ75="-","-",VLOOKUP(LEFT(AQ75,LEN(AQ75)-2),CourseList!$E$11:$H$45,4,FALSE))</f>
        <v>-</v>
      </c>
      <c r="AS75" s="20" t="s">
        <v>63</v>
      </c>
      <c r="AT75" s="20">
        <v>6</v>
      </c>
    </row>
    <row r="76" spans="3:46" ht="15" thickBot="1" x14ac:dyDescent="0.35">
      <c r="C76" s="19">
        <v>2</v>
      </c>
      <c r="D76" s="19">
        <v>3</v>
      </c>
      <c r="E76" s="7" t="str">
        <f t="shared" si="34"/>
        <v>-</v>
      </c>
      <c r="F76" s="8"/>
      <c r="G76" s="8"/>
      <c r="H76" s="9"/>
      <c r="I76" s="7" t="str">
        <f t="shared" si="35"/>
        <v>-</v>
      </c>
      <c r="J76" s="8"/>
      <c r="K76" s="8"/>
      <c r="L76" s="9"/>
      <c r="M76" s="7" t="str">
        <f t="shared" si="36"/>
        <v>-</v>
      </c>
      <c r="N76" s="8"/>
      <c r="O76" s="8"/>
      <c r="P76" s="9"/>
      <c r="Q76" s="7" t="str">
        <f t="shared" si="37"/>
        <v>-</v>
      </c>
      <c r="R76" s="8"/>
      <c r="S76" s="8"/>
      <c r="T76" s="9"/>
      <c r="U76" s="7" t="str">
        <f t="shared" si="38"/>
        <v>-</v>
      </c>
      <c r="V76" s="8"/>
      <c r="W76" s="8"/>
      <c r="X76" s="9"/>
      <c r="Z76" s="26"/>
      <c r="AA76" s="4" t="str">
        <f t="shared" si="39"/>
        <v>-</v>
      </c>
      <c r="AB76" s="5" t="str">
        <f>IF(AA76="-","-",VLOOKUP(LEFT(AA76,LEN(AA76)-2),CourseList!$E$11:$H$45,4,FALSE))</f>
        <v>-</v>
      </c>
      <c r="AC76" s="20" t="s">
        <v>59</v>
      </c>
      <c r="AD76" s="20">
        <v>7</v>
      </c>
      <c r="AE76" s="4" t="str">
        <f t="shared" si="40"/>
        <v>-</v>
      </c>
      <c r="AF76" s="5" t="str">
        <f>IF(AE76="-","-",VLOOKUP(LEFT(AE76,LEN(AE76)-2),CourseList!$E$11:$H$45,4,FALSE))</f>
        <v>-</v>
      </c>
      <c r="AG76" s="20" t="s">
        <v>60</v>
      </c>
      <c r="AH76" s="20">
        <v>7</v>
      </c>
      <c r="AI76" s="4" t="str">
        <f t="shared" si="41"/>
        <v>-</v>
      </c>
      <c r="AJ76" s="5" t="str">
        <f>IF(AI76="-","-",VLOOKUP(LEFT(AI76,LEN(AI76)-2),CourseList!$E$11:$H$45,4,FALSE))</f>
        <v>-</v>
      </c>
      <c r="AK76" s="20" t="s">
        <v>61</v>
      </c>
      <c r="AL76" s="20">
        <v>7</v>
      </c>
      <c r="AM76" s="4" t="str">
        <f t="shared" si="42"/>
        <v>-</v>
      </c>
      <c r="AN76" s="5" t="str">
        <f>IF(AM76="-","-",VLOOKUP(LEFT(AM76,LEN(AM76)-2),CourseList!$E$11:$H$45,4,FALSE))</f>
        <v>-</v>
      </c>
      <c r="AO76" s="20" t="s">
        <v>62</v>
      </c>
      <c r="AP76" s="20">
        <v>7</v>
      </c>
      <c r="AQ76" s="4" t="str">
        <f t="shared" si="43"/>
        <v>-</v>
      </c>
      <c r="AR76" s="5" t="str">
        <f>IF(AQ76="-","-",VLOOKUP(LEFT(AQ76,LEN(AQ76)-2),CourseList!$E$11:$H$45,4,FALSE))</f>
        <v>-</v>
      </c>
      <c r="AS76" s="20" t="s">
        <v>63</v>
      </c>
      <c r="AT76" s="20">
        <v>7</v>
      </c>
    </row>
    <row r="77" spans="3:46" ht="15" thickBot="1" x14ac:dyDescent="0.35">
      <c r="C77" s="19">
        <v>2</v>
      </c>
      <c r="D77" s="19">
        <v>4</v>
      </c>
      <c r="E77" s="3" t="str">
        <f t="shared" si="34"/>
        <v>-</v>
      </c>
      <c r="F77" s="1"/>
      <c r="G77" s="1"/>
      <c r="H77" s="2"/>
      <c r="I77" s="3" t="str">
        <f t="shared" si="35"/>
        <v>-</v>
      </c>
      <c r="J77" s="1"/>
      <c r="K77" s="1"/>
      <c r="L77" s="2"/>
      <c r="M77" s="3" t="str">
        <f t="shared" si="36"/>
        <v>-</v>
      </c>
      <c r="N77" s="1"/>
      <c r="O77" s="1"/>
      <c r="P77" s="2"/>
      <c r="Q77" s="3" t="str">
        <f t="shared" si="37"/>
        <v>-</v>
      </c>
      <c r="R77" s="1"/>
      <c r="S77" s="1"/>
      <c r="T77" s="2"/>
      <c r="U77" s="3" t="str">
        <f t="shared" si="38"/>
        <v>-</v>
      </c>
      <c r="V77" s="1"/>
      <c r="W77" s="1"/>
      <c r="X77" s="2"/>
      <c r="Z77" s="26"/>
      <c r="AA77" s="4" t="str">
        <f t="shared" si="39"/>
        <v>-</v>
      </c>
      <c r="AB77" s="5" t="str">
        <f>IF(AA77="-","-",VLOOKUP(LEFT(AA77,LEN(AA77)-2),CourseList!$E$11:$H$45,4,FALSE))</f>
        <v>-</v>
      </c>
      <c r="AC77" s="20" t="s">
        <v>59</v>
      </c>
      <c r="AD77" s="20">
        <v>8</v>
      </c>
      <c r="AE77" s="4" t="str">
        <f t="shared" si="40"/>
        <v>-</v>
      </c>
      <c r="AF77" s="5" t="str">
        <f>IF(AE77="-","-",VLOOKUP(LEFT(AE77,LEN(AE77)-2),CourseList!$E$11:$H$45,4,FALSE))</f>
        <v>-</v>
      </c>
      <c r="AG77" s="20" t="s">
        <v>60</v>
      </c>
      <c r="AH77" s="20">
        <v>8</v>
      </c>
      <c r="AI77" s="4" t="str">
        <f t="shared" si="41"/>
        <v>-</v>
      </c>
      <c r="AJ77" s="5" t="str">
        <f>IF(AI77="-","-",VLOOKUP(LEFT(AI77,LEN(AI77)-2),CourseList!$E$11:$H$45,4,FALSE))</f>
        <v>-</v>
      </c>
      <c r="AK77" s="20" t="s">
        <v>61</v>
      </c>
      <c r="AL77" s="20">
        <v>8</v>
      </c>
      <c r="AM77" s="4" t="str">
        <f t="shared" si="42"/>
        <v>-</v>
      </c>
      <c r="AN77" s="5" t="str">
        <f>IF(AM77="-","-",VLOOKUP(LEFT(AM77,LEN(AM77)-2),CourseList!$E$11:$H$45,4,FALSE))</f>
        <v>-</v>
      </c>
      <c r="AO77" s="20" t="s">
        <v>62</v>
      </c>
      <c r="AP77" s="20">
        <v>8</v>
      </c>
      <c r="AQ77" s="4" t="str">
        <f t="shared" si="43"/>
        <v>-</v>
      </c>
      <c r="AR77" s="5" t="str">
        <f>IF(AQ77="-","-",VLOOKUP(LEFT(AQ77,LEN(AQ77)-2),CourseList!$E$11:$H$45,4,FALSE))</f>
        <v>-</v>
      </c>
      <c r="AS77" s="20" t="s">
        <v>63</v>
      </c>
      <c r="AT77" s="20">
        <v>8</v>
      </c>
    </row>
    <row r="78" spans="3:46" ht="15" thickBot="1" x14ac:dyDescent="0.35">
      <c r="C78" s="19">
        <v>3</v>
      </c>
      <c r="D78" s="19">
        <v>1</v>
      </c>
      <c r="E78" s="4" t="str">
        <f t="shared" si="34"/>
        <v>-</v>
      </c>
      <c r="F78" s="5"/>
      <c r="G78" s="5"/>
      <c r="H78" s="6"/>
      <c r="I78" s="4" t="str">
        <f t="shared" si="35"/>
        <v>elec_e8118_l</v>
      </c>
      <c r="J78" s="5"/>
      <c r="K78" s="5"/>
      <c r="L78" s="6"/>
      <c r="M78" s="4" t="str">
        <f t="shared" si="36"/>
        <v>-</v>
      </c>
      <c r="N78" s="5"/>
      <c r="O78" s="5"/>
      <c r="P78" s="6"/>
      <c r="Q78" s="4" t="str">
        <f t="shared" si="37"/>
        <v>elec_e8101_h01</v>
      </c>
      <c r="R78" s="5"/>
      <c r="S78" s="5"/>
      <c r="T78" s="6"/>
      <c r="U78" s="4" t="str">
        <f t="shared" si="38"/>
        <v>elec_e8102_h01</v>
      </c>
      <c r="V78" s="5"/>
      <c r="W78" s="5"/>
      <c r="X78" s="6"/>
      <c r="Z78" s="26"/>
      <c r="AA78" s="4" t="str">
        <f t="shared" si="39"/>
        <v>-</v>
      </c>
      <c r="AB78" s="5" t="str">
        <f>IF(AA78="-","-",VLOOKUP(LEFT(AA78,LEN(AA78)-2),CourseList!$E$11:$H$45,4,FALSE))</f>
        <v>-</v>
      </c>
      <c r="AC78" s="20" t="s">
        <v>61</v>
      </c>
      <c r="AD78" s="20">
        <v>1</v>
      </c>
      <c r="AE78" s="4" t="str">
        <f t="shared" si="40"/>
        <v>-</v>
      </c>
      <c r="AF78" s="5" t="str">
        <f>IF(AE78="-","-",VLOOKUP(LEFT(AE78,LEN(AE78)-2),CourseList!$E$11:$H$45,4,FALSE))</f>
        <v>-</v>
      </c>
      <c r="AG78" s="20" t="s">
        <v>60</v>
      </c>
      <c r="AH78" s="20">
        <v>9</v>
      </c>
      <c r="AI78" s="4" t="str">
        <f t="shared" si="41"/>
        <v>elec_e8103_h01</v>
      </c>
      <c r="AJ78" s="5" t="e">
        <f>IF(AI78="-","-",VLOOKUP(LEFT(AI78,LEN(AI78)-2),CourseList!$E$11:$H$45,4,FALSE))</f>
        <v>#N/A</v>
      </c>
      <c r="AK78" s="20" t="s">
        <v>61</v>
      </c>
      <c r="AL78" s="20">
        <v>9</v>
      </c>
      <c r="AM78" s="4" t="str">
        <f t="shared" si="42"/>
        <v>elec_e8101_h01</v>
      </c>
      <c r="AN78" s="5" t="e">
        <f>IF(AM78="-","-",VLOOKUP(LEFT(AM78,LEN(AM78)-2),CourseList!$E$11:$H$45,4,FALSE))</f>
        <v>#N/A</v>
      </c>
      <c r="AO78" s="20" t="s">
        <v>62</v>
      </c>
      <c r="AP78" s="20">
        <v>9</v>
      </c>
      <c r="AQ78" s="4" t="str">
        <f t="shared" si="43"/>
        <v>elec_e8102_h01</v>
      </c>
      <c r="AR78" s="5" t="e">
        <f>IF(AQ78="-","-",VLOOKUP(LEFT(AQ78,LEN(AQ78)-2),CourseList!$E$11:$H$45,4,FALSE))</f>
        <v>#N/A</v>
      </c>
      <c r="AS78" s="20" t="s">
        <v>63</v>
      </c>
      <c r="AT78" s="20">
        <v>9</v>
      </c>
    </row>
    <row r="79" spans="3:46" ht="15" thickBot="1" x14ac:dyDescent="0.35">
      <c r="C79" s="19">
        <v>3</v>
      </c>
      <c r="D79" s="19">
        <v>2</v>
      </c>
      <c r="E79" s="7" t="str">
        <f t="shared" si="34"/>
        <v>-</v>
      </c>
      <c r="F79" s="8"/>
      <c r="G79" s="8"/>
      <c r="H79" s="9"/>
      <c r="I79" s="7" t="str">
        <f t="shared" si="35"/>
        <v>-</v>
      </c>
      <c r="J79" s="8"/>
      <c r="K79" s="8"/>
      <c r="L79" s="9"/>
      <c r="M79" s="7" t="str">
        <f t="shared" si="36"/>
        <v>-</v>
      </c>
      <c r="N79" s="8"/>
      <c r="O79" s="8"/>
      <c r="P79" s="9"/>
      <c r="Q79" s="7" t="str">
        <f t="shared" si="37"/>
        <v>-</v>
      </c>
      <c r="R79" s="8"/>
      <c r="S79" s="8"/>
      <c r="T79" s="9"/>
      <c r="U79" s="7" t="str">
        <f t="shared" si="38"/>
        <v>-</v>
      </c>
      <c r="V79" s="8"/>
      <c r="W79" s="8"/>
      <c r="X79" s="9"/>
      <c r="Z79" s="26"/>
      <c r="AA79" s="4" t="str">
        <f t="shared" si="39"/>
        <v>-</v>
      </c>
      <c r="AB79" s="5" t="str">
        <f>IF(AA79="-","-",VLOOKUP(LEFT(AA79,LEN(AA79)-2),CourseList!$E$11:$H$45,4,FALSE))</f>
        <v>-</v>
      </c>
      <c r="AC79" s="20" t="s">
        <v>59</v>
      </c>
      <c r="AD79" s="20">
        <v>10</v>
      </c>
      <c r="AE79" s="4" t="str">
        <f t="shared" si="40"/>
        <v>-</v>
      </c>
      <c r="AF79" s="5" t="str">
        <f>IF(AE79="-","-",VLOOKUP(LEFT(AE79,LEN(AE79)-2),CourseList!$E$11:$H$45,4,FALSE))</f>
        <v>-</v>
      </c>
      <c r="AG79" s="20" t="s">
        <v>60</v>
      </c>
      <c r="AH79" s="20">
        <v>10</v>
      </c>
      <c r="AI79" s="4" t="str">
        <f t="shared" si="41"/>
        <v>-</v>
      </c>
      <c r="AJ79" s="5" t="str">
        <f>IF(AI79="-","-",VLOOKUP(LEFT(AI79,LEN(AI79)-2),CourseList!$E$11:$H$45,4,FALSE))</f>
        <v>-</v>
      </c>
      <c r="AK79" s="20" t="s">
        <v>61</v>
      </c>
      <c r="AL79" s="20">
        <v>10</v>
      </c>
      <c r="AM79" s="4" t="str">
        <f t="shared" si="42"/>
        <v>-</v>
      </c>
      <c r="AN79" s="5" t="str">
        <f>IF(AM79="-","-",VLOOKUP(LEFT(AM79,LEN(AM79)-2),CourseList!$E$11:$H$45,4,FALSE))</f>
        <v>-</v>
      </c>
      <c r="AO79" s="20" t="s">
        <v>62</v>
      </c>
      <c r="AP79" s="20">
        <v>10</v>
      </c>
      <c r="AQ79" s="4" t="str">
        <f t="shared" si="43"/>
        <v>-</v>
      </c>
      <c r="AR79" s="5" t="str">
        <f>IF(AQ79="-","-",VLOOKUP(LEFT(AQ79,LEN(AQ79)-2),CourseList!$E$11:$H$45,4,FALSE))</f>
        <v>-</v>
      </c>
      <c r="AS79" s="20" t="s">
        <v>63</v>
      </c>
      <c r="AT79" s="20">
        <v>10</v>
      </c>
    </row>
    <row r="80" spans="3:46" ht="15" thickBot="1" x14ac:dyDescent="0.35">
      <c r="C80" s="19">
        <v>3</v>
      </c>
      <c r="D80" s="19">
        <v>3</v>
      </c>
      <c r="E80" s="7" t="str">
        <f t="shared" si="34"/>
        <v>-</v>
      </c>
      <c r="F80" s="8"/>
      <c r="G80" s="8"/>
      <c r="H80" s="9"/>
      <c r="I80" s="7" t="str">
        <f t="shared" si="35"/>
        <v>-</v>
      </c>
      <c r="J80" s="8"/>
      <c r="K80" s="8"/>
      <c r="L80" s="9"/>
      <c r="M80" s="7" t="str">
        <f t="shared" si="36"/>
        <v>-</v>
      </c>
      <c r="N80" s="8"/>
      <c r="O80" s="8"/>
      <c r="P80" s="9"/>
      <c r="Q80" s="7" t="str">
        <f t="shared" si="37"/>
        <v>-</v>
      </c>
      <c r="R80" s="8"/>
      <c r="S80" s="8"/>
      <c r="T80" s="9"/>
      <c r="U80" s="7" t="str">
        <f t="shared" si="38"/>
        <v>-</v>
      </c>
      <c r="V80" s="8"/>
      <c r="W80" s="8"/>
      <c r="X80" s="9"/>
      <c r="Z80" s="26"/>
      <c r="AA80" s="4" t="str">
        <f t="shared" si="39"/>
        <v>-</v>
      </c>
      <c r="AB80" s="5" t="str">
        <f>IF(AA80="-","-",VLOOKUP(LEFT(AA80,LEN(AA80)-2),CourseList!$E$11:$H$45,4,FALSE))</f>
        <v>-</v>
      </c>
      <c r="AC80" s="20" t="s">
        <v>59</v>
      </c>
      <c r="AD80" s="20">
        <v>11</v>
      </c>
      <c r="AE80" s="4" t="str">
        <f t="shared" si="40"/>
        <v>-</v>
      </c>
      <c r="AF80" s="5" t="str">
        <f>IF(AE80="-","-",VLOOKUP(LEFT(AE80,LEN(AE80)-2),CourseList!$E$11:$H$45,4,FALSE))</f>
        <v>-</v>
      </c>
      <c r="AG80" s="20" t="s">
        <v>60</v>
      </c>
      <c r="AH80" s="20">
        <v>11</v>
      </c>
      <c r="AI80" s="4" t="str">
        <f t="shared" si="41"/>
        <v>-</v>
      </c>
      <c r="AJ80" s="5" t="str">
        <f>IF(AI80="-","-",VLOOKUP(LEFT(AI80,LEN(AI80)-2),CourseList!$E$11:$H$45,4,FALSE))</f>
        <v>-</v>
      </c>
      <c r="AK80" s="20" t="s">
        <v>61</v>
      </c>
      <c r="AL80" s="20">
        <v>11</v>
      </c>
      <c r="AM80" s="4" t="str">
        <f t="shared" si="42"/>
        <v>-</v>
      </c>
      <c r="AN80" s="5" t="str">
        <f>IF(AM80="-","-",VLOOKUP(LEFT(AM80,LEN(AM80)-2),CourseList!$E$11:$H$45,4,FALSE))</f>
        <v>-</v>
      </c>
      <c r="AO80" s="20" t="s">
        <v>62</v>
      </c>
      <c r="AP80" s="20">
        <v>11</v>
      </c>
      <c r="AQ80" s="4" t="str">
        <f t="shared" si="43"/>
        <v>-</v>
      </c>
      <c r="AR80" s="5" t="str">
        <f>IF(AQ80="-","-",VLOOKUP(LEFT(AQ80,LEN(AQ80)-2),CourseList!$E$11:$H$45,4,FALSE))</f>
        <v>-</v>
      </c>
      <c r="AS80" s="20" t="s">
        <v>63</v>
      </c>
      <c r="AT80" s="20">
        <v>11</v>
      </c>
    </row>
    <row r="81" spans="3:51" ht="15" thickBot="1" x14ac:dyDescent="0.35">
      <c r="C81" s="19">
        <v>3</v>
      </c>
      <c r="D81" s="19">
        <v>4</v>
      </c>
      <c r="E81" s="3" t="str">
        <f t="shared" si="34"/>
        <v>-</v>
      </c>
      <c r="F81" s="1"/>
      <c r="G81" s="1"/>
      <c r="H81" s="2"/>
      <c r="I81" s="3" t="str">
        <f t="shared" si="35"/>
        <v>-</v>
      </c>
      <c r="J81" s="1"/>
      <c r="K81" s="1"/>
      <c r="L81" s="2"/>
      <c r="M81" s="3" t="str">
        <f t="shared" si="36"/>
        <v>-</v>
      </c>
      <c r="N81" s="1"/>
      <c r="O81" s="1"/>
      <c r="P81" s="2"/>
      <c r="Q81" s="3" t="str">
        <f t="shared" si="37"/>
        <v>-</v>
      </c>
      <c r="R81" s="1"/>
      <c r="S81" s="1"/>
      <c r="T81" s="2"/>
      <c r="U81" s="3" t="str">
        <f t="shared" si="38"/>
        <v>-</v>
      </c>
      <c r="V81" s="1"/>
      <c r="W81" s="1"/>
      <c r="X81" s="2"/>
      <c r="Z81" s="26"/>
      <c r="AA81" s="4" t="str">
        <f t="shared" si="39"/>
        <v>-</v>
      </c>
      <c r="AB81" s="5" t="str">
        <f>IF(AA81="-","-",VLOOKUP(LEFT(AA81,LEN(AA81)-2),CourseList!$E$11:$H$45,4,FALSE))</f>
        <v>-</v>
      </c>
      <c r="AC81" s="20" t="s">
        <v>59</v>
      </c>
      <c r="AD81" s="20">
        <v>12</v>
      </c>
      <c r="AE81" s="4" t="str">
        <f t="shared" si="40"/>
        <v>-</v>
      </c>
      <c r="AF81" s="5" t="str">
        <f>IF(AE81="-","-",VLOOKUP(LEFT(AE81,LEN(AE81)-2),CourseList!$E$11:$H$45,4,FALSE))</f>
        <v>-</v>
      </c>
      <c r="AG81" s="20" t="s">
        <v>60</v>
      </c>
      <c r="AH81" s="20">
        <v>12</v>
      </c>
      <c r="AI81" s="4" t="str">
        <f t="shared" si="41"/>
        <v>-</v>
      </c>
      <c r="AJ81" s="5" t="str">
        <f>IF(AI81="-","-",VLOOKUP(LEFT(AI81,LEN(AI81)-2),CourseList!$E$11:$H$45,4,FALSE))</f>
        <v>-</v>
      </c>
      <c r="AK81" s="20" t="s">
        <v>61</v>
      </c>
      <c r="AL81" s="20">
        <v>12</v>
      </c>
      <c r="AM81" s="4" t="str">
        <f t="shared" si="42"/>
        <v>-</v>
      </c>
      <c r="AN81" s="5" t="str">
        <f>IF(AM81="-","-",VLOOKUP(LEFT(AM81,LEN(AM81)-2),CourseList!$E$11:$H$45,4,FALSE))</f>
        <v>-</v>
      </c>
      <c r="AO81" s="20" t="s">
        <v>62</v>
      </c>
      <c r="AP81" s="20">
        <v>12</v>
      </c>
      <c r="AQ81" s="4" t="str">
        <f t="shared" si="43"/>
        <v>-</v>
      </c>
      <c r="AR81" s="5" t="str">
        <f>IF(AQ81="-","-",VLOOKUP(LEFT(AQ81,LEN(AQ81)-2),CourseList!$E$11:$H$45,4,FALSE))</f>
        <v>-</v>
      </c>
      <c r="AS81" s="20" t="s">
        <v>63</v>
      </c>
      <c r="AT81" s="20">
        <v>12</v>
      </c>
    </row>
    <row r="82" spans="3:51" ht="15" thickBot="1" x14ac:dyDescent="0.35">
      <c r="C82" s="19">
        <v>4</v>
      </c>
      <c r="D82" s="19">
        <v>1</v>
      </c>
      <c r="E82" s="4" t="str">
        <f t="shared" si="34"/>
        <v>elec_e8119_l</v>
      </c>
      <c r="F82" s="5"/>
      <c r="G82" s="5"/>
      <c r="H82" s="6"/>
      <c r="I82" s="4" t="str">
        <f t="shared" si="35"/>
        <v>elec_e8102_l</v>
      </c>
      <c r="J82" s="5"/>
      <c r="K82" s="5"/>
      <c r="L82" s="6"/>
      <c r="M82" s="4" t="str">
        <f t="shared" si="36"/>
        <v>-</v>
      </c>
      <c r="N82" s="5"/>
      <c r="O82" s="5"/>
      <c r="P82" s="6"/>
      <c r="Q82" s="4" t="str">
        <f t="shared" si="37"/>
        <v>elec_e8101_h02</v>
      </c>
      <c r="R82" s="5"/>
      <c r="S82" s="5"/>
      <c r="T82" s="6"/>
      <c r="U82" s="4" t="str">
        <f t="shared" si="38"/>
        <v>-</v>
      </c>
      <c r="V82" s="5"/>
      <c r="W82" s="5"/>
      <c r="X82" s="6"/>
      <c r="Z82" s="26"/>
      <c r="AA82" s="4" t="str">
        <f t="shared" si="39"/>
        <v>elec_e8110_l</v>
      </c>
      <c r="AB82" s="5" t="str">
        <f>IF(AA82="-","-",VLOOKUP(LEFT(AA82,LEN(AA82)-2),CourseList!$E$11:$H$45,4,FALSE))</f>
        <v>Automation Software Synthesis and Analysis</v>
      </c>
      <c r="AC82" s="20" t="s">
        <v>59</v>
      </c>
      <c r="AD82" s="20">
        <v>13</v>
      </c>
      <c r="AE82" s="4" t="str">
        <f t="shared" si="40"/>
        <v>elec_e8102_l</v>
      </c>
      <c r="AF82" s="5" t="str">
        <f>IF(AE82="-","-",VLOOKUP(LEFT(AE82,LEN(AE82)-2),CourseList!$E$11:$H$45,4,FALSE))</f>
        <v>Distributed and Intelligent Automation Systems</v>
      </c>
      <c r="AG82" s="20" t="s">
        <v>60</v>
      </c>
      <c r="AH82" s="20">
        <v>13</v>
      </c>
      <c r="AI82" s="4" t="str">
        <f t="shared" si="41"/>
        <v>elec_e8104_h01</v>
      </c>
      <c r="AJ82" s="5" t="e">
        <f>IF(AI82="-","-",VLOOKUP(LEFT(AI82,LEN(AI82)-2),CourseList!$E$11:$H$45,4,FALSE))</f>
        <v>#N/A</v>
      </c>
      <c r="AK82" s="20" t="s">
        <v>61</v>
      </c>
      <c r="AL82" s="20">
        <v>13</v>
      </c>
      <c r="AM82" s="4" t="str">
        <f t="shared" si="42"/>
        <v>elec_e8101_h02</v>
      </c>
      <c r="AN82" s="5" t="e">
        <f>IF(AM82="-","-",VLOOKUP(LEFT(AM82,LEN(AM82)-2),CourseList!$E$11:$H$45,4,FALSE))</f>
        <v>#N/A</v>
      </c>
      <c r="AO82" s="20" t="s">
        <v>62</v>
      </c>
      <c r="AP82" s="20">
        <v>13</v>
      </c>
      <c r="AQ82" s="4" t="str">
        <f t="shared" si="43"/>
        <v>java</v>
      </c>
      <c r="AR82" s="5" t="e">
        <f>IF(AQ82="-","-",VLOOKUP(LEFT(AQ82,LEN(AQ82)-2),CourseList!$E$11:$H$45,4,FALSE))</f>
        <v>#N/A</v>
      </c>
      <c r="AS82" s="20" t="s">
        <v>63</v>
      </c>
      <c r="AT82" s="20">
        <v>13</v>
      </c>
    </row>
    <row r="83" spans="3:51" ht="15" thickBot="1" x14ac:dyDescent="0.35">
      <c r="C83" s="19">
        <v>4</v>
      </c>
      <c r="D83" s="19">
        <v>2</v>
      </c>
      <c r="E83" s="7" t="str">
        <f t="shared" si="34"/>
        <v>-</v>
      </c>
      <c r="F83" s="8"/>
      <c r="G83" s="8"/>
      <c r="H83" s="9"/>
      <c r="I83" s="7" t="str">
        <f t="shared" si="35"/>
        <v>-</v>
      </c>
      <c r="J83" s="8"/>
      <c r="K83" s="8"/>
      <c r="L83" s="9"/>
      <c r="M83" s="7" t="str">
        <f t="shared" si="36"/>
        <v>-</v>
      </c>
      <c r="N83" s="8"/>
      <c r="O83" s="8"/>
      <c r="P83" s="9"/>
      <c r="Q83" s="7" t="str">
        <f t="shared" si="37"/>
        <v>-</v>
      </c>
      <c r="R83" s="8"/>
      <c r="S83" s="8"/>
      <c r="T83" s="9"/>
      <c r="U83" s="7" t="str">
        <f t="shared" si="38"/>
        <v>-</v>
      </c>
      <c r="V83" s="8"/>
      <c r="W83" s="8"/>
      <c r="X83" s="9"/>
      <c r="Z83" s="26"/>
      <c r="AA83" s="4" t="str">
        <f t="shared" si="39"/>
        <v>-</v>
      </c>
      <c r="AB83" s="5" t="str">
        <f>IF(AA83="-","-",VLOOKUP(LEFT(AA83,LEN(AA83)-2),CourseList!$E$11:$H$45,4,FALSE))</f>
        <v>-</v>
      </c>
      <c r="AC83" s="20" t="s">
        <v>59</v>
      </c>
      <c r="AD83" s="20">
        <v>14</v>
      </c>
      <c r="AE83" s="4" t="str">
        <f t="shared" si="40"/>
        <v>-</v>
      </c>
      <c r="AF83" s="5" t="str">
        <f>IF(AE83="-","-",VLOOKUP(LEFT(AE83,LEN(AE83)-2),CourseList!$E$11:$H$45,4,FALSE))</f>
        <v>-</v>
      </c>
      <c r="AG83" s="20" t="s">
        <v>60</v>
      </c>
      <c r="AH83" s="20">
        <v>14</v>
      </c>
      <c r="AI83" s="4" t="str">
        <f t="shared" si="41"/>
        <v>-</v>
      </c>
      <c r="AJ83" s="5" t="str">
        <f>IF(AI83="-","-",VLOOKUP(LEFT(AI83,LEN(AI83)-2),CourseList!$E$11:$H$45,4,FALSE))</f>
        <v>-</v>
      </c>
      <c r="AK83" s="20" t="s">
        <v>61</v>
      </c>
      <c r="AL83" s="20">
        <v>14</v>
      </c>
      <c r="AM83" s="4" t="str">
        <f t="shared" si="42"/>
        <v>-</v>
      </c>
      <c r="AN83" s="5" t="str">
        <f>IF(AM83="-","-",VLOOKUP(LEFT(AM83,LEN(AM83)-2),CourseList!$E$11:$H$45,4,FALSE))</f>
        <v>-</v>
      </c>
      <c r="AO83" s="20" t="s">
        <v>62</v>
      </c>
      <c r="AP83" s="20">
        <v>14</v>
      </c>
      <c r="AQ83" s="4" t="str">
        <f t="shared" si="43"/>
        <v>-</v>
      </c>
      <c r="AR83" s="5" t="str">
        <f>IF(AQ83="-","-",VLOOKUP(LEFT(AQ83,LEN(AQ83)-2),CourseList!$E$11:$H$45,4,FALSE))</f>
        <v>-</v>
      </c>
      <c r="AS83" s="20" t="s">
        <v>63</v>
      </c>
      <c r="AT83" s="20">
        <v>14</v>
      </c>
    </row>
    <row r="84" spans="3:51" ht="15" thickBot="1" x14ac:dyDescent="0.35">
      <c r="C84" s="19">
        <v>4</v>
      </c>
      <c r="D84" s="19">
        <v>3</v>
      </c>
      <c r="E84" s="7" t="str">
        <f t="shared" si="34"/>
        <v>-</v>
      </c>
      <c r="F84" s="8"/>
      <c r="G84" s="8"/>
      <c r="H84" s="9"/>
      <c r="I84" s="7" t="str">
        <f t="shared" si="35"/>
        <v>-</v>
      </c>
      <c r="J84" s="8"/>
      <c r="K84" s="8"/>
      <c r="L84" s="9"/>
      <c r="M84" s="7" t="str">
        <f t="shared" si="36"/>
        <v>-</v>
      </c>
      <c r="N84" s="8"/>
      <c r="O84" s="8"/>
      <c r="P84" s="9"/>
      <c r="Q84" s="7" t="str">
        <f t="shared" si="37"/>
        <v>-</v>
      </c>
      <c r="R84" s="8"/>
      <c r="S84" s="8"/>
      <c r="T84" s="9"/>
      <c r="U84" s="7" t="str">
        <f t="shared" si="38"/>
        <v>-</v>
      </c>
      <c r="V84" s="8"/>
      <c r="W84" s="8"/>
      <c r="X84" s="9"/>
      <c r="Z84" s="26"/>
      <c r="AA84" s="4" t="str">
        <f t="shared" si="39"/>
        <v>-</v>
      </c>
      <c r="AB84" s="5" t="str">
        <f>IF(AA84="-","-",VLOOKUP(LEFT(AA84,LEN(AA84)-2),CourseList!$E$11:$H$45,4,FALSE))</f>
        <v>-</v>
      </c>
      <c r="AC84" s="20" t="s">
        <v>59</v>
      </c>
      <c r="AD84" s="20">
        <v>15</v>
      </c>
      <c r="AE84" s="4" t="str">
        <f t="shared" si="40"/>
        <v>-</v>
      </c>
      <c r="AF84" s="5" t="str">
        <f>IF(AE84="-","-",VLOOKUP(LEFT(AE84,LEN(AE84)-2),CourseList!$E$11:$H$45,4,FALSE))</f>
        <v>-</v>
      </c>
      <c r="AG84" s="20" t="s">
        <v>60</v>
      </c>
      <c r="AH84" s="20">
        <v>15</v>
      </c>
      <c r="AI84" s="4" t="str">
        <f t="shared" si="41"/>
        <v>-</v>
      </c>
      <c r="AJ84" s="5" t="str">
        <f>IF(AI84="-","-",VLOOKUP(LEFT(AI84,LEN(AI84)-2),CourseList!$E$11:$H$45,4,FALSE))</f>
        <v>-</v>
      </c>
      <c r="AK84" s="20" t="s">
        <v>61</v>
      </c>
      <c r="AL84" s="20">
        <v>15</v>
      </c>
      <c r="AM84" s="4" t="str">
        <f t="shared" si="42"/>
        <v>-</v>
      </c>
      <c r="AN84" s="5" t="str">
        <f>IF(AM84="-","-",VLOOKUP(LEFT(AM84,LEN(AM84)-2),CourseList!$E$11:$H$45,4,FALSE))</f>
        <v>-</v>
      </c>
      <c r="AO84" s="20" t="s">
        <v>62</v>
      </c>
      <c r="AP84" s="20">
        <v>15</v>
      </c>
      <c r="AQ84" s="4" t="str">
        <f t="shared" si="43"/>
        <v>-</v>
      </c>
      <c r="AR84" s="5" t="str">
        <f>IF(AQ84="-","-",VLOOKUP(LEFT(AQ84,LEN(AQ84)-2),CourseList!$E$11:$H$45,4,FALSE))</f>
        <v>-</v>
      </c>
      <c r="AS84" s="20" t="s">
        <v>63</v>
      </c>
      <c r="AT84" s="20">
        <v>15</v>
      </c>
    </row>
    <row r="85" spans="3:51" ht="15" thickBot="1" x14ac:dyDescent="0.35">
      <c r="C85" s="19">
        <v>4</v>
      </c>
      <c r="D85" s="19">
        <v>4</v>
      </c>
      <c r="E85" s="3" t="str">
        <f t="shared" si="34"/>
        <v>-</v>
      </c>
      <c r="F85" s="1"/>
      <c r="G85" s="1"/>
      <c r="H85" s="2"/>
      <c r="I85" s="3" t="str">
        <f t="shared" si="35"/>
        <v>-</v>
      </c>
      <c r="J85" s="1"/>
      <c r="K85" s="1"/>
      <c r="L85" s="2"/>
      <c r="M85" s="3" t="str">
        <f t="shared" si="36"/>
        <v>-</v>
      </c>
      <c r="N85" s="1"/>
      <c r="O85" s="1"/>
      <c r="P85" s="2"/>
      <c r="Q85" s="3" t="str">
        <f t="shared" si="37"/>
        <v>-</v>
      </c>
      <c r="R85" s="1"/>
      <c r="S85" s="1"/>
      <c r="T85" s="2"/>
      <c r="U85" s="3" t="str">
        <f t="shared" si="38"/>
        <v>-</v>
      </c>
      <c r="V85" s="1"/>
      <c r="W85" s="1"/>
      <c r="X85" s="2"/>
      <c r="Z85" s="26"/>
      <c r="AA85" s="4" t="str">
        <f t="shared" si="39"/>
        <v>-</v>
      </c>
      <c r="AB85" s="5" t="str">
        <f>IF(AA85="-","-",VLOOKUP(LEFT(AA85,LEN(AA85)-2),CourseList!$E$11:$H$45,4,FALSE))</f>
        <v>-</v>
      </c>
      <c r="AC85" s="20" t="s">
        <v>59</v>
      </c>
      <c r="AD85" s="20">
        <v>16</v>
      </c>
      <c r="AE85" s="4" t="str">
        <f t="shared" si="40"/>
        <v>-</v>
      </c>
      <c r="AF85" s="5" t="str">
        <f>IF(AE85="-","-",VLOOKUP(LEFT(AE85,LEN(AE85)-2),CourseList!$E$11:$H$45,4,FALSE))</f>
        <v>-</v>
      </c>
      <c r="AG85" s="20" t="s">
        <v>60</v>
      </c>
      <c r="AH85" s="20">
        <v>16</v>
      </c>
      <c r="AI85" s="4" t="str">
        <f t="shared" si="41"/>
        <v>-</v>
      </c>
      <c r="AJ85" s="5" t="str">
        <f>IF(AI85="-","-",VLOOKUP(LEFT(AI85,LEN(AI85)-2),CourseList!$E$11:$H$45,4,FALSE))</f>
        <v>-</v>
      </c>
      <c r="AK85" s="20" t="s">
        <v>61</v>
      </c>
      <c r="AL85" s="20">
        <v>16</v>
      </c>
      <c r="AM85" s="4" t="str">
        <f t="shared" si="42"/>
        <v>-</v>
      </c>
      <c r="AN85" s="5" t="str">
        <f>IF(AM85="-","-",VLOOKUP(LEFT(AM85,LEN(AM85)-2),CourseList!$E$11:$H$45,4,FALSE))</f>
        <v>-</v>
      </c>
      <c r="AO85" s="20" t="s">
        <v>62</v>
      </c>
      <c r="AP85" s="20">
        <v>16</v>
      </c>
      <c r="AQ85" s="4" t="str">
        <f t="shared" si="43"/>
        <v>-</v>
      </c>
      <c r="AR85" s="5" t="str">
        <f>IF(AQ85="-","-",VLOOKUP(LEFT(AQ85,LEN(AQ85)-2),CourseList!$E$11:$H$45,4,FALSE))</f>
        <v>-</v>
      </c>
      <c r="AS85" s="20" t="s">
        <v>63</v>
      </c>
      <c r="AT85" s="20">
        <v>16</v>
      </c>
    </row>
    <row r="86" spans="3:51" x14ac:dyDescent="0.3">
      <c r="Z86" s="26"/>
    </row>
    <row r="87" spans="3:51" x14ac:dyDescent="0.3">
      <c r="Z87" s="26"/>
      <c r="AD87">
        <f>SUM(AD70:AD85)</f>
        <v>128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69</v>
      </c>
      <c r="AX87">
        <f>AD87+AH87+AL87+AP87+AT87</f>
        <v>672</v>
      </c>
      <c r="AY87" t="str">
        <f>IF(AX87=680,"OK","ERR")</f>
        <v>ERR</v>
      </c>
    </row>
    <row r="88" spans="3:51" x14ac:dyDescent="0.3">
      <c r="Z88" s="26"/>
      <c r="AB88" t="s">
        <v>59</v>
      </c>
      <c r="AC88">
        <f>COUNTIF($AC$10:$AC$25,AB88)</f>
        <v>16</v>
      </c>
      <c r="AF88" t="s">
        <v>59</v>
      </c>
      <c r="AG88">
        <f>COUNTIF($AG$10:$AG$25,AF88)</f>
        <v>0</v>
      </c>
      <c r="AJ88" t="s">
        <v>59</v>
      </c>
      <c r="AK88">
        <f>COUNTIF($AK$10:$AK$25,AJ88)</f>
        <v>0</v>
      </c>
      <c r="AN88" t="s">
        <v>59</v>
      </c>
      <c r="AO88">
        <f>COUNTIF($AO$10:$AO$25,AN88)</f>
        <v>0</v>
      </c>
      <c r="AR88" t="s">
        <v>59</v>
      </c>
      <c r="AS88">
        <f>COUNTIF($AS$10:$AS$25,AR88)</f>
        <v>0</v>
      </c>
      <c r="AV88" t="s">
        <v>59</v>
      </c>
      <c r="AW88">
        <f>AC88+AG88+AK88+AO88+AS88</f>
        <v>16</v>
      </c>
      <c r="AX88" t="str">
        <f>IF(AW88=16,"OK","ERR")</f>
        <v>OK</v>
      </c>
    </row>
    <row r="89" spans="3:51" x14ac:dyDescent="0.3">
      <c r="Z89" s="26"/>
      <c r="AB89" t="s">
        <v>60</v>
      </c>
      <c r="AC89">
        <f t="shared" ref="AC89:AC92" si="44">COUNTIF($AC$10:$AC$25,AB89)</f>
        <v>0</v>
      </c>
      <c r="AF89" t="s">
        <v>60</v>
      </c>
      <c r="AG89">
        <f t="shared" ref="AG89:AG92" si="45">COUNTIF($AG$10:$AG$25,AF89)</f>
        <v>16</v>
      </c>
      <c r="AJ89" t="s">
        <v>60</v>
      </c>
      <c r="AK89">
        <f t="shared" ref="AK89:AK92" si="46">COUNTIF($AK$10:$AK$25,AJ89)</f>
        <v>0</v>
      </c>
      <c r="AN89" t="s">
        <v>60</v>
      </c>
      <c r="AO89">
        <f t="shared" ref="AO89:AO92" si="47">COUNTIF($AO$10:$AO$25,AN89)</f>
        <v>0</v>
      </c>
      <c r="AR89" t="s">
        <v>60</v>
      </c>
      <c r="AS89">
        <f t="shared" ref="AS89:AS92" si="48">COUNTIF($AS$10:$AS$25,AR89)</f>
        <v>0</v>
      </c>
      <c r="AV89" t="s">
        <v>60</v>
      </c>
      <c r="AW89">
        <f t="shared" ref="AW89:AW92" si="49">AC89+AG89+AK89+AO89+AS89</f>
        <v>16</v>
      </c>
      <c r="AX89" t="str">
        <f t="shared" ref="AX89:AX92" si="50">IF(AW89=16,"OK","ERR")</f>
        <v>OK</v>
      </c>
    </row>
    <row r="90" spans="3:51" x14ac:dyDescent="0.3">
      <c r="Z90" s="26"/>
      <c r="AB90" t="s">
        <v>61</v>
      </c>
      <c r="AC90">
        <f t="shared" si="44"/>
        <v>0</v>
      </c>
      <c r="AF90" t="s">
        <v>61</v>
      </c>
      <c r="AG90">
        <f t="shared" si="45"/>
        <v>0</v>
      </c>
      <c r="AJ90" t="s">
        <v>61</v>
      </c>
      <c r="AK90">
        <f t="shared" si="46"/>
        <v>16</v>
      </c>
      <c r="AN90" t="s">
        <v>61</v>
      </c>
      <c r="AO90">
        <f t="shared" si="47"/>
        <v>0</v>
      </c>
      <c r="AR90" t="s">
        <v>61</v>
      </c>
      <c r="AS90">
        <f t="shared" si="48"/>
        <v>0</v>
      </c>
      <c r="AV90" t="s">
        <v>61</v>
      </c>
      <c r="AW90">
        <f t="shared" si="49"/>
        <v>16</v>
      </c>
      <c r="AX90" t="str">
        <f t="shared" si="50"/>
        <v>OK</v>
      </c>
    </row>
    <row r="91" spans="3:51" x14ac:dyDescent="0.3">
      <c r="Z91" s="26"/>
      <c r="AB91" t="s">
        <v>62</v>
      </c>
      <c r="AC91">
        <f t="shared" si="44"/>
        <v>0</v>
      </c>
      <c r="AF91" t="s">
        <v>62</v>
      </c>
      <c r="AG91">
        <f t="shared" si="45"/>
        <v>0</v>
      </c>
      <c r="AJ91" t="s">
        <v>62</v>
      </c>
      <c r="AK91">
        <f t="shared" si="46"/>
        <v>0</v>
      </c>
      <c r="AN91" t="s">
        <v>62</v>
      </c>
      <c r="AO91">
        <f t="shared" si="47"/>
        <v>16</v>
      </c>
      <c r="AR91" t="s">
        <v>62</v>
      </c>
      <c r="AS91">
        <f t="shared" si="48"/>
        <v>0</v>
      </c>
      <c r="AV91" t="s">
        <v>62</v>
      </c>
      <c r="AW91">
        <f t="shared" si="49"/>
        <v>16</v>
      </c>
      <c r="AX91" t="str">
        <f t="shared" si="50"/>
        <v>OK</v>
      </c>
    </row>
    <row r="92" spans="3:51" x14ac:dyDescent="0.3">
      <c r="Z92" s="26"/>
      <c r="AB92" t="s">
        <v>63</v>
      </c>
      <c r="AC92">
        <f t="shared" si="44"/>
        <v>0</v>
      </c>
      <c r="AF92" t="s">
        <v>63</v>
      </c>
      <c r="AG92">
        <f t="shared" si="45"/>
        <v>0</v>
      </c>
      <c r="AJ92" t="s">
        <v>63</v>
      </c>
      <c r="AK92">
        <f t="shared" si="46"/>
        <v>0</v>
      </c>
      <c r="AN92" t="s">
        <v>63</v>
      </c>
      <c r="AO92">
        <f t="shared" si="47"/>
        <v>0</v>
      </c>
      <c r="AR92" t="s">
        <v>63</v>
      </c>
      <c r="AS92">
        <f t="shared" si="48"/>
        <v>16</v>
      </c>
      <c r="AV92" t="s">
        <v>63</v>
      </c>
      <c r="AW92">
        <f t="shared" si="49"/>
        <v>16</v>
      </c>
      <c r="AX92" t="str">
        <f t="shared" si="50"/>
        <v>OK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U45"/>
  <sheetViews>
    <sheetView topLeftCell="C24" workbookViewId="0">
      <selection activeCell="V47" sqref="V47"/>
    </sheetView>
  </sheetViews>
  <sheetFormatPr defaultRowHeight="14.4" x14ac:dyDescent="0.3"/>
  <cols>
    <col min="5" max="5" customWidth="true" width="11.77734375" collapsed="true"/>
    <col min="6" max="6" customWidth="true" width="12.0" collapsed="true"/>
    <col min="7" max="7" customWidth="true" width="12.6640625" collapsed="true"/>
    <col min="8" max="8" customWidth="true" width="52.5546875" collapsed="true"/>
    <col min="9" max="9" customWidth="true" width="11.6640625" collapsed="true"/>
    <col min="10" max="10" customWidth="true" width="19.21875" collapsed="true"/>
  </cols>
  <sheetData>
    <row r="10" spans="4:21" x14ac:dyDescent="0.3">
      <c r="E10" t="s">
        <v>70</v>
      </c>
      <c r="F10" s="21"/>
      <c r="G10" t="s">
        <v>70</v>
      </c>
      <c r="H10" t="s">
        <v>71</v>
      </c>
      <c r="J10" t="s">
        <v>138</v>
      </c>
      <c r="K10" t="s">
        <v>72</v>
      </c>
      <c r="L10" t="s">
        <v>73</v>
      </c>
      <c r="O10" t="s">
        <v>74</v>
      </c>
      <c r="Q10" t="s">
        <v>75</v>
      </c>
      <c r="R10" t="s">
        <v>76</v>
      </c>
      <c r="S10" t="s">
        <v>77</v>
      </c>
      <c r="T10" t="s">
        <v>78</v>
      </c>
      <c r="U10" t="s">
        <v>79</v>
      </c>
    </row>
    <row r="11" spans="4:21" x14ac:dyDescent="0.3">
      <c r="D11">
        <v>1</v>
      </c>
      <c r="E11" s="22" t="str">
        <f>IF(F11="","",REPLACE(F11,FIND("-",F11),1,"_"))</f>
        <v>elec_e8101</v>
      </c>
      <c r="F11" s="20" t="str">
        <f>IF(G11="","",LOWER(G11))</f>
        <v>elec-e8101</v>
      </c>
      <c r="G11" s="23" t="s">
        <v>80</v>
      </c>
      <c r="H11" s="23" t="s">
        <v>122</v>
      </c>
      <c r="I11" s="23">
        <f>FIND(" ",H11)</f>
        <v>8</v>
      </c>
      <c r="J11" s="32"/>
      <c r="K11" s="23" t="s">
        <v>81</v>
      </c>
      <c r="L11" s="23" t="s">
        <v>82</v>
      </c>
      <c r="M11" s="24" t="s">
        <v>83</v>
      </c>
      <c r="N11" s="25"/>
      <c r="O11" s="25" t="s">
        <v>84</v>
      </c>
      <c r="P11" s="25"/>
      <c r="Q11" s="25" t="s">
        <v>85</v>
      </c>
      <c r="R11" s="25" t="s">
        <v>86</v>
      </c>
      <c r="S11" s="25" t="s">
        <v>87</v>
      </c>
      <c r="T11" s="25" t="str">
        <f>LOWER(LEFT(U11,3))</f>
        <v>kai</v>
      </c>
      <c r="U11" s="25" t="s">
        <v>88</v>
      </c>
    </row>
    <row r="12" spans="4:21" x14ac:dyDescent="0.3">
      <c r="D12">
        <v>2</v>
      </c>
      <c r="E12" s="26" t="str">
        <f t="shared" ref="E12:E45" si="0">IF(F12="","",REPLACE(F12,FIND("-",F12),1,"_"))</f>
        <v>elec_e8102</v>
      </c>
      <c r="F12" s="20" t="str">
        <f t="shared" ref="F12:F26" si="1">IF(G12="","",LOWER(G12))</f>
        <v>elec-e8102</v>
      </c>
      <c r="G12" s="27" t="s">
        <v>89</v>
      </c>
      <c r="H12" s="27" t="s">
        <v>123</v>
      </c>
      <c r="I12" s="27"/>
      <c r="J12" s="33"/>
      <c r="K12" s="27" t="s">
        <v>81</v>
      </c>
      <c r="L12" s="27" t="s">
        <v>82</v>
      </c>
      <c r="M12" s="28"/>
      <c r="N12" s="25"/>
      <c r="O12" s="25" t="s">
        <v>84</v>
      </c>
      <c r="P12" s="25"/>
      <c r="Q12" s="25" t="s">
        <v>85</v>
      </c>
      <c r="R12" s="25" t="s">
        <v>86</v>
      </c>
      <c r="S12" s="25" t="s">
        <v>87</v>
      </c>
      <c r="T12" s="25" t="str">
        <f t="shared" ref="T12:T30" si="2">LOWER(LEFT(U12,3))</f>
        <v>val</v>
      </c>
      <c r="U12" s="25" t="s">
        <v>90</v>
      </c>
    </row>
    <row r="13" spans="4:21" x14ac:dyDescent="0.3">
      <c r="D13">
        <v>3</v>
      </c>
      <c r="E13" s="26" t="str">
        <f t="shared" si="0"/>
        <v>elec_e8103</v>
      </c>
      <c r="F13" s="20" t="str">
        <f t="shared" si="1"/>
        <v>elec-e8103</v>
      </c>
      <c r="G13" s="27" t="s">
        <v>91</v>
      </c>
      <c r="H13" s="27" t="s">
        <v>124</v>
      </c>
      <c r="I13" s="27"/>
      <c r="J13" s="33"/>
      <c r="K13" s="27" t="s">
        <v>81</v>
      </c>
      <c r="L13" s="27" t="s">
        <v>82</v>
      </c>
      <c r="M13" s="28"/>
      <c r="N13" s="25"/>
      <c r="O13" s="25" t="s">
        <v>92</v>
      </c>
      <c r="P13" s="25"/>
      <c r="Q13" s="25" t="s">
        <v>85</v>
      </c>
      <c r="R13" s="25" t="s">
        <v>86</v>
      </c>
      <c r="S13" s="25" t="s">
        <v>87</v>
      </c>
      <c r="T13" s="25" t="str">
        <f t="shared" si="2"/>
        <v>qua</v>
      </c>
      <c r="U13" s="25" t="s">
        <v>93</v>
      </c>
    </row>
    <row r="14" spans="4:21" x14ac:dyDescent="0.3">
      <c r="D14">
        <v>4</v>
      </c>
      <c r="E14" s="26" t="str">
        <f t="shared" si="0"/>
        <v>elec_e8104</v>
      </c>
      <c r="F14" s="20" t="str">
        <f t="shared" si="1"/>
        <v>elec-e8104</v>
      </c>
      <c r="G14" s="27" t="s">
        <v>94</v>
      </c>
      <c r="H14" s="27" t="s">
        <v>125</v>
      </c>
      <c r="I14" s="27"/>
      <c r="J14" s="33"/>
      <c r="K14" s="27" t="s">
        <v>81</v>
      </c>
      <c r="L14" s="27" t="s">
        <v>82</v>
      </c>
      <c r="M14" s="28"/>
      <c r="N14" s="25"/>
      <c r="O14" s="25" t="s">
        <v>92</v>
      </c>
      <c r="P14" s="25"/>
      <c r="Q14" s="25" t="s">
        <v>85</v>
      </c>
      <c r="R14" s="25" t="s">
        <v>86</v>
      </c>
      <c r="S14" s="25" t="s">
        <v>87</v>
      </c>
      <c r="T14" s="25" t="str">
        <f t="shared" si="2"/>
        <v>art</v>
      </c>
      <c r="U14" s="25" t="s">
        <v>95</v>
      </c>
    </row>
    <row r="15" spans="4:21" x14ac:dyDescent="0.3">
      <c r="D15">
        <v>5</v>
      </c>
      <c r="E15" s="26" t="str">
        <f t="shared" si="0"/>
        <v>elec_e8110</v>
      </c>
      <c r="F15" s="20" t="str">
        <f t="shared" si="1"/>
        <v>elec-e8110</v>
      </c>
      <c r="G15" s="27" t="s">
        <v>96</v>
      </c>
      <c r="H15" s="27" t="s">
        <v>126</v>
      </c>
      <c r="I15" s="27"/>
      <c r="J15" s="33"/>
      <c r="K15" s="27" t="s">
        <v>81</v>
      </c>
      <c r="L15" s="27" t="s">
        <v>82</v>
      </c>
      <c r="M15" s="28"/>
      <c r="N15" s="25"/>
      <c r="O15" s="25" t="s">
        <v>92</v>
      </c>
      <c r="P15" s="25"/>
      <c r="Q15" s="25" t="s">
        <v>85</v>
      </c>
      <c r="R15" s="25" t="s">
        <v>86</v>
      </c>
      <c r="S15" s="25" t="s">
        <v>87</v>
      </c>
      <c r="T15" s="25" t="str">
        <f t="shared" si="2"/>
        <v>val</v>
      </c>
      <c r="U15" s="25" t="s">
        <v>97</v>
      </c>
    </row>
    <row r="16" spans="4:21" x14ac:dyDescent="0.3">
      <c r="D16">
        <v>6</v>
      </c>
      <c r="E16" s="26" t="str">
        <f t="shared" si="0"/>
        <v>elec_e8111</v>
      </c>
      <c r="F16" s="20" t="str">
        <f t="shared" si="1"/>
        <v>elec-e8111</v>
      </c>
      <c r="G16" s="27" t="s">
        <v>98</v>
      </c>
      <c r="H16" s="27" t="s">
        <v>127</v>
      </c>
      <c r="I16" s="27"/>
      <c r="J16" s="33"/>
      <c r="K16" s="27" t="s">
        <v>81</v>
      </c>
      <c r="L16" s="27" t="s">
        <v>82</v>
      </c>
      <c r="M16" s="28"/>
      <c r="N16" s="25"/>
      <c r="O16" s="25" t="s">
        <v>92</v>
      </c>
      <c r="P16" s="25"/>
      <c r="Q16" s="25" t="s">
        <v>99</v>
      </c>
      <c r="R16" s="25" t="s">
        <v>86</v>
      </c>
      <c r="S16" s="25" t="s">
        <v>100</v>
      </c>
      <c r="T16" s="25" t="str">
        <f t="shared" si="2"/>
        <v>art</v>
      </c>
      <c r="U16" s="25" t="s">
        <v>95</v>
      </c>
    </row>
    <row r="17" spans="4:21" x14ac:dyDescent="0.3">
      <c r="D17">
        <v>7</v>
      </c>
      <c r="E17" s="26" t="str">
        <f t="shared" si="0"/>
        <v>elec_e8112</v>
      </c>
      <c r="F17" s="20" t="str">
        <f t="shared" si="1"/>
        <v>elec-e8112</v>
      </c>
      <c r="G17" s="27" t="s">
        <v>101</v>
      </c>
      <c r="H17" s="27" t="s">
        <v>128</v>
      </c>
      <c r="I17" s="27"/>
      <c r="J17" s="33"/>
      <c r="K17" s="27" t="s">
        <v>81</v>
      </c>
      <c r="L17" s="27" t="s">
        <v>82</v>
      </c>
      <c r="M17" s="28"/>
      <c r="N17" s="25"/>
      <c r="O17" s="25" t="s">
        <v>102</v>
      </c>
      <c r="P17" s="25"/>
      <c r="Q17" s="25" t="s">
        <v>99</v>
      </c>
      <c r="R17" s="25" t="s">
        <v>86</v>
      </c>
      <c r="S17" s="25" t="s">
        <v>100</v>
      </c>
      <c r="T17" s="25" t="str">
        <f t="shared" si="2"/>
        <v>jor</v>
      </c>
      <c r="U17" s="25" t="s">
        <v>103</v>
      </c>
    </row>
    <row r="18" spans="4:21" x14ac:dyDescent="0.3">
      <c r="D18">
        <v>8</v>
      </c>
      <c r="E18" s="26" t="str">
        <f t="shared" si="0"/>
        <v>elec_e8113</v>
      </c>
      <c r="F18" s="20" t="str">
        <f t="shared" si="1"/>
        <v>elec-e8113</v>
      </c>
      <c r="G18" s="27" t="s">
        <v>104</v>
      </c>
      <c r="H18" s="27" t="s">
        <v>129</v>
      </c>
      <c r="I18" s="27"/>
      <c r="J18" s="33"/>
      <c r="K18" s="27" t="s">
        <v>81</v>
      </c>
      <c r="L18" s="27" t="s">
        <v>82</v>
      </c>
      <c r="M18" s="28"/>
      <c r="N18" s="25"/>
      <c r="O18" s="25" t="s">
        <v>102</v>
      </c>
      <c r="P18" s="25"/>
      <c r="Q18" s="25" t="s">
        <v>99</v>
      </c>
      <c r="R18" s="25" t="s">
        <v>86</v>
      </c>
      <c r="S18" s="25" t="s">
        <v>100</v>
      </c>
      <c r="T18" s="25" t="str">
        <f t="shared" si="2"/>
        <v>ilk</v>
      </c>
      <c r="U18" s="25" t="s">
        <v>105</v>
      </c>
    </row>
    <row r="19" spans="4:21" x14ac:dyDescent="0.3">
      <c r="D19">
        <v>9</v>
      </c>
      <c r="E19" s="26" t="str">
        <f t="shared" si="0"/>
        <v>elec_e8114</v>
      </c>
      <c r="F19" s="20" t="str">
        <f t="shared" si="1"/>
        <v>elec-e8114</v>
      </c>
      <c r="G19" s="27" t="s">
        <v>106</v>
      </c>
      <c r="H19" s="27" t="s">
        <v>130</v>
      </c>
      <c r="I19" s="27"/>
      <c r="J19" s="33"/>
      <c r="K19" s="27" t="s">
        <v>81</v>
      </c>
      <c r="L19" s="27" t="s">
        <v>82</v>
      </c>
      <c r="M19" s="28"/>
      <c r="N19" s="25"/>
      <c r="O19" s="25" t="s">
        <v>102</v>
      </c>
      <c r="P19" s="25"/>
      <c r="Q19" s="25" t="s">
        <v>99</v>
      </c>
      <c r="R19" s="25" t="s">
        <v>86</v>
      </c>
      <c r="S19" s="25" t="s">
        <v>100</v>
      </c>
      <c r="T19" s="25" t="str">
        <f t="shared" si="2"/>
        <v>sep</v>
      </c>
      <c r="U19" s="25" t="s">
        <v>107</v>
      </c>
    </row>
    <row r="20" spans="4:21" x14ac:dyDescent="0.3">
      <c r="D20">
        <v>10</v>
      </c>
      <c r="E20" s="26" t="str">
        <f t="shared" si="0"/>
        <v>elec_e8115</v>
      </c>
      <c r="F20" s="20" t="str">
        <f t="shared" si="1"/>
        <v>elec-e8115</v>
      </c>
      <c r="G20" s="27" t="s">
        <v>108</v>
      </c>
      <c r="H20" s="27" t="s">
        <v>131</v>
      </c>
      <c r="I20" s="27"/>
      <c r="J20" s="33"/>
      <c r="K20" s="27" t="s">
        <v>81</v>
      </c>
      <c r="L20" s="27" t="s">
        <v>82</v>
      </c>
      <c r="M20" s="28"/>
      <c r="N20" s="25"/>
      <c r="O20" s="25" t="s">
        <v>102</v>
      </c>
      <c r="P20" s="25"/>
      <c r="Q20" s="25" t="s">
        <v>99</v>
      </c>
      <c r="R20" s="25" t="s">
        <v>86</v>
      </c>
      <c r="S20" s="25" t="s">
        <v>100</v>
      </c>
      <c r="T20" s="25" t="str">
        <f t="shared" si="2"/>
        <v>qua</v>
      </c>
      <c r="U20" s="25" t="s">
        <v>109</v>
      </c>
    </row>
    <row r="21" spans="4:21" x14ac:dyDescent="0.3">
      <c r="D21">
        <v>11</v>
      </c>
      <c r="E21" s="26" t="str">
        <f t="shared" si="0"/>
        <v>elec_e8116</v>
      </c>
      <c r="F21" s="20" t="str">
        <f t="shared" si="1"/>
        <v>elec-e8116</v>
      </c>
      <c r="G21" s="27" t="s">
        <v>110</v>
      </c>
      <c r="H21" s="27" t="s">
        <v>132</v>
      </c>
      <c r="I21" s="27"/>
      <c r="J21" s="33"/>
      <c r="K21" s="27" t="s">
        <v>81</v>
      </c>
      <c r="L21" s="27"/>
      <c r="M21" s="28"/>
      <c r="N21" s="25"/>
      <c r="O21" s="25" t="s">
        <v>102</v>
      </c>
      <c r="P21" s="25"/>
      <c r="Q21" s="25" t="s">
        <v>85</v>
      </c>
      <c r="R21" s="25" t="s">
        <v>111</v>
      </c>
      <c r="S21" s="25"/>
      <c r="T21" s="25" t="str">
        <f t="shared" si="2"/>
        <v>kai</v>
      </c>
      <c r="U21" s="25" t="s">
        <v>88</v>
      </c>
    </row>
    <row r="22" spans="4:21" x14ac:dyDescent="0.3">
      <c r="D22">
        <v>12</v>
      </c>
      <c r="E22" s="26" t="str">
        <f t="shared" si="0"/>
        <v>elec_e8117</v>
      </c>
      <c r="F22" s="20" t="str">
        <f t="shared" si="1"/>
        <v>elec-e8117</v>
      </c>
      <c r="G22" s="27" t="s">
        <v>112</v>
      </c>
      <c r="H22" s="27" t="s">
        <v>133</v>
      </c>
      <c r="I22" s="27"/>
      <c r="J22" s="33"/>
      <c r="K22" s="27" t="s">
        <v>81</v>
      </c>
      <c r="L22" s="27"/>
      <c r="M22" s="28"/>
      <c r="N22" s="25"/>
      <c r="O22" s="25" t="s">
        <v>102</v>
      </c>
      <c r="P22" s="25"/>
      <c r="Q22" s="25" t="s">
        <v>85</v>
      </c>
      <c r="R22" s="25" t="s">
        <v>111</v>
      </c>
      <c r="S22" s="25"/>
      <c r="T22" s="25" t="str">
        <f t="shared" si="2"/>
        <v>rob</v>
      </c>
      <c r="U22" s="25" t="s">
        <v>113</v>
      </c>
    </row>
    <row r="23" spans="4:21" x14ac:dyDescent="0.3">
      <c r="D23">
        <v>13</v>
      </c>
      <c r="E23" s="26" t="str">
        <f t="shared" si="0"/>
        <v>elec_e8118</v>
      </c>
      <c r="F23" s="20" t="str">
        <f t="shared" si="1"/>
        <v>elec-e8118</v>
      </c>
      <c r="G23" s="27" t="s">
        <v>114</v>
      </c>
      <c r="H23" s="27" t="s">
        <v>134</v>
      </c>
      <c r="I23" s="27"/>
      <c r="J23" s="33"/>
      <c r="K23" s="27" t="s">
        <v>81</v>
      </c>
      <c r="L23" s="27"/>
      <c r="M23" s="28"/>
      <c r="N23" s="25"/>
      <c r="O23" s="25" t="s">
        <v>115</v>
      </c>
      <c r="P23" s="25"/>
      <c r="Q23" s="25" t="s">
        <v>85</v>
      </c>
      <c r="R23" s="25" t="s">
        <v>111</v>
      </c>
      <c r="S23" s="25"/>
      <c r="T23" s="25" t="str">
        <f t="shared" si="2"/>
        <v>vil</v>
      </c>
      <c r="U23" s="25" t="s">
        <v>116</v>
      </c>
    </row>
    <row r="24" spans="4:21" x14ac:dyDescent="0.3">
      <c r="D24">
        <v>14</v>
      </c>
      <c r="E24" s="26" t="str">
        <f t="shared" si="0"/>
        <v>elec_e8119</v>
      </c>
      <c r="F24" s="20" t="str">
        <f t="shared" si="1"/>
        <v>elec-e8119</v>
      </c>
      <c r="G24" s="27" t="s">
        <v>117</v>
      </c>
      <c r="H24" s="27" t="s">
        <v>135</v>
      </c>
      <c r="I24" s="27"/>
      <c r="J24" s="33"/>
      <c r="K24" s="27" t="s">
        <v>81</v>
      </c>
      <c r="L24" s="27"/>
      <c r="M24" s="28"/>
      <c r="N24" s="25"/>
      <c r="O24" s="25" t="s">
        <v>115</v>
      </c>
      <c r="P24" s="25"/>
      <c r="Q24" s="25" t="s">
        <v>99</v>
      </c>
      <c r="R24" s="25" t="s">
        <v>111</v>
      </c>
      <c r="S24" s="25"/>
      <c r="T24" s="25" t="str">
        <f t="shared" si="2"/>
        <v>vil</v>
      </c>
      <c r="U24" s="25" t="s">
        <v>116</v>
      </c>
    </row>
    <row r="25" spans="4:21" x14ac:dyDescent="0.3">
      <c r="D25">
        <v>15</v>
      </c>
      <c r="E25" s="26" t="str">
        <f t="shared" si="0"/>
        <v>elec_l8120</v>
      </c>
      <c r="F25" s="20" t="str">
        <f t="shared" si="1"/>
        <v>elec-l8120</v>
      </c>
      <c r="G25" s="27" t="s">
        <v>118</v>
      </c>
      <c r="H25" s="27" t="s">
        <v>136</v>
      </c>
      <c r="I25" s="27"/>
      <c r="J25" s="33"/>
      <c r="K25" s="27" t="s">
        <v>81</v>
      </c>
      <c r="L25" s="27"/>
      <c r="M25" s="28"/>
      <c r="N25" s="25"/>
      <c r="O25" s="25" t="s">
        <v>115</v>
      </c>
      <c r="P25" s="25"/>
      <c r="Q25" s="25" t="s">
        <v>99</v>
      </c>
      <c r="R25" s="25" t="s">
        <v>111</v>
      </c>
      <c r="S25" s="25"/>
      <c r="T25" s="25" t="str">
        <f t="shared" si="2"/>
        <v>nnn</v>
      </c>
      <c r="U25" s="25" t="s">
        <v>119</v>
      </c>
    </row>
    <row r="26" spans="4:21" x14ac:dyDescent="0.3">
      <c r="D26">
        <v>16</v>
      </c>
      <c r="E26" s="26" t="str">
        <f t="shared" si="0"/>
        <v>elec_l8121</v>
      </c>
      <c r="F26" s="20" t="str">
        <f t="shared" si="1"/>
        <v>elec-l8121</v>
      </c>
      <c r="G26" s="27" t="s">
        <v>120</v>
      </c>
      <c r="H26" s="27" t="s">
        <v>137</v>
      </c>
      <c r="I26" s="27"/>
      <c r="J26" s="33"/>
      <c r="K26" s="27" t="s">
        <v>81</v>
      </c>
      <c r="L26" s="27"/>
      <c r="M26" s="28"/>
      <c r="N26" s="25"/>
      <c r="O26" s="25" t="s">
        <v>115</v>
      </c>
      <c r="P26" s="25"/>
      <c r="Q26" s="25" t="s">
        <v>99</v>
      </c>
      <c r="R26" s="25" t="s">
        <v>111</v>
      </c>
      <c r="S26" s="25"/>
      <c r="T26" s="25" t="str">
        <f t="shared" si="2"/>
        <v>mmm</v>
      </c>
      <c r="U26" s="25" t="s">
        <v>121</v>
      </c>
    </row>
    <row r="27" spans="4:21" x14ac:dyDescent="0.3">
      <c r="D27" s="29">
        <v>17</v>
      </c>
      <c r="E27" s="26" t="str">
        <f t="shared" si="0"/>
        <v/>
      </c>
      <c r="F27" s="20" t="str">
        <f t="shared" ref="F27:F45" si="3">IF(H27="","",LOWER(LEFT(H27,FIND(" ",H27)-1)))</f>
        <v/>
      </c>
      <c r="G27" s="27"/>
      <c r="H27" s="27"/>
      <c r="I27" s="27"/>
      <c r="J27" s="33"/>
      <c r="K27" s="27"/>
      <c r="L27" s="27"/>
      <c r="M27" s="27"/>
      <c r="N27" s="27"/>
      <c r="O27" s="27"/>
      <c r="P27" s="27"/>
      <c r="Q27" s="27"/>
      <c r="R27" s="27"/>
      <c r="S27" s="27"/>
      <c r="T27" s="27" t="str">
        <f t="shared" si="2"/>
        <v/>
      </c>
      <c r="U27" s="27"/>
    </row>
    <row r="28" spans="4:21" x14ac:dyDescent="0.3">
      <c r="D28" s="29">
        <v>18</v>
      </c>
      <c r="E28" s="26" t="str">
        <f t="shared" si="0"/>
        <v/>
      </c>
      <c r="F28" s="20" t="str">
        <f t="shared" si="3"/>
        <v/>
      </c>
      <c r="G28" s="27"/>
      <c r="H28" s="27"/>
      <c r="I28" s="27"/>
      <c r="J28" s="33"/>
      <c r="K28" s="27"/>
      <c r="L28" s="27"/>
      <c r="M28" s="27"/>
      <c r="N28" s="27"/>
      <c r="O28" s="27"/>
      <c r="P28" s="27"/>
      <c r="Q28" s="27"/>
      <c r="R28" s="27"/>
      <c r="S28" s="27"/>
      <c r="T28" s="27" t="str">
        <f t="shared" si="2"/>
        <v/>
      </c>
      <c r="U28" s="27"/>
    </row>
    <row r="29" spans="4:21" x14ac:dyDescent="0.3">
      <c r="D29" s="29">
        <v>19</v>
      </c>
      <c r="E29" s="26" t="str">
        <f t="shared" si="0"/>
        <v/>
      </c>
      <c r="F29" s="20" t="str">
        <f t="shared" si="3"/>
        <v/>
      </c>
      <c r="G29" s="27"/>
      <c r="H29" s="27"/>
      <c r="I29" s="27"/>
      <c r="J29" s="33"/>
      <c r="K29" s="27"/>
      <c r="L29" s="27"/>
      <c r="M29" s="27"/>
      <c r="N29" s="27"/>
      <c r="O29" s="27"/>
      <c r="P29" s="27"/>
      <c r="Q29" s="27"/>
      <c r="R29" s="27"/>
      <c r="S29" s="27"/>
      <c r="T29" s="27" t="str">
        <f t="shared" si="2"/>
        <v/>
      </c>
      <c r="U29" s="27"/>
    </row>
    <row r="30" spans="4:21" x14ac:dyDescent="0.3">
      <c r="D30" s="29">
        <v>20</v>
      </c>
      <c r="E30" s="26" t="str">
        <f t="shared" si="0"/>
        <v/>
      </c>
      <c r="F30" s="20" t="str">
        <f t="shared" si="3"/>
        <v/>
      </c>
      <c r="G30" s="27"/>
      <c r="H30" s="27"/>
      <c r="I30" s="27"/>
      <c r="J30" s="33"/>
      <c r="K30" s="27"/>
      <c r="L30" s="27"/>
      <c r="M30" s="27"/>
      <c r="N30" s="27"/>
      <c r="O30" s="27"/>
      <c r="P30" s="27"/>
      <c r="Q30" s="27"/>
      <c r="R30" s="27"/>
      <c r="S30" s="27"/>
      <c r="T30" s="27" t="str">
        <f t="shared" si="2"/>
        <v/>
      </c>
      <c r="U30" s="27"/>
    </row>
    <row r="31" spans="4:21" x14ac:dyDescent="0.3">
      <c r="D31" s="29">
        <v>21</v>
      </c>
      <c r="E31" s="26" t="str">
        <f t="shared" si="0"/>
        <v/>
      </c>
      <c r="F31" s="20" t="str">
        <f t="shared" si="3"/>
        <v/>
      </c>
      <c r="G31" s="27"/>
      <c r="H31" s="27"/>
      <c r="I31" s="27"/>
      <c r="J31" s="33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4:21" x14ac:dyDescent="0.3">
      <c r="D32" s="29">
        <v>22</v>
      </c>
      <c r="E32" s="26" t="str">
        <f t="shared" si="0"/>
        <v/>
      </c>
      <c r="F32" s="20" t="str">
        <f t="shared" si="3"/>
        <v/>
      </c>
      <c r="G32" s="27"/>
      <c r="H32" s="27"/>
      <c r="I32" s="27"/>
      <c r="J32" s="33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4:21" x14ac:dyDescent="0.3">
      <c r="D33" s="29">
        <v>23</v>
      </c>
      <c r="E33" s="26" t="str">
        <f t="shared" si="0"/>
        <v/>
      </c>
      <c r="F33" s="20" t="str">
        <f t="shared" si="3"/>
        <v/>
      </c>
      <c r="G33" s="27"/>
      <c r="H33" s="27"/>
      <c r="I33" s="27"/>
      <c r="J33" s="3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4:21" x14ac:dyDescent="0.3">
      <c r="D34" s="29">
        <v>24</v>
      </c>
      <c r="E34" s="26" t="str">
        <f t="shared" si="0"/>
        <v/>
      </c>
      <c r="F34" s="20" t="str">
        <f t="shared" si="3"/>
        <v/>
      </c>
      <c r="G34" s="27"/>
      <c r="H34" s="27"/>
      <c r="I34" s="27"/>
      <c r="J34" s="33"/>
      <c r="K34" s="27"/>
      <c r="L34" s="27"/>
      <c r="M34" s="27"/>
      <c r="N34" s="25"/>
      <c r="O34" s="27"/>
      <c r="P34" s="27"/>
      <c r="Q34" s="27"/>
      <c r="R34" s="27"/>
      <c r="S34" s="25"/>
      <c r="T34" s="25"/>
      <c r="U34" s="25"/>
    </row>
    <row r="35" spans="4:21" x14ac:dyDescent="0.3">
      <c r="D35" s="29">
        <v>25</v>
      </c>
      <c r="E35" s="26" t="str">
        <f t="shared" si="0"/>
        <v/>
      </c>
      <c r="F35" s="20" t="str">
        <f t="shared" si="3"/>
        <v/>
      </c>
      <c r="G35" s="27"/>
      <c r="H35" s="27"/>
      <c r="I35" s="27"/>
      <c r="J35" s="33"/>
      <c r="K35" s="27"/>
      <c r="L35" s="27"/>
      <c r="M35" s="27"/>
      <c r="N35" s="25"/>
      <c r="O35" s="27"/>
      <c r="P35" s="27"/>
      <c r="Q35" s="27"/>
      <c r="R35" s="27"/>
      <c r="S35" s="25"/>
      <c r="T35" s="25"/>
      <c r="U35" s="25"/>
    </row>
    <row r="36" spans="4:21" x14ac:dyDescent="0.3">
      <c r="D36" s="29">
        <v>26</v>
      </c>
      <c r="E36" s="26" t="str">
        <f t="shared" si="0"/>
        <v/>
      </c>
      <c r="F36" s="20" t="str">
        <f t="shared" si="3"/>
        <v/>
      </c>
      <c r="G36" s="27"/>
      <c r="H36" s="27"/>
      <c r="I36" s="27"/>
      <c r="J36" s="33"/>
      <c r="K36" s="27"/>
      <c r="L36" s="27"/>
      <c r="M36" s="27"/>
      <c r="N36" s="25"/>
      <c r="O36" s="27"/>
      <c r="P36" s="27"/>
      <c r="Q36" s="27"/>
      <c r="R36" s="27"/>
      <c r="S36" s="25"/>
      <c r="T36" s="25"/>
      <c r="U36" s="25"/>
    </row>
    <row r="37" spans="4:21" x14ac:dyDescent="0.3">
      <c r="D37" s="29">
        <v>27</v>
      </c>
      <c r="E37" s="26" t="str">
        <f t="shared" si="0"/>
        <v/>
      </c>
      <c r="F37" s="20" t="str">
        <f t="shared" si="3"/>
        <v/>
      </c>
      <c r="G37" s="27"/>
      <c r="H37" s="27"/>
      <c r="I37" s="27"/>
      <c r="J37" s="33"/>
      <c r="K37" s="27"/>
      <c r="L37" s="27"/>
      <c r="M37" s="27"/>
      <c r="N37" s="25"/>
      <c r="O37" s="27"/>
      <c r="P37" s="27"/>
      <c r="Q37" s="27"/>
      <c r="R37" s="27"/>
      <c r="S37" s="25"/>
      <c r="T37" s="25"/>
      <c r="U37" s="25"/>
    </row>
    <row r="38" spans="4:21" x14ac:dyDescent="0.3">
      <c r="D38" s="29">
        <v>28</v>
      </c>
      <c r="E38" s="26" t="str">
        <f t="shared" si="0"/>
        <v/>
      </c>
      <c r="F38" s="20" t="str">
        <f t="shared" si="3"/>
        <v/>
      </c>
      <c r="G38" s="27"/>
      <c r="H38" s="27"/>
      <c r="I38" s="27"/>
      <c r="J38" s="33"/>
      <c r="K38" s="27"/>
      <c r="L38" s="27"/>
      <c r="M38" s="27"/>
      <c r="N38" s="25"/>
      <c r="O38" s="27"/>
      <c r="P38" s="27"/>
      <c r="Q38" s="27"/>
      <c r="R38" s="27"/>
      <c r="S38" s="25"/>
      <c r="T38" s="25"/>
      <c r="U38" s="25"/>
    </row>
    <row r="39" spans="4:21" x14ac:dyDescent="0.3">
      <c r="D39" s="29">
        <v>29</v>
      </c>
      <c r="E39" s="26" t="str">
        <f t="shared" si="0"/>
        <v/>
      </c>
      <c r="F39" s="20" t="str">
        <f t="shared" si="3"/>
        <v/>
      </c>
      <c r="G39" s="27"/>
      <c r="H39" s="27"/>
      <c r="I39" s="27"/>
      <c r="J39" s="33"/>
      <c r="K39" s="27"/>
      <c r="L39" s="27"/>
      <c r="M39" s="27"/>
      <c r="N39" s="25"/>
      <c r="O39" s="27"/>
      <c r="P39" s="27"/>
      <c r="Q39" s="27"/>
      <c r="R39" s="27"/>
      <c r="S39" s="25"/>
      <c r="T39" s="25"/>
      <c r="U39" s="25"/>
    </row>
    <row r="40" spans="4:21" x14ac:dyDescent="0.3">
      <c r="D40" s="29">
        <v>30</v>
      </c>
      <c r="E40" s="26" t="str">
        <f t="shared" si="0"/>
        <v/>
      </c>
      <c r="F40" s="20" t="str">
        <f t="shared" si="3"/>
        <v/>
      </c>
      <c r="G40" s="27"/>
      <c r="H40" s="27"/>
      <c r="I40" s="27"/>
      <c r="J40" s="33"/>
      <c r="K40" s="27"/>
      <c r="L40" s="27"/>
      <c r="M40" s="27"/>
      <c r="N40" s="25"/>
      <c r="O40" s="27"/>
      <c r="P40" s="27"/>
      <c r="Q40" s="27"/>
      <c r="R40" s="27"/>
      <c r="S40" s="25"/>
      <c r="T40" s="25"/>
      <c r="U40" s="25"/>
    </row>
    <row r="41" spans="4:21" x14ac:dyDescent="0.3">
      <c r="D41" s="29">
        <v>31</v>
      </c>
      <c r="E41" s="26" t="str">
        <f t="shared" si="0"/>
        <v/>
      </c>
      <c r="F41" s="20" t="str">
        <f t="shared" si="3"/>
        <v/>
      </c>
      <c r="G41" s="27"/>
      <c r="H41" s="27"/>
      <c r="I41" s="27"/>
      <c r="J41" s="33"/>
      <c r="K41" s="27"/>
      <c r="L41" s="27"/>
      <c r="M41" s="27"/>
      <c r="N41" s="25"/>
      <c r="O41" s="27"/>
      <c r="P41" s="27"/>
      <c r="Q41" s="27"/>
      <c r="R41" s="27"/>
      <c r="S41" s="25"/>
      <c r="T41" s="25"/>
      <c r="U41" s="25"/>
    </row>
    <row r="42" spans="4:21" x14ac:dyDescent="0.3">
      <c r="D42" s="29">
        <v>32</v>
      </c>
      <c r="E42" s="26" t="str">
        <f t="shared" si="0"/>
        <v/>
      </c>
      <c r="F42" s="20" t="str">
        <f t="shared" si="3"/>
        <v/>
      </c>
      <c r="G42" s="27"/>
      <c r="H42" s="27"/>
      <c r="I42" s="27"/>
      <c r="J42" s="33"/>
      <c r="K42" s="27"/>
      <c r="L42" s="27"/>
      <c r="M42" s="27"/>
      <c r="N42" s="25"/>
      <c r="O42" s="27"/>
      <c r="P42" s="27"/>
      <c r="Q42" s="27"/>
      <c r="R42" s="27"/>
      <c r="S42" s="25"/>
      <c r="T42" s="25"/>
      <c r="U42" s="25"/>
    </row>
    <row r="43" spans="4:21" x14ac:dyDescent="0.3">
      <c r="D43" s="29">
        <v>33</v>
      </c>
      <c r="E43" s="26" t="str">
        <f t="shared" si="0"/>
        <v/>
      </c>
      <c r="F43" s="20" t="str">
        <f t="shared" si="3"/>
        <v/>
      </c>
      <c r="G43" s="27"/>
      <c r="H43" s="27"/>
      <c r="I43" s="27"/>
      <c r="J43" s="33"/>
      <c r="K43" s="27"/>
      <c r="L43" s="27"/>
      <c r="M43" s="27"/>
      <c r="N43" s="25"/>
      <c r="O43" s="27"/>
      <c r="P43" s="27"/>
      <c r="Q43" s="27"/>
      <c r="R43" s="27"/>
      <c r="S43" s="25"/>
      <c r="T43" s="25"/>
      <c r="U43" s="25"/>
    </row>
    <row r="44" spans="4:21" x14ac:dyDescent="0.3">
      <c r="D44" s="29">
        <v>34</v>
      </c>
      <c r="E44" s="26" t="str">
        <f t="shared" si="0"/>
        <v/>
      </c>
      <c r="F44" s="20" t="str">
        <f t="shared" si="3"/>
        <v/>
      </c>
      <c r="G44" s="27"/>
      <c r="H44" s="27"/>
      <c r="I44" s="27"/>
      <c r="J44" s="33"/>
      <c r="K44" s="27"/>
      <c r="L44" s="27"/>
      <c r="M44" s="27"/>
      <c r="N44" s="25"/>
      <c r="O44" s="27"/>
      <c r="P44" s="27"/>
      <c r="Q44" s="27"/>
      <c r="R44" s="27"/>
      <c r="S44" s="25"/>
      <c r="T44" s="25"/>
      <c r="U44" s="25"/>
    </row>
    <row r="45" spans="4:21" x14ac:dyDescent="0.3">
      <c r="D45" s="29">
        <v>35</v>
      </c>
      <c r="E45" s="30" t="str">
        <f t="shared" si="0"/>
        <v/>
      </c>
      <c r="F45" s="21" t="str">
        <f t="shared" si="3"/>
        <v/>
      </c>
      <c r="G45" s="31"/>
      <c r="H45" s="31"/>
      <c r="I45" s="31"/>
      <c r="J45" s="34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Schedule1</vt:lpstr>
      <vt:lpstr>Schedule2</vt:lpstr>
      <vt:lpstr>Schedule4</vt:lpstr>
      <vt:lpstr>Schedule5</vt:lpstr>
      <vt:lpstr>ScheduleFall</vt:lpstr>
      <vt:lpstr>ScheduleSpring</vt:lpstr>
      <vt:lpstr>CourseList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2015-02-08T11:10:26Z</dcterms:created>
  <dc:creator>Apache POI</dc:creator>
  <cp:lastModifiedBy>Pekka Aarnio</cp:lastModifiedBy>
  <dcterms:modified xsi:type="dcterms:W3CDTF">2015-03-21T10:12:02Z</dcterms:modified>
</cp:coreProperties>
</file>