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MainInfo" sheetId="3" r:id="rId1"/>
    <sheet name="ZipFiles_U1_sub1" sheetId="4" r:id="rId2"/>
    <sheet name="Results_U1E1_1_sub1" sheetId="5" r:id="rId3"/>
    <sheet name="Results_U1E2_1_sub1" sheetId="2" r:id="rId4"/>
    <sheet name="Results_U1E3_1_sub1" sheetId="6" r:id="rId5"/>
    <sheet name="Results_U1EX_X_sub1" sheetId="7" r:id="rId6"/>
  </sheets>
  <calcPr calcId="145621"/>
</workbook>
</file>

<file path=xl/calcChain.xml><?xml version="1.0" encoding="utf-8"?>
<calcChain xmlns="http://schemas.openxmlformats.org/spreadsheetml/2006/main">
  <c r="B12" i="4" l="1"/>
  <c r="C12" i="4"/>
  <c r="D12" i="4"/>
  <c r="E12" i="4"/>
  <c r="F12" i="4" s="1"/>
  <c r="B13" i="4"/>
  <c r="C13" i="4"/>
  <c r="D13" i="4"/>
  <c r="E13" i="4"/>
  <c r="F13" i="4" s="1"/>
  <c r="B14" i="4"/>
  <c r="C14" i="4"/>
  <c r="D14" i="4"/>
  <c r="E14" i="4"/>
  <c r="F14" i="4" s="1"/>
  <c r="E11" i="4"/>
  <c r="D11" i="4"/>
  <c r="C11" i="4"/>
  <c r="B11" i="4"/>
  <c r="K15" i="4"/>
  <c r="K16" i="4"/>
  <c r="B15" i="4" s="1"/>
  <c r="K17" i="4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B32" i="4" l="1"/>
  <c r="D36" i="4"/>
  <c r="K28" i="4"/>
  <c r="K29" i="4" s="1"/>
  <c r="K30" i="4" s="1"/>
  <c r="K31" i="4" s="1"/>
  <c r="K32" i="4" s="1"/>
  <c r="K33" i="4" s="1"/>
  <c r="K34" i="4" s="1"/>
  <c r="C36" i="4"/>
  <c r="D34" i="4"/>
  <c r="E32" i="4"/>
  <c r="F32" i="4" s="1"/>
  <c r="E37" i="4"/>
  <c r="F37" i="4" s="1"/>
  <c r="C35" i="4"/>
  <c r="C33" i="4"/>
  <c r="E31" i="4"/>
  <c r="F31" i="4" s="1"/>
  <c r="E36" i="4"/>
  <c r="F36" i="4" s="1"/>
  <c r="B34" i="4"/>
  <c r="C32" i="4"/>
  <c r="C29" i="4"/>
  <c r="B25" i="4"/>
  <c r="C23" i="4"/>
  <c r="E21" i="4"/>
  <c r="F21" i="4" s="1"/>
  <c r="B19" i="4"/>
  <c r="D17" i="4"/>
  <c r="C27" i="4"/>
  <c r="D21" i="4"/>
  <c r="D25" i="4"/>
  <c r="C21" i="4"/>
  <c r="B30" i="4"/>
  <c r="E26" i="4"/>
  <c r="F26" i="4" s="1"/>
  <c r="B24" i="4"/>
  <c r="D22" i="4"/>
  <c r="E20" i="4"/>
  <c r="F20" i="4" s="1"/>
  <c r="C18" i="4"/>
  <c r="D16" i="4"/>
  <c r="E15" i="4"/>
  <c r="F15" i="4" s="1"/>
  <c r="B28" i="4"/>
  <c r="E24" i="4"/>
  <c r="F24" i="4" s="1"/>
  <c r="B23" i="4"/>
  <c r="C22" i="4"/>
  <c r="D20" i="4"/>
  <c r="E19" i="4"/>
  <c r="F19" i="4" s="1"/>
  <c r="B18" i="4"/>
  <c r="C17" i="4"/>
  <c r="C16" i="4"/>
  <c r="D15" i="4"/>
  <c r="E28" i="4"/>
  <c r="F28" i="4" s="1"/>
  <c r="C26" i="4"/>
  <c r="D24" i="4"/>
  <c r="E23" i="4"/>
  <c r="F23" i="4" s="1"/>
  <c r="B22" i="4"/>
  <c r="C20" i="4"/>
  <c r="D19" i="4"/>
  <c r="E18" i="4"/>
  <c r="F18" i="4" s="1"/>
  <c r="B17" i="4"/>
  <c r="B16" i="4"/>
  <c r="C15" i="4"/>
  <c r="C30" i="4"/>
  <c r="D28" i="4"/>
  <c r="E27" i="4"/>
  <c r="F27" i="4" s="1"/>
  <c r="B26" i="4"/>
  <c r="C24" i="4"/>
  <c r="D23" i="4"/>
  <c r="E22" i="4"/>
  <c r="F22" i="4" s="1"/>
  <c r="B21" i="4"/>
  <c r="B20" i="4"/>
  <c r="C19" i="4"/>
  <c r="D18" i="4"/>
  <c r="E17" i="4"/>
  <c r="F17" i="4" s="1"/>
  <c r="E16" i="4"/>
  <c r="F16" i="4" s="1"/>
  <c r="H4" i="4"/>
  <c r="E34" i="4" l="1"/>
  <c r="F34" i="4" s="1"/>
  <c r="C25" i="4"/>
  <c r="D29" i="4"/>
  <c r="B27" i="4"/>
  <c r="D26" i="4"/>
  <c r="E25" i="4"/>
  <c r="F25" i="4" s="1"/>
  <c r="D27" i="4"/>
  <c r="B33" i="4"/>
  <c r="D37" i="4"/>
  <c r="C34" i="4"/>
  <c r="B31" i="4"/>
  <c r="D35" i="4"/>
  <c r="C37" i="4"/>
  <c r="E33" i="4"/>
  <c r="F33" i="4" s="1"/>
  <c r="D30" i="4"/>
  <c r="E30" i="4"/>
  <c r="F30" i="4" s="1"/>
  <c r="C28" i="4"/>
  <c r="E29" i="4"/>
  <c r="F29" i="4" s="1"/>
  <c r="B29" i="4"/>
  <c r="D31" i="4"/>
  <c r="B35" i="4"/>
  <c r="D32" i="4"/>
  <c r="B36" i="4"/>
  <c r="D33" i="4"/>
  <c r="B37" i="4"/>
  <c r="E35" i="4"/>
  <c r="F35" i="4" s="1"/>
  <c r="C31" i="4"/>
  <c r="F11" i="4"/>
  <c r="K12" i="4"/>
  <c r="K13" i="4"/>
  <c r="K14" i="4" s="1"/>
  <c r="K11" i="4"/>
  <c r="E9" i="4" l="1"/>
  <c r="C5" i="3"/>
  <c r="C6" i="3" l="1"/>
  <c r="C43" i="3" l="1"/>
  <c r="C2" i="3"/>
  <c r="C33" i="3"/>
  <c r="C23" i="3"/>
  <c r="C13" i="3"/>
</calcChain>
</file>

<file path=xl/sharedStrings.xml><?xml version="1.0" encoding="utf-8"?>
<sst xmlns="http://schemas.openxmlformats.org/spreadsheetml/2006/main" count="306" uniqueCount="156">
  <si>
    <t>Submit Zip</t>
  </si>
  <si>
    <t>Nr</t>
  </si>
  <si>
    <t>Surname</t>
  </si>
  <si>
    <t>First Name</t>
  </si>
  <si>
    <t>Order</t>
  </si>
  <si>
    <t>Student Submits</t>
  </si>
  <si>
    <t>Points</t>
  </si>
  <si>
    <t>Feedback</t>
  </si>
  <si>
    <t>Results</t>
  </si>
  <si>
    <t>Zip</t>
  </si>
  <si>
    <t>Testcase1</t>
  </si>
  <si>
    <t>Testcase2</t>
  </si>
  <si>
    <t>Testcase3</t>
  </si>
  <si>
    <t>Testcase4</t>
  </si>
  <si>
    <t>MainInfo</t>
  </si>
  <si>
    <t>TaskFlowXmlFile</t>
  </si>
  <si>
    <t>Key</t>
  </si>
  <si>
    <t>Value</t>
  </si>
  <si>
    <t>ZipFilesSheet</t>
  </si>
  <si>
    <t>ResultsSheet</t>
  </si>
  <si>
    <t>ZipFileCount</t>
  </si>
  <si>
    <t>StudentZipFileFolder</t>
  </si>
  <si>
    <t>ReferenceZipFileFolder</t>
  </si>
  <si>
    <t>ReferenceZipFile</t>
  </si>
  <si>
    <t>KeyFirstRow</t>
  </si>
  <si>
    <t>KeyLastRow</t>
  </si>
  <si>
    <t>SELECT TASKFLOW Nr:</t>
  </si>
  <si>
    <t>TASKFLOW ROWS</t>
  </si>
  <si>
    <t>Points TC1</t>
  </si>
  <si>
    <t>Points TC2</t>
  </si>
  <si>
    <t>Points TC3</t>
  </si>
  <si>
    <t>Points TC4</t>
  </si>
  <si>
    <t>Round_U1_sub1_100000.zip</t>
  </si>
  <si>
    <t>Round_U1_sub1_100001.zip</t>
  </si>
  <si>
    <t>Round_U1_sub1_100002.zip</t>
  </si>
  <si>
    <t>Round_U1_sub1_100003.zip</t>
  </si>
  <si>
    <t>Round_U1_sub1_reference.zip</t>
  </si>
  <si>
    <t>Results_U1E2_1_sub1</t>
  </si>
  <si>
    <t>Results_U1E1_1_sub1</t>
  </si>
  <si>
    <t>Points TC5</t>
  </si>
  <si>
    <t>Points TC6</t>
  </si>
  <si>
    <t>Testcase5</t>
  </si>
  <si>
    <t>Testcase6</t>
  </si>
  <si>
    <t>Errors</t>
  </si>
  <si>
    <t>ZipFiles_U1_sub1</t>
  </si>
  <si>
    <t>Results_U1E3_1_sub1</t>
  </si>
  <si>
    <t>submit/</t>
  </si>
  <si>
    <t>taskflow/taskflow_U1E2_1_sub1.xml</t>
  </si>
  <si>
    <t>taskflow/taskflow_U1E3_1_sub1.xml</t>
  </si>
  <si>
    <t>taskflow/taskflow_U1E1_1_sub1.xml</t>
  </si>
  <si>
    <t>TASKFLOW</t>
  </si>
  <si>
    <t>U1E1_1</t>
  </si>
  <si>
    <t>U1E2_1</t>
  </si>
  <si>
    <t>U1E3_1</t>
  </si>
  <si>
    <t>StudentSheet</t>
  </si>
  <si>
    <t>U1EX_X</t>
  </si>
  <si>
    <t>taskflow/taskflow_U1EX_X_sub1.xml</t>
  </si>
  <si>
    <t>Results_U1EX_X_sub1</t>
  </si>
  <si>
    <t>STD:STU(1) TCASE(1)  FLOW(true) MSG(OPER_STD:TCASE(1):EQUAL
)</t>
  </si>
  <si>
    <t>STD:STU(1) TCASE(2)  FLOW(true) MSG(OPER_STD:TCASE(2):EQUAL
)</t>
  </si>
  <si>
    <t>STD:STU(1) TCASE(3)  FLOW(true) MSG(OPER_STD:TCASE(3):EQUAL
)</t>
  </si>
  <si>
    <t>STD:STU(1) TCASE(4)  FLOW(true) MSG(OPER_STD:TCASE(4):EQUAL
)</t>
  </si>
  <si>
    <t>STD:STU(1) TCASE(5)  FLOW(true) MSG(OPER_STD:TCASE(5):EQUAL
)</t>
  </si>
  <si>
    <t>STD:STU(1) TCASE(6)  FLOW(true) MSG(OPER_STD:TCASE(6):EQUAL
)</t>
  </si>
  <si>
    <t>10</t>
  </si>
  <si>
    <t>20</t>
  </si>
  <si>
    <t>30</t>
  </si>
  <si>
    <t>40</t>
  </si>
  <si>
    <t>50</t>
  </si>
  <si>
    <t>60</t>
  </si>
  <si>
    <t>STD:STU(2) TCASE(1)  FLOW(true) MSG(OPER_STD:TCASE(1):EQUAL
)</t>
  </si>
  <si>
    <t>STD:STU(2) TCASE(2)  FLOW(true) MSG(OPER_STD:TCASE(2):EQUAL
)</t>
  </si>
  <si>
    <t>STD:STU(2) TCASE(3)  FLOW(true) MSG(OPER_STD:TCASE(3):EQUAL
)</t>
  </si>
  <si>
    <t>STD:STU(2) TCASE(4)  FLOW(false) MSG(OPER_STD:TCASE(4):NOT-COMPARED
)</t>
  </si>
  <si>
    <t>STD:STU(2) TCASE(5)  FLOW(false) MSG(OPER_STD:TCASE(5):NOT-COMPARED
)</t>
  </si>
  <si>
    <t>STD:STU(2) TCASE(6)  FLOW(false) MSG(OPER_STD:TCASE(6):NOT-COMPARED
)</t>
  </si>
  <si>
    <t>0</t>
  </si>
  <si>
    <t>OPER_ERR:STU(2):TCASE(4):MSG:(OPER:XMLValidationCheck:ERROR:cvc-complex-type.4: Attribute 'type' must appear on element 'conveyor'.)</t>
  </si>
  <si>
    <t>OPER_ERR:STU(2):TCASE(5):MSG:(OPER:XMLValidationCheck:ERROR:cvc-complex-type.4: Attribute 'modID' must appear on element 'lift_module'.)</t>
  </si>
  <si>
    <t>OPER_ERR:STU(2):TCASE(6):MSG:(OPER:XMLValidationCheck:ERROR:cvc-complex-type.4: Attribute 'modID' must appear on element 'lift_module'.)</t>
  </si>
  <si>
    <t>STD:STU(3) TCASE(1)  FLOW(true) MSG(OPER_STD:TCASE(1):EQUAL
)</t>
  </si>
  <si>
    <t>STD:STU(3) TCASE(2)  FLOW(true) MSG(OPER_STD:TCASE(2):EQUAL
)</t>
  </si>
  <si>
    <t>STD:STU(3) TCASE(3)  FLOW(true) MSG(OPER_STD:TCASE(3):EQUAL
)</t>
  </si>
  <si>
    <t>STD:STU(3) TCASE(4)  FLOW(true) MSG(OPER_STD:TCASE(4):EQUAL
)</t>
  </si>
  <si>
    <t>STD:STU(3) TCASE(5)  FLOW(false) MSG(OPER_STD:TCASE(5):NOT-COMPARED
)</t>
  </si>
  <si>
    <t>STD:STU(3) TCASE(6)  FLOW(false) MSG(OPER_STD:TCASE(6):NOT-COMPARED
)</t>
  </si>
  <si>
    <t>OPER_ERR:STU(3):TCASE(5):MSG:(OPER:XMLValidationCheck:ERROR:cvc-complex-type.4: Attribute 'modID' must appear on element 'lift_module'.)</t>
  </si>
  <si>
    <t>OPER_ERR:STU(3):TCASE(6):MSG:(OPER:XMLValidationCheck:ERROR:cvc-complex-type.4: Attribute 'modID' must appear on element 'lift_module'.)</t>
  </si>
  <si>
    <t>STD:STU(4) TCASE(1)  FLOW(true) MSG(OPER_STD:TCASE(1):EQUAL
)</t>
  </si>
  <si>
    <t>STD:STU(4) TCASE(2)  FLOW(true) MSG(OPER_STD:TCASE(2):EQUAL
)</t>
  </si>
  <si>
    <t>STD:STU(4) TCASE(3)  FLOW(true) MSG(OPER_STD:TCASE(3):EQUAL
)</t>
  </si>
  <si>
    <t>STD:STU(4) TCASE(4)  FLOW(true) MSG(OPER_STD:TCASE(4):EQUAL
)</t>
  </si>
  <si>
    <t>STD:STU(4) TCASE(5)  FLOW(true) MSG(OPER_STD:TCASE(5):EQUAL
)</t>
  </si>
  <si>
    <t>STD:STU(4) TCASE(6)  FLOW(false) MSG(OPER_STD:TCASE(6):NOT-COMPARED
)</t>
  </si>
  <si>
    <t>OPER_ERR:STU(4):TCASE(6):MSG:(OPER:XMLValidationCheck:ERROR:cvc-complex-type.2.4.b: The content of element 'conveyor' is not complete. One of '{description}' is expected.)</t>
  </si>
  <si>
    <t>PO: TEXT</t>
  </si>
  <si>
    <t>PO:TEXT</t>
  </si>
  <si>
    <t>Family1</t>
  </si>
  <si>
    <t>First1</t>
  </si>
  <si>
    <t>Family2</t>
  </si>
  <si>
    <t>First2</t>
  </si>
  <si>
    <t>Family3</t>
  </si>
  <si>
    <t>First3</t>
  </si>
  <si>
    <t>Family4</t>
  </si>
  <si>
    <t>First4</t>
  </si>
  <si>
    <t>Family5</t>
  </si>
  <si>
    <t>First5</t>
  </si>
  <si>
    <t>Family6</t>
  </si>
  <si>
    <t>First6</t>
  </si>
  <si>
    <t>Family7</t>
  </si>
  <si>
    <t>First7</t>
  </si>
  <si>
    <t>Family8</t>
  </si>
  <si>
    <t>First8</t>
  </si>
  <si>
    <t>Family9</t>
  </si>
  <si>
    <t>First9</t>
  </si>
  <si>
    <t>Family10</t>
  </si>
  <si>
    <t>First10</t>
  </si>
  <si>
    <t>Family11</t>
  </si>
  <si>
    <t>First11</t>
  </si>
  <si>
    <t>Family12</t>
  </si>
  <si>
    <t>First12</t>
  </si>
  <si>
    <t>Family13</t>
  </si>
  <si>
    <t>First13</t>
  </si>
  <si>
    <t>Family14</t>
  </si>
  <si>
    <t>First14</t>
  </si>
  <si>
    <t>Family15</t>
  </si>
  <si>
    <t>First15</t>
  </si>
  <si>
    <t>Family16</t>
  </si>
  <si>
    <t>First16</t>
  </si>
  <si>
    <t>Accept</t>
  </si>
  <si>
    <t>StudentId</t>
  </si>
  <si>
    <t>SET</t>
  </si>
  <si>
    <t>Family17</t>
  </si>
  <si>
    <t>First17</t>
  </si>
  <si>
    <t>Family18</t>
  </si>
  <si>
    <t>First18</t>
  </si>
  <si>
    <t>Family19</t>
  </si>
  <si>
    <t>First19</t>
  </si>
  <si>
    <t>Family20</t>
  </si>
  <si>
    <t>First20</t>
  </si>
  <si>
    <t>Family21</t>
  </si>
  <si>
    <t>First21</t>
  </si>
  <si>
    <t>Family22</t>
  </si>
  <si>
    <t>First22</t>
  </si>
  <si>
    <t>Family23</t>
  </si>
  <si>
    <t>First23</t>
  </si>
  <si>
    <t>Family24</t>
  </si>
  <si>
    <t>First24</t>
  </si>
  <si>
    <t>HOW TO CONVERT TO TEXT</t>
  </si>
  <si>
    <t>NEW FORMULAS FOR PICKING STUDENTS !!!</t>
  </si>
  <si>
    <t>If Student submit zip is incorrect, set its Accept value to 0</t>
  </si>
  <si>
    <t>SubmitId</t>
  </si>
  <si>
    <t>U1_sub1</t>
  </si>
  <si>
    <t>Description</t>
  </si>
  <si>
    <t>ReferenceZip</t>
  </si>
  <si>
    <t>Student submits for Round U1 submit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</si>
</sst>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0" fillId="3" borderId="0" xfId="0" applyFill="1"/>
    <xf numFmtId="49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calcChain.xml" Type="http://schemas.openxmlformats.org/officeDocument/2006/relationships/calcChain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A7" sqref="A7"/>
    </sheetView>
  </sheetViews>
  <sheetFormatPr defaultRowHeight="14.4" x14ac:dyDescent="0.3"/>
  <cols>
    <col min="1" max="1" customWidth="true" width="11.6640625" collapsed="true"/>
    <col min="2" max="2" customWidth="true" width="21.6640625" collapsed="true"/>
    <col min="3" max="3" customWidth="true" width="45.33203125" collapsed="true"/>
  </cols>
  <sheetData>
    <row r="1" spans="1:5" x14ac:dyDescent="0.3">
      <c r="A1" s="16" t="s">
        <v>14</v>
      </c>
      <c r="B1" t="s">
        <v>54</v>
      </c>
      <c r="C1" t="s">
        <v>44</v>
      </c>
    </row>
    <row r="2" spans="1:5" ht="15" x14ac:dyDescent="0.25">
      <c r="B2" t="s">
        <v>20</v>
      </c>
      <c r="C2" s="5" t="str">
        <f>TEXT(ZipFiles_U1_sub1!$E$9,"0")</f>
        <v>20</v>
      </c>
    </row>
    <row r="4" spans="1:5" ht="15" x14ac:dyDescent="0.25">
      <c r="B4" s="1" t="s">
        <v>27</v>
      </c>
      <c r="C4" s="1"/>
      <c r="D4" t="s">
        <v>26</v>
      </c>
      <c r="E4" s="6">
        <v>1</v>
      </c>
    </row>
    <row r="5" spans="1:5" ht="15" x14ac:dyDescent="0.25">
      <c r="B5" t="s">
        <v>24</v>
      </c>
      <c r="C5" t="str">
        <f>TEXT($E$4*10-1,"0")</f>
        <v>9</v>
      </c>
    </row>
    <row r="6" spans="1:5" ht="15" x14ac:dyDescent="0.25">
      <c r="B6" t="s">
        <v>25</v>
      </c>
      <c r="C6" t="str">
        <f>TEXT($E$4*10 + 8,"0")</f>
        <v>18</v>
      </c>
    </row>
    <row r="9" spans="1:5" ht="15" x14ac:dyDescent="0.25">
      <c r="B9" t="s">
        <v>16</v>
      </c>
      <c r="C9" t="s">
        <v>17</v>
      </c>
    </row>
    <row r="10" spans="1:5" ht="15" x14ac:dyDescent="0.25">
      <c r="B10" s="1" t="s">
        <v>50</v>
      </c>
      <c r="C10" s="1" t="s">
        <v>51</v>
      </c>
    </row>
    <row r="11" spans="1:5" ht="15" x14ac:dyDescent="0.25">
      <c r="B11" t="s">
        <v>15</v>
      </c>
      <c r="C11" t="s">
        <v>49</v>
      </c>
    </row>
    <row r="12" spans="1:5" ht="15" x14ac:dyDescent="0.25">
      <c r="B12" t="s">
        <v>18</v>
      </c>
      <c r="C12" t="s">
        <v>44</v>
      </c>
    </row>
    <row r="13" spans="1:5" ht="15" x14ac:dyDescent="0.25">
      <c r="B13" t="s">
        <v>20</v>
      </c>
      <c r="C13" s="5" t="str">
        <f>TEXT(ZipFiles_U1_sub1!$E$9,"0")</f>
        <v>20</v>
      </c>
    </row>
    <row r="14" spans="1:5" ht="15" x14ac:dyDescent="0.25">
      <c r="B14" t="s">
        <v>21</v>
      </c>
      <c r="C14" t="s">
        <v>46</v>
      </c>
    </row>
    <row r="15" spans="1:5" ht="15" x14ac:dyDescent="0.25">
      <c r="B15" t="s">
        <v>22</v>
      </c>
      <c r="C15" t="s">
        <v>46</v>
      </c>
    </row>
    <row r="16" spans="1:5" ht="15" x14ac:dyDescent="0.25">
      <c r="B16" t="s">
        <v>23</v>
      </c>
      <c r="C16" t="s">
        <v>36</v>
      </c>
    </row>
    <row r="17" spans="2:3" ht="15" x14ac:dyDescent="0.25">
      <c r="B17" t="s">
        <v>19</v>
      </c>
      <c r="C17" t="s">
        <v>38</v>
      </c>
    </row>
    <row r="19" spans="2:3" ht="15" x14ac:dyDescent="0.25">
      <c r="B19" t="s">
        <v>16</v>
      </c>
      <c r="C19" t="s">
        <v>17</v>
      </c>
    </row>
    <row r="20" spans="2:3" ht="15" x14ac:dyDescent="0.25">
      <c r="B20" s="1" t="s">
        <v>50</v>
      </c>
      <c r="C20" s="1" t="s">
        <v>52</v>
      </c>
    </row>
    <row r="21" spans="2:3" ht="15" x14ac:dyDescent="0.25">
      <c r="B21" t="s">
        <v>15</v>
      </c>
      <c r="C21" t="s">
        <v>47</v>
      </c>
    </row>
    <row r="22" spans="2:3" x14ac:dyDescent="0.3">
      <c r="B22" t="s">
        <v>18</v>
      </c>
      <c r="C22" t="s">
        <v>44</v>
      </c>
    </row>
    <row r="23" spans="2:3" x14ac:dyDescent="0.3">
      <c r="B23" t="s">
        <v>20</v>
      </c>
      <c r="C23" s="5" t="str">
        <f>TEXT(ZipFiles_U1_sub1!$E$9,"0")</f>
        <v>20</v>
      </c>
    </row>
    <row r="24" spans="2:3" x14ac:dyDescent="0.3">
      <c r="B24" t="s">
        <v>21</v>
      </c>
      <c r="C24" t="s">
        <v>46</v>
      </c>
    </row>
    <row r="25" spans="2:3" x14ac:dyDescent="0.3">
      <c r="B25" t="s">
        <v>22</v>
      </c>
      <c r="C25" t="s">
        <v>46</v>
      </c>
    </row>
    <row r="26" spans="2:3" x14ac:dyDescent="0.3">
      <c r="B26" t="s">
        <v>23</v>
      </c>
      <c r="C26" t="s">
        <v>36</v>
      </c>
    </row>
    <row r="27" spans="2:3" x14ac:dyDescent="0.3">
      <c r="B27" t="s">
        <v>19</v>
      </c>
      <c r="C27" t="s">
        <v>37</v>
      </c>
    </row>
    <row r="29" spans="2:3" x14ac:dyDescent="0.3">
      <c r="B29" t="s">
        <v>16</v>
      </c>
      <c r="C29" t="s">
        <v>17</v>
      </c>
    </row>
    <row r="30" spans="2:3" x14ac:dyDescent="0.3">
      <c r="B30" s="1" t="s">
        <v>50</v>
      </c>
      <c r="C30" s="1" t="s">
        <v>53</v>
      </c>
    </row>
    <row r="31" spans="2:3" x14ac:dyDescent="0.3">
      <c r="B31" t="s">
        <v>15</v>
      </c>
      <c r="C31" t="s">
        <v>48</v>
      </c>
    </row>
    <row r="32" spans="2:3" x14ac:dyDescent="0.3">
      <c r="B32" t="s">
        <v>18</v>
      </c>
      <c r="C32" t="s">
        <v>44</v>
      </c>
    </row>
    <row r="33" spans="2:3" x14ac:dyDescent="0.3">
      <c r="B33" t="s">
        <v>20</v>
      </c>
      <c r="C33" s="5" t="str">
        <f>TEXT(ZipFiles_U1_sub1!$E$9,"0")</f>
        <v>20</v>
      </c>
    </row>
    <row r="34" spans="2:3" x14ac:dyDescent="0.3">
      <c r="B34" t="s">
        <v>21</v>
      </c>
      <c r="C34" t="s">
        <v>46</v>
      </c>
    </row>
    <row r="35" spans="2:3" x14ac:dyDescent="0.3">
      <c r="B35" t="s">
        <v>22</v>
      </c>
      <c r="C35" t="s">
        <v>46</v>
      </c>
    </row>
    <row r="36" spans="2:3" x14ac:dyDescent="0.3">
      <c r="B36" t="s">
        <v>23</v>
      </c>
      <c r="C36" t="s">
        <v>36</v>
      </c>
    </row>
    <row r="37" spans="2:3" x14ac:dyDescent="0.3">
      <c r="B37" t="s">
        <v>19</v>
      </c>
      <c r="C37" t="s">
        <v>45</v>
      </c>
    </row>
    <row r="39" spans="2:3" x14ac:dyDescent="0.3">
      <c r="B39" t="s">
        <v>16</v>
      </c>
      <c r="C39" t="s">
        <v>17</v>
      </c>
    </row>
    <row r="40" spans="2:3" x14ac:dyDescent="0.3">
      <c r="B40" s="1" t="s">
        <v>50</v>
      </c>
      <c r="C40" s="1" t="s">
        <v>55</v>
      </c>
    </row>
    <row r="41" spans="2:3" x14ac:dyDescent="0.3">
      <c r="B41" t="s">
        <v>15</v>
      </c>
      <c r="C41" t="s">
        <v>56</v>
      </c>
    </row>
    <row r="42" spans="2:3" x14ac:dyDescent="0.3">
      <c r="B42" t="s">
        <v>18</v>
      </c>
      <c r="C42" t="s">
        <v>44</v>
      </c>
    </row>
    <row r="43" spans="2:3" x14ac:dyDescent="0.3">
      <c r="B43" t="s">
        <v>20</v>
      </c>
      <c r="C43" s="5" t="str">
        <f>TEXT(ZipFiles_U1_sub1!$E$9,"0")</f>
        <v>20</v>
      </c>
    </row>
    <row r="44" spans="2:3" x14ac:dyDescent="0.3">
      <c r="B44" t="s">
        <v>21</v>
      </c>
      <c r="C44" t="s">
        <v>46</v>
      </c>
    </row>
    <row r="45" spans="2:3" x14ac:dyDescent="0.3">
      <c r="B45" t="s">
        <v>22</v>
      </c>
      <c r="C45" t="s">
        <v>46</v>
      </c>
    </row>
    <row r="46" spans="2:3" x14ac:dyDescent="0.3">
      <c r="B46" t="s">
        <v>23</v>
      </c>
      <c r="C46" t="s">
        <v>36</v>
      </c>
    </row>
    <row r="47" spans="2:3" x14ac:dyDescent="0.3">
      <c r="B47" t="s">
        <v>19</v>
      </c>
      <c r="C47" t="s">
        <v>57</v>
      </c>
    </row>
    <row r="48" spans="2:3" x14ac:dyDescent="0.3">
      <c r="B48" s="9"/>
      <c r="C48" s="10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activeCell="E5" sqref="E5"/>
    </sheetView>
  </sheetViews>
  <sheetFormatPr defaultRowHeight="14.4" x14ac:dyDescent="0.3"/>
  <cols>
    <col min="2" max="2" customWidth="true" width="12.6640625" collapsed="true"/>
    <col min="3" max="3" customWidth="true" width="10.21875" collapsed="true"/>
    <col min="5" max="5" customWidth="true" width="29.88671875" collapsed="true"/>
    <col min="6" max="6" customWidth="true" width="5.88671875" collapsed="true"/>
    <col min="13" max="13" customWidth="true" width="10.44140625" collapsed="true"/>
    <col min="15" max="15" customWidth="true" width="25.77734375" collapsed="true"/>
  </cols>
  <sheetData>
    <row r="1" spans="1:15" x14ac:dyDescent="0.25">
      <c r="A1" t="s">
        <v>5</v>
      </c>
    </row>
    <row r="2" spans="1:15" x14ac:dyDescent="0.25">
      <c r="B2" t="s">
        <v>151</v>
      </c>
      <c r="C2" s="13" t="s">
        <v>152</v>
      </c>
    </row>
    <row r="3" spans="1:15" x14ac:dyDescent="0.25">
      <c r="B3" t="s">
        <v>153</v>
      </c>
      <c r="C3" s="13" t="s">
        <v>155</v>
      </c>
      <c r="G3" t="s">
        <v>148</v>
      </c>
    </row>
    <row r="4" spans="1:15" x14ac:dyDescent="0.3">
      <c r="B4" t="s">
        <v>154</v>
      </c>
      <c r="C4" s="13" t="s">
        <v>36</v>
      </c>
      <c r="G4">
        <v>123456</v>
      </c>
      <c r="H4" t="str">
        <f>TEXT(G4,"######")</f>
        <v>123456</v>
      </c>
    </row>
    <row r="6" spans="1:15" x14ac:dyDescent="0.3">
      <c r="B6" s="11" t="s">
        <v>149</v>
      </c>
      <c r="J6" s="11" t="s">
        <v>150</v>
      </c>
    </row>
    <row r="7" spans="1:15" x14ac:dyDescent="0.3">
      <c r="E7" s="11"/>
    </row>
    <row r="8" spans="1:15" x14ac:dyDescent="0.25">
      <c r="E8" s="4" t="s">
        <v>20</v>
      </c>
      <c r="J8" s="4" t="s">
        <v>131</v>
      </c>
    </row>
    <row r="9" spans="1:15" x14ac:dyDescent="0.3">
      <c r="D9" t="s">
        <v>96</v>
      </c>
      <c r="E9" s="17">
        <f>SUM(F11:F110)</f>
        <v>20</v>
      </c>
      <c r="F9" s="4"/>
      <c r="J9" s="4" t="s">
        <v>129</v>
      </c>
      <c r="K9" s="4"/>
      <c r="N9" t="s">
        <v>95</v>
      </c>
    </row>
    <row r="10" spans="1:15" x14ac:dyDescent="0.25">
      <c r="A10" s="1" t="s">
        <v>4</v>
      </c>
      <c r="B10" s="1" t="s">
        <v>2</v>
      </c>
      <c r="C10" s="1" t="s">
        <v>3</v>
      </c>
      <c r="D10" s="1" t="s">
        <v>130</v>
      </c>
      <c r="E10" s="1" t="s">
        <v>0</v>
      </c>
      <c r="F10" s="1"/>
      <c r="J10" s="12"/>
      <c r="K10" s="12">
        <v>0</v>
      </c>
      <c r="L10" s="1" t="s">
        <v>2</v>
      </c>
      <c r="M10" s="1" t="s">
        <v>3</v>
      </c>
      <c r="N10" s="1" t="s">
        <v>130</v>
      </c>
      <c r="O10" s="1" t="s">
        <v>0</v>
      </c>
    </row>
    <row r="11" spans="1:15" x14ac:dyDescent="0.25">
      <c r="A11" s="4">
        <v>1</v>
      </c>
      <c r="B11" t="str">
        <f>VLOOKUP($A11,$K$11:$O$110,2,FALSE)</f>
        <v>Family1</v>
      </c>
      <c r="C11" t="str">
        <f>VLOOKUP($A11,$K$11:$O$110,3,FALSE)</f>
        <v>First1</v>
      </c>
      <c r="D11" t="str">
        <f>TEXT(VLOOKUP($A11,$K$11:$O$110,4,FALSE),"######")</f>
        <v>100000</v>
      </c>
      <c r="E11" t="str">
        <f>VLOOKUP($A11,$K$11:$O$110,5,FALSE)</f>
        <v>Round_U1_sub1_100000.zip</v>
      </c>
      <c r="F11" s="4">
        <f>IF(ISTEXT(E11),1,0)</f>
        <v>1</v>
      </c>
      <c r="J11" s="4">
        <v>1</v>
      </c>
      <c r="K11" s="4">
        <f>K10+$J11</f>
        <v>1</v>
      </c>
      <c r="L11" s="13" t="s">
        <v>97</v>
      </c>
      <c r="M11" s="13" t="s">
        <v>98</v>
      </c>
      <c r="N11" s="14">
        <v>100000</v>
      </c>
      <c r="O11" s="13" t="s">
        <v>32</v>
      </c>
    </row>
    <row r="12" spans="1:15" x14ac:dyDescent="0.25">
      <c r="A12" s="4">
        <v>2</v>
      </c>
      <c r="B12" t="str">
        <f t="shared" ref="B12:B37" si="0">VLOOKUP($A12,$K$11:$O$110,2,FALSE)</f>
        <v>Family3</v>
      </c>
      <c r="C12" t="str">
        <f t="shared" ref="C12:C37" si="1">VLOOKUP($A12,$K$11:$O$110,3,FALSE)</f>
        <v>First3</v>
      </c>
      <c r="D12" t="str">
        <f t="shared" ref="D12:D37" si="2">TEXT(VLOOKUP($A12,$K$11:$O$110,4,FALSE),"######")</f>
        <v>100002</v>
      </c>
      <c r="E12" t="str">
        <f t="shared" ref="E12:E37" si="3">VLOOKUP($A12,$K$11:$O$110,5,FALSE)</f>
        <v>Round_U1_sub1_100002.zip</v>
      </c>
      <c r="F12" s="4">
        <f t="shared" ref="F12:F37" si="4">IF(ISTEXT(E12),1,0)</f>
        <v>1</v>
      </c>
      <c r="J12" s="4">
        <v>0</v>
      </c>
      <c r="K12" s="4">
        <f t="shared" ref="K12:K34" si="5">K11+$J12</f>
        <v>1</v>
      </c>
      <c r="L12" s="13" t="s">
        <v>99</v>
      </c>
      <c r="M12" s="13" t="s">
        <v>100</v>
      </c>
      <c r="N12" s="14">
        <v>100001</v>
      </c>
      <c r="O12" s="13" t="s">
        <v>33</v>
      </c>
    </row>
    <row r="13" spans="1:15" x14ac:dyDescent="0.25">
      <c r="A13" s="4">
        <v>3</v>
      </c>
      <c r="B13" t="str">
        <f t="shared" si="0"/>
        <v>Family4</v>
      </c>
      <c r="C13" t="str">
        <f t="shared" si="1"/>
        <v>First4</v>
      </c>
      <c r="D13" t="str">
        <f t="shared" si="2"/>
        <v>100003</v>
      </c>
      <c r="E13" t="str">
        <f t="shared" si="3"/>
        <v>Round_U1_sub1_100003.zip</v>
      </c>
      <c r="F13" s="4">
        <f t="shared" si="4"/>
        <v>1</v>
      </c>
      <c r="J13" s="4">
        <v>1</v>
      </c>
      <c r="K13" s="4">
        <f t="shared" si="5"/>
        <v>2</v>
      </c>
      <c r="L13" s="13" t="s">
        <v>101</v>
      </c>
      <c r="M13" s="13" t="s">
        <v>102</v>
      </c>
      <c r="N13" s="14">
        <v>100002</v>
      </c>
      <c r="O13" s="13" t="s">
        <v>34</v>
      </c>
    </row>
    <row r="14" spans="1:15" x14ac:dyDescent="0.25">
      <c r="A14" s="4">
        <v>4</v>
      </c>
      <c r="B14" t="str">
        <f t="shared" si="0"/>
        <v>Family5</v>
      </c>
      <c r="C14" t="str">
        <f t="shared" si="1"/>
        <v>First5</v>
      </c>
      <c r="D14" t="str">
        <f t="shared" si="2"/>
        <v>100000</v>
      </c>
      <c r="E14" t="str">
        <f t="shared" si="3"/>
        <v>Round_U1_sub1_100000.zip</v>
      </c>
      <c r="F14" s="4">
        <f t="shared" si="4"/>
        <v>1</v>
      </c>
      <c r="J14" s="4">
        <v>1</v>
      </c>
      <c r="K14" s="4">
        <f t="shared" si="5"/>
        <v>3</v>
      </c>
      <c r="L14" s="13" t="s">
        <v>103</v>
      </c>
      <c r="M14" s="13" t="s">
        <v>104</v>
      </c>
      <c r="N14" s="14">
        <v>100003</v>
      </c>
      <c r="O14" s="13" t="s">
        <v>35</v>
      </c>
    </row>
    <row r="15" spans="1:15" x14ac:dyDescent="0.3">
      <c r="A15" s="4">
        <v>5</v>
      </c>
      <c r="B15" t="str">
        <f t="shared" si="0"/>
        <v>Family7</v>
      </c>
      <c r="C15" t="str">
        <f t="shared" si="1"/>
        <v>First7</v>
      </c>
      <c r="D15" t="str">
        <f t="shared" si="2"/>
        <v>100002</v>
      </c>
      <c r="E15" t="str">
        <f t="shared" si="3"/>
        <v>Round_U1_sub1_100002.zip</v>
      </c>
      <c r="F15" s="4">
        <f t="shared" si="4"/>
        <v>1</v>
      </c>
      <c r="J15" s="4">
        <v>1</v>
      </c>
      <c r="K15" s="4">
        <f t="shared" si="5"/>
        <v>4</v>
      </c>
      <c r="L15" s="13" t="s">
        <v>105</v>
      </c>
      <c r="M15" s="13" t="s">
        <v>106</v>
      </c>
      <c r="N15" s="15">
        <v>100000</v>
      </c>
      <c r="O15" s="13" t="s">
        <v>32</v>
      </c>
    </row>
    <row r="16" spans="1:15" x14ac:dyDescent="0.3">
      <c r="A16" s="4">
        <v>6</v>
      </c>
      <c r="B16" t="str">
        <f t="shared" si="0"/>
        <v>Family8</v>
      </c>
      <c r="C16" t="str">
        <f t="shared" si="1"/>
        <v>First8</v>
      </c>
      <c r="D16" t="str">
        <f t="shared" si="2"/>
        <v>100003</v>
      </c>
      <c r="E16" t="str">
        <f t="shared" si="3"/>
        <v>Round_U1_sub1_100003.zip</v>
      </c>
      <c r="F16" s="4">
        <f t="shared" si="4"/>
        <v>1</v>
      </c>
      <c r="J16" s="4">
        <v>0</v>
      </c>
      <c r="K16" s="4">
        <f t="shared" si="5"/>
        <v>4</v>
      </c>
      <c r="L16" s="13" t="s">
        <v>107</v>
      </c>
      <c r="M16" s="13" t="s">
        <v>108</v>
      </c>
      <c r="N16" s="15">
        <v>100001</v>
      </c>
      <c r="O16" s="13" t="s">
        <v>33</v>
      </c>
    </row>
    <row r="17" spans="1:15" x14ac:dyDescent="0.3">
      <c r="A17" s="4">
        <v>7</v>
      </c>
      <c r="B17" t="str">
        <f t="shared" si="0"/>
        <v>Family9</v>
      </c>
      <c r="C17" t="str">
        <f t="shared" si="1"/>
        <v>First9</v>
      </c>
      <c r="D17" t="str">
        <f t="shared" si="2"/>
        <v>100000</v>
      </c>
      <c r="E17" t="str">
        <f t="shared" si="3"/>
        <v>Round_U1_sub1_100000.zip</v>
      </c>
      <c r="F17" s="4">
        <f t="shared" si="4"/>
        <v>1</v>
      </c>
      <c r="J17" s="4">
        <v>1</v>
      </c>
      <c r="K17" s="4">
        <f t="shared" si="5"/>
        <v>5</v>
      </c>
      <c r="L17" s="13" t="s">
        <v>109</v>
      </c>
      <c r="M17" s="13" t="s">
        <v>110</v>
      </c>
      <c r="N17" s="15">
        <v>100002</v>
      </c>
      <c r="O17" s="13" t="s">
        <v>34</v>
      </c>
    </row>
    <row r="18" spans="1:15" x14ac:dyDescent="0.3">
      <c r="A18" s="4">
        <v>8</v>
      </c>
      <c r="B18" t="str">
        <f t="shared" si="0"/>
        <v>Family10</v>
      </c>
      <c r="C18" t="str">
        <f t="shared" si="1"/>
        <v>First10</v>
      </c>
      <c r="D18" t="str">
        <f t="shared" si="2"/>
        <v>100001</v>
      </c>
      <c r="E18" t="str">
        <f t="shared" si="3"/>
        <v>Round_U1_sub1_100001.zip</v>
      </c>
      <c r="F18" s="4">
        <f t="shared" si="4"/>
        <v>1</v>
      </c>
      <c r="J18" s="4">
        <v>1</v>
      </c>
      <c r="K18" s="4">
        <f t="shared" si="5"/>
        <v>6</v>
      </c>
      <c r="L18" s="13" t="s">
        <v>111</v>
      </c>
      <c r="M18" s="13" t="s">
        <v>112</v>
      </c>
      <c r="N18" s="15">
        <v>100003</v>
      </c>
      <c r="O18" s="13" t="s">
        <v>35</v>
      </c>
    </row>
    <row r="19" spans="1:15" x14ac:dyDescent="0.3">
      <c r="A19" s="4">
        <v>9</v>
      </c>
      <c r="B19" t="str">
        <f t="shared" si="0"/>
        <v>Family11</v>
      </c>
      <c r="C19" t="str">
        <f t="shared" si="1"/>
        <v>First11</v>
      </c>
      <c r="D19" t="str">
        <f t="shared" si="2"/>
        <v>100002</v>
      </c>
      <c r="E19" t="str">
        <f t="shared" si="3"/>
        <v>Round_U1_sub1_100002.zip</v>
      </c>
      <c r="F19" s="4">
        <f t="shared" si="4"/>
        <v>1</v>
      </c>
      <c r="J19" s="4">
        <v>1</v>
      </c>
      <c r="K19" s="4">
        <f t="shared" si="5"/>
        <v>7</v>
      </c>
      <c r="L19" s="13" t="s">
        <v>113</v>
      </c>
      <c r="M19" s="13" t="s">
        <v>114</v>
      </c>
      <c r="N19" s="15">
        <v>100000</v>
      </c>
      <c r="O19" s="13" t="s">
        <v>32</v>
      </c>
    </row>
    <row r="20" spans="1:15" x14ac:dyDescent="0.3">
      <c r="A20" s="4">
        <v>10</v>
      </c>
      <c r="B20" t="str">
        <f t="shared" si="0"/>
        <v>Family12</v>
      </c>
      <c r="C20" t="str">
        <f t="shared" si="1"/>
        <v>First12</v>
      </c>
      <c r="D20" t="str">
        <f t="shared" si="2"/>
        <v>100003</v>
      </c>
      <c r="E20" t="str">
        <f t="shared" si="3"/>
        <v>Round_U1_sub1_100003.zip</v>
      </c>
      <c r="F20" s="4">
        <f t="shared" si="4"/>
        <v>1</v>
      </c>
      <c r="J20" s="4">
        <v>1</v>
      </c>
      <c r="K20" s="4">
        <f t="shared" si="5"/>
        <v>8</v>
      </c>
      <c r="L20" s="13" t="s">
        <v>115</v>
      </c>
      <c r="M20" s="13" t="s">
        <v>116</v>
      </c>
      <c r="N20" s="15">
        <v>100001</v>
      </c>
      <c r="O20" s="13" t="s">
        <v>33</v>
      </c>
    </row>
    <row r="21" spans="1:15" x14ac:dyDescent="0.3">
      <c r="A21" s="4">
        <v>11</v>
      </c>
      <c r="B21" t="str">
        <f t="shared" si="0"/>
        <v>Family14</v>
      </c>
      <c r="C21" t="str">
        <f t="shared" si="1"/>
        <v>First14</v>
      </c>
      <c r="D21" t="str">
        <f t="shared" si="2"/>
        <v>100001</v>
      </c>
      <c r="E21" t="str">
        <f t="shared" si="3"/>
        <v>Round_U1_sub1_100001.zip</v>
      </c>
      <c r="F21" s="4">
        <f t="shared" si="4"/>
        <v>1</v>
      </c>
      <c r="J21" s="4">
        <v>1</v>
      </c>
      <c r="K21" s="4">
        <f t="shared" si="5"/>
        <v>9</v>
      </c>
      <c r="L21" s="13" t="s">
        <v>117</v>
      </c>
      <c r="M21" s="13" t="s">
        <v>118</v>
      </c>
      <c r="N21" s="15">
        <v>100002</v>
      </c>
      <c r="O21" s="13" t="s">
        <v>34</v>
      </c>
    </row>
    <row r="22" spans="1:15" x14ac:dyDescent="0.3">
      <c r="A22" s="4">
        <v>12</v>
      </c>
      <c r="B22" t="str">
        <f t="shared" si="0"/>
        <v>Family15</v>
      </c>
      <c r="C22" t="str">
        <f t="shared" si="1"/>
        <v>First15</v>
      </c>
      <c r="D22" t="str">
        <f t="shared" si="2"/>
        <v>100002</v>
      </c>
      <c r="E22" t="str">
        <f t="shared" si="3"/>
        <v>Round_U1_sub1_100002.zip</v>
      </c>
      <c r="F22" s="4">
        <f t="shared" si="4"/>
        <v>1</v>
      </c>
      <c r="J22" s="4">
        <v>1</v>
      </c>
      <c r="K22" s="4">
        <f t="shared" si="5"/>
        <v>10</v>
      </c>
      <c r="L22" s="13" t="s">
        <v>119</v>
      </c>
      <c r="M22" s="13" t="s">
        <v>120</v>
      </c>
      <c r="N22" s="15">
        <v>100003</v>
      </c>
      <c r="O22" s="13" t="s">
        <v>35</v>
      </c>
    </row>
    <row r="23" spans="1:15" x14ac:dyDescent="0.3">
      <c r="A23" s="4">
        <v>13</v>
      </c>
      <c r="B23" t="str">
        <f t="shared" si="0"/>
        <v>Family16</v>
      </c>
      <c r="C23" t="str">
        <f t="shared" si="1"/>
        <v>First16</v>
      </c>
      <c r="D23" t="str">
        <f t="shared" si="2"/>
        <v>100003</v>
      </c>
      <c r="E23" t="str">
        <f t="shared" si="3"/>
        <v>Round_U1_sub1_100003.zip</v>
      </c>
      <c r="F23" s="4">
        <f t="shared" si="4"/>
        <v>1</v>
      </c>
      <c r="J23" s="4">
        <v>0</v>
      </c>
      <c r="K23" s="4">
        <f t="shared" si="5"/>
        <v>10</v>
      </c>
      <c r="L23" s="13" t="s">
        <v>121</v>
      </c>
      <c r="M23" s="13" t="s">
        <v>122</v>
      </c>
      <c r="N23" s="15">
        <v>100000</v>
      </c>
      <c r="O23" s="13" t="s">
        <v>32</v>
      </c>
    </row>
    <row r="24" spans="1:15" x14ac:dyDescent="0.3">
      <c r="A24" s="4">
        <v>14</v>
      </c>
      <c r="B24" t="str">
        <f t="shared" si="0"/>
        <v>Family18</v>
      </c>
      <c r="C24" t="str">
        <f t="shared" si="1"/>
        <v>First18</v>
      </c>
      <c r="D24" t="str">
        <f t="shared" si="2"/>
        <v>100001</v>
      </c>
      <c r="E24" t="str">
        <f t="shared" si="3"/>
        <v>Round_U1_sub1_100001.zip</v>
      </c>
      <c r="F24" s="4">
        <f t="shared" si="4"/>
        <v>1</v>
      </c>
      <c r="J24" s="4">
        <v>1</v>
      </c>
      <c r="K24" s="4">
        <f t="shared" si="5"/>
        <v>11</v>
      </c>
      <c r="L24" s="13" t="s">
        <v>123</v>
      </c>
      <c r="M24" s="13" t="s">
        <v>124</v>
      </c>
      <c r="N24" s="15">
        <v>100001</v>
      </c>
      <c r="O24" s="13" t="s">
        <v>33</v>
      </c>
    </row>
    <row r="25" spans="1:15" x14ac:dyDescent="0.3">
      <c r="A25" s="4">
        <v>15</v>
      </c>
      <c r="B25" t="str">
        <f t="shared" si="0"/>
        <v>Family19</v>
      </c>
      <c r="C25" t="str">
        <f t="shared" si="1"/>
        <v>First19</v>
      </c>
      <c r="D25" t="str">
        <f t="shared" si="2"/>
        <v>100002</v>
      </c>
      <c r="E25" t="str">
        <f t="shared" si="3"/>
        <v>Round_U1_sub1_100002.zip</v>
      </c>
      <c r="F25" s="4">
        <f t="shared" si="4"/>
        <v>1</v>
      </c>
      <c r="J25" s="4">
        <v>1</v>
      </c>
      <c r="K25" s="4">
        <f t="shared" si="5"/>
        <v>12</v>
      </c>
      <c r="L25" s="13" t="s">
        <v>125</v>
      </c>
      <c r="M25" s="13" t="s">
        <v>126</v>
      </c>
      <c r="N25" s="15">
        <v>100002</v>
      </c>
      <c r="O25" s="13" t="s">
        <v>34</v>
      </c>
    </row>
    <row r="26" spans="1:15" x14ac:dyDescent="0.3">
      <c r="A26" s="4">
        <v>16</v>
      </c>
      <c r="B26" t="str">
        <f t="shared" si="0"/>
        <v>Family20</v>
      </c>
      <c r="C26" t="str">
        <f t="shared" si="1"/>
        <v>First20</v>
      </c>
      <c r="D26" t="str">
        <f t="shared" si="2"/>
        <v>100003</v>
      </c>
      <c r="E26" t="str">
        <f t="shared" si="3"/>
        <v>Round_U1_sub1_100003.zip</v>
      </c>
      <c r="F26" s="4">
        <f t="shared" si="4"/>
        <v>1</v>
      </c>
      <c r="J26" s="4">
        <v>1</v>
      </c>
      <c r="K26" s="4">
        <f t="shared" si="5"/>
        <v>13</v>
      </c>
      <c r="L26" s="13" t="s">
        <v>127</v>
      </c>
      <c r="M26" s="13" t="s">
        <v>128</v>
      </c>
      <c r="N26" s="15">
        <v>100003</v>
      </c>
      <c r="O26" s="13" t="s">
        <v>35</v>
      </c>
    </row>
    <row r="27" spans="1:15" x14ac:dyDescent="0.3">
      <c r="A27" s="4">
        <v>17</v>
      </c>
      <c r="B27" t="str">
        <f t="shared" si="0"/>
        <v>Family21</v>
      </c>
      <c r="C27" t="str">
        <f t="shared" si="1"/>
        <v>First21</v>
      </c>
      <c r="D27" t="str">
        <f t="shared" si="2"/>
        <v>100000</v>
      </c>
      <c r="E27" t="str">
        <f t="shared" si="3"/>
        <v>Round_U1_sub1_100000.zip</v>
      </c>
      <c r="F27" s="4">
        <f t="shared" si="4"/>
        <v>1</v>
      </c>
      <c r="J27" s="4">
        <v>0</v>
      </c>
      <c r="K27" s="4">
        <f t="shared" si="5"/>
        <v>13</v>
      </c>
      <c r="L27" s="13" t="s">
        <v>132</v>
      </c>
      <c r="M27" s="13" t="s">
        <v>133</v>
      </c>
      <c r="N27" s="13">
        <v>100000</v>
      </c>
      <c r="O27" s="13" t="s">
        <v>32</v>
      </c>
    </row>
    <row r="28" spans="1:15" x14ac:dyDescent="0.3">
      <c r="A28" s="4">
        <v>18</v>
      </c>
      <c r="B28" t="str">
        <f t="shared" si="0"/>
        <v>Family22</v>
      </c>
      <c r="C28" t="str">
        <f t="shared" si="1"/>
        <v>First22</v>
      </c>
      <c r="D28" t="str">
        <f t="shared" si="2"/>
        <v>100001</v>
      </c>
      <c r="E28" t="str">
        <f t="shared" si="3"/>
        <v>Round_U1_sub1_100001.zip</v>
      </c>
      <c r="F28" s="4">
        <f t="shared" si="4"/>
        <v>1</v>
      </c>
      <c r="J28" s="4">
        <v>1</v>
      </c>
      <c r="K28" s="4">
        <f t="shared" si="5"/>
        <v>14</v>
      </c>
      <c r="L28" s="13" t="s">
        <v>134</v>
      </c>
      <c r="M28" s="13" t="s">
        <v>135</v>
      </c>
      <c r="N28" s="13">
        <v>100001</v>
      </c>
      <c r="O28" s="13" t="s">
        <v>33</v>
      </c>
    </row>
    <row r="29" spans="1:15" x14ac:dyDescent="0.3">
      <c r="A29" s="4">
        <v>19</v>
      </c>
      <c r="B29" t="str">
        <f t="shared" si="0"/>
        <v>Family23</v>
      </c>
      <c r="C29" t="str">
        <f t="shared" si="1"/>
        <v>First23</v>
      </c>
      <c r="D29" t="str">
        <f t="shared" si="2"/>
        <v>100002</v>
      </c>
      <c r="E29" t="str">
        <f t="shared" si="3"/>
        <v>Round_U1_sub1_100002.zip</v>
      </c>
      <c r="F29" s="4">
        <f t="shared" si="4"/>
        <v>1</v>
      </c>
      <c r="J29" s="4">
        <v>1</v>
      </c>
      <c r="K29" s="4">
        <f t="shared" si="5"/>
        <v>15</v>
      </c>
      <c r="L29" s="13" t="s">
        <v>136</v>
      </c>
      <c r="M29" s="13" t="s">
        <v>137</v>
      </c>
      <c r="N29" s="13">
        <v>100002</v>
      </c>
      <c r="O29" s="13" t="s">
        <v>34</v>
      </c>
    </row>
    <row r="30" spans="1:15" x14ac:dyDescent="0.3">
      <c r="A30" s="4">
        <v>20</v>
      </c>
      <c r="B30" t="str">
        <f t="shared" si="0"/>
        <v>Family24</v>
      </c>
      <c r="C30" t="str">
        <f t="shared" si="1"/>
        <v>First24</v>
      </c>
      <c r="D30" t="str">
        <f t="shared" si="2"/>
        <v>100003</v>
      </c>
      <c r="E30" t="str">
        <f t="shared" si="3"/>
        <v>Round_U1_sub1_100003.zip</v>
      </c>
      <c r="F30" s="4">
        <f t="shared" si="4"/>
        <v>1</v>
      </c>
      <c r="J30" s="4">
        <v>1</v>
      </c>
      <c r="K30" s="4">
        <f t="shared" si="5"/>
        <v>16</v>
      </c>
      <c r="L30" s="13" t="s">
        <v>138</v>
      </c>
      <c r="M30" s="13" t="s">
        <v>139</v>
      </c>
      <c r="N30" s="13">
        <v>100003</v>
      </c>
      <c r="O30" s="13" t="s">
        <v>35</v>
      </c>
    </row>
    <row r="31" spans="1:15" x14ac:dyDescent="0.3">
      <c r="A31" s="4">
        <v>21</v>
      </c>
      <c r="B31" t="e">
        <f t="shared" si="0"/>
        <v>#N/A</v>
      </c>
      <c r="C31" t="e">
        <f t="shared" si="1"/>
        <v>#N/A</v>
      </c>
      <c r="D31" t="e">
        <f t="shared" si="2"/>
        <v>#N/A</v>
      </c>
      <c r="E31" t="e">
        <f t="shared" si="3"/>
        <v>#N/A</v>
      </c>
      <c r="F31" s="4">
        <f t="shared" si="4"/>
        <v>0</v>
      </c>
      <c r="J31" s="4">
        <v>1</v>
      </c>
      <c r="K31" s="4">
        <f t="shared" si="5"/>
        <v>17</v>
      </c>
      <c r="L31" s="13" t="s">
        <v>140</v>
      </c>
      <c r="M31" s="13" t="s">
        <v>141</v>
      </c>
      <c r="N31" s="13">
        <v>100000</v>
      </c>
      <c r="O31" s="13" t="s">
        <v>32</v>
      </c>
    </row>
    <row r="32" spans="1:15" x14ac:dyDescent="0.3">
      <c r="A32" s="4">
        <v>22</v>
      </c>
      <c r="B32" t="e">
        <f t="shared" si="0"/>
        <v>#N/A</v>
      </c>
      <c r="C32" t="e">
        <f t="shared" si="1"/>
        <v>#N/A</v>
      </c>
      <c r="D32" t="e">
        <f t="shared" si="2"/>
        <v>#N/A</v>
      </c>
      <c r="E32" t="e">
        <f t="shared" si="3"/>
        <v>#N/A</v>
      </c>
      <c r="F32" s="4">
        <f t="shared" si="4"/>
        <v>0</v>
      </c>
      <c r="J32" s="4">
        <v>1</v>
      </c>
      <c r="K32" s="4">
        <f t="shared" si="5"/>
        <v>18</v>
      </c>
      <c r="L32" s="13" t="s">
        <v>142</v>
      </c>
      <c r="M32" s="13" t="s">
        <v>143</v>
      </c>
      <c r="N32" s="13">
        <v>100001</v>
      </c>
      <c r="O32" s="13" t="s">
        <v>33</v>
      </c>
    </row>
    <row r="33" spans="1:15" x14ac:dyDescent="0.3">
      <c r="A33" s="4">
        <v>23</v>
      </c>
      <c r="B33" t="e">
        <f t="shared" si="0"/>
        <v>#N/A</v>
      </c>
      <c r="C33" t="e">
        <f t="shared" si="1"/>
        <v>#N/A</v>
      </c>
      <c r="D33" t="e">
        <f t="shared" si="2"/>
        <v>#N/A</v>
      </c>
      <c r="E33" t="e">
        <f t="shared" si="3"/>
        <v>#N/A</v>
      </c>
      <c r="F33" s="4">
        <f t="shared" si="4"/>
        <v>0</v>
      </c>
      <c r="J33" s="4">
        <v>1</v>
      </c>
      <c r="K33" s="4">
        <f t="shared" si="5"/>
        <v>19</v>
      </c>
      <c r="L33" s="13" t="s">
        <v>144</v>
      </c>
      <c r="M33" s="13" t="s">
        <v>145</v>
      </c>
      <c r="N33" s="13">
        <v>100002</v>
      </c>
      <c r="O33" s="13" t="s">
        <v>34</v>
      </c>
    </row>
    <row r="34" spans="1:15" x14ac:dyDescent="0.3">
      <c r="A34" s="4">
        <v>24</v>
      </c>
      <c r="B34" t="e">
        <f t="shared" si="0"/>
        <v>#N/A</v>
      </c>
      <c r="C34" t="e">
        <f t="shared" si="1"/>
        <v>#N/A</v>
      </c>
      <c r="D34" t="e">
        <f t="shared" si="2"/>
        <v>#N/A</v>
      </c>
      <c r="E34" t="e">
        <f t="shared" si="3"/>
        <v>#N/A</v>
      </c>
      <c r="F34" s="4">
        <f t="shared" si="4"/>
        <v>0</v>
      </c>
      <c r="J34" s="4">
        <v>1</v>
      </c>
      <c r="K34" s="4">
        <f t="shared" si="5"/>
        <v>20</v>
      </c>
      <c r="L34" s="13" t="s">
        <v>146</v>
      </c>
      <c r="M34" s="13" t="s">
        <v>147</v>
      </c>
      <c r="N34" s="13">
        <v>100003</v>
      </c>
      <c r="O34" s="13" t="s">
        <v>35</v>
      </c>
    </row>
    <row r="35" spans="1:15" x14ac:dyDescent="0.3">
      <c r="A35" s="4">
        <v>25</v>
      </c>
      <c r="B35" t="e">
        <f t="shared" si="0"/>
        <v>#N/A</v>
      </c>
      <c r="C35" t="e">
        <f t="shared" si="1"/>
        <v>#N/A</v>
      </c>
      <c r="D35" t="e">
        <f t="shared" si="2"/>
        <v>#N/A</v>
      </c>
      <c r="E35" t="e">
        <f t="shared" si="3"/>
        <v>#N/A</v>
      </c>
      <c r="F35" s="4">
        <f t="shared" si="4"/>
        <v>0</v>
      </c>
    </row>
    <row r="36" spans="1:15" x14ac:dyDescent="0.3">
      <c r="A36" s="4">
        <v>26</v>
      </c>
      <c r="B36" t="e">
        <f t="shared" si="0"/>
        <v>#N/A</v>
      </c>
      <c r="C36" t="e">
        <f t="shared" si="1"/>
        <v>#N/A</v>
      </c>
      <c r="D36" t="e">
        <f t="shared" si="2"/>
        <v>#N/A</v>
      </c>
      <c r="E36" t="e">
        <f t="shared" si="3"/>
        <v>#N/A</v>
      </c>
      <c r="F36" s="4">
        <f t="shared" si="4"/>
        <v>0</v>
      </c>
    </row>
    <row r="37" spans="1:15" x14ac:dyDescent="0.3">
      <c r="A37" s="4">
        <v>27</v>
      </c>
      <c r="B37" t="e">
        <f t="shared" si="0"/>
        <v>#N/A</v>
      </c>
      <c r="C37" t="e">
        <f t="shared" si="1"/>
        <v>#N/A</v>
      </c>
      <c r="D37" t="e">
        <f t="shared" si="2"/>
        <v>#N/A</v>
      </c>
      <c r="E37" t="e">
        <f t="shared" si="3"/>
        <v>#N/A</v>
      </c>
      <c r="F37" s="4">
        <f t="shared" si="4"/>
        <v>0</v>
      </c>
    </row>
  </sheetData>
  <conditionalFormatting sqref="J11:J1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AK14"/>
  <sheetViews>
    <sheetView topLeftCell="A4" workbookViewId="0">
      <selection activeCell="G29" sqref="G29"/>
    </sheetView>
  </sheetViews>
  <sheetFormatPr defaultRowHeight="14.4" x14ac:dyDescent="0.3"/>
  <cols>
    <col min="7" max="7" customWidth="true" width="18.33203125" collapsed="true"/>
    <col min="8" max="8" customWidth="true" width="20.6640625" collapsed="true"/>
    <col min="17" max="17" customWidth="true" width="12.6640625" collapsed="true"/>
  </cols>
  <sheetData>
    <row r="9" spans="1:37" ht="15" x14ac:dyDescent="0.25">
      <c r="G9" t="s">
        <v>7</v>
      </c>
    </row>
    <row r="10" spans="1:37" ht="15" x14ac:dyDescent="0.25">
      <c r="A10" s="1" t="s">
        <v>4</v>
      </c>
      <c r="B10" s="1" t="s">
        <v>2</v>
      </c>
      <c r="C10" s="1" t="s">
        <v>3</v>
      </c>
      <c r="D10" s="1" t="s">
        <v>1</v>
      </c>
      <c r="E10" s="1" t="s">
        <v>9</v>
      </c>
      <c r="F10" s="1" t="s">
        <v>6</v>
      </c>
      <c r="G10" s="1" t="s">
        <v>10</v>
      </c>
      <c r="H10" s="1" t="s">
        <v>11</v>
      </c>
      <c r="I10" s="1" t="s">
        <v>12</v>
      </c>
      <c r="J10" s="1" t="s">
        <v>13</v>
      </c>
      <c r="K10" s="1" t="s">
        <v>41</v>
      </c>
      <c r="L10" s="1" t="s">
        <v>42</v>
      </c>
      <c r="M10" s="1"/>
      <c r="N10" s="1"/>
      <c r="O10" s="1"/>
      <c r="Q10" s="1" t="s">
        <v>28</v>
      </c>
      <c r="R10" s="1" t="s">
        <v>29</v>
      </c>
      <c r="S10" s="1" t="s">
        <v>30</v>
      </c>
      <c r="T10" s="1" t="s">
        <v>31</v>
      </c>
      <c r="U10" s="1" t="s">
        <v>39</v>
      </c>
      <c r="V10" s="1" t="s">
        <v>40</v>
      </c>
      <c r="W10" s="1"/>
      <c r="X10" s="1"/>
      <c r="Y10" s="1"/>
      <c r="Z10" s="1"/>
      <c r="AA10" s="1" t="s">
        <v>43</v>
      </c>
      <c r="AB10" s="1" t="s">
        <v>43</v>
      </c>
      <c r="AC10" s="1" t="s">
        <v>43</v>
      </c>
      <c r="AD10" s="1" t="s">
        <v>43</v>
      </c>
      <c r="AE10" s="1" t="s">
        <v>43</v>
      </c>
      <c r="AF10" s="1" t="s">
        <v>43</v>
      </c>
      <c r="AG10" s="1"/>
      <c r="AH10" s="1"/>
      <c r="AI10" s="1"/>
      <c r="AJ10" s="1"/>
      <c r="AK10" s="1"/>
    </row>
    <row r="11" spans="1:37" x14ac:dyDescent="0.3">
      <c r="G11" s="2"/>
      <c r="H11" s="2"/>
    </row>
    <row r="12" spans="1:37" x14ac:dyDescent="0.3">
      <c r="G12" s="2"/>
      <c r="H12" s="2"/>
      <c r="Q12" s="3"/>
    </row>
    <row r="13" spans="1:37" x14ac:dyDescent="0.3">
      <c r="G13" s="2"/>
      <c r="Q13" s="3"/>
    </row>
    <row r="14" spans="1:37" x14ac:dyDescent="0.3">
      <c r="G1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15"/>
  <sheetViews>
    <sheetView topLeftCell="A7" workbookViewId="0">
      <selection activeCell="D8" sqref="D8"/>
    </sheetView>
  </sheetViews>
  <sheetFormatPr defaultRowHeight="14.4" x14ac:dyDescent="0.3"/>
  <cols>
    <col min="3" max="3" customWidth="true" width="13.33203125" collapsed="true"/>
    <col min="7" max="7" customWidth="true" width="30.6640625" collapsed="true"/>
    <col min="8" max="8" customWidth="true" width="32.44140625" collapsed="true"/>
    <col min="9" max="9" customWidth="true" width="37.109375" collapsed="true"/>
    <col min="10" max="10" customWidth="true" width="32.6640625" collapsed="true"/>
    <col min="11" max="11" customWidth="true" width="29.109375" collapsed="true"/>
    <col min="12" max="12" customWidth="true" width="30.5546875" collapsed="true"/>
    <col min="13" max="13" customWidth="true" width="8.88671875" collapsed="true"/>
    <col min="14" max="14" customWidth="true" width="10.44140625" collapsed="true"/>
    <col min="15" max="15" customWidth="true" width="9.33203125" collapsed="true"/>
    <col min="17" max="17" customWidth="true" width="10.88671875" collapsed="true"/>
    <col min="18" max="18" customWidth="true" width="12.44140625" collapsed="true"/>
    <col min="20" max="20" customWidth="true" width="12.88671875" collapsed="true"/>
    <col min="27" max="27" customWidth="true" width="30.5546875" collapsed="true"/>
    <col min="28" max="28" customWidth="true" width="26.88671875" collapsed="true"/>
    <col min="29" max="29" customWidth="true" width="29.109375" collapsed="true"/>
  </cols>
  <sheetData>
    <row r="2" spans="1:34" ht="15" x14ac:dyDescent="0.25">
      <c r="B2" t="s">
        <v>8</v>
      </c>
    </row>
    <row r="9" spans="1:34" ht="15" x14ac:dyDescent="0.25">
      <c r="G9" t="s">
        <v>7</v>
      </c>
    </row>
    <row r="10" spans="1:34" ht="15" x14ac:dyDescent="0.25">
      <c r="A10" s="1" t="s">
        <v>4</v>
      </c>
      <c r="B10" s="1" t="s">
        <v>2</v>
      </c>
      <c r="C10" s="1" t="s">
        <v>3</v>
      </c>
      <c r="D10" s="1" t="s">
        <v>1</v>
      </c>
      <c r="E10" s="1" t="s">
        <v>9</v>
      </c>
      <c r="F10" s="1" t="s">
        <v>6</v>
      </c>
      <c r="G10" s="1" t="s">
        <v>10</v>
      </c>
      <c r="H10" s="1" t="s">
        <v>11</v>
      </c>
      <c r="I10" s="1" t="s">
        <v>12</v>
      </c>
      <c r="J10" s="1" t="s">
        <v>13</v>
      </c>
      <c r="K10" s="1" t="s">
        <v>41</v>
      </c>
      <c r="L10" s="1" t="s">
        <v>42</v>
      </c>
      <c r="M10" s="1"/>
      <c r="N10" s="1"/>
      <c r="O10" s="1"/>
      <c r="P10" s="1"/>
      <c r="Q10" s="1" t="s">
        <v>28</v>
      </c>
      <c r="R10" s="1" t="s">
        <v>29</v>
      </c>
      <c r="S10" s="1" t="s">
        <v>30</v>
      </c>
      <c r="T10" s="1" t="s">
        <v>31</v>
      </c>
      <c r="U10" s="1" t="s">
        <v>39</v>
      </c>
      <c r="V10" s="1" t="s">
        <v>40</v>
      </c>
      <c r="W10" s="1"/>
      <c r="X10" s="1"/>
      <c r="Y10" s="1"/>
      <c r="Z10" s="1"/>
      <c r="AA10" s="1" t="s">
        <v>43</v>
      </c>
      <c r="AB10" s="1" t="s">
        <v>43</v>
      </c>
      <c r="AC10" s="1" t="s">
        <v>43</v>
      </c>
      <c r="AD10" s="1" t="s">
        <v>43</v>
      </c>
      <c r="AE10" s="1" t="s">
        <v>43</v>
      </c>
      <c r="AF10" s="1" t="s">
        <v>43</v>
      </c>
      <c r="AG10" s="1" t="s">
        <v>43</v>
      </c>
      <c r="AH10" s="1" t="s">
        <v>43</v>
      </c>
    </row>
    <row r="11" spans="1:34" x14ac:dyDescent="0.3">
      <c r="G11" s="3" t="s">
        <v>58</v>
      </c>
      <c r="H11" s="3" t="s">
        <v>59</v>
      </c>
      <c r="I11" s="3" t="s">
        <v>60</v>
      </c>
      <c r="J11" s="3" t="s">
        <v>61</v>
      </c>
      <c r="K11" s="3" t="s">
        <v>62</v>
      </c>
      <c r="L11" s="3" t="s">
        <v>63</v>
      </c>
      <c r="Q11" s="8" t="s">
        <v>64</v>
      </c>
      <c r="R11" s="8" t="s">
        <v>65</v>
      </c>
      <c r="S11" s="8" t="s">
        <v>66</v>
      </c>
      <c r="T11" s="8" t="s">
        <v>67</v>
      </c>
      <c r="U11" s="8" t="s">
        <v>68</v>
      </c>
      <c r="V11" s="8" t="s">
        <v>69</v>
      </c>
      <c r="W11" s="4"/>
    </row>
    <row r="12" spans="1:34" ht="93.6" customHeight="1" x14ac:dyDescent="0.3">
      <c r="G12" s="3" t="s">
        <v>70</v>
      </c>
      <c r="H12" s="3" t="s">
        <v>71</v>
      </c>
      <c r="I12" s="3" t="s">
        <v>72</v>
      </c>
      <c r="J12" s="3" t="s">
        <v>73</v>
      </c>
      <c r="K12" s="3" t="s">
        <v>74</v>
      </c>
      <c r="L12" s="3" t="s">
        <v>75</v>
      </c>
      <c r="Q12" s="7" t="s">
        <v>64</v>
      </c>
      <c r="R12" s="8" t="s">
        <v>65</v>
      </c>
      <c r="S12" s="8" t="s">
        <v>66</v>
      </c>
      <c r="T12" s="8" t="s">
        <v>76</v>
      </c>
      <c r="U12" s="8" t="s">
        <v>76</v>
      </c>
      <c r="V12" s="8" t="s">
        <v>76</v>
      </c>
      <c r="W12" s="4"/>
      <c r="AA12" s="3" t="s">
        <v>77</v>
      </c>
      <c r="AB12" s="3" t="s">
        <v>78</v>
      </c>
      <c r="AC12" s="3" t="s">
        <v>79</v>
      </c>
      <c r="AD12" s="3"/>
      <c r="AE12" s="3"/>
      <c r="AF12" s="3"/>
    </row>
    <row r="13" spans="1:34" x14ac:dyDescent="0.3">
      <c r="G13" s="3" t="s">
        <v>80</v>
      </c>
      <c r="H13" s="3" t="s">
        <v>81</v>
      </c>
      <c r="I13" s="3" t="s">
        <v>82</v>
      </c>
      <c r="J13" s="3" t="s">
        <v>83</v>
      </c>
      <c r="K13" s="3" t="s">
        <v>84</v>
      </c>
      <c r="L13" s="3" t="s">
        <v>85</v>
      </c>
      <c r="Q13" s="7" t="s">
        <v>64</v>
      </c>
      <c r="R13" s="8" t="s">
        <v>65</v>
      </c>
      <c r="S13" s="8" t="s">
        <v>66</v>
      </c>
      <c r="T13" s="8" t="s">
        <v>67</v>
      </c>
      <c r="U13" s="8" t="s">
        <v>76</v>
      </c>
      <c r="V13" s="8" t="s">
        <v>76</v>
      </c>
      <c r="W13" s="4"/>
      <c r="AA13" s="3" t="s">
        <v>86</v>
      </c>
      <c r="AB13" s="3" t="s">
        <v>87</v>
      </c>
      <c r="AC13" s="3"/>
      <c r="AD13" s="3"/>
      <c r="AE13" s="3"/>
    </row>
    <row r="14" spans="1:34" x14ac:dyDescent="0.3">
      <c r="G14" s="3" t="s">
        <v>88</v>
      </c>
      <c r="H14" s="3" t="s">
        <v>89</v>
      </c>
      <c r="I14" s="3" t="s">
        <v>90</v>
      </c>
      <c r="J14" s="3" t="s">
        <v>91</v>
      </c>
      <c r="K14" s="3" t="s">
        <v>92</v>
      </c>
      <c r="L14" s="3" t="s">
        <v>93</v>
      </c>
      <c r="M14" s="3"/>
      <c r="N14" s="3"/>
      <c r="Q14" s="7" t="s">
        <v>64</v>
      </c>
      <c r="R14" s="7" t="s">
        <v>65</v>
      </c>
      <c r="S14" s="8" t="s">
        <v>66</v>
      </c>
      <c r="T14" s="8" t="s">
        <v>67</v>
      </c>
      <c r="U14" s="8" t="s">
        <v>68</v>
      </c>
      <c r="V14" s="8" t="s">
        <v>76</v>
      </c>
      <c r="W14" s="4"/>
      <c r="AA14" s="3" t="s">
        <v>94</v>
      </c>
      <c r="AB14" s="3"/>
      <c r="AC14" s="3"/>
      <c r="AD14" s="3"/>
      <c r="AE14" s="3"/>
    </row>
    <row r="15" spans="1:34" x14ac:dyDescent="0.3">
      <c r="L1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AH10"/>
  <sheetViews>
    <sheetView workbookViewId="0">
      <selection activeCell="D4" sqref="D4"/>
    </sheetView>
  </sheetViews>
  <sheetFormatPr defaultRowHeight="14.4" x14ac:dyDescent="0.3"/>
  <sheetData>
    <row r="9" spans="1:34" x14ac:dyDescent="0.3">
      <c r="G9" t="s">
        <v>7</v>
      </c>
    </row>
    <row r="10" spans="1:34" x14ac:dyDescent="0.3">
      <c r="A10" s="1" t="s">
        <v>4</v>
      </c>
      <c r="B10" s="1" t="s">
        <v>2</v>
      </c>
      <c r="C10" s="1" t="s">
        <v>3</v>
      </c>
      <c r="D10" s="1" t="s">
        <v>1</v>
      </c>
      <c r="E10" s="1" t="s">
        <v>9</v>
      </c>
      <c r="F10" s="1" t="s">
        <v>6</v>
      </c>
      <c r="G10" s="1" t="s">
        <v>10</v>
      </c>
      <c r="H10" s="1" t="s">
        <v>11</v>
      </c>
      <c r="I10" s="1" t="s">
        <v>12</v>
      </c>
      <c r="J10" s="1" t="s">
        <v>13</v>
      </c>
      <c r="K10" s="1" t="s">
        <v>41</v>
      </c>
      <c r="L10" s="1" t="s">
        <v>42</v>
      </c>
      <c r="M10" s="1"/>
      <c r="N10" s="1"/>
      <c r="O10" s="1"/>
      <c r="P10" s="1"/>
      <c r="Q10" s="1" t="s">
        <v>28</v>
      </c>
      <c r="R10" s="1" t="s">
        <v>29</v>
      </c>
      <c r="S10" s="1" t="s">
        <v>30</v>
      </c>
      <c r="T10" s="1" t="s">
        <v>31</v>
      </c>
      <c r="U10" s="1" t="s">
        <v>39</v>
      </c>
      <c r="V10" s="1" t="s">
        <v>40</v>
      </c>
      <c r="W10" s="1"/>
      <c r="X10" s="1"/>
      <c r="Y10" s="1"/>
      <c r="Z10" s="1"/>
      <c r="AA10" s="1" t="s">
        <v>43</v>
      </c>
      <c r="AB10" s="1" t="s">
        <v>43</v>
      </c>
      <c r="AC10" s="1" t="s">
        <v>43</v>
      </c>
      <c r="AD10" s="1" t="s">
        <v>43</v>
      </c>
      <c r="AE10" s="1" t="s">
        <v>43</v>
      </c>
      <c r="AF10" s="1" t="s">
        <v>43</v>
      </c>
      <c r="AG10" s="1" t="s">
        <v>43</v>
      </c>
      <c r="AH10" s="1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Z10" sqref="Z10:AB1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MainInfo</vt:lpstr>
      <vt:lpstr>ZipFiles_U1_sub1</vt:lpstr>
      <vt:lpstr>Results_U1E1_1_sub1</vt:lpstr>
      <vt:lpstr>Results_U1E2_1_sub1</vt:lpstr>
      <vt:lpstr>Results_U1E3_1_sub1</vt:lpstr>
      <vt:lpstr>Results_U1EX_X_sub1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2018-01-21T11:16:17Z</dcterms:modified>
</cp:coreProperties>
</file>