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24226"/>
  <mc:AlternateContent xmlns:mc="http://schemas.openxmlformats.org/markup-compatibility/2006">
    <mc:Choice Requires="x15">
      <x15ac:absPath xmlns:x15ac="http://schemas.microsoft.com/office/spreadsheetml/2010/11/ac" url="D:\BPS-Kabputen-Toba\Pembinaan\Desa Cantik\"/>
    </mc:Choice>
  </mc:AlternateContent>
  <xr:revisionPtr revIDLastSave="0" documentId="13_ncr:1_{42661917-8BC6-4C87-974A-B3E3EFD1EE4D}" xr6:coauthVersionLast="36" xr6:coauthVersionMax="47" xr10:uidLastSave="{00000000-0000-0000-0000-000000000000}"/>
  <bookViews>
    <workbookView xWindow="615" yWindow="555" windowWidth="27630" windowHeight="15030" xr2:uid="{00000000-000D-0000-FFFF-FFFF00000000}"/>
  </bookViews>
  <sheets>
    <sheet name="KELOMPOK USIA" sheetId="12" r:id="rId1"/>
    <sheet name="DASHBOAR BULBUL" sheetId="3" r:id="rId2"/>
    <sheet name="DATA WARGA" sheetId="1" r:id="rId3"/>
    <sheet name="JUMLAH WARGA" sheetId="4" r:id="rId4"/>
    <sheet name="PEKERJAAN" sheetId="5" r:id="rId5"/>
    <sheet name="PENDIDIKAN" sheetId="6" r:id="rId6"/>
    <sheet name="USIA" sheetId="7" r:id="rId7"/>
    <sheet name="RUMUS" sheetId="2" r:id="rId8"/>
  </sheets>
  <externalReferences>
    <externalReference r:id="rId9"/>
  </externalReferences>
  <definedNames>
    <definedName name="ENDDATE">[1]KETERANGAN!$K$3</definedName>
    <definedName name="Slicer_No_Dusun">#N/A</definedName>
    <definedName name="STARTDATE">[1]KETERANGAN!$K$2</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G5" i="4"/>
  <c r="G6" i="4"/>
  <c r="D31" i="12" l="1"/>
  <c r="D32" i="12"/>
  <c r="D33" i="12"/>
  <c r="D34" i="12"/>
  <c r="D35" i="12"/>
  <c r="D36" i="12"/>
  <c r="D37" i="12"/>
  <c r="D38" i="12"/>
  <c r="D39" i="12"/>
  <c r="D40" i="12"/>
  <c r="D41" i="12"/>
  <c r="D42" i="12"/>
  <c r="D43" i="12"/>
  <c r="D44" i="12"/>
  <c r="D45" i="12"/>
  <c r="D30" i="12"/>
  <c r="D29" i="12"/>
  <c r="D28" i="12"/>
  <c r="C1" i="2"/>
  <c r="C2" i="2"/>
  <c r="C3" i="2"/>
  <c r="C4" i="2"/>
  <c r="C5" i="2" s="1"/>
  <c r="C6" i="2" s="1"/>
  <c r="C7" i="2" s="1"/>
  <c r="C8" i="2" s="1"/>
  <c r="I44" i="2"/>
  <c r="I198" i="2"/>
  <c r="I214" i="2"/>
  <c r="I246" i="2"/>
  <c r="I270" i="2"/>
  <c r="I318" i="2"/>
  <c r="I342" i="2"/>
  <c r="I366" i="2"/>
  <c r="I414" i="2"/>
  <c r="I438" i="2"/>
  <c r="H13" i="2"/>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H319" i="2"/>
  <c r="I319" i="2" s="1"/>
  <c r="H320" i="2"/>
  <c r="I320" i="2" s="1"/>
  <c r="H321" i="2"/>
  <c r="I321" i="2" s="1"/>
  <c r="H322" i="2"/>
  <c r="I322" i="2" s="1"/>
  <c r="H323" i="2"/>
  <c r="I323" i="2" s="1"/>
  <c r="H324" i="2"/>
  <c r="I324" i="2" s="1"/>
  <c r="H325" i="2"/>
  <c r="I325" i="2" s="1"/>
  <c r="H326" i="2"/>
  <c r="I326" i="2" s="1"/>
  <c r="H327" i="2"/>
  <c r="I327" i="2" s="1"/>
  <c r="H328" i="2"/>
  <c r="I328" i="2" s="1"/>
  <c r="H329" i="2"/>
  <c r="I329" i="2" s="1"/>
  <c r="H330" i="2"/>
  <c r="I330" i="2" s="1"/>
  <c r="H331" i="2"/>
  <c r="I331" i="2" s="1"/>
  <c r="H332" i="2"/>
  <c r="I332" i="2" s="1"/>
  <c r="H333" i="2"/>
  <c r="I333" i="2" s="1"/>
  <c r="H334" i="2"/>
  <c r="I334" i="2" s="1"/>
  <c r="H335" i="2"/>
  <c r="I335" i="2" s="1"/>
  <c r="H336" i="2"/>
  <c r="I336" i="2" s="1"/>
  <c r="H337" i="2"/>
  <c r="I337" i="2" s="1"/>
  <c r="H338" i="2"/>
  <c r="I338" i="2" s="1"/>
  <c r="H339" i="2"/>
  <c r="I339" i="2" s="1"/>
  <c r="H340" i="2"/>
  <c r="I340" i="2" s="1"/>
  <c r="H341" i="2"/>
  <c r="I341" i="2" s="1"/>
  <c r="H342" i="2"/>
  <c r="H343" i="2"/>
  <c r="I343" i="2" s="1"/>
  <c r="H344" i="2"/>
  <c r="I344" i="2" s="1"/>
  <c r="H345" i="2"/>
  <c r="I345" i="2" s="1"/>
  <c r="H346" i="2"/>
  <c r="I346" i="2" s="1"/>
  <c r="H347" i="2"/>
  <c r="I347" i="2" s="1"/>
  <c r="H348" i="2"/>
  <c r="I348" i="2" s="1"/>
  <c r="H349" i="2"/>
  <c r="I349" i="2" s="1"/>
  <c r="H350" i="2"/>
  <c r="I350" i="2" s="1"/>
  <c r="H351" i="2"/>
  <c r="I351" i="2" s="1"/>
  <c r="H352" i="2"/>
  <c r="I352" i="2" s="1"/>
  <c r="H353" i="2"/>
  <c r="I353" i="2" s="1"/>
  <c r="H354" i="2"/>
  <c r="I354" i="2" s="1"/>
  <c r="H355" i="2"/>
  <c r="I355" i="2" s="1"/>
  <c r="H356" i="2"/>
  <c r="I356" i="2" s="1"/>
  <c r="H357" i="2"/>
  <c r="I357" i="2" s="1"/>
  <c r="H358" i="2"/>
  <c r="I358" i="2" s="1"/>
  <c r="H359" i="2"/>
  <c r="I359" i="2" s="1"/>
  <c r="H360" i="2"/>
  <c r="I360" i="2" s="1"/>
  <c r="H361" i="2"/>
  <c r="I361" i="2" s="1"/>
  <c r="H362" i="2"/>
  <c r="I362" i="2" s="1"/>
  <c r="H363" i="2"/>
  <c r="I363" i="2" s="1"/>
  <c r="H364" i="2"/>
  <c r="I364" i="2" s="1"/>
  <c r="H365" i="2"/>
  <c r="I365" i="2" s="1"/>
  <c r="H366" i="2"/>
  <c r="H367" i="2"/>
  <c r="I367" i="2" s="1"/>
  <c r="H368" i="2"/>
  <c r="I368" i="2" s="1"/>
  <c r="H369" i="2"/>
  <c r="I369" i="2" s="1"/>
  <c r="H370" i="2"/>
  <c r="I370" i="2" s="1"/>
  <c r="H371" i="2"/>
  <c r="I371" i="2" s="1"/>
  <c r="H372" i="2"/>
  <c r="I372" i="2" s="1"/>
  <c r="H373" i="2"/>
  <c r="I373" i="2" s="1"/>
  <c r="H374" i="2"/>
  <c r="I374" i="2" s="1"/>
  <c r="H375" i="2"/>
  <c r="I375" i="2" s="1"/>
  <c r="H376" i="2"/>
  <c r="I376" i="2" s="1"/>
  <c r="H377" i="2"/>
  <c r="I377" i="2" s="1"/>
  <c r="H378" i="2"/>
  <c r="I378" i="2" s="1"/>
  <c r="H379" i="2"/>
  <c r="I379" i="2" s="1"/>
  <c r="H380" i="2"/>
  <c r="I380" i="2" s="1"/>
  <c r="H381" i="2"/>
  <c r="I381" i="2" s="1"/>
  <c r="H382" i="2"/>
  <c r="I382" i="2" s="1"/>
  <c r="H383" i="2"/>
  <c r="I383" i="2" s="1"/>
  <c r="H384" i="2"/>
  <c r="I384" i="2" s="1"/>
  <c r="H385" i="2"/>
  <c r="I385" i="2" s="1"/>
  <c r="H386" i="2"/>
  <c r="I386" i="2" s="1"/>
  <c r="H387" i="2"/>
  <c r="I387" i="2" s="1"/>
  <c r="H388" i="2"/>
  <c r="I388" i="2" s="1"/>
  <c r="H389" i="2"/>
  <c r="I389" i="2" s="1"/>
  <c r="H390" i="2"/>
  <c r="I390" i="2" s="1"/>
  <c r="H391" i="2"/>
  <c r="I391" i="2" s="1"/>
  <c r="H392" i="2"/>
  <c r="I392" i="2" s="1"/>
  <c r="H393" i="2"/>
  <c r="I393" i="2" s="1"/>
  <c r="H394" i="2"/>
  <c r="I394" i="2" s="1"/>
  <c r="H395" i="2"/>
  <c r="I395" i="2" s="1"/>
  <c r="H396" i="2"/>
  <c r="I396" i="2" s="1"/>
  <c r="H397" i="2"/>
  <c r="I397" i="2" s="1"/>
  <c r="H398" i="2"/>
  <c r="I398" i="2" s="1"/>
  <c r="H399" i="2"/>
  <c r="I399" i="2" s="1"/>
  <c r="H400" i="2"/>
  <c r="I400" i="2" s="1"/>
  <c r="H401" i="2"/>
  <c r="I401" i="2" s="1"/>
  <c r="H402" i="2"/>
  <c r="I402" i="2" s="1"/>
  <c r="H403" i="2"/>
  <c r="I403" i="2" s="1"/>
  <c r="H404" i="2"/>
  <c r="I404" i="2" s="1"/>
  <c r="H405" i="2"/>
  <c r="I405" i="2" s="1"/>
  <c r="H406" i="2"/>
  <c r="I406" i="2" s="1"/>
  <c r="H407" i="2"/>
  <c r="I407" i="2" s="1"/>
  <c r="H408" i="2"/>
  <c r="I408" i="2" s="1"/>
  <c r="H409" i="2"/>
  <c r="I409" i="2" s="1"/>
  <c r="H410" i="2"/>
  <c r="I410" i="2" s="1"/>
  <c r="H411" i="2"/>
  <c r="I411" i="2" s="1"/>
  <c r="H412" i="2"/>
  <c r="I412" i="2" s="1"/>
  <c r="H413" i="2"/>
  <c r="I413" i="2" s="1"/>
  <c r="H414" i="2"/>
  <c r="H415" i="2"/>
  <c r="I415" i="2" s="1"/>
  <c r="H416" i="2"/>
  <c r="I416" i="2" s="1"/>
  <c r="H417" i="2"/>
  <c r="I417" i="2" s="1"/>
  <c r="H418" i="2"/>
  <c r="I418" i="2" s="1"/>
  <c r="H419" i="2"/>
  <c r="I419" i="2" s="1"/>
  <c r="H420" i="2"/>
  <c r="I420" i="2" s="1"/>
  <c r="H421" i="2"/>
  <c r="I421" i="2" s="1"/>
  <c r="H422" i="2"/>
  <c r="I422" i="2" s="1"/>
  <c r="H423" i="2"/>
  <c r="I423" i="2" s="1"/>
  <c r="H424" i="2"/>
  <c r="I424" i="2" s="1"/>
  <c r="H425" i="2"/>
  <c r="I425" i="2" s="1"/>
  <c r="H426" i="2"/>
  <c r="I426" i="2" s="1"/>
  <c r="H427" i="2"/>
  <c r="I427" i="2" s="1"/>
  <c r="H428" i="2"/>
  <c r="I428" i="2" s="1"/>
  <c r="H429" i="2"/>
  <c r="I429" i="2" s="1"/>
  <c r="H430" i="2"/>
  <c r="I430" i="2" s="1"/>
  <c r="H431" i="2"/>
  <c r="I431" i="2" s="1"/>
  <c r="H432" i="2"/>
  <c r="I432" i="2" s="1"/>
  <c r="H433" i="2"/>
  <c r="I433" i="2" s="1"/>
  <c r="H434" i="2"/>
  <c r="I434" i="2" s="1"/>
  <c r="H435" i="2"/>
  <c r="I435" i="2" s="1"/>
  <c r="H436" i="2"/>
  <c r="I436" i="2" s="1"/>
  <c r="H437" i="2"/>
  <c r="I437" i="2" s="1"/>
  <c r="H438" i="2"/>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I452" i="2" s="1"/>
  <c r="H453" i="2"/>
  <c r="I453" i="2" s="1"/>
  <c r="H454" i="2"/>
  <c r="I454" i="2" s="1"/>
  <c r="H455" i="2"/>
  <c r="I455" i="2" s="1"/>
  <c r="H456" i="2"/>
  <c r="I456" i="2" s="1"/>
  <c r="H457" i="2"/>
  <c r="I457" i="2" s="1"/>
  <c r="H458" i="2"/>
  <c r="I458" i="2" s="1"/>
  <c r="H459" i="2"/>
  <c r="I459" i="2" s="1"/>
  <c r="H460" i="2"/>
  <c r="I460" i="2" s="1"/>
  <c r="H461" i="2"/>
  <c r="I461" i="2" s="1"/>
  <c r="H462" i="2"/>
  <c r="I462" i="2" s="1"/>
  <c r="H463" i="2"/>
  <c r="I463" i="2" s="1"/>
  <c r="H464" i="2"/>
  <c r="I464" i="2" s="1"/>
  <c r="H465" i="2"/>
  <c r="I465" i="2" s="1"/>
  <c r="H466" i="2"/>
  <c r="I466" i="2" s="1"/>
  <c r="H467" i="2"/>
  <c r="I467" i="2" s="1"/>
  <c r="H468" i="2"/>
  <c r="I468" i="2" s="1"/>
  <c r="H469" i="2"/>
  <c r="I469" i="2" s="1"/>
  <c r="H470" i="2"/>
  <c r="I470" i="2" s="1"/>
  <c r="H471" i="2"/>
  <c r="I471" i="2" s="1"/>
  <c r="H472" i="2"/>
  <c r="I472" i="2" s="1"/>
  <c r="H473" i="2"/>
  <c r="I473" i="2" s="1"/>
  <c r="H474" i="2"/>
  <c r="I474" i="2" s="1"/>
  <c r="H475" i="2"/>
  <c r="I475" i="2" s="1"/>
  <c r="H476" i="2"/>
  <c r="I476" i="2" s="1"/>
  <c r="H477" i="2"/>
  <c r="I477" i="2" s="1"/>
  <c r="H478" i="2"/>
  <c r="I478" i="2" s="1"/>
  <c r="H479" i="2"/>
  <c r="I479" i="2" s="1"/>
  <c r="H480" i="2"/>
  <c r="I480" i="2" s="1"/>
  <c r="H481" i="2"/>
  <c r="I481" i="2" s="1"/>
  <c r="H482" i="2"/>
  <c r="I482" i="2" s="1"/>
  <c r="H483" i="2"/>
  <c r="I483" i="2" s="1"/>
  <c r="H484" i="2"/>
  <c r="I484" i="2" s="1"/>
  <c r="H485" i="2"/>
  <c r="I485" i="2" s="1"/>
  <c r="H486" i="2"/>
  <c r="I486" i="2" s="1"/>
  <c r="H487" i="2"/>
  <c r="I487" i="2" s="1"/>
  <c r="H488" i="2"/>
  <c r="I488" i="2" s="1"/>
  <c r="H489" i="2"/>
  <c r="I489" i="2" s="1"/>
  <c r="H490" i="2"/>
  <c r="I490" i="2" s="1"/>
  <c r="H491" i="2"/>
  <c r="I491" i="2" s="1"/>
  <c r="H492" i="2"/>
  <c r="I492" i="2" s="1"/>
  <c r="H493" i="2"/>
  <c r="I493" i="2" s="1"/>
  <c r="H494" i="2"/>
  <c r="I494" i="2" s="1"/>
  <c r="H495" i="2"/>
  <c r="I495" i="2" s="1"/>
  <c r="H496" i="2"/>
  <c r="I496" i="2" s="1"/>
  <c r="H497" i="2"/>
  <c r="I497" i="2" s="1"/>
  <c r="H498" i="2"/>
  <c r="I498" i="2" s="1"/>
  <c r="H499" i="2"/>
  <c r="I499" i="2" s="1"/>
  <c r="H500" i="2"/>
  <c r="I500" i="2" s="1"/>
  <c r="H501" i="2"/>
  <c r="I501" i="2" s="1"/>
  <c r="H502" i="2"/>
  <c r="I502" i="2" s="1"/>
  <c r="H503" i="2"/>
  <c r="I503" i="2" s="1"/>
  <c r="H504" i="2"/>
  <c r="I504" i="2" s="1"/>
  <c r="H505" i="2"/>
  <c r="I505" i="2" s="1"/>
  <c r="H506" i="2"/>
  <c r="I506" i="2" s="1"/>
  <c r="H507" i="2"/>
  <c r="I507" i="2" s="1"/>
  <c r="H508" i="2"/>
  <c r="I508" i="2" s="1"/>
  <c r="H509" i="2"/>
  <c r="I509" i="2" s="1"/>
  <c r="H510" i="2"/>
  <c r="I510" i="2" s="1"/>
  <c r="H511" i="2"/>
  <c r="I511" i="2" s="1"/>
  <c r="H512" i="2"/>
  <c r="I512" i="2" s="1"/>
  <c r="H513" i="2"/>
  <c r="I513" i="2" s="1"/>
  <c r="H514" i="2"/>
  <c r="I514" i="2" s="1"/>
  <c r="H515" i="2"/>
  <c r="I515" i="2" s="1"/>
  <c r="H516" i="2"/>
  <c r="I516" i="2" s="1"/>
  <c r="H517" i="2"/>
  <c r="I517" i="2" s="1"/>
  <c r="H518" i="2"/>
  <c r="I518" i="2" s="1"/>
  <c r="H519" i="2"/>
  <c r="I519" i="2" s="1"/>
  <c r="H520" i="2"/>
  <c r="I520" i="2" s="1"/>
  <c r="H521" i="2"/>
  <c r="I521" i="2" s="1"/>
  <c r="H522" i="2"/>
  <c r="I522" i="2" s="1"/>
  <c r="H523" i="2"/>
  <c r="I523" i="2" s="1"/>
  <c r="H524" i="2"/>
  <c r="I524" i="2" s="1"/>
  <c r="H525" i="2"/>
  <c r="I525" i="2" s="1"/>
  <c r="H526" i="2"/>
  <c r="I526" i="2" s="1"/>
  <c r="H527" i="2"/>
  <c r="I527" i="2" s="1"/>
  <c r="H528" i="2"/>
  <c r="I528" i="2" s="1"/>
  <c r="H529" i="2"/>
  <c r="I529" i="2" s="1"/>
  <c r="H530" i="2"/>
  <c r="I530" i="2" s="1"/>
  <c r="H531" i="2"/>
  <c r="I531" i="2" s="1"/>
  <c r="H532" i="2"/>
  <c r="I532" i="2" s="1"/>
  <c r="H533" i="2"/>
  <c r="I533" i="2" s="1"/>
  <c r="H534" i="2"/>
  <c r="I534" i="2" s="1"/>
  <c r="H535" i="2"/>
  <c r="I535" i="2" s="1"/>
  <c r="H536" i="2"/>
  <c r="I536" i="2" s="1"/>
  <c r="H537" i="2"/>
  <c r="I537" i="2" s="1"/>
  <c r="H538" i="2"/>
  <c r="I538" i="2" s="1"/>
  <c r="H539" i="2"/>
  <c r="I539" i="2" s="1"/>
  <c r="H540" i="2"/>
  <c r="I540" i="2" s="1"/>
  <c r="H541" i="2"/>
  <c r="I541" i="2" s="1"/>
  <c r="H542" i="2"/>
  <c r="I542" i="2" s="1"/>
  <c r="H543" i="2"/>
  <c r="I543" i="2" s="1"/>
  <c r="H544" i="2"/>
  <c r="I544" i="2" s="1"/>
  <c r="H545" i="2"/>
  <c r="I545" i="2" s="1"/>
  <c r="H546" i="2"/>
  <c r="I546" i="2" s="1"/>
  <c r="H547" i="2"/>
  <c r="I547" i="2" s="1"/>
  <c r="H548" i="2"/>
  <c r="I548" i="2" s="1"/>
  <c r="H549" i="2"/>
  <c r="I549" i="2" s="1"/>
  <c r="H550" i="2"/>
  <c r="I550" i="2" s="1"/>
  <c r="H551" i="2"/>
  <c r="I551" i="2" s="1"/>
  <c r="H552" i="2"/>
  <c r="I552" i="2" s="1"/>
  <c r="H553" i="2"/>
  <c r="I553" i="2" s="1"/>
  <c r="H554" i="2"/>
  <c r="I554" i="2" s="1"/>
  <c r="H555" i="2"/>
  <c r="I555" i="2" s="1"/>
  <c r="H556" i="2"/>
  <c r="I556" i="2" s="1"/>
  <c r="H557" i="2"/>
  <c r="I557" i="2" s="1"/>
  <c r="H558" i="2"/>
  <c r="I558" i="2" s="1"/>
  <c r="H559" i="2"/>
  <c r="I559" i="2" s="1"/>
  <c r="H560" i="2"/>
  <c r="I560" i="2" s="1"/>
  <c r="H561" i="2"/>
  <c r="I561" i="2" s="1"/>
  <c r="H562" i="2"/>
  <c r="I562" i="2" s="1"/>
  <c r="H563" i="2"/>
  <c r="I563" i="2" s="1"/>
  <c r="H564" i="2"/>
  <c r="I564" i="2" s="1"/>
  <c r="H565" i="2"/>
  <c r="I565" i="2" s="1"/>
  <c r="H566" i="2"/>
  <c r="I566" i="2" s="1"/>
  <c r="H567" i="2"/>
  <c r="I567" i="2" s="1"/>
  <c r="H568" i="2"/>
  <c r="I568" i="2" s="1"/>
  <c r="H569" i="2"/>
  <c r="I569" i="2" s="1"/>
  <c r="H570" i="2"/>
  <c r="I570" i="2" s="1"/>
  <c r="H571" i="2"/>
  <c r="I571" i="2" s="1"/>
  <c r="H572" i="2"/>
  <c r="I572" i="2" s="1"/>
  <c r="H573" i="2"/>
  <c r="I573" i="2" s="1"/>
  <c r="H574" i="2"/>
  <c r="I574" i="2" s="1"/>
  <c r="H575" i="2"/>
  <c r="I575" i="2" s="1"/>
  <c r="H576" i="2"/>
  <c r="I576" i="2" s="1"/>
  <c r="H577" i="2"/>
  <c r="I577" i="2" s="1"/>
  <c r="H578" i="2"/>
  <c r="I578" i="2" s="1"/>
  <c r="H579" i="2"/>
  <c r="I579" i="2" s="1"/>
  <c r="H580" i="2"/>
  <c r="I580" i="2" s="1"/>
  <c r="H581" i="2"/>
  <c r="I581" i="2" s="1"/>
  <c r="H582" i="2"/>
  <c r="I582" i="2" s="1"/>
  <c r="H583" i="2"/>
  <c r="I583" i="2" s="1"/>
  <c r="H584" i="2"/>
  <c r="I584" i="2" s="1"/>
  <c r="H585" i="2"/>
  <c r="I585" i="2" s="1"/>
  <c r="H586" i="2"/>
  <c r="I586" i="2" s="1"/>
  <c r="H587" i="2"/>
  <c r="I587" i="2" s="1"/>
  <c r="H588" i="2"/>
  <c r="I588" i="2" s="1"/>
  <c r="H589" i="2"/>
  <c r="I589" i="2" s="1"/>
  <c r="H590" i="2"/>
  <c r="I590" i="2" s="1"/>
  <c r="H591" i="2"/>
  <c r="I591" i="2" s="1"/>
  <c r="H592" i="2"/>
  <c r="I592" i="2" s="1"/>
  <c r="H593" i="2"/>
  <c r="I593" i="2" s="1"/>
  <c r="H594" i="2"/>
  <c r="I594" i="2" s="1"/>
  <c r="H595" i="2"/>
  <c r="I595" i="2" s="1"/>
  <c r="H596" i="2"/>
  <c r="I596" i="2" s="1"/>
  <c r="H597" i="2"/>
  <c r="I597" i="2" s="1"/>
  <c r="H598" i="2"/>
  <c r="I598" i="2" s="1"/>
  <c r="H599" i="2"/>
  <c r="I599" i="2" s="1"/>
  <c r="H600" i="2"/>
  <c r="I600" i="2" s="1"/>
  <c r="H601" i="2"/>
  <c r="I601" i="2" s="1"/>
  <c r="H602" i="2"/>
  <c r="I602" i="2" s="1"/>
  <c r="H603" i="2"/>
  <c r="I603" i="2" s="1"/>
  <c r="H604" i="2"/>
  <c r="I604" i="2" s="1"/>
  <c r="H605" i="2"/>
  <c r="I605" i="2" s="1"/>
  <c r="H606" i="2"/>
  <c r="I606" i="2" s="1"/>
  <c r="H607" i="2"/>
  <c r="I607" i="2" s="1"/>
  <c r="H608" i="2"/>
  <c r="I608" i="2" s="1"/>
  <c r="H609" i="2"/>
  <c r="I609" i="2" s="1"/>
  <c r="H610" i="2"/>
  <c r="I610" i="2" s="1"/>
  <c r="H611" i="2"/>
  <c r="I611" i="2" s="1"/>
  <c r="H612" i="2"/>
  <c r="I612" i="2" s="1"/>
  <c r="H613" i="2"/>
  <c r="I613" i="2" s="1"/>
  <c r="H614" i="2"/>
  <c r="I614" i="2" s="1"/>
  <c r="H615" i="2"/>
  <c r="I615" i="2" s="1"/>
  <c r="H616" i="2"/>
  <c r="I616" i="2" s="1"/>
  <c r="H617" i="2"/>
  <c r="I617" i="2" s="1"/>
  <c r="H618" i="2"/>
  <c r="I618" i="2" s="1"/>
  <c r="H619" i="2"/>
  <c r="I619" i="2" s="1"/>
  <c r="H620" i="2"/>
  <c r="I620" i="2" s="1"/>
  <c r="H621" i="2"/>
  <c r="I621" i="2" s="1"/>
  <c r="H622" i="2"/>
  <c r="I622" i="2" s="1"/>
  <c r="H623" i="2"/>
  <c r="I623" i="2" s="1"/>
  <c r="H624" i="2"/>
  <c r="I624" i="2" s="1"/>
  <c r="H625" i="2"/>
  <c r="I625" i="2" s="1"/>
  <c r="H626" i="2"/>
  <c r="I626" i="2" s="1"/>
  <c r="H627" i="2"/>
  <c r="I627" i="2" s="1"/>
  <c r="H628" i="2"/>
  <c r="I628" i="2" s="1"/>
  <c r="H629" i="2"/>
  <c r="I629" i="2" s="1"/>
  <c r="H630" i="2"/>
  <c r="I630" i="2" s="1"/>
  <c r="H631" i="2"/>
  <c r="I631" i="2" s="1"/>
  <c r="H632" i="2"/>
  <c r="I632" i="2" s="1"/>
  <c r="H633" i="2"/>
  <c r="I633" i="2" s="1"/>
  <c r="H634" i="2"/>
  <c r="I634" i="2" s="1"/>
  <c r="H635" i="2"/>
  <c r="I635" i="2" s="1"/>
  <c r="H636" i="2"/>
  <c r="I636" i="2" s="1"/>
  <c r="H637" i="2"/>
  <c r="I637" i="2" s="1"/>
  <c r="H638" i="2"/>
  <c r="I638" i="2" s="1"/>
  <c r="H639" i="2"/>
  <c r="I639" i="2" s="1"/>
  <c r="H640" i="2"/>
  <c r="I640" i="2" s="1"/>
  <c r="H641" i="2"/>
  <c r="I641" i="2" s="1"/>
  <c r="H642" i="2"/>
  <c r="I642" i="2" s="1"/>
  <c r="H643" i="2"/>
  <c r="I643" i="2" s="1"/>
  <c r="H644" i="2"/>
  <c r="I644" i="2" s="1"/>
  <c r="H645" i="2"/>
  <c r="I645" i="2" s="1"/>
  <c r="H646" i="2"/>
  <c r="I646" i="2" s="1"/>
  <c r="H647" i="2"/>
  <c r="I647" i="2" s="1"/>
  <c r="H648" i="2"/>
  <c r="I648" i="2" s="1"/>
  <c r="H649" i="2"/>
  <c r="I649" i="2" s="1"/>
  <c r="H650" i="2"/>
  <c r="I650" i="2" s="1"/>
  <c r="H651" i="2"/>
  <c r="I651" i="2" s="1"/>
  <c r="H652" i="2"/>
  <c r="I652" i="2" s="1"/>
  <c r="H653" i="2"/>
  <c r="I653" i="2" s="1"/>
  <c r="H654" i="2"/>
  <c r="I654" i="2" s="1"/>
  <c r="H655" i="2"/>
  <c r="I655" i="2" s="1"/>
  <c r="H656" i="2"/>
  <c r="I656" i="2" s="1"/>
  <c r="H657" i="2"/>
  <c r="I657" i="2" s="1"/>
  <c r="H658" i="2"/>
  <c r="I658" i="2" s="1"/>
  <c r="H659" i="2"/>
  <c r="I659" i="2" s="1"/>
  <c r="H660" i="2"/>
  <c r="I660" i="2" s="1"/>
  <c r="H661" i="2"/>
  <c r="I661" i="2" s="1"/>
  <c r="H662" i="2"/>
  <c r="I662" i="2" s="1"/>
  <c r="H663" i="2"/>
  <c r="I663" i="2" s="1"/>
  <c r="H664" i="2"/>
  <c r="I664" i="2" s="1"/>
  <c r="H665" i="2"/>
  <c r="I665" i="2" s="1"/>
  <c r="H666" i="2"/>
  <c r="I666" i="2" s="1"/>
  <c r="H667" i="2"/>
  <c r="I667" i="2" s="1"/>
  <c r="H668" i="2"/>
  <c r="I668" i="2" s="1"/>
  <c r="H669" i="2"/>
  <c r="I669" i="2" s="1"/>
  <c r="H670" i="2"/>
  <c r="I670" i="2" s="1"/>
  <c r="H671" i="2"/>
  <c r="I671" i="2" s="1"/>
  <c r="H672" i="2"/>
  <c r="I672" i="2" s="1"/>
  <c r="H673" i="2"/>
  <c r="I673" i="2" s="1"/>
  <c r="H674" i="2"/>
  <c r="I674" i="2" s="1"/>
  <c r="H675" i="2"/>
  <c r="I675" i="2" s="1"/>
  <c r="H676" i="2"/>
  <c r="I676" i="2" s="1"/>
  <c r="H677" i="2"/>
  <c r="I677" i="2" s="1"/>
  <c r="H678" i="2"/>
  <c r="I678" i="2" s="1"/>
  <c r="H679" i="2"/>
  <c r="I679" i="2" s="1"/>
  <c r="H680" i="2"/>
  <c r="I680" i="2" s="1"/>
  <c r="H681" i="2"/>
  <c r="I681" i="2" s="1"/>
  <c r="H682" i="2"/>
  <c r="I682" i="2" s="1"/>
  <c r="H683" i="2"/>
  <c r="I683" i="2" s="1"/>
  <c r="H684" i="2"/>
  <c r="I684" i="2" s="1"/>
  <c r="H685" i="2"/>
  <c r="I685" i="2" s="1"/>
  <c r="H686" i="2"/>
  <c r="I686" i="2" s="1"/>
  <c r="H687" i="2"/>
  <c r="I687" i="2" s="1"/>
  <c r="H688" i="2"/>
  <c r="I688" i="2" s="1"/>
  <c r="H689" i="2"/>
  <c r="I689" i="2" s="1"/>
  <c r="H690" i="2"/>
  <c r="I690" i="2" s="1"/>
  <c r="H691" i="2"/>
  <c r="I691" i="2" s="1"/>
  <c r="H692" i="2"/>
  <c r="I692" i="2" s="1"/>
  <c r="H693" i="2"/>
  <c r="I693" i="2" s="1"/>
  <c r="H694" i="2"/>
  <c r="I694" i="2" s="1"/>
  <c r="H695" i="2"/>
  <c r="I695" i="2" s="1"/>
  <c r="H696" i="2"/>
  <c r="I696" i="2" s="1"/>
  <c r="H697" i="2"/>
  <c r="I697" i="2" s="1"/>
  <c r="H698" i="2"/>
  <c r="I698" i="2" s="1"/>
  <c r="H699" i="2"/>
  <c r="I699" i="2" s="1"/>
  <c r="H700" i="2"/>
  <c r="I700" i="2" s="1"/>
  <c r="H701" i="2"/>
  <c r="I701" i="2" s="1"/>
  <c r="H702" i="2"/>
  <c r="I702" i="2" s="1"/>
  <c r="H703" i="2"/>
  <c r="I703" i="2" s="1"/>
  <c r="H704" i="2"/>
  <c r="I704" i="2" s="1"/>
  <c r="H705" i="2"/>
  <c r="I705" i="2" s="1"/>
  <c r="H706" i="2"/>
  <c r="I706" i="2" s="1"/>
  <c r="H707" i="2"/>
  <c r="I707" i="2" s="1"/>
  <c r="H708" i="2"/>
  <c r="I708" i="2" s="1"/>
  <c r="H709" i="2"/>
  <c r="I709" i="2" s="1"/>
  <c r="H710" i="2"/>
  <c r="I710" i="2" s="1"/>
  <c r="H711" i="2"/>
  <c r="I711" i="2" s="1"/>
  <c r="H712" i="2"/>
  <c r="I712" i="2" s="1"/>
  <c r="H713" i="2"/>
  <c r="I713" i="2" s="1"/>
  <c r="H714" i="2"/>
  <c r="I714" i="2" s="1"/>
  <c r="H715" i="2"/>
  <c r="I715" i="2" s="1"/>
  <c r="H716" i="2"/>
  <c r="I716" i="2" s="1"/>
  <c r="H717" i="2"/>
  <c r="I717" i="2" s="1"/>
  <c r="H718" i="2"/>
  <c r="I718" i="2" s="1"/>
  <c r="H719" i="2"/>
  <c r="I719" i="2" s="1"/>
  <c r="H720" i="2"/>
  <c r="I720" i="2" s="1"/>
  <c r="H721" i="2"/>
  <c r="I721" i="2" s="1"/>
  <c r="H722" i="2"/>
  <c r="I722" i="2" s="1"/>
  <c r="H723" i="2"/>
  <c r="I723" i="2" s="1"/>
  <c r="H724" i="2"/>
  <c r="I724" i="2" s="1"/>
  <c r="H725" i="2"/>
  <c r="I725" i="2" s="1"/>
  <c r="H726" i="2"/>
  <c r="I726" i="2" s="1"/>
  <c r="H727" i="2"/>
  <c r="I727" i="2" s="1"/>
  <c r="H728" i="2"/>
  <c r="I728" i="2" s="1"/>
  <c r="H729" i="2"/>
  <c r="I729" i="2" s="1"/>
  <c r="H730" i="2"/>
  <c r="I730" i="2" s="1"/>
  <c r="H731" i="2"/>
  <c r="I731" i="2" s="1"/>
  <c r="H732" i="2"/>
  <c r="I732" i="2" s="1"/>
  <c r="H733" i="2"/>
  <c r="I733" i="2" s="1"/>
  <c r="H734" i="2"/>
  <c r="I734" i="2" s="1"/>
  <c r="H735" i="2"/>
  <c r="I735" i="2" s="1"/>
  <c r="H736" i="2"/>
  <c r="I736" i="2" s="1"/>
  <c r="H737" i="2"/>
  <c r="I737" i="2" s="1"/>
  <c r="H738" i="2"/>
  <c r="I738" i="2" s="1"/>
  <c r="H739" i="2"/>
  <c r="I739" i="2" s="1"/>
  <c r="H740" i="2"/>
  <c r="I740" i="2" s="1"/>
  <c r="H741" i="2"/>
  <c r="I741" i="2" s="1"/>
  <c r="H742" i="2"/>
  <c r="I742" i="2" s="1"/>
  <c r="H743" i="2"/>
  <c r="I743" i="2" s="1"/>
  <c r="H744" i="2"/>
  <c r="I744" i="2" s="1"/>
  <c r="H745" i="2"/>
  <c r="I745" i="2" s="1"/>
  <c r="H746" i="2"/>
  <c r="I746" i="2" s="1"/>
  <c r="H747" i="2"/>
  <c r="I747" i="2" s="1"/>
  <c r="H748" i="2"/>
  <c r="I748" i="2" s="1"/>
  <c r="H749" i="2"/>
  <c r="I749" i="2" s="1"/>
  <c r="H750" i="2"/>
  <c r="I750" i="2" s="1"/>
  <c r="H751" i="2"/>
  <c r="I751" i="2" s="1"/>
  <c r="H752" i="2"/>
  <c r="I752" i="2" s="1"/>
  <c r="H753" i="2"/>
  <c r="I753" i="2" s="1"/>
  <c r="H754" i="2"/>
  <c r="I754" i="2" s="1"/>
  <c r="H755" i="2"/>
  <c r="I755" i="2" s="1"/>
  <c r="H756" i="2"/>
  <c r="I756" i="2" s="1"/>
  <c r="H757" i="2"/>
  <c r="I757" i="2" s="1"/>
  <c r="H758" i="2"/>
  <c r="I758" i="2" s="1"/>
  <c r="H759" i="2"/>
  <c r="I759" i="2" s="1"/>
  <c r="H760" i="2"/>
  <c r="I760" i="2" s="1"/>
  <c r="H761" i="2"/>
  <c r="I761" i="2" s="1"/>
  <c r="H762" i="2"/>
  <c r="I762" i="2" s="1"/>
  <c r="H763" i="2"/>
  <c r="I763" i="2" s="1"/>
  <c r="H764" i="2"/>
  <c r="I764" i="2" s="1"/>
  <c r="H765" i="2"/>
  <c r="I765" i="2" s="1"/>
  <c r="H766" i="2"/>
  <c r="I766" i="2" s="1"/>
  <c r="H767" i="2"/>
  <c r="I767" i="2" s="1"/>
  <c r="H768" i="2"/>
  <c r="I768" i="2" s="1"/>
  <c r="H769" i="2"/>
  <c r="I769" i="2" s="1"/>
  <c r="H770" i="2"/>
  <c r="I770" i="2" s="1"/>
  <c r="H771" i="2"/>
  <c r="I771" i="2" s="1"/>
  <c r="H772" i="2"/>
  <c r="I772" i="2" s="1"/>
  <c r="H773" i="2"/>
  <c r="I773" i="2" s="1"/>
  <c r="H774" i="2"/>
  <c r="I774" i="2" s="1"/>
  <c r="H775" i="2"/>
  <c r="I775" i="2" s="1"/>
  <c r="H776" i="2"/>
  <c r="I776" i="2" s="1"/>
  <c r="H777" i="2"/>
  <c r="I777" i="2" s="1"/>
  <c r="H778" i="2"/>
  <c r="I778" i="2" s="1"/>
  <c r="H779" i="2"/>
  <c r="I779" i="2" s="1"/>
  <c r="H780" i="2"/>
  <c r="I780" i="2" s="1"/>
  <c r="H781" i="2"/>
  <c r="I781" i="2" s="1"/>
  <c r="H782" i="2"/>
  <c r="I782" i="2" s="1"/>
  <c r="H783" i="2"/>
  <c r="I783" i="2" s="1"/>
  <c r="H784" i="2"/>
  <c r="I784" i="2" s="1"/>
  <c r="H785" i="2"/>
  <c r="I785" i="2" s="1"/>
  <c r="H786" i="2"/>
  <c r="I786" i="2" s="1"/>
  <c r="H787" i="2"/>
  <c r="I787" i="2" s="1"/>
  <c r="H788" i="2"/>
  <c r="I788" i="2" s="1"/>
  <c r="H789" i="2"/>
  <c r="I789" i="2" s="1"/>
  <c r="H790" i="2"/>
  <c r="I790" i="2" s="1"/>
  <c r="H791" i="2"/>
  <c r="I791" i="2" s="1"/>
  <c r="H792" i="2"/>
  <c r="I792" i="2" s="1"/>
  <c r="H793" i="2"/>
  <c r="I793" i="2" s="1"/>
  <c r="H794" i="2"/>
  <c r="I794" i="2" s="1"/>
  <c r="H795" i="2"/>
  <c r="I795" i="2" s="1"/>
  <c r="H796" i="2"/>
  <c r="I796" i="2" s="1"/>
  <c r="H797" i="2"/>
  <c r="I797" i="2" s="1"/>
  <c r="H798" i="2"/>
  <c r="I798" i="2" s="1"/>
  <c r="H799" i="2"/>
  <c r="I799" i="2" s="1"/>
  <c r="H800" i="2"/>
  <c r="I800" i="2" s="1"/>
  <c r="H801" i="2"/>
  <c r="I801" i="2" s="1"/>
  <c r="H802" i="2"/>
  <c r="I802" i="2" s="1"/>
  <c r="H803" i="2"/>
  <c r="I803" i="2" s="1"/>
  <c r="H804" i="2"/>
  <c r="I804" i="2" s="1"/>
  <c r="H805" i="2"/>
  <c r="I805" i="2" s="1"/>
  <c r="H806" i="2"/>
  <c r="I806" i="2" s="1"/>
  <c r="H807" i="2"/>
  <c r="I807" i="2" s="1"/>
  <c r="H808" i="2"/>
  <c r="I808" i="2" s="1"/>
  <c r="H809" i="2"/>
  <c r="I809" i="2" s="1"/>
  <c r="H810" i="2"/>
  <c r="I810" i="2" s="1"/>
  <c r="H811" i="2"/>
  <c r="I811" i="2" s="1"/>
  <c r="H812" i="2"/>
  <c r="I812" i="2" s="1"/>
  <c r="H813" i="2"/>
  <c r="I813" i="2" s="1"/>
  <c r="H814" i="2"/>
  <c r="I814" i="2" s="1"/>
  <c r="H815" i="2"/>
  <c r="I815" i="2" s="1"/>
  <c r="H816" i="2"/>
  <c r="I816" i="2" s="1"/>
  <c r="H817" i="2"/>
  <c r="I817" i="2" s="1"/>
  <c r="H818" i="2"/>
  <c r="I818" i="2" s="1"/>
  <c r="H819" i="2"/>
  <c r="I819" i="2" s="1"/>
  <c r="H820" i="2"/>
  <c r="I820" i="2" s="1"/>
  <c r="H821" i="2"/>
  <c r="I821" i="2" s="1"/>
  <c r="H822" i="2"/>
  <c r="I822" i="2" s="1"/>
  <c r="H823" i="2"/>
  <c r="I823" i="2" s="1"/>
  <c r="H824" i="2"/>
  <c r="I824" i="2" s="1"/>
  <c r="H825" i="2"/>
  <c r="I825" i="2" s="1"/>
  <c r="H826" i="2"/>
  <c r="I826" i="2" s="1"/>
  <c r="H827" i="2"/>
  <c r="I827" i="2" s="1"/>
  <c r="H828" i="2"/>
  <c r="I828" i="2" s="1"/>
  <c r="H829" i="2"/>
  <c r="I829" i="2" s="1"/>
  <c r="H830" i="2"/>
  <c r="I830" i="2" s="1"/>
  <c r="H831" i="2"/>
  <c r="I831" i="2" s="1"/>
  <c r="H832" i="2"/>
  <c r="I832" i="2" s="1"/>
  <c r="H833" i="2"/>
  <c r="I833" i="2" s="1"/>
  <c r="H834" i="2"/>
  <c r="I834" i="2" s="1"/>
  <c r="H835" i="2"/>
  <c r="I835" i="2" s="1"/>
  <c r="H836" i="2"/>
  <c r="I836" i="2" s="1"/>
  <c r="H837" i="2"/>
  <c r="I837" i="2" s="1"/>
  <c r="H838" i="2"/>
  <c r="I838" i="2" s="1"/>
  <c r="H839" i="2"/>
  <c r="I839" i="2" s="1"/>
  <c r="H840" i="2"/>
  <c r="I840" i="2" s="1"/>
  <c r="H841" i="2"/>
  <c r="I841" i="2" s="1"/>
  <c r="H842" i="2"/>
  <c r="I842" i="2" s="1"/>
  <c r="H843" i="2"/>
  <c r="I843" i="2" s="1"/>
  <c r="H844" i="2"/>
  <c r="I844" i="2" s="1"/>
  <c r="H845" i="2"/>
  <c r="I845" i="2" s="1"/>
  <c r="H846" i="2"/>
  <c r="I846" i="2" s="1"/>
  <c r="H847" i="2"/>
  <c r="I847" i="2" s="1"/>
  <c r="H848" i="2"/>
  <c r="I848" i="2" s="1"/>
  <c r="H849" i="2"/>
  <c r="I849" i="2" s="1"/>
  <c r="H850" i="2"/>
  <c r="I850" i="2" s="1"/>
  <c r="H851" i="2"/>
  <c r="I851" i="2" s="1"/>
  <c r="H852" i="2"/>
  <c r="I852" i="2" s="1"/>
  <c r="H853" i="2"/>
  <c r="I853" i="2" s="1"/>
  <c r="H854" i="2"/>
  <c r="I854" i="2" s="1"/>
  <c r="H855" i="2"/>
  <c r="I855" i="2" s="1"/>
  <c r="H856" i="2"/>
  <c r="I856" i="2" s="1"/>
  <c r="H857" i="2"/>
  <c r="I857" i="2" s="1"/>
  <c r="H858" i="2"/>
  <c r="I858" i="2" s="1"/>
  <c r="H859" i="2"/>
  <c r="I859" i="2" s="1"/>
  <c r="H860" i="2"/>
  <c r="I860" i="2" s="1"/>
  <c r="H861" i="2"/>
  <c r="I861" i="2" s="1"/>
  <c r="H862" i="2"/>
  <c r="I862" i="2" s="1"/>
  <c r="H863" i="2"/>
  <c r="I863" i="2" s="1"/>
  <c r="H864" i="2"/>
  <c r="I864" i="2" s="1"/>
  <c r="H865" i="2"/>
  <c r="I865" i="2" s="1"/>
  <c r="H866" i="2"/>
  <c r="I866" i="2" s="1"/>
  <c r="H867" i="2"/>
  <c r="I867" i="2" s="1"/>
  <c r="H868" i="2"/>
  <c r="I868" i="2" s="1"/>
  <c r="H869" i="2"/>
  <c r="I869" i="2" s="1"/>
  <c r="H870" i="2"/>
  <c r="I870" i="2" s="1"/>
  <c r="H871" i="2"/>
  <c r="I871" i="2" s="1"/>
  <c r="H872" i="2"/>
  <c r="I872" i="2" s="1"/>
  <c r="H873" i="2"/>
  <c r="I873" i="2" s="1"/>
  <c r="H874" i="2"/>
  <c r="I874" i="2" s="1"/>
  <c r="H875" i="2"/>
  <c r="I875" i="2" s="1"/>
  <c r="H876" i="2"/>
  <c r="I876" i="2" s="1"/>
  <c r="H877" i="2"/>
  <c r="I877" i="2" s="1"/>
  <c r="H878" i="2"/>
  <c r="I878" i="2" s="1"/>
  <c r="H879" i="2"/>
  <c r="I879" i="2" s="1"/>
  <c r="H880" i="2"/>
  <c r="I880" i="2" s="1"/>
  <c r="H881" i="2"/>
  <c r="I881" i="2" s="1"/>
  <c r="H882" i="2"/>
  <c r="I882" i="2" s="1"/>
  <c r="H883" i="2"/>
  <c r="I883" i="2" s="1"/>
  <c r="H884" i="2"/>
  <c r="I884" i="2" s="1"/>
  <c r="H885" i="2"/>
  <c r="I885" i="2" s="1"/>
  <c r="H886" i="2"/>
  <c r="I886" i="2" s="1"/>
  <c r="H887" i="2"/>
  <c r="I887" i="2" s="1"/>
  <c r="H888" i="2"/>
  <c r="I888" i="2" s="1"/>
  <c r="H889" i="2"/>
  <c r="I889" i="2" s="1"/>
  <c r="H890" i="2"/>
  <c r="I890" i="2" s="1"/>
  <c r="H891" i="2"/>
  <c r="I891" i="2" s="1"/>
  <c r="H892" i="2"/>
  <c r="I892" i="2" s="1"/>
  <c r="H893" i="2"/>
  <c r="I893" i="2" s="1"/>
  <c r="H894" i="2"/>
  <c r="I894" i="2" s="1"/>
  <c r="H895" i="2"/>
  <c r="I895" i="2" s="1"/>
  <c r="H896" i="2"/>
  <c r="I896" i="2" s="1"/>
  <c r="H897" i="2"/>
  <c r="I897" i="2" s="1"/>
  <c r="H898" i="2"/>
  <c r="I898" i="2" s="1"/>
  <c r="H899" i="2"/>
  <c r="I899" i="2" s="1"/>
  <c r="H900" i="2"/>
  <c r="I900" i="2" s="1"/>
  <c r="H901" i="2"/>
  <c r="I901" i="2" s="1"/>
  <c r="H902" i="2"/>
  <c r="I902" i="2" s="1"/>
  <c r="H903" i="2"/>
  <c r="I903" i="2" s="1"/>
  <c r="H904" i="2"/>
  <c r="I904" i="2" s="1"/>
  <c r="H905" i="2"/>
  <c r="I905" i="2" s="1"/>
  <c r="H906" i="2"/>
  <c r="I906" i="2" s="1"/>
  <c r="H907" i="2"/>
  <c r="I907" i="2" s="1"/>
  <c r="H908" i="2"/>
  <c r="I908" i="2" s="1"/>
  <c r="H909" i="2"/>
  <c r="I909" i="2" s="1"/>
  <c r="H910" i="2"/>
  <c r="I910" i="2" s="1"/>
  <c r="H911" i="2"/>
  <c r="I911" i="2" s="1"/>
  <c r="H912" i="2"/>
  <c r="I912" i="2" s="1"/>
  <c r="H913" i="2"/>
  <c r="I913" i="2" s="1"/>
  <c r="H914" i="2"/>
  <c r="I914" i="2" s="1"/>
  <c r="H915" i="2"/>
  <c r="I915" i="2" s="1"/>
  <c r="H916" i="2"/>
  <c r="I916" i="2" s="1"/>
  <c r="H3" i="2"/>
  <c r="H4" i="2"/>
  <c r="H5" i="2"/>
  <c r="H6" i="2"/>
  <c r="H7" i="2"/>
  <c r="H8" i="2"/>
  <c r="I8" i="2" s="1"/>
  <c r="H9" i="2"/>
  <c r="H10" i="2"/>
  <c r="H11" i="2"/>
  <c r="H12" i="2"/>
  <c r="J12" i="2" s="1"/>
  <c r="H2" i="2"/>
  <c r="J2" i="2" s="1"/>
  <c r="C73" i="2"/>
  <c r="C74" i="2" s="1"/>
  <c r="C75" i="2" s="1"/>
  <c r="C76" i="2" s="1"/>
  <c r="C77" i="2"/>
  <c r="C78" i="2" s="1"/>
  <c r="C79" i="2" s="1"/>
  <c r="C80" i="2" s="1"/>
  <c r="C81" i="2" s="1"/>
  <c r="C82" i="2"/>
  <c r="C83" i="2" s="1"/>
  <c r="C84" i="2"/>
  <c r="C85" i="2" s="1"/>
  <c r="C86" i="2" s="1"/>
  <c r="C87" i="2"/>
  <c r="C88" i="2" s="1"/>
  <c r="C89" i="2" s="1"/>
  <c r="C90" i="2"/>
  <c r="C91" i="2" s="1"/>
  <c r="C92" i="2" s="1"/>
  <c r="C93" i="2" s="1"/>
  <c r="C94" i="2" s="1"/>
  <c r="C95" i="2" s="1"/>
  <c r="C96" i="2"/>
  <c r="C97" i="2" s="1"/>
  <c r="C98" i="2"/>
  <c r="C99" i="2" s="1"/>
  <c r="C100" i="2" s="1"/>
  <c r="C101" i="2"/>
  <c r="C102" i="2"/>
  <c r="C103" i="2" s="1"/>
  <c r="C104" i="2" s="1"/>
  <c r="C105" i="2" s="1"/>
  <c r="C106" i="2" s="1"/>
  <c r="C107" i="2"/>
  <c r="C108" i="2"/>
  <c r="C109" i="2" s="1"/>
  <c r="C110" i="2" s="1"/>
  <c r="C111" i="2" s="1"/>
  <c r="C112" i="2" s="1"/>
  <c r="C113" i="2"/>
  <c r="C114" i="2" s="1"/>
  <c r="C115" i="2" s="1"/>
  <c r="C116" i="2"/>
  <c r="C117" i="2" s="1"/>
  <c r="C118" i="2" s="1"/>
  <c r="C119" i="2" s="1"/>
  <c r="C120" i="2"/>
  <c r="C121" i="2" s="1"/>
  <c r="C122" i="2" s="1"/>
  <c r="C123" i="2" s="1"/>
  <c r="C124" i="2" s="1"/>
  <c r="C125" i="2"/>
  <c r="C126" i="2"/>
  <c r="C127" i="2" s="1"/>
  <c r="C128" i="2"/>
  <c r="C129" i="2" s="1"/>
  <c r="C130" i="2" s="1"/>
  <c r="C131" i="2"/>
  <c r="C132" i="2" s="1"/>
  <c r="C133" i="2" s="1"/>
  <c r="C134" i="2" s="1"/>
  <c r="C135" i="2"/>
  <c r="C136" i="2"/>
  <c r="C137" i="2" s="1"/>
  <c r="C138" i="2" s="1"/>
  <c r="C139" i="2" s="1"/>
  <c r="C140" i="2" s="1"/>
  <c r="C141" i="2"/>
  <c r="C142" i="2" s="1"/>
  <c r="C143" i="2" s="1"/>
  <c r="C144" i="2" s="1"/>
  <c r="C145" i="2" s="1"/>
  <c r="C146" i="2" s="1"/>
  <c r="C147" i="2"/>
  <c r="C148" i="2" s="1"/>
  <c r="C149" i="2"/>
  <c r="C150" i="2" s="1"/>
  <c r="C151" i="2" s="1"/>
  <c r="C152" i="2" s="1"/>
  <c r="C153" i="2"/>
  <c r="C154" i="2" s="1"/>
  <c r="C155" i="2" s="1"/>
  <c r="C156" i="2" s="1"/>
  <c r="C157" i="2" s="1"/>
  <c r="C158" i="2"/>
  <c r="C159" i="2" s="1"/>
  <c r="C160" i="2" s="1"/>
  <c r="C161" i="2" s="1"/>
  <c r="C162" i="2" s="1"/>
  <c r="C163" i="2"/>
  <c r="C164" i="2"/>
  <c r="C165" i="2" s="1"/>
  <c r="C166" i="2" s="1"/>
  <c r="C167" i="2" s="1"/>
  <c r="C168" i="2" s="1"/>
  <c r="C169" i="2"/>
  <c r="C170" i="2" s="1"/>
  <c r="C171" i="2" s="1"/>
  <c r="C172" i="2"/>
  <c r="C173" i="2" s="1"/>
  <c r="C174" i="2" s="1"/>
  <c r="C175" i="2" s="1"/>
  <c r="C176" i="2" s="1"/>
  <c r="C177" i="2" s="1"/>
  <c r="C178" i="2"/>
  <c r="C179" i="2" s="1"/>
  <c r="C180" i="2"/>
  <c r="C181" i="2"/>
  <c r="C182" i="2" s="1"/>
  <c r="C183" i="2"/>
  <c r="C184" i="2" s="1"/>
  <c r="C185" i="2" s="1"/>
  <c r="C186" i="2"/>
  <c r="C187" i="2" s="1"/>
  <c r="C188" i="2"/>
  <c r="C189" i="2" s="1"/>
  <c r="C190" i="2" s="1"/>
  <c r="C191" i="2" s="1"/>
  <c r="C192" i="2" s="1"/>
  <c r="C193" i="2" s="1"/>
  <c r="C194" i="2" s="1"/>
  <c r="C195" i="2"/>
  <c r="C196" i="2" s="1"/>
  <c r="C197" i="2"/>
  <c r="C198" i="2"/>
  <c r="C199" i="2" s="1"/>
  <c r="C200" i="2"/>
  <c r="C201" i="2" s="1"/>
  <c r="C202" i="2" s="1"/>
  <c r="C203" i="2" s="1"/>
  <c r="C204" i="2" s="1"/>
  <c r="C205" i="2" s="1"/>
  <c r="C206" i="2" s="1"/>
  <c r="C207" i="2"/>
  <c r="C208" i="2" s="1"/>
  <c r="C209" i="2" s="1"/>
  <c r="C210" i="2"/>
  <c r="C211" i="2" s="1"/>
  <c r="C212" i="2"/>
  <c r="C213" i="2" s="1"/>
  <c r="C214" i="2" s="1"/>
  <c r="C215" i="2" s="1"/>
  <c r="C216" i="2"/>
  <c r="C217" i="2" s="1"/>
  <c r="C218" i="2"/>
  <c r="C219" i="2" s="1"/>
  <c r="C220" i="2" s="1"/>
  <c r="C221" i="2" s="1"/>
  <c r="C222" i="2" s="1"/>
  <c r="C223" i="2"/>
  <c r="C224" i="2" s="1"/>
  <c r="C225" i="2" s="1"/>
  <c r="C226" i="2" s="1"/>
  <c r="C227" i="2"/>
  <c r="C228" i="2" s="1"/>
  <c r="C229" i="2" s="1"/>
  <c r="C230" i="2"/>
  <c r="C231" i="2" s="1"/>
  <c r="C232" i="2" s="1"/>
  <c r="C233" i="2" s="1"/>
  <c r="C234" i="2"/>
  <c r="C235" i="2" s="1"/>
  <c r="C236" i="2" s="1"/>
  <c r="C237" i="2"/>
  <c r="C238" i="2" s="1"/>
  <c r="C239" i="2" s="1"/>
  <c r="C240" i="2" s="1"/>
  <c r="C241" i="2" s="1"/>
  <c r="C242" i="2" s="1"/>
  <c r="C243" i="2"/>
  <c r="C244" i="2" s="1"/>
  <c r="C245" i="2" s="1"/>
  <c r="C246" i="2" s="1"/>
  <c r="C247" i="2" s="1"/>
  <c r="C248" i="2"/>
  <c r="C249" i="2"/>
  <c r="C250" i="2" s="1"/>
  <c r="C251" i="2" s="1"/>
  <c r="C252" i="2"/>
  <c r="C253" i="2" s="1"/>
  <c r="C254" i="2" s="1"/>
  <c r="C255" i="2" s="1"/>
  <c r="C256" i="2" s="1"/>
  <c r="C257" i="2"/>
  <c r="C258" i="2" s="1"/>
  <c r="C259" i="2" s="1"/>
  <c r="C260" i="2" s="1"/>
  <c r="C261" i="2" s="1"/>
  <c r="C262" i="2" s="1"/>
  <c r="C263" i="2" s="1"/>
  <c r="C264" i="2" s="1"/>
  <c r="C265" i="2"/>
  <c r="C266" i="2" s="1"/>
  <c r="C267" i="2" s="1"/>
  <c r="C268" i="2"/>
  <c r="C269" i="2" s="1"/>
  <c r="C270" i="2" s="1"/>
  <c r="C271" i="2" s="1"/>
  <c r="C272" i="2" s="1"/>
  <c r="C273" i="2"/>
  <c r="C274" i="2" s="1"/>
  <c r="C275" i="2"/>
  <c r="C276" i="2" s="1"/>
  <c r="C277" i="2" s="1"/>
  <c r="C278" i="2" s="1"/>
  <c r="C279" i="2" s="1"/>
  <c r="C280" i="2" s="1"/>
  <c r="C281" i="2" s="1"/>
  <c r="C282" i="2"/>
  <c r="C283" i="2" s="1"/>
  <c r="C284" i="2"/>
  <c r="C285" i="2"/>
  <c r="C286" i="2" s="1"/>
  <c r="C287" i="2" s="1"/>
  <c r="C288" i="2" s="1"/>
  <c r="C289" i="2" s="1"/>
  <c r="C290" i="2"/>
  <c r="C291" i="2" s="1"/>
  <c r="C292" i="2" s="1"/>
  <c r="C293" i="2" s="1"/>
  <c r="C294" i="2"/>
  <c r="C295" i="2" s="1"/>
  <c r="C296" i="2" s="1"/>
  <c r="C297" i="2"/>
  <c r="C298" i="2" s="1"/>
  <c r="C299" i="2" s="1"/>
  <c r="C300" i="2"/>
  <c r="C301" i="2" s="1"/>
  <c r="C302" i="2" s="1"/>
  <c r="C303" i="2" s="1"/>
  <c r="C304" i="2"/>
  <c r="C305" i="2"/>
  <c r="C306" i="2" s="1"/>
  <c r="C307" i="2" s="1"/>
  <c r="C308" i="2" s="1"/>
  <c r="C309" i="2" s="1"/>
  <c r="C310" i="2" s="1"/>
  <c r="C311" i="2"/>
  <c r="C312" i="2" s="1"/>
  <c r="C313" i="2" s="1"/>
  <c r="C314" i="2" s="1"/>
  <c r="C315" i="2"/>
  <c r="C316" i="2"/>
  <c r="C317" i="2"/>
  <c r="C318" i="2" s="1"/>
  <c r="C319" i="2"/>
  <c r="C320" i="2" s="1"/>
  <c r="C321" i="2" s="1"/>
  <c r="C322" i="2"/>
  <c r="C323" i="2"/>
  <c r="C324" i="2" s="1"/>
  <c r="C325" i="2" s="1"/>
  <c r="C326" i="2"/>
  <c r="C327" i="2" s="1"/>
  <c r="C328" i="2" s="1"/>
  <c r="C329" i="2" s="1"/>
  <c r="C330" i="2" s="1"/>
  <c r="C331" i="2" s="1"/>
  <c r="C332" i="2"/>
  <c r="C333" i="2" s="1"/>
  <c r="C334" i="2" s="1"/>
  <c r="C335" i="2" s="1"/>
  <c r="C336" i="2" s="1"/>
  <c r="C337" i="2" s="1"/>
  <c r="C338" i="2"/>
  <c r="C339" i="2" s="1"/>
  <c r="C340" i="2" s="1"/>
  <c r="C341" i="2"/>
  <c r="C342" i="2" s="1"/>
  <c r="C343" i="2" s="1"/>
  <c r="C344" i="2" s="1"/>
  <c r="C345" i="2" s="1"/>
  <c r="C346" i="2" s="1"/>
  <c r="C347" i="2"/>
  <c r="C348" i="2" s="1"/>
  <c r="C349" i="2" s="1"/>
  <c r="C350" i="2" s="1"/>
  <c r="C351" i="2" s="1"/>
  <c r="C352" i="2" s="1"/>
  <c r="C353" i="2" s="1"/>
  <c r="C354" i="2" s="1"/>
  <c r="C355" i="2"/>
  <c r="C356" i="2"/>
  <c r="C357" i="2" s="1"/>
  <c r="C358" i="2" s="1"/>
  <c r="C359" i="2" s="1"/>
  <c r="C360" i="2"/>
  <c r="C361" i="2" s="1"/>
  <c r="C362" i="2" s="1"/>
  <c r="C363" i="2" s="1"/>
  <c r="C364" i="2" s="1"/>
  <c r="C365" i="2" s="1"/>
  <c r="C366" i="2"/>
  <c r="C367" i="2"/>
  <c r="C368" i="2" s="1"/>
  <c r="C369" i="2" s="1"/>
  <c r="C370" i="2" s="1"/>
  <c r="C371" i="2" s="1"/>
  <c r="C372" i="2"/>
  <c r="C373" i="2" s="1"/>
  <c r="C374" i="2"/>
  <c r="C375" i="2"/>
  <c r="C376" i="2"/>
  <c r="C377" i="2"/>
  <c r="C378" i="2" s="1"/>
  <c r="C379" i="2" s="1"/>
  <c r="C380" i="2"/>
  <c r="C381" i="2" s="1"/>
  <c r="C382" i="2"/>
  <c r="C383" i="2"/>
  <c r="C384" i="2" s="1"/>
  <c r="C385" i="2" s="1"/>
  <c r="C386" i="2"/>
  <c r="C387" i="2"/>
  <c r="C388" i="2" s="1"/>
  <c r="C389" i="2"/>
  <c r="C390" i="2" s="1"/>
  <c r="C391" i="2" s="1"/>
  <c r="C392" i="2"/>
  <c r="C393" i="2" s="1"/>
  <c r="C394" i="2" s="1"/>
  <c r="C395" i="2" s="1"/>
  <c r="C396" i="2" s="1"/>
  <c r="C397" i="2"/>
  <c r="C398" i="2" s="1"/>
  <c r="C399" i="2"/>
  <c r="C400" i="2" s="1"/>
  <c r="C401" i="2"/>
  <c r="C402" i="2"/>
  <c r="C403" i="2" s="1"/>
  <c r="C404" i="2" s="1"/>
  <c r="C405" i="2" s="1"/>
  <c r="C406" i="2"/>
  <c r="C407" i="2" s="1"/>
  <c r="C408" i="2" s="1"/>
  <c r="C409" i="2" s="1"/>
  <c r="C410" i="2" s="1"/>
  <c r="C411" i="2" s="1"/>
  <c r="C412" i="2" s="1"/>
  <c r="C413" i="2"/>
  <c r="C414" i="2" s="1"/>
  <c r="C415" i="2" s="1"/>
  <c r="C416" i="2" s="1"/>
  <c r="C417" i="2" s="1"/>
  <c r="C418" i="2"/>
  <c r="C419" i="2" s="1"/>
  <c r="C420" i="2" s="1"/>
  <c r="C421" i="2" s="1"/>
  <c r="C422" i="2"/>
  <c r="C423" i="2" s="1"/>
  <c r="C424" i="2"/>
  <c r="C425" i="2" s="1"/>
  <c r="C426" i="2" s="1"/>
  <c r="C427" i="2"/>
  <c r="C428" i="2" s="1"/>
  <c r="C429" i="2"/>
  <c r="C430" i="2" s="1"/>
  <c r="C431" i="2" s="1"/>
  <c r="C432" i="2" s="1"/>
  <c r="C433" i="2"/>
  <c r="C434" i="2" s="1"/>
  <c r="C435" i="2" s="1"/>
  <c r="C436" i="2" s="1"/>
  <c r="C437" i="2" s="1"/>
  <c r="C438" i="2" s="1"/>
  <c r="C439" i="2" s="1"/>
  <c r="C440" i="2" s="1"/>
  <c r="C441" i="2" s="1"/>
  <c r="C442" i="2"/>
  <c r="C443" i="2" s="1"/>
  <c r="C444" i="2" s="1"/>
  <c r="C445" i="2" s="1"/>
  <c r="C446" i="2"/>
  <c r="C447" i="2" s="1"/>
  <c r="C448" i="2"/>
  <c r="C449" i="2" s="1"/>
  <c r="C450" i="2" s="1"/>
  <c r="C451" i="2" s="1"/>
  <c r="C452" i="2"/>
  <c r="C453" i="2" s="1"/>
  <c r="C454" i="2" s="1"/>
  <c r="C455" i="2"/>
  <c r="C456" i="2" s="1"/>
  <c r="C457" i="2" s="1"/>
  <c r="C458" i="2" s="1"/>
  <c r="C459" i="2" s="1"/>
  <c r="C460" i="2" s="1"/>
  <c r="C461" i="2" s="1"/>
  <c r="C462" i="2" s="1"/>
  <c r="C463" i="2"/>
  <c r="C464" i="2" s="1"/>
  <c r="C465" i="2" s="1"/>
  <c r="C466" i="2"/>
  <c r="C467" i="2" s="1"/>
  <c r="C468" i="2" s="1"/>
  <c r="C469" i="2" s="1"/>
  <c r="C470" i="2" s="1"/>
  <c r="C471" i="2"/>
  <c r="C472" i="2" s="1"/>
  <c r="C473" i="2" s="1"/>
  <c r="C474" i="2" s="1"/>
  <c r="C475" i="2" s="1"/>
  <c r="C476" i="2" s="1"/>
  <c r="C477" i="2"/>
  <c r="C478" i="2" s="1"/>
  <c r="C479" i="2" s="1"/>
  <c r="C480" i="2" s="1"/>
  <c r="C481" i="2" s="1"/>
  <c r="C482" i="2"/>
  <c r="C483" i="2" s="1"/>
  <c r="C484" i="2" s="1"/>
  <c r="C485" i="2" s="1"/>
  <c r="C486" i="2" s="1"/>
  <c r="C487" i="2"/>
  <c r="C488" i="2" s="1"/>
  <c r="C489" i="2" s="1"/>
  <c r="C490" i="2" s="1"/>
  <c r="C491" i="2" s="1"/>
  <c r="C492" i="2"/>
  <c r="C493" i="2" s="1"/>
  <c r="C494" i="2" s="1"/>
  <c r="C495" i="2" s="1"/>
  <c r="C496" i="2"/>
  <c r="C497" i="2"/>
  <c r="C498" i="2" s="1"/>
  <c r="C499" i="2" s="1"/>
  <c r="C500" i="2" s="1"/>
  <c r="C501" i="2"/>
  <c r="C502" i="2" s="1"/>
  <c r="C503" i="2" s="1"/>
  <c r="C504" i="2"/>
  <c r="C505" i="2" s="1"/>
  <c r="C506" i="2" s="1"/>
  <c r="C507" i="2" s="1"/>
  <c r="C508" i="2" s="1"/>
  <c r="C509" i="2" s="1"/>
  <c r="C510" i="2"/>
  <c r="C511" i="2" s="1"/>
  <c r="C512" i="2" s="1"/>
  <c r="C513" i="2" s="1"/>
  <c r="C514" i="2" s="1"/>
  <c r="C515" i="2"/>
  <c r="C516" i="2" s="1"/>
  <c r="C517" i="2" s="1"/>
  <c r="C518" i="2" s="1"/>
  <c r="C519" i="2" s="1"/>
  <c r="C520" i="2"/>
  <c r="C521" i="2" s="1"/>
  <c r="C522" i="2" s="1"/>
  <c r="C523" i="2" s="1"/>
  <c r="C524" i="2"/>
  <c r="C525" i="2" s="1"/>
  <c r="C526" i="2"/>
  <c r="C527" i="2"/>
  <c r="C528" i="2" s="1"/>
  <c r="C529" i="2" s="1"/>
  <c r="C530" i="2" s="1"/>
  <c r="C531" i="2" s="1"/>
  <c r="C532" i="2" s="1"/>
  <c r="C533" i="2" s="1"/>
  <c r="C534" i="2"/>
  <c r="C535" i="2"/>
  <c r="C536" i="2" s="1"/>
  <c r="C537" i="2" s="1"/>
  <c r="C538" i="2"/>
  <c r="C539" i="2" s="1"/>
  <c r="C540" i="2"/>
  <c r="C541" i="2" s="1"/>
  <c r="C542" i="2" s="1"/>
  <c r="C543" i="2" s="1"/>
  <c r="C544" i="2"/>
  <c r="C545" i="2" s="1"/>
  <c r="C546" i="2" s="1"/>
  <c r="C547" i="2" s="1"/>
  <c r="C548" i="2" s="1"/>
  <c r="C549" i="2" s="1"/>
  <c r="C550" i="2"/>
  <c r="C551" i="2" s="1"/>
  <c r="C552" i="2" s="1"/>
  <c r="C553" i="2" s="1"/>
  <c r="C554" i="2"/>
  <c r="C555" i="2"/>
  <c r="C556" i="2" s="1"/>
  <c r="C557" i="2" s="1"/>
  <c r="C558" i="2" s="1"/>
  <c r="C559" i="2" s="1"/>
  <c r="C560" i="2" s="1"/>
  <c r="C561" i="2"/>
  <c r="C562" i="2" s="1"/>
  <c r="C563" i="2"/>
  <c r="C564" i="2" s="1"/>
  <c r="C565" i="2" s="1"/>
  <c r="C566" i="2"/>
  <c r="C567" i="2" s="1"/>
  <c r="C568" i="2" s="1"/>
  <c r="C569" i="2" s="1"/>
  <c r="C570" i="2"/>
  <c r="C571" i="2" s="1"/>
  <c r="C572" i="2" s="1"/>
  <c r="C573" i="2" s="1"/>
  <c r="C574" i="2" s="1"/>
  <c r="C575" i="2" s="1"/>
  <c r="C576" i="2"/>
  <c r="C577" i="2" s="1"/>
  <c r="C578" i="2" s="1"/>
  <c r="C579" i="2" s="1"/>
  <c r="C580" i="2"/>
  <c r="C581" i="2"/>
  <c r="C582" i="2"/>
  <c r="C583" i="2" s="1"/>
  <c r="C584" i="2" s="1"/>
  <c r="C585" i="2" s="1"/>
  <c r="C586" i="2" s="1"/>
  <c r="C587" i="2" s="1"/>
  <c r="C588" i="2"/>
  <c r="C589" i="2" s="1"/>
  <c r="C590" i="2" s="1"/>
  <c r="C591" i="2" s="1"/>
  <c r="C592" i="2"/>
  <c r="C593" i="2" s="1"/>
  <c r="C594" i="2" s="1"/>
  <c r="C595" i="2" s="1"/>
  <c r="C596" i="2" s="1"/>
  <c r="C597" i="2" s="1"/>
  <c r="C598" i="2"/>
  <c r="C599" i="2" s="1"/>
  <c r="C600" i="2"/>
  <c r="C601" i="2" s="1"/>
  <c r="C602" i="2" s="1"/>
  <c r="C603" i="2"/>
  <c r="C604" i="2" s="1"/>
  <c r="C605" i="2" s="1"/>
  <c r="C606" i="2" s="1"/>
  <c r="C607" i="2" s="1"/>
  <c r="C608" i="2" s="1"/>
  <c r="C609" i="2"/>
  <c r="C610" i="2" s="1"/>
  <c r="C611" i="2" s="1"/>
  <c r="C612" i="2" s="1"/>
  <c r="C613" i="2" s="1"/>
  <c r="C614" i="2" s="1"/>
  <c r="C615" i="2" s="1"/>
  <c r="C616" i="2" s="1"/>
  <c r="C617" i="2" s="1"/>
  <c r="C618" i="2"/>
  <c r="C619" i="2"/>
  <c r="C620" i="2" s="1"/>
  <c r="C621" i="2" s="1"/>
  <c r="C622" i="2" s="1"/>
  <c r="C623" i="2" s="1"/>
  <c r="C624" i="2" s="1"/>
  <c r="C625" i="2" s="1"/>
  <c r="C626" i="2"/>
  <c r="C627" i="2"/>
  <c r="C628" i="2" s="1"/>
  <c r="C629" i="2" s="1"/>
  <c r="C630" i="2" s="1"/>
  <c r="C631" i="2" s="1"/>
  <c r="C632" i="2" s="1"/>
  <c r="C633" i="2"/>
  <c r="C634" i="2" s="1"/>
  <c r="C635" i="2" s="1"/>
  <c r="C636" i="2" s="1"/>
  <c r="C637" i="2" s="1"/>
  <c r="C638" i="2"/>
  <c r="C639" i="2" s="1"/>
  <c r="C640" i="2"/>
  <c r="C641" i="2"/>
  <c r="C642" i="2" s="1"/>
  <c r="C643" i="2" s="1"/>
  <c r="C644" i="2" s="1"/>
  <c r="C645" i="2" s="1"/>
  <c r="C646" i="2"/>
  <c r="C647" i="2"/>
  <c r="C648" i="2" s="1"/>
  <c r="C649" i="2"/>
  <c r="C650" i="2" s="1"/>
  <c r="C651" i="2" s="1"/>
  <c r="C652" i="2" s="1"/>
  <c r="C653" i="2" s="1"/>
  <c r="C654" i="2"/>
  <c r="C655" i="2" s="1"/>
  <c r="C656" i="2"/>
  <c r="C657" i="2"/>
  <c r="C658" i="2" s="1"/>
  <c r="C659" i="2" s="1"/>
  <c r="C660" i="2"/>
  <c r="C661" i="2" s="1"/>
  <c r="C662" i="2" s="1"/>
  <c r="C663" i="2"/>
  <c r="C664" i="2" s="1"/>
  <c r="C665" i="2" s="1"/>
  <c r="C666" i="2"/>
  <c r="C667" i="2"/>
  <c r="C668" i="2"/>
  <c r="C669" i="2" s="1"/>
  <c r="C670" i="2" s="1"/>
  <c r="C671" i="2" s="1"/>
  <c r="C672" i="2" s="1"/>
  <c r="C673" i="2" s="1"/>
  <c r="C674" i="2"/>
  <c r="C675" i="2" s="1"/>
  <c r="C676" i="2" s="1"/>
  <c r="C677" i="2" s="1"/>
  <c r="C678" i="2"/>
  <c r="C679" i="2"/>
  <c r="C680" i="2" s="1"/>
  <c r="C681" i="2" s="1"/>
  <c r="C682" i="2"/>
  <c r="C683" i="2" s="1"/>
  <c r="C684" i="2" s="1"/>
  <c r="C685" i="2" s="1"/>
  <c r="C686" i="2" s="1"/>
  <c r="C687" i="2"/>
  <c r="C688" i="2" s="1"/>
  <c r="C689" i="2"/>
  <c r="C690" i="2" s="1"/>
  <c r="C691" i="2" s="1"/>
  <c r="C692" i="2" s="1"/>
  <c r="C693" i="2" s="1"/>
  <c r="C694" i="2" s="1"/>
  <c r="C695" i="2"/>
  <c r="C696" i="2" s="1"/>
  <c r="C697" i="2" s="1"/>
  <c r="C698" i="2" s="1"/>
  <c r="C699" i="2"/>
  <c r="C700" i="2" s="1"/>
  <c r="C701" i="2"/>
  <c r="C702" i="2" s="1"/>
  <c r="C703" i="2" s="1"/>
  <c r="C704" i="2" s="1"/>
  <c r="C705" i="2" s="1"/>
  <c r="C706" i="2"/>
  <c r="C707" i="2" s="1"/>
  <c r="C708" i="2" s="1"/>
  <c r="C709" i="2" s="1"/>
  <c r="C710" i="2" s="1"/>
  <c r="C711" i="2" s="1"/>
  <c r="C712" i="2"/>
  <c r="C713" i="2" s="1"/>
  <c r="C714" i="2"/>
  <c r="C715" i="2" s="1"/>
  <c r="C716" i="2" s="1"/>
  <c r="C717" i="2" s="1"/>
  <c r="C718" i="2" s="1"/>
  <c r="C719" i="2"/>
  <c r="C720" i="2"/>
  <c r="C721" i="2" s="1"/>
  <c r="C722" i="2" s="1"/>
  <c r="C723" i="2"/>
  <c r="C724" i="2" s="1"/>
  <c r="C725" i="2" s="1"/>
  <c r="C726" i="2" s="1"/>
  <c r="C727" i="2" s="1"/>
  <c r="C728" i="2" s="1"/>
  <c r="C729" i="2"/>
  <c r="C730" i="2" s="1"/>
  <c r="C731" i="2" s="1"/>
  <c r="C732" i="2" s="1"/>
  <c r="C733" i="2"/>
  <c r="C734" i="2" s="1"/>
  <c r="C735" i="2" s="1"/>
  <c r="C736" i="2" s="1"/>
  <c r="C737" i="2"/>
  <c r="C738" i="2" s="1"/>
  <c r="C739" i="2"/>
  <c r="C740" i="2"/>
  <c r="C741" i="2" s="1"/>
  <c r="C742" i="2"/>
  <c r="C743" i="2" s="1"/>
  <c r="C744" i="2"/>
  <c r="C745" i="2" s="1"/>
  <c r="C746" i="2" s="1"/>
  <c r="C747" i="2" s="1"/>
  <c r="C748" i="2" s="1"/>
  <c r="C749" i="2" s="1"/>
  <c r="C750" i="2" s="1"/>
  <c r="C751" i="2"/>
  <c r="C752" i="2" s="1"/>
  <c r="C753" i="2" s="1"/>
  <c r="C754" i="2" s="1"/>
  <c r="C755" i="2" s="1"/>
  <c r="C756" i="2" s="1"/>
  <c r="C757" i="2"/>
  <c r="C758" i="2" s="1"/>
  <c r="C759" i="2" s="1"/>
  <c r="C760" i="2" s="1"/>
  <c r="C761" i="2" s="1"/>
  <c r="C762" i="2" s="1"/>
  <c r="C763" i="2" s="1"/>
  <c r="C764" i="2"/>
  <c r="C765" i="2" s="1"/>
  <c r="C766" i="2" s="1"/>
  <c r="C767" i="2" s="1"/>
  <c r="C768" i="2" s="1"/>
  <c r="C769" i="2"/>
  <c r="C770" i="2" s="1"/>
  <c r="C771" i="2"/>
  <c r="C772" i="2" s="1"/>
  <c r="C773" i="2" s="1"/>
  <c r="C774" i="2" s="1"/>
  <c r="C775" i="2" s="1"/>
  <c r="C776" i="2"/>
  <c r="C777" i="2" s="1"/>
  <c r="C778" i="2"/>
  <c r="C779" i="2" s="1"/>
  <c r="C780" i="2" s="1"/>
  <c r="C781" i="2" s="1"/>
  <c r="C782" i="2" s="1"/>
  <c r="C783" i="2"/>
  <c r="C784" i="2" s="1"/>
  <c r="C785" i="2"/>
  <c r="C786" i="2" s="1"/>
  <c r="C787" i="2" s="1"/>
  <c r="C788" i="2"/>
  <c r="C789" i="2" s="1"/>
  <c r="C790" i="2" s="1"/>
  <c r="C791" i="2" s="1"/>
  <c r="C792" i="2" s="1"/>
  <c r="C793" i="2"/>
  <c r="C794" i="2"/>
  <c r="C795" i="2" s="1"/>
  <c r="C796" i="2" s="1"/>
  <c r="C797" i="2" s="1"/>
  <c r="C798" i="2" s="1"/>
  <c r="C799" i="2" s="1"/>
  <c r="C800" i="2" s="1"/>
  <c r="C801" i="2"/>
  <c r="C802" i="2" s="1"/>
  <c r="C803" i="2" s="1"/>
  <c r="C804" i="2" s="1"/>
  <c r="C805" i="2" s="1"/>
  <c r="C806" i="2" s="1"/>
  <c r="C807" i="2"/>
  <c r="C808" i="2" s="1"/>
  <c r="C809" i="2" s="1"/>
  <c r="C810" i="2"/>
  <c r="C811" i="2" s="1"/>
  <c r="C812" i="2"/>
  <c r="C813" i="2" s="1"/>
  <c r="C814" i="2" s="1"/>
  <c r="C815" i="2"/>
  <c r="C816" i="2" s="1"/>
  <c r="C817" i="2" s="1"/>
  <c r="C818" i="2" s="1"/>
  <c r="C819" i="2" s="1"/>
  <c r="C820" i="2"/>
  <c r="C821" i="2" s="1"/>
  <c r="C822" i="2" s="1"/>
  <c r="C823" i="2"/>
  <c r="C824" i="2" s="1"/>
  <c r="C825" i="2" s="1"/>
  <c r="C826" i="2" s="1"/>
  <c r="C827" i="2" s="1"/>
  <c r="C828" i="2"/>
  <c r="C829" i="2" s="1"/>
  <c r="C830" i="2" s="1"/>
  <c r="C831" i="2" s="1"/>
  <c r="C832" i="2"/>
  <c r="C833" i="2" s="1"/>
  <c r="C834" i="2" s="1"/>
  <c r="C835" i="2" s="1"/>
  <c r="C836" i="2" s="1"/>
  <c r="C837" i="2"/>
  <c r="C838" i="2" s="1"/>
  <c r="C839" i="2" s="1"/>
  <c r="C840" i="2" s="1"/>
  <c r="C841" i="2" s="1"/>
  <c r="C842" i="2" s="1"/>
  <c r="C843" i="2"/>
  <c r="C844" i="2" s="1"/>
  <c r="C845" i="2" s="1"/>
  <c r="C846" i="2" s="1"/>
  <c r="C847" i="2" s="1"/>
  <c r="C848" i="2" s="1"/>
  <c r="C849" i="2" s="1"/>
  <c r="C850" i="2" s="1"/>
  <c r="C851" i="2"/>
  <c r="C852" i="2" s="1"/>
  <c r="C853" i="2" s="1"/>
  <c r="C854" i="2" s="1"/>
  <c r="C855" i="2" s="1"/>
  <c r="C856" i="2"/>
  <c r="C857" i="2" s="1"/>
  <c r="C858" i="2" s="1"/>
  <c r="C859" i="2" s="1"/>
  <c r="C860" i="2" s="1"/>
  <c r="C861" i="2" s="1"/>
  <c r="C862" i="2" s="1"/>
  <c r="C863" i="2"/>
  <c r="C864" i="2" s="1"/>
  <c r="C865" i="2"/>
  <c r="C866" i="2" s="1"/>
  <c r="C867" i="2"/>
  <c r="C868" i="2"/>
  <c r="C869" i="2" s="1"/>
  <c r="C870" i="2" s="1"/>
  <c r="C871" i="2"/>
  <c r="C872" i="2" s="1"/>
  <c r="C873" i="2" s="1"/>
  <c r="C874" i="2"/>
  <c r="C875" i="2"/>
  <c r="C876" i="2" s="1"/>
  <c r="C877" i="2" s="1"/>
  <c r="C878" i="2"/>
  <c r="C879" i="2" s="1"/>
  <c r="C880" i="2" s="1"/>
  <c r="C881" i="2"/>
  <c r="C882" i="2" s="1"/>
  <c r="C883" i="2"/>
  <c r="C884" i="2" s="1"/>
  <c r="C885" i="2" s="1"/>
  <c r="C886" i="2" s="1"/>
  <c r="C887" i="2" s="1"/>
  <c r="C888" i="2"/>
  <c r="C889" i="2" s="1"/>
  <c r="C890" i="2"/>
  <c r="C891" i="2" s="1"/>
  <c r="C892" i="2" s="1"/>
  <c r="C893" i="2"/>
  <c r="C894" i="2" s="1"/>
  <c r="C895" i="2" s="1"/>
  <c r="C896" i="2"/>
  <c r="C897" i="2" s="1"/>
  <c r="C898" i="2" s="1"/>
  <c r="C899" i="2" s="1"/>
  <c r="C900" i="2" s="1"/>
  <c r="C901" i="2" s="1"/>
  <c r="C902" i="2" s="1"/>
  <c r="C903" i="2"/>
  <c r="C904" i="2" s="1"/>
  <c r="C905" i="2"/>
  <c r="C906" i="2" s="1"/>
  <c r="C907" i="2" s="1"/>
  <c r="C908" i="2" s="1"/>
  <c r="C909" i="2" s="1"/>
  <c r="C910" i="2"/>
  <c r="C911" i="2" s="1"/>
  <c r="C912" i="2" s="1"/>
  <c r="C913" i="2" s="1"/>
  <c r="C914" i="2" s="1"/>
  <c r="C915" i="2" s="1"/>
  <c r="C17" i="2"/>
  <c r="C18" i="2" s="1"/>
  <c r="C19" i="2" s="1"/>
  <c r="C20" i="2" s="1"/>
  <c r="C21" i="2"/>
  <c r="C22" i="2" s="1"/>
  <c r="C23" i="2" s="1"/>
  <c r="C24" i="2"/>
  <c r="C25" i="2" s="1"/>
  <c r="C26" i="2" s="1"/>
  <c r="C27" i="2"/>
  <c r="C28" i="2" s="1"/>
  <c r="C29" i="2" s="1"/>
  <c r="C30" i="2"/>
  <c r="C31" i="2" s="1"/>
  <c r="C32" i="2" s="1"/>
  <c r="C33" i="2" s="1"/>
  <c r="C34" i="2" s="1"/>
  <c r="C35" i="2" s="1"/>
  <c r="C36" i="2"/>
  <c r="C37" i="2" s="1"/>
  <c r="C38" i="2" s="1"/>
  <c r="C39" i="2" s="1"/>
  <c r="C40" i="2"/>
  <c r="C41" i="2" s="1"/>
  <c r="C42" i="2" s="1"/>
  <c r="C43" i="2" s="1"/>
  <c r="C44" i="2"/>
  <c r="C45" i="2" s="1"/>
  <c r="C46" i="2"/>
  <c r="C47" i="2" s="1"/>
  <c r="C48" i="2" s="1"/>
  <c r="C49" i="2" s="1"/>
  <c r="C50" i="2"/>
  <c r="C51" i="2" s="1"/>
  <c r="C52" i="2"/>
  <c r="C53" i="2" s="1"/>
  <c r="C54" i="2" s="1"/>
  <c r="C55" i="2" s="1"/>
  <c r="C56" i="2" s="1"/>
  <c r="C57" i="2"/>
  <c r="C58" i="2" s="1"/>
  <c r="C59" i="2" s="1"/>
  <c r="C60" i="2" s="1"/>
  <c r="C61" i="2" s="1"/>
  <c r="C62" i="2" s="1"/>
  <c r="C63" i="2"/>
  <c r="C64" i="2" s="1"/>
  <c r="C65" i="2" s="1"/>
  <c r="C66" i="2" s="1"/>
  <c r="C67" i="2"/>
  <c r="C68" i="2" s="1"/>
  <c r="C69" i="2" s="1"/>
  <c r="C70" i="2" s="1"/>
  <c r="C71" i="2" s="1"/>
  <c r="C72" i="2" s="1"/>
  <c r="C9" i="2"/>
  <c r="C10" i="2" s="1"/>
  <c r="C11" i="2" s="1"/>
  <c r="C12" i="2" s="1"/>
  <c r="C13" i="2" s="1"/>
  <c r="C14" i="2" s="1"/>
  <c r="C15" i="2" s="1"/>
  <c r="C16" i="2" s="1"/>
  <c r="I916" i="1"/>
  <c r="J916" i="1" s="1"/>
  <c r="I915" i="1"/>
  <c r="J915" i="1" s="1"/>
  <c r="I914" i="1"/>
  <c r="J914" i="1" s="1"/>
  <c r="I913" i="1"/>
  <c r="J913" i="1" s="1"/>
  <c r="I912" i="1"/>
  <c r="J912" i="1" s="1"/>
  <c r="I911" i="1"/>
  <c r="J911" i="1" s="1"/>
  <c r="I910" i="1"/>
  <c r="J910" i="1" s="1"/>
  <c r="I909" i="1"/>
  <c r="J909" i="1" s="1"/>
  <c r="I908" i="1"/>
  <c r="J908" i="1" s="1"/>
  <c r="I907" i="1"/>
  <c r="J907" i="1" s="1"/>
  <c r="I906" i="1"/>
  <c r="J906" i="1" s="1"/>
  <c r="I905" i="1"/>
  <c r="J905" i="1" s="1"/>
  <c r="I904" i="1"/>
  <c r="J904" i="1" s="1"/>
  <c r="I903" i="1"/>
  <c r="J903" i="1" s="1"/>
  <c r="I902" i="1"/>
  <c r="J902" i="1" s="1"/>
  <c r="I901" i="1"/>
  <c r="J901" i="1" s="1"/>
  <c r="I900" i="1"/>
  <c r="J900" i="1" s="1"/>
  <c r="I899" i="1"/>
  <c r="J899" i="1" s="1"/>
  <c r="I898" i="1"/>
  <c r="J898" i="1" s="1"/>
  <c r="I897" i="1"/>
  <c r="J897" i="1" s="1"/>
  <c r="I896" i="1"/>
  <c r="J896" i="1" s="1"/>
  <c r="I895" i="1"/>
  <c r="J895" i="1" s="1"/>
  <c r="I894" i="1"/>
  <c r="J894" i="1" s="1"/>
  <c r="I893" i="1"/>
  <c r="J893" i="1" s="1"/>
  <c r="I892" i="1"/>
  <c r="J892" i="1" s="1"/>
  <c r="I891" i="1"/>
  <c r="J891" i="1" s="1"/>
  <c r="I890" i="1"/>
  <c r="J890" i="1" s="1"/>
  <c r="I889" i="1"/>
  <c r="J889" i="1" s="1"/>
  <c r="I888" i="1"/>
  <c r="J888" i="1" s="1"/>
  <c r="I887" i="1"/>
  <c r="J887" i="1" s="1"/>
  <c r="I886" i="1"/>
  <c r="J886" i="1" s="1"/>
  <c r="I885" i="1"/>
  <c r="J885" i="1" s="1"/>
  <c r="I884" i="1"/>
  <c r="J884" i="1" s="1"/>
  <c r="I883" i="1"/>
  <c r="J883" i="1" s="1"/>
  <c r="I882" i="1"/>
  <c r="J882" i="1" s="1"/>
  <c r="I881" i="1"/>
  <c r="J881" i="1" s="1"/>
  <c r="H880" i="1"/>
  <c r="I880" i="1" s="1"/>
  <c r="J880" i="1" s="1"/>
  <c r="H879" i="1"/>
  <c r="I879" i="1" s="1"/>
  <c r="J879" i="1" s="1"/>
  <c r="I878" i="1"/>
  <c r="J878" i="1" s="1"/>
  <c r="I877" i="1"/>
  <c r="J877" i="1" s="1"/>
  <c r="I876" i="1"/>
  <c r="J876" i="1" s="1"/>
  <c r="I875" i="1"/>
  <c r="J875" i="1" s="1"/>
  <c r="I874" i="1"/>
  <c r="J874" i="1" s="1"/>
  <c r="I873" i="1"/>
  <c r="J873" i="1" s="1"/>
  <c r="I872" i="1"/>
  <c r="J872" i="1" s="1"/>
  <c r="I871" i="1"/>
  <c r="J871" i="1" s="1"/>
  <c r="I870" i="1"/>
  <c r="J870" i="1" s="1"/>
  <c r="I869" i="1"/>
  <c r="J869" i="1" s="1"/>
  <c r="I868" i="1"/>
  <c r="J868" i="1" s="1"/>
  <c r="I867" i="1"/>
  <c r="J867" i="1" s="1"/>
  <c r="I866" i="1"/>
  <c r="J866" i="1" s="1"/>
  <c r="I865" i="1"/>
  <c r="J865" i="1" s="1"/>
  <c r="I864" i="1"/>
  <c r="J864" i="1" s="1"/>
  <c r="I863" i="1"/>
  <c r="J863" i="1" s="1"/>
  <c r="I862" i="1"/>
  <c r="J862" i="1" s="1"/>
  <c r="I861" i="1"/>
  <c r="J861" i="1" s="1"/>
  <c r="I860" i="1"/>
  <c r="J860" i="1" s="1"/>
  <c r="I859" i="1"/>
  <c r="J859" i="1" s="1"/>
  <c r="I858" i="1"/>
  <c r="J858" i="1" s="1"/>
  <c r="I857" i="1"/>
  <c r="J857" i="1" s="1"/>
  <c r="I856" i="1"/>
  <c r="J856" i="1" s="1"/>
  <c r="I855" i="1"/>
  <c r="J855" i="1" s="1"/>
  <c r="I854" i="1"/>
  <c r="J854" i="1" s="1"/>
  <c r="I853" i="1"/>
  <c r="J853" i="1" s="1"/>
  <c r="I852" i="1"/>
  <c r="J852" i="1" s="1"/>
  <c r="I851" i="1"/>
  <c r="J851" i="1" s="1"/>
  <c r="I850" i="1"/>
  <c r="J850" i="1" s="1"/>
  <c r="I849" i="1"/>
  <c r="J849" i="1" s="1"/>
  <c r="I848" i="1"/>
  <c r="J848" i="1" s="1"/>
  <c r="I847" i="1"/>
  <c r="J847" i="1" s="1"/>
  <c r="I846" i="1"/>
  <c r="J846" i="1" s="1"/>
  <c r="I845" i="1"/>
  <c r="J845" i="1" s="1"/>
  <c r="I844" i="1"/>
  <c r="J844" i="1" s="1"/>
  <c r="I843" i="1"/>
  <c r="J843" i="1" s="1"/>
  <c r="I842" i="1"/>
  <c r="J842" i="1" s="1"/>
  <c r="I841" i="1"/>
  <c r="J841" i="1" s="1"/>
  <c r="I840" i="1"/>
  <c r="J840" i="1" s="1"/>
  <c r="I839" i="1"/>
  <c r="J839" i="1" s="1"/>
  <c r="I838" i="1"/>
  <c r="J838" i="1" s="1"/>
  <c r="I837" i="1"/>
  <c r="J837" i="1" s="1"/>
  <c r="I836" i="1"/>
  <c r="J836" i="1" s="1"/>
  <c r="I835" i="1"/>
  <c r="J835" i="1" s="1"/>
  <c r="I834" i="1"/>
  <c r="J834" i="1" s="1"/>
  <c r="I833" i="1"/>
  <c r="J833" i="1" s="1"/>
  <c r="I832" i="1"/>
  <c r="J832" i="1" s="1"/>
  <c r="I831" i="1"/>
  <c r="J831" i="1" s="1"/>
  <c r="I830" i="1"/>
  <c r="J830" i="1" s="1"/>
  <c r="I829" i="1"/>
  <c r="J829" i="1" s="1"/>
  <c r="I828" i="1"/>
  <c r="J828" i="1" s="1"/>
  <c r="I827" i="1"/>
  <c r="J827" i="1" s="1"/>
  <c r="I826" i="1"/>
  <c r="J826" i="1" s="1"/>
  <c r="I825" i="1"/>
  <c r="J825" i="1" s="1"/>
  <c r="I824" i="1"/>
  <c r="J824" i="1" s="1"/>
  <c r="I823" i="1"/>
  <c r="J823" i="1" s="1"/>
  <c r="I822" i="1"/>
  <c r="J822" i="1" s="1"/>
  <c r="I821" i="1"/>
  <c r="J821" i="1" s="1"/>
  <c r="I820" i="1"/>
  <c r="J820" i="1" s="1"/>
  <c r="I819" i="1"/>
  <c r="J819" i="1" s="1"/>
  <c r="I818" i="1"/>
  <c r="J818" i="1" s="1"/>
  <c r="I817" i="1"/>
  <c r="J817" i="1" s="1"/>
  <c r="I816" i="1"/>
  <c r="J816" i="1" s="1"/>
  <c r="I815" i="1"/>
  <c r="J815" i="1" s="1"/>
  <c r="I814" i="1"/>
  <c r="J814" i="1" s="1"/>
  <c r="I813" i="1"/>
  <c r="J813" i="1" s="1"/>
  <c r="I812" i="1"/>
  <c r="J812" i="1" s="1"/>
  <c r="I811" i="1"/>
  <c r="J811" i="1" s="1"/>
  <c r="I810" i="1"/>
  <c r="J810" i="1" s="1"/>
  <c r="I809" i="1"/>
  <c r="J809" i="1" s="1"/>
  <c r="I808" i="1"/>
  <c r="J808" i="1" s="1"/>
  <c r="I807" i="1"/>
  <c r="J807" i="1" s="1"/>
  <c r="I806" i="1"/>
  <c r="J806" i="1" s="1"/>
  <c r="I805" i="1"/>
  <c r="J805" i="1" s="1"/>
  <c r="I804" i="1"/>
  <c r="J804" i="1" s="1"/>
  <c r="I803" i="1"/>
  <c r="J803" i="1" s="1"/>
  <c r="I802" i="1"/>
  <c r="J802" i="1" s="1"/>
  <c r="I801" i="1"/>
  <c r="J801" i="1" s="1"/>
  <c r="I800" i="1"/>
  <c r="J800" i="1" s="1"/>
  <c r="I799" i="1"/>
  <c r="J799" i="1" s="1"/>
  <c r="I798" i="1"/>
  <c r="J798" i="1" s="1"/>
  <c r="I797" i="1"/>
  <c r="J797" i="1" s="1"/>
  <c r="I796" i="1"/>
  <c r="J796" i="1" s="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H712" i="1"/>
  <c r="I712" i="1" s="1"/>
  <c r="J712" i="1" s="1"/>
  <c r="I711" i="1"/>
  <c r="J711" i="1" s="1"/>
  <c r="H710" i="1"/>
  <c r="I710" i="1" s="1"/>
  <c r="J710" i="1" s="1"/>
  <c r="I709" i="1"/>
  <c r="J709" i="1" s="1"/>
  <c r="I708" i="1"/>
  <c r="J708" i="1" s="1"/>
  <c r="H707" i="1"/>
  <c r="I707" i="1" s="1"/>
  <c r="J707" i="1" s="1"/>
  <c r="I706" i="1"/>
  <c r="J706" i="1" s="1"/>
  <c r="I705" i="1"/>
  <c r="J705" i="1" s="1"/>
  <c r="I704" i="1"/>
  <c r="J704" i="1" s="1"/>
  <c r="H703" i="1"/>
  <c r="I703" i="1" s="1"/>
  <c r="J703" i="1" s="1"/>
  <c r="H702" i="1"/>
  <c r="I702" i="1" s="1"/>
  <c r="J702" i="1" s="1"/>
  <c r="H701" i="1"/>
  <c r="I701" i="1" s="1"/>
  <c r="J701" i="1" s="1"/>
  <c r="H700" i="1"/>
  <c r="I700" i="1" s="1"/>
  <c r="J700" i="1" s="1"/>
  <c r="H699" i="1"/>
  <c r="I699" i="1" s="1"/>
  <c r="J699" i="1" s="1"/>
  <c r="H698" i="1"/>
  <c r="I698" i="1" s="1"/>
  <c r="J698" i="1" s="1"/>
  <c r="H697" i="1"/>
  <c r="I697" i="1" s="1"/>
  <c r="J697" i="1" s="1"/>
  <c r="H696" i="1"/>
  <c r="I696" i="1" s="1"/>
  <c r="J696" i="1" s="1"/>
  <c r="H695" i="1"/>
  <c r="I695" i="1" s="1"/>
  <c r="J695" i="1" s="1"/>
  <c r="I694" i="1"/>
  <c r="J694" i="1" s="1"/>
  <c r="I693" i="1"/>
  <c r="J693" i="1" s="1"/>
  <c r="I692" i="1"/>
  <c r="J692" i="1" s="1"/>
  <c r="I691" i="1"/>
  <c r="J691" i="1" s="1"/>
  <c r="I690" i="1"/>
  <c r="J690" i="1" s="1"/>
  <c r="H689" i="1"/>
  <c r="I689" i="1" s="1"/>
  <c r="J689" i="1" s="1"/>
  <c r="H688" i="1"/>
  <c r="I688" i="1" s="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H659" i="1"/>
  <c r="I659" i="1" s="1"/>
  <c r="J659" i="1" s="1"/>
  <c r="H658" i="1"/>
  <c r="I658" i="1" s="1"/>
  <c r="J658" i="1" s="1"/>
  <c r="H657" i="1"/>
  <c r="I657" i="1" s="1"/>
  <c r="J657" i="1" s="1"/>
  <c r="H656" i="1"/>
  <c r="I656" i="1" s="1"/>
  <c r="J656" i="1" s="1"/>
  <c r="H655" i="1"/>
  <c r="I655" i="1" s="1"/>
  <c r="J655" i="1" s="1"/>
  <c r="I654" i="1"/>
  <c r="J654" i="1" s="1"/>
  <c r="H653" i="1"/>
  <c r="I653" i="1" s="1"/>
  <c r="J653" i="1" s="1"/>
  <c r="H652" i="1"/>
  <c r="I652" i="1" s="1"/>
  <c r="J652" i="1" s="1"/>
  <c r="H651" i="1"/>
  <c r="I651" i="1" s="1"/>
  <c r="J651" i="1" s="1"/>
  <c r="H650" i="1"/>
  <c r="I650" i="1" s="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H627" i="1"/>
  <c r="I627" i="1" s="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I500" i="1"/>
  <c r="J500" i="1" s="1"/>
  <c r="I499" i="1"/>
  <c r="J499" i="1" s="1"/>
  <c r="I498" i="1"/>
  <c r="J498" i="1" s="1"/>
  <c r="I497" i="1"/>
  <c r="J497" i="1" s="1"/>
  <c r="I496" i="1"/>
  <c r="J496" i="1" s="1"/>
  <c r="I495" i="1"/>
  <c r="J495" i="1" s="1"/>
  <c r="I494" i="1"/>
  <c r="J494" i="1" s="1"/>
  <c r="I493" i="1"/>
  <c r="J493" i="1" s="1"/>
  <c r="I492" i="1"/>
  <c r="J492" i="1" s="1"/>
  <c r="I491" i="1"/>
  <c r="J491" i="1" s="1"/>
  <c r="I490" i="1"/>
  <c r="J490" i="1" s="1"/>
  <c r="I489" i="1"/>
  <c r="J489" i="1" s="1"/>
  <c r="I488" i="1"/>
  <c r="J488" i="1" s="1"/>
  <c r="I487" i="1"/>
  <c r="J487" i="1" s="1"/>
  <c r="I486" i="1"/>
  <c r="J486" i="1" s="1"/>
  <c r="I485" i="1"/>
  <c r="J485" i="1" s="1"/>
  <c r="I484" i="1"/>
  <c r="J484" i="1" s="1"/>
  <c r="I483" i="1"/>
  <c r="J483" i="1" s="1"/>
  <c r="I482" i="1"/>
  <c r="J482" i="1" s="1"/>
  <c r="I481" i="1"/>
  <c r="J481" i="1" s="1"/>
  <c r="I480" i="1"/>
  <c r="J480" i="1" s="1"/>
  <c r="I479" i="1"/>
  <c r="J479" i="1" s="1"/>
  <c r="I478" i="1"/>
  <c r="J478" i="1" s="1"/>
  <c r="I477" i="1"/>
  <c r="J477" i="1" s="1"/>
  <c r="I476" i="1"/>
  <c r="J476" i="1" s="1"/>
  <c r="I475" i="1"/>
  <c r="J475" i="1" s="1"/>
  <c r="I474" i="1"/>
  <c r="J474" i="1" s="1"/>
  <c r="I473" i="1"/>
  <c r="J473" i="1" s="1"/>
  <c r="I472" i="1"/>
  <c r="J472" i="1" s="1"/>
  <c r="I471" i="1"/>
  <c r="J471" i="1" s="1"/>
  <c r="I470" i="1"/>
  <c r="J470" i="1" s="1"/>
  <c r="I469" i="1"/>
  <c r="J469" i="1" s="1"/>
  <c r="I468" i="1"/>
  <c r="J468" i="1" s="1"/>
  <c r="I467" i="1"/>
  <c r="J467" i="1" s="1"/>
  <c r="I466" i="1"/>
  <c r="J466" i="1" s="1"/>
  <c r="I465" i="1"/>
  <c r="J465" i="1" s="1"/>
  <c r="I464" i="1"/>
  <c r="J464" i="1" s="1"/>
  <c r="I463" i="1"/>
  <c r="J463" i="1" s="1"/>
  <c r="I462" i="1"/>
  <c r="J462" i="1" s="1"/>
  <c r="I461" i="1"/>
  <c r="J461" i="1" s="1"/>
  <c r="I460" i="1"/>
  <c r="J460" i="1" s="1"/>
  <c r="I459" i="1"/>
  <c r="J459" i="1" s="1"/>
  <c r="I458" i="1"/>
  <c r="J458" i="1" s="1"/>
  <c r="I457" i="1"/>
  <c r="J457" i="1" s="1"/>
  <c r="I456" i="1"/>
  <c r="J456" i="1" s="1"/>
  <c r="I455" i="1"/>
  <c r="J455" i="1" s="1"/>
  <c r="I454" i="1"/>
  <c r="J454" i="1" s="1"/>
  <c r="I453" i="1"/>
  <c r="J453" i="1" s="1"/>
  <c r="I452" i="1"/>
  <c r="J452" i="1" s="1"/>
  <c r="I451" i="1"/>
  <c r="J451" i="1" s="1"/>
  <c r="I450" i="1"/>
  <c r="J450" i="1" s="1"/>
  <c r="I449" i="1"/>
  <c r="J449" i="1" s="1"/>
  <c r="I448" i="1"/>
  <c r="J448" i="1" s="1"/>
  <c r="I447" i="1"/>
  <c r="J447" i="1" s="1"/>
  <c r="I446" i="1"/>
  <c r="J446" i="1" s="1"/>
  <c r="I445" i="1"/>
  <c r="J445" i="1" s="1"/>
  <c r="I444" i="1"/>
  <c r="J444" i="1" s="1"/>
  <c r="I443" i="1"/>
  <c r="J443" i="1" s="1"/>
  <c r="I442" i="1"/>
  <c r="J442" i="1" s="1"/>
  <c r="I441" i="1"/>
  <c r="J441" i="1" s="1"/>
  <c r="I440" i="1"/>
  <c r="J440" i="1" s="1"/>
  <c r="I439" i="1"/>
  <c r="J439" i="1" s="1"/>
  <c r="I438" i="1"/>
  <c r="J438" i="1" s="1"/>
  <c r="I437" i="1"/>
  <c r="J437" i="1" s="1"/>
  <c r="I436" i="1"/>
  <c r="J436" i="1" s="1"/>
  <c r="I435" i="1"/>
  <c r="J435" i="1" s="1"/>
  <c r="I434" i="1"/>
  <c r="J434" i="1" s="1"/>
  <c r="I433" i="1"/>
  <c r="J433" i="1" s="1"/>
  <c r="I432" i="1"/>
  <c r="J432" i="1" s="1"/>
  <c r="I431" i="1"/>
  <c r="J431" i="1" s="1"/>
  <c r="I430" i="1"/>
  <c r="J430" i="1" s="1"/>
  <c r="I429" i="1"/>
  <c r="J429" i="1" s="1"/>
  <c r="I428" i="1"/>
  <c r="J428" i="1" s="1"/>
  <c r="I427" i="1"/>
  <c r="J427" i="1" s="1"/>
  <c r="I426" i="1"/>
  <c r="J426" i="1" s="1"/>
  <c r="I425" i="1"/>
  <c r="J425" i="1" s="1"/>
  <c r="I424" i="1"/>
  <c r="J424" i="1" s="1"/>
  <c r="I423" i="1"/>
  <c r="J423" i="1" s="1"/>
  <c r="I422" i="1"/>
  <c r="J422" i="1" s="1"/>
  <c r="I421" i="1"/>
  <c r="J421" i="1" s="1"/>
  <c r="I420" i="1"/>
  <c r="J420" i="1" s="1"/>
  <c r="I419" i="1"/>
  <c r="J419" i="1" s="1"/>
  <c r="I418" i="1"/>
  <c r="J418" i="1" s="1"/>
  <c r="I417" i="1"/>
  <c r="J417" i="1" s="1"/>
  <c r="I416" i="1"/>
  <c r="J416" i="1" s="1"/>
  <c r="I415" i="1"/>
  <c r="J415" i="1" s="1"/>
  <c r="I414" i="1"/>
  <c r="J414" i="1" s="1"/>
  <c r="I413" i="1"/>
  <c r="J413" i="1" s="1"/>
  <c r="I412" i="1"/>
  <c r="J412" i="1" s="1"/>
  <c r="I411" i="1"/>
  <c r="J411" i="1" s="1"/>
  <c r="I410" i="1"/>
  <c r="J410" i="1" s="1"/>
  <c r="I409" i="1"/>
  <c r="J409" i="1" s="1"/>
  <c r="I408" i="1"/>
  <c r="J408" i="1" s="1"/>
  <c r="I407" i="1"/>
  <c r="J407" i="1" s="1"/>
  <c r="I406" i="1"/>
  <c r="J406" i="1" s="1"/>
  <c r="I405" i="1"/>
  <c r="J405" i="1" s="1"/>
  <c r="I404" i="1"/>
  <c r="J404" i="1" s="1"/>
  <c r="I403" i="1"/>
  <c r="J403" i="1" s="1"/>
  <c r="H402" i="1"/>
  <c r="I402" i="1" s="1"/>
  <c r="J402" i="1" s="1"/>
  <c r="I401" i="1"/>
  <c r="J401" i="1" s="1"/>
  <c r="I400" i="1"/>
  <c r="J400" i="1" s="1"/>
  <c r="I399" i="1"/>
  <c r="J399" i="1" s="1"/>
  <c r="I398" i="1"/>
  <c r="J398" i="1" s="1"/>
  <c r="I397" i="1"/>
  <c r="J397" i="1" s="1"/>
  <c r="I396" i="1"/>
  <c r="J396" i="1" s="1"/>
  <c r="I395" i="1"/>
  <c r="J395" i="1" s="1"/>
  <c r="I394" i="1"/>
  <c r="J394" i="1" s="1"/>
  <c r="I393" i="1"/>
  <c r="J393" i="1" s="1"/>
  <c r="I392" i="1"/>
  <c r="J392" i="1" s="1"/>
  <c r="I391" i="1"/>
  <c r="J391" i="1" s="1"/>
  <c r="I390" i="1"/>
  <c r="J390" i="1" s="1"/>
  <c r="I389" i="1"/>
  <c r="J389" i="1" s="1"/>
  <c r="H388" i="1"/>
  <c r="I388" i="1" s="1"/>
  <c r="J388" i="1" s="1"/>
  <c r="H387" i="1"/>
  <c r="I387" i="1" s="1"/>
  <c r="J387" i="1" s="1"/>
  <c r="H386" i="1"/>
  <c r="I386" i="1" s="1"/>
  <c r="J386" i="1" s="1"/>
  <c r="H385" i="1"/>
  <c r="I385" i="1" s="1"/>
  <c r="J385" i="1" s="1"/>
  <c r="H384" i="1"/>
  <c r="I384" i="1" s="1"/>
  <c r="J384" i="1" s="1"/>
  <c r="H383" i="1"/>
  <c r="I383" i="1" s="1"/>
  <c r="J383" i="1" s="1"/>
  <c r="H382" i="1"/>
  <c r="I382" i="1" s="1"/>
  <c r="J382" i="1" s="1"/>
  <c r="H381" i="1"/>
  <c r="I381" i="1" s="1"/>
  <c r="J381" i="1" s="1"/>
  <c r="H380" i="1"/>
  <c r="I380" i="1" s="1"/>
  <c r="J380" i="1" s="1"/>
  <c r="H379" i="1"/>
  <c r="I379" i="1" s="1"/>
  <c r="J379" i="1" s="1"/>
  <c r="H378" i="1"/>
  <c r="I378" i="1" s="1"/>
  <c r="J378" i="1" s="1"/>
  <c r="H377" i="1"/>
  <c r="I377" i="1" s="1"/>
  <c r="J377" i="1" s="1"/>
  <c r="H376" i="1"/>
  <c r="I376" i="1" s="1"/>
  <c r="J376" i="1" s="1"/>
  <c r="H375" i="1"/>
  <c r="I375" i="1" s="1"/>
  <c r="J375" i="1" s="1"/>
  <c r="H374" i="1"/>
  <c r="I374" i="1" s="1"/>
  <c r="J374" i="1" s="1"/>
  <c r="H373" i="1"/>
  <c r="I373" i="1" s="1"/>
  <c r="J373" i="1" s="1"/>
  <c r="H372" i="1"/>
  <c r="I372" i="1" s="1"/>
  <c r="J372" i="1" s="1"/>
  <c r="H371" i="1"/>
  <c r="I371" i="1" s="1"/>
  <c r="J371" i="1" s="1"/>
  <c r="H370" i="1"/>
  <c r="I370" i="1" s="1"/>
  <c r="J370" i="1" s="1"/>
  <c r="H369" i="1"/>
  <c r="I369" i="1" s="1"/>
  <c r="J369" i="1" s="1"/>
  <c r="H368" i="1"/>
  <c r="I368" i="1" s="1"/>
  <c r="J368" i="1" s="1"/>
  <c r="H367" i="1"/>
  <c r="I367" i="1" s="1"/>
  <c r="J367" i="1" s="1"/>
  <c r="H366" i="1"/>
  <c r="I366" i="1" s="1"/>
  <c r="J366" i="1" s="1"/>
  <c r="H365" i="1"/>
  <c r="I365" i="1" s="1"/>
  <c r="J365" i="1" s="1"/>
  <c r="H364" i="1"/>
  <c r="I364" i="1" s="1"/>
  <c r="J364" i="1" s="1"/>
  <c r="H363" i="1"/>
  <c r="I363" i="1" s="1"/>
  <c r="J363" i="1" s="1"/>
  <c r="H362" i="1"/>
  <c r="I362" i="1" s="1"/>
  <c r="J362" i="1" s="1"/>
  <c r="H361" i="1"/>
  <c r="I361" i="1" s="1"/>
  <c r="J361" i="1" s="1"/>
  <c r="H360" i="1"/>
  <c r="I360" i="1" s="1"/>
  <c r="J360" i="1" s="1"/>
  <c r="H359" i="1"/>
  <c r="I359" i="1" s="1"/>
  <c r="J359" i="1" s="1"/>
  <c r="H358" i="1"/>
  <c r="I358" i="1" s="1"/>
  <c r="J358" i="1" s="1"/>
  <c r="H357" i="1"/>
  <c r="I357" i="1" s="1"/>
  <c r="J357" i="1" s="1"/>
  <c r="H356" i="1"/>
  <c r="I356" i="1" s="1"/>
  <c r="J356" i="1" s="1"/>
  <c r="H355" i="1"/>
  <c r="I355" i="1" s="1"/>
  <c r="J355" i="1" s="1"/>
  <c r="H354" i="1"/>
  <c r="I354" i="1" s="1"/>
  <c r="J354" i="1" s="1"/>
  <c r="H353" i="1"/>
  <c r="I353" i="1" s="1"/>
  <c r="J353" i="1" s="1"/>
  <c r="H352" i="1"/>
  <c r="I352" i="1" s="1"/>
  <c r="J352" i="1" s="1"/>
  <c r="H351" i="1"/>
  <c r="I351" i="1" s="1"/>
  <c r="J351" i="1" s="1"/>
  <c r="H350" i="1"/>
  <c r="I350" i="1" s="1"/>
  <c r="J350" i="1" s="1"/>
  <c r="H349" i="1"/>
  <c r="I349" i="1" s="1"/>
  <c r="J349" i="1" s="1"/>
  <c r="H348" i="1"/>
  <c r="I348" i="1" s="1"/>
  <c r="J348" i="1" s="1"/>
  <c r="H347" i="1"/>
  <c r="I347" i="1" s="1"/>
  <c r="J347" i="1" s="1"/>
  <c r="H346" i="1"/>
  <c r="I346" i="1" s="1"/>
  <c r="J346" i="1" s="1"/>
  <c r="H345" i="1"/>
  <c r="I345" i="1" s="1"/>
  <c r="J345" i="1" s="1"/>
  <c r="H344" i="1"/>
  <c r="I344" i="1" s="1"/>
  <c r="J344" i="1" s="1"/>
  <c r="H343" i="1"/>
  <c r="I343" i="1" s="1"/>
  <c r="J343" i="1" s="1"/>
  <c r="H342" i="1"/>
  <c r="I342" i="1" s="1"/>
  <c r="J342" i="1" s="1"/>
  <c r="H341" i="1"/>
  <c r="I341" i="1" s="1"/>
  <c r="J341" i="1" s="1"/>
  <c r="H340" i="1"/>
  <c r="I340" i="1" s="1"/>
  <c r="J340" i="1" s="1"/>
  <c r="H339" i="1"/>
  <c r="I339" i="1" s="1"/>
  <c r="J339" i="1" s="1"/>
  <c r="H338" i="1"/>
  <c r="I338" i="1" s="1"/>
  <c r="J338" i="1" s="1"/>
  <c r="H337" i="1"/>
  <c r="I337" i="1" s="1"/>
  <c r="J337" i="1" s="1"/>
  <c r="H336" i="1"/>
  <c r="I336" i="1" s="1"/>
  <c r="J336" i="1" s="1"/>
  <c r="H335" i="1"/>
  <c r="I335" i="1" s="1"/>
  <c r="J335" i="1" s="1"/>
  <c r="H334" i="1"/>
  <c r="I334" i="1" s="1"/>
  <c r="J334" i="1" s="1"/>
  <c r="H333" i="1"/>
  <c r="I333" i="1" s="1"/>
  <c r="J333" i="1" s="1"/>
  <c r="H332" i="1"/>
  <c r="I332" i="1" s="1"/>
  <c r="J332" i="1" s="1"/>
  <c r="H331" i="1"/>
  <c r="I331" i="1" s="1"/>
  <c r="J331" i="1" s="1"/>
  <c r="H330" i="1"/>
  <c r="I330" i="1" s="1"/>
  <c r="J330" i="1" s="1"/>
  <c r="H329" i="1"/>
  <c r="I329" i="1" s="1"/>
  <c r="J329" i="1" s="1"/>
  <c r="H328" i="1"/>
  <c r="I328" i="1" s="1"/>
  <c r="J328" i="1" s="1"/>
  <c r="H327" i="1"/>
  <c r="I327" i="1" s="1"/>
  <c r="J327" i="1" s="1"/>
  <c r="H326" i="1"/>
  <c r="I326" i="1" s="1"/>
  <c r="J326" i="1" s="1"/>
  <c r="H325" i="1"/>
  <c r="I325" i="1" s="1"/>
  <c r="J325" i="1" s="1"/>
  <c r="H324" i="1"/>
  <c r="I324" i="1" s="1"/>
  <c r="J324" i="1" s="1"/>
  <c r="H323" i="1"/>
  <c r="I323" i="1" s="1"/>
  <c r="J323" i="1" s="1"/>
  <c r="H322" i="1"/>
  <c r="I322" i="1" s="1"/>
  <c r="J322" i="1" s="1"/>
  <c r="H321" i="1"/>
  <c r="I321" i="1" s="1"/>
  <c r="J321" i="1" s="1"/>
  <c r="H320" i="1"/>
  <c r="I320" i="1" s="1"/>
  <c r="J320" i="1" s="1"/>
  <c r="H319" i="1"/>
  <c r="I319" i="1" s="1"/>
  <c r="J319" i="1" s="1"/>
  <c r="H318" i="1"/>
  <c r="I318" i="1" s="1"/>
  <c r="J318" i="1" s="1"/>
  <c r="H317" i="1"/>
  <c r="I317" i="1" s="1"/>
  <c r="J317" i="1" s="1"/>
  <c r="H316" i="1"/>
  <c r="I316" i="1" s="1"/>
  <c r="J316" i="1" s="1"/>
  <c r="H315" i="1"/>
  <c r="I315" i="1" s="1"/>
  <c r="J315" i="1" s="1"/>
  <c r="H314" i="1"/>
  <c r="I314" i="1" s="1"/>
  <c r="J314" i="1" s="1"/>
  <c r="H313" i="1"/>
  <c r="I313" i="1" s="1"/>
  <c r="J313" i="1" s="1"/>
  <c r="H312" i="1"/>
  <c r="I312" i="1" s="1"/>
  <c r="J312" i="1" s="1"/>
  <c r="I311" i="1"/>
  <c r="J311" i="1" s="1"/>
  <c r="H310" i="1"/>
  <c r="I310" i="1" s="1"/>
  <c r="J310" i="1" s="1"/>
  <c r="H309" i="1"/>
  <c r="I309" i="1" s="1"/>
  <c r="J309" i="1" s="1"/>
  <c r="H308" i="1"/>
  <c r="I308" i="1" s="1"/>
  <c r="J308" i="1" s="1"/>
  <c r="H307" i="1"/>
  <c r="I307" i="1" s="1"/>
  <c r="J307" i="1" s="1"/>
  <c r="H306" i="1"/>
  <c r="I306" i="1" s="1"/>
  <c r="J306" i="1" s="1"/>
  <c r="H305" i="1"/>
  <c r="I305" i="1" s="1"/>
  <c r="J305" i="1" s="1"/>
  <c r="H304" i="1"/>
  <c r="I304" i="1" s="1"/>
  <c r="J304" i="1" s="1"/>
  <c r="H303" i="1"/>
  <c r="I303" i="1" s="1"/>
  <c r="J303" i="1" s="1"/>
  <c r="H302" i="1"/>
  <c r="I302" i="1" s="1"/>
  <c r="J302" i="1" s="1"/>
  <c r="H301" i="1"/>
  <c r="I301" i="1" s="1"/>
  <c r="J301" i="1" s="1"/>
  <c r="H300" i="1"/>
  <c r="I300" i="1" s="1"/>
  <c r="J300" i="1" s="1"/>
  <c r="H299" i="1"/>
  <c r="I299" i="1" s="1"/>
  <c r="J299" i="1" s="1"/>
  <c r="H298" i="1"/>
  <c r="I298" i="1" s="1"/>
  <c r="J298" i="1" s="1"/>
  <c r="H297" i="1"/>
  <c r="I297" i="1" s="1"/>
  <c r="J297" i="1" s="1"/>
  <c r="H296" i="1"/>
  <c r="I296" i="1" s="1"/>
  <c r="J296" i="1" s="1"/>
  <c r="H295" i="1"/>
  <c r="I295" i="1" s="1"/>
  <c r="J295" i="1" s="1"/>
  <c r="H294" i="1"/>
  <c r="I294" i="1" s="1"/>
  <c r="J294" i="1" s="1"/>
  <c r="H293" i="1"/>
  <c r="I293" i="1" s="1"/>
  <c r="J293" i="1" s="1"/>
  <c r="H292" i="1"/>
  <c r="I292" i="1" s="1"/>
  <c r="J292" i="1" s="1"/>
  <c r="H291" i="1"/>
  <c r="I291" i="1" s="1"/>
  <c r="J291" i="1" s="1"/>
  <c r="H290" i="1"/>
  <c r="I290" i="1" s="1"/>
  <c r="J290" i="1" s="1"/>
  <c r="H289" i="1"/>
  <c r="I289" i="1" s="1"/>
  <c r="J289" i="1" s="1"/>
  <c r="H288" i="1"/>
  <c r="I288" i="1" s="1"/>
  <c r="J288" i="1" s="1"/>
  <c r="H287" i="1"/>
  <c r="I287" i="1" s="1"/>
  <c r="J287" i="1" s="1"/>
  <c r="H286" i="1"/>
  <c r="I286" i="1" s="1"/>
  <c r="J286" i="1" s="1"/>
  <c r="H285" i="1"/>
  <c r="I285" i="1" s="1"/>
  <c r="J285" i="1" s="1"/>
  <c r="H284" i="1"/>
  <c r="I284" i="1" s="1"/>
  <c r="J284" i="1" s="1"/>
  <c r="H283" i="1"/>
  <c r="I283" i="1" s="1"/>
  <c r="J283" i="1" s="1"/>
  <c r="H282" i="1"/>
  <c r="I282" i="1" s="1"/>
  <c r="J282" i="1" s="1"/>
  <c r="H281" i="1"/>
  <c r="I281" i="1" s="1"/>
  <c r="J281" i="1" s="1"/>
  <c r="H280" i="1"/>
  <c r="I280" i="1" s="1"/>
  <c r="J280" i="1" s="1"/>
  <c r="H279" i="1"/>
  <c r="I279" i="1" s="1"/>
  <c r="J279" i="1" s="1"/>
  <c r="H278" i="1"/>
  <c r="I278" i="1" s="1"/>
  <c r="J278" i="1" s="1"/>
  <c r="H277" i="1"/>
  <c r="I277" i="1" s="1"/>
  <c r="J277" i="1" s="1"/>
  <c r="H276" i="1"/>
  <c r="I276" i="1" s="1"/>
  <c r="J276" i="1" s="1"/>
  <c r="H275" i="1"/>
  <c r="I275" i="1" s="1"/>
  <c r="J275" i="1" s="1"/>
  <c r="H274" i="1"/>
  <c r="I274" i="1" s="1"/>
  <c r="J274" i="1" s="1"/>
  <c r="I273" i="1"/>
  <c r="J273" i="1" s="1"/>
  <c r="I272" i="1"/>
  <c r="J272" i="1" s="1"/>
  <c r="H271" i="1"/>
  <c r="I271" i="1" s="1"/>
  <c r="J271" i="1" s="1"/>
  <c r="H270" i="1"/>
  <c r="I270" i="1" s="1"/>
  <c r="J270" i="1" s="1"/>
  <c r="H269" i="1"/>
  <c r="I269" i="1" s="1"/>
  <c r="J269" i="1" s="1"/>
  <c r="H268" i="1"/>
  <c r="I268" i="1" s="1"/>
  <c r="J268" i="1" s="1"/>
  <c r="H267" i="1"/>
  <c r="I267" i="1" s="1"/>
  <c r="J267" i="1" s="1"/>
  <c r="H266" i="1"/>
  <c r="I266" i="1" s="1"/>
  <c r="J266" i="1" s="1"/>
  <c r="H265" i="1"/>
  <c r="I265" i="1" s="1"/>
  <c r="J265" i="1" s="1"/>
  <c r="H264" i="1"/>
  <c r="I264" i="1" s="1"/>
  <c r="J264" i="1" s="1"/>
  <c r="H263" i="1"/>
  <c r="I263" i="1" s="1"/>
  <c r="J263" i="1" s="1"/>
  <c r="H262" i="1"/>
  <c r="I262" i="1" s="1"/>
  <c r="J262" i="1" s="1"/>
  <c r="H261" i="1"/>
  <c r="I261" i="1" s="1"/>
  <c r="J261" i="1" s="1"/>
  <c r="H260" i="1"/>
  <c r="I260" i="1" s="1"/>
  <c r="J260" i="1" s="1"/>
  <c r="H259" i="1"/>
  <c r="I259" i="1" s="1"/>
  <c r="J259" i="1" s="1"/>
  <c r="H258" i="1"/>
  <c r="I258" i="1" s="1"/>
  <c r="J258" i="1" s="1"/>
  <c r="H257" i="1"/>
  <c r="I257" i="1" s="1"/>
  <c r="J257" i="1" s="1"/>
  <c r="H256" i="1"/>
  <c r="I256" i="1" s="1"/>
  <c r="J256" i="1" s="1"/>
  <c r="H255" i="1"/>
  <c r="I255" i="1" s="1"/>
  <c r="J255" i="1" s="1"/>
  <c r="H254" i="1"/>
  <c r="I254" i="1" s="1"/>
  <c r="J254" i="1" s="1"/>
  <c r="H253" i="1"/>
  <c r="I253" i="1" s="1"/>
  <c r="J253" i="1" s="1"/>
  <c r="H252" i="1"/>
  <c r="I252" i="1" s="1"/>
  <c r="J252" i="1" s="1"/>
  <c r="H251" i="1"/>
  <c r="I251" i="1" s="1"/>
  <c r="J251" i="1" s="1"/>
  <c r="H250" i="1"/>
  <c r="I250" i="1" s="1"/>
  <c r="J250" i="1" s="1"/>
  <c r="H249" i="1"/>
  <c r="I249" i="1" s="1"/>
  <c r="J249" i="1" s="1"/>
  <c r="H248" i="1"/>
  <c r="I248" i="1" s="1"/>
  <c r="J248" i="1" s="1"/>
  <c r="H247" i="1"/>
  <c r="I247" i="1" s="1"/>
  <c r="J247" i="1" s="1"/>
  <c r="H246" i="1"/>
  <c r="I246" i="1" s="1"/>
  <c r="J246" i="1" s="1"/>
  <c r="H245" i="1"/>
  <c r="I245" i="1" s="1"/>
  <c r="J245" i="1" s="1"/>
  <c r="H244" i="1"/>
  <c r="I244" i="1" s="1"/>
  <c r="J244" i="1" s="1"/>
  <c r="H243" i="1"/>
  <c r="I243" i="1" s="1"/>
  <c r="J243" i="1" s="1"/>
  <c r="H242" i="1"/>
  <c r="I242" i="1" s="1"/>
  <c r="J242" i="1" s="1"/>
  <c r="H241" i="1"/>
  <c r="I241" i="1" s="1"/>
  <c r="J241" i="1" s="1"/>
  <c r="H240" i="1"/>
  <c r="I240" i="1" s="1"/>
  <c r="J240" i="1" s="1"/>
  <c r="H239" i="1"/>
  <c r="I239" i="1" s="1"/>
  <c r="J239" i="1" s="1"/>
  <c r="H238" i="1"/>
  <c r="I238" i="1" s="1"/>
  <c r="J238" i="1" s="1"/>
  <c r="H237" i="1"/>
  <c r="I237" i="1" s="1"/>
  <c r="J237" i="1" s="1"/>
  <c r="H236" i="1"/>
  <c r="I236" i="1" s="1"/>
  <c r="J236" i="1" s="1"/>
  <c r="H235" i="1"/>
  <c r="I235" i="1" s="1"/>
  <c r="J235" i="1" s="1"/>
  <c r="H234" i="1"/>
  <c r="I234" i="1" s="1"/>
  <c r="J234" i="1" s="1"/>
  <c r="H233" i="1"/>
  <c r="I233" i="1" s="1"/>
  <c r="J233" i="1" s="1"/>
  <c r="H232" i="1"/>
  <c r="I232" i="1" s="1"/>
  <c r="J232" i="1" s="1"/>
  <c r="H231" i="1"/>
  <c r="I231" i="1" s="1"/>
  <c r="J231" i="1" s="1"/>
  <c r="H230" i="1"/>
  <c r="I230" i="1" s="1"/>
  <c r="J230" i="1" s="1"/>
  <c r="H229" i="1"/>
  <c r="I229" i="1" s="1"/>
  <c r="J229" i="1" s="1"/>
  <c r="H228" i="1"/>
  <c r="I228" i="1" s="1"/>
  <c r="J228" i="1" s="1"/>
  <c r="H227" i="1"/>
  <c r="I227" i="1" s="1"/>
  <c r="J227" i="1" s="1"/>
  <c r="H226" i="1"/>
  <c r="I226" i="1" s="1"/>
  <c r="J226" i="1" s="1"/>
  <c r="H225" i="1"/>
  <c r="I225" i="1" s="1"/>
  <c r="J225" i="1" s="1"/>
  <c r="H224" i="1"/>
  <c r="I224" i="1" s="1"/>
  <c r="J224" i="1" s="1"/>
  <c r="H223" i="1"/>
  <c r="I223" i="1" s="1"/>
  <c r="J223" i="1" s="1"/>
  <c r="H222" i="1"/>
  <c r="I222" i="1" s="1"/>
  <c r="J222" i="1" s="1"/>
  <c r="H221" i="1"/>
  <c r="I221" i="1" s="1"/>
  <c r="J221" i="1" s="1"/>
  <c r="H220" i="1"/>
  <c r="I220" i="1" s="1"/>
  <c r="J220" i="1" s="1"/>
  <c r="H219" i="1"/>
  <c r="I219" i="1" s="1"/>
  <c r="J219" i="1" s="1"/>
  <c r="H218" i="1"/>
  <c r="I218" i="1" s="1"/>
  <c r="J218" i="1" s="1"/>
  <c r="H217" i="1"/>
  <c r="I217" i="1" s="1"/>
  <c r="J217" i="1" s="1"/>
  <c r="H216" i="1"/>
  <c r="I216" i="1" s="1"/>
  <c r="J216" i="1" s="1"/>
  <c r="H215" i="1"/>
  <c r="I215" i="1" s="1"/>
  <c r="J215" i="1" s="1"/>
  <c r="H214" i="1"/>
  <c r="I214" i="1" s="1"/>
  <c r="J214" i="1" s="1"/>
  <c r="H213" i="1"/>
  <c r="I213" i="1" s="1"/>
  <c r="J213" i="1" s="1"/>
  <c r="H212" i="1"/>
  <c r="I212" i="1" s="1"/>
  <c r="J212" i="1" s="1"/>
  <c r="H211" i="1"/>
  <c r="I211" i="1" s="1"/>
  <c r="J211" i="1" s="1"/>
  <c r="H210" i="1"/>
  <c r="I210" i="1" s="1"/>
  <c r="J210" i="1" s="1"/>
  <c r="H209" i="1"/>
  <c r="I209" i="1" s="1"/>
  <c r="J209" i="1" s="1"/>
  <c r="H208" i="1"/>
  <c r="I208" i="1" s="1"/>
  <c r="J208" i="1" s="1"/>
  <c r="H207" i="1"/>
  <c r="I207" i="1" s="1"/>
  <c r="J207" i="1" s="1"/>
  <c r="H206" i="1"/>
  <c r="I206" i="1" s="1"/>
  <c r="J206" i="1" s="1"/>
  <c r="H205" i="1"/>
  <c r="I205" i="1" s="1"/>
  <c r="J205" i="1" s="1"/>
  <c r="H204" i="1"/>
  <c r="I204" i="1" s="1"/>
  <c r="J204" i="1" s="1"/>
  <c r="H203" i="1"/>
  <c r="I203" i="1" s="1"/>
  <c r="J203" i="1" s="1"/>
  <c r="H202" i="1"/>
  <c r="I202" i="1" s="1"/>
  <c r="J202" i="1" s="1"/>
  <c r="H201" i="1"/>
  <c r="I201" i="1" s="1"/>
  <c r="J201" i="1" s="1"/>
  <c r="H200" i="1"/>
  <c r="I200" i="1" s="1"/>
  <c r="J200" i="1" s="1"/>
  <c r="H199" i="1"/>
  <c r="I199" i="1" s="1"/>
  <c r="J199" i="1" s="1"/>
  <c r="H198" i="1"/>
  <c r="I198" i="1" s="1"/>
  <c r="J198" i="1" s="1"/>
  <c r="H197" i="1"/>
  <c r="I197" i="1" s="1"/>
  <c r="J197" i="1" s="1"/>
  <c r="H196" i="1"/>
  <c r="I196" i="1" s="1"/>
  <c r="J196" i="1" s="1"/>
  <c r="H195" i="1"/>
  <c r="I195" i="1" s="1"/>
  <c r="J195" i="1" s="1"/>
  <c r="H194" i="1"/>
  <c r="I194" i="1" s="1"/>
  <c r="J194" i="1" s="1"/>
  <c r="H193" i="1"/>
  <c r="I193" i="1" s="1"/>
  <c r="J193" i="1" s="1"/>
  <c r="H192" i="1"/>
  <c r="I192" i="1" s="1"/>
  <c r="J192" i="1" s="1"/>
  <c r="H191" i="1"/>
  <c r="I191" i="1" s="1"/>
  <c r="J191" i="1" s="1"/>
  <c r="H190" i="1"/>
  <c r="I190" i="1" s="1"/>
  <c r="J190" i="1" s="1"/>
  <c r="H189" i="1"/>
  <c r="I189" i="1" s="1"/>
  <c r="J189" i="1" s="1"/>
  <c r="H188" i="1"/>
  <c r="I188" i="1" s="1"/>
  <c r="J188" i="1" s="1"/>
  <c r="H187" i="1"/>
  <c r="I187" i="1" s="1"/>
  <c r="J187" i="1" s="1"/>
  <c r="H186" i="1"/>
  <c r="I186" i="1" s="1"/>
  <c r="J186" i="1" s="1"/>
  <c r="H185" i="1"/>
  <c r="I185" i="1" s="1"/>
  <c r="J185" i="1" s="1"/>
  <c r="H184" i="1"/>
  <c r="I184" i="1" s="1"/>
  <c r="J184" i="1" s="1"/>
  <c r="H183" i="1"/>
  <c r="I183" i="1" s="1"/>
  <c r="J183" i="1" s="1"/>
  <c r="H182" i="1"/>
  <c r="I182" i="1" s="1"/>
  <c r="J182" i="1" s="1"/>
  <c r="H181" i="1"/>
  <c r="I181" i="1" s="1"/>
  <c r="J181" i="1" s="1"/>
  <c r="H180" i="1"/>
  <c r="I180" i="1" s="1"/>
  <c r="J180" i="1" s="1"/>
  <c r="H179" i="1"/>
  <c r="I179" i="1" s="1"/>
  <c r="J179" i="1" s="1"/>
  <c r="H178" i="1"/>
  <c r="I178" i="1" s="1"/>
  <c r="J178" i="1" s="1"/>
  <c r="H177" i="1"/>
  <c r="I177" i="1" s="1"/>
  <c r="J177" i="1" s="1"/>
  <c r="H176" i="1"/>
  <c r="I176" i="1" s="1"/>
  <c r="J176" i="1" s="1"/>
  <c r="H175" i="1"/>
  <c r="I175" i="1" s="1"/>
  <c r="J175" i="1" s="1"/>
  <c r="H174" i="1"/>
  <c r="I174" i="1" s="1"/>
  <c r="J174" i="1" s="1"/>
  <c r="H173" i="1"/>
  <c r="I173" i="1" s="1"/>
  <c r="J173" i="1" s="1"/>
  <c r="H172" i="1"/>
  <c r="I172" i="1" s="1"/>
  <c r="J172" i="1" s="1"/>
  <c r="H171" i="1"/>
  <c r="I171" i="1" s="1"/>
  <c r="J171" i="1" s="1"/>
  <c r="H170" i="1"/>
  <c r="I170" i="1" s="1"/>
  <c r="J170" i="1" s="1"/>
  <c r="H169" i="1"/>
  <c r="I169" i="1" s="1"/>
  <c r="J169" i="1" s="1"/>
  <c r="H168" i="1"/>
  <c r="I168" i="1" s="1"/>
  <c r="J168" i="1" s="1"/>
  <c r="H167" i="1"/>
  <c r="I167" i="1" s="1"/>
  <c r="J167" i="1" s="1"/>
  <c r="H166" i="1"/>
  <c r="I166" i="1" s="1"/>
  <c r="J166" i="1" s="1"/>
  <c r="H165" i="1"/>
  <c r="I165" i="1" s="1"/>
  <c r="J165" i="1" s="1"/>
  <c r="H164" i="1"/>
  <c r="I164" i="1" s="1"/>
  <c r="J164" i="1" s="1"/>
  <c r="H163" i="1"/>
  <c r="I163" i="1" s="1"/>
  <c r="J163" i="1" s="1"/>
  <c r="H162" i="1"/>
  <c r="I162" i="1" s="1"/>
  <c r="J162" i="1" s="1"/>
  <c r="H161" i="1"/>
  <c r="I161" i="1" s="1"/>
  <c r="J161" i="1" s="1"/>
  <c r="H160" i="1"/>
  <c r="I160" i="1" s="1"/>
  <c r="J160" i="1" s="1"/>
  <c r="H159" i="1"/>
  <c r="I159" i="1" s="1"/>
  <c r="J159" i="1" s="1"/>
  <c r="H158" i="1"/>
  <c r="I158" i="1" s="1"/>
  <c r="J158" i="1" s="1"/>
  <c r="H157" i="1"/>
  <c r="I157" i="1" s="1"/>
  <c r="J157" i="1" s="1"/>
  <c r="H156" i="1"/>
  <c r="I156" i="1" s="1"/>
  <c r="J156" i="1" s="1"/>
  <c r="H155" i="1"/>
  <c r="I155" i="1" s="1"/>
  <c r="J155" i="1" s="1"/>
  <c r="H154" i="1"/>
  <c r="I154" i="1" s="1"/>
  <c r="J154" i="1" s="1"/>
  <c r="I153" i="1"/>
  <c r="J153" i="1" s="1"/>
  <c r="H152" i="1"/>
  <c r="I152" i="1" s="1"/>
  <c r="J152" i="1" s="1"/>
  <c r="H151" i="1"/>
  <c r="I151" i="1" s="1"/>
  <c r="J151" i="1" s="1"/>
  <c r="H150" i="1"/>
  <c r="I150" i="1" s="1"/>
  <c r="J150" i="1" s="1"/>
  <c r="H149" i="1"/>
  <c r="I149" i="1" s="1"/>
  <c r="J149" i="1" s="1"/>
  <c r="H148" i="1"/>
  <c r="I148" i="1" s="1"/>
  <c r="J148" i="1" s="1"/>
  <c r="I147" i="1"/>
  <c r="J147" i="1" s="1"/>
  <c r="I146" i="1"/>
  <c r="J146" i="1" s="1"/>
  <c r="H145" i="1"/>
  <c r="I145" i="1" s="1"/>
  <c r="J145" i="1" s="1"/>
  <c r="H144" i="1"/>
  <c r="I144" i="1" s="1"/>
  <c r="J144" i="1" s="1"/>
  <c r="H143" i="1"/>
  <c r="I143" i="1" s="1"/>
  <c r="J143" i="1" s="1"/>
  <c r="H142" i="1"/>
  <c r="I142" i="1" s="1"/>
  <c r="J142" i="1" s="1"/>
  <c r="H141" i="1"/>
  <c r="I141" i="1" s="1"/>
  <c r="J141" i="1" s="1"/>
  <c r="H140" i="1"/>
  <c r="I140" i="1" s="1"/>
  <c r="J140" i="1" s="1"/>
  <c r="H139" i="1"/>
  <c r="I139" i="1" s="1"/>
  <c r="J139" i="1" s="1"/>
  <c r="H138" i="1"/>
  <c r="I138" i="1" s="1"/>
  <c r="J138" i="1" s="1"/>
  <c r="H137" i="1"/>
  <c r="I137" i="1" s="1"/>
  <c r="J137" i="1" s="1"/>
  <c r="H136" i="1"/>
  <c r="I136" i="1" s="1"/>
  <c r="J136" i="1" s="1"/>
  <c r="H135" i="1"/>
  <c r="I135" i="1" s="1"/>
  <c r="J135" i="1" s="1"/>
  <c r="H134" i="1"/>
  <c r="I134" i="1" s="1"/>
  <c r="J134" i="1" s="1"/>
  <c r="H133" i="1"/>
  <c r="I133" i="1" s="1"/>
  <c r="J133" i="1" s="1"/>
  <c r="H132" i="1"/>
  <c r="I132" i="1" s="1"/>
  <c r="J132" i="1" s="1"/>
  <c r="H131" i="1"/>
  <c r="I131" i="1" s="1"/>
  <c r="J131" i="1" s="1"/>
  <c r="H130" i="1"/>
  <c r="I130" i="1" s="1"/>
  <c r="J130" i="1" s="1"/>
  <c r="H129" i="1"/>
  <c r="I129" i="1" s="1"/>
  <c r="J129" i="1" s="1"/>
  <c r="H128" i="1"/>
  <c r="I128" i="1" s="1"/>
  <c r="J128" i="1" s="1"/>
  <c r="H127" i="1"/>
  <c r="I127" i="1" s="1"/>
  <c r="J127" i="1" s="1"/>
  <c r="H126" i="1"/>
  <c r="I126" i="1" s="1"/>
  <c r="J126" i="1" s="1"/>
  <c r="H125" i="1"/>
  <c r="I125" i="1" s="1"/>
  <c r="J125" i="1" s="1"/>
  <c r="H124" i="1"/>
  <c r="I124" i="1" s="1"/>
  <c r="J124" i="1" s="1"/>
  <c r="H123" i="1"/>
  <c r="I123" i="1" s="1"/>
  <c r="J123" i="1" s="1"/>
  <c r="H122" i="1"/>
  <c r="I122" i="1" s="1"/>
  <c r="J122" i="1" s="1"/>
  <c r="H121" i="1"/>
  <c r="I121" i="1" s="1"/>
  <c r="J121" i="1" s="1"/>
  <c r="H120" i="1"/>
  <c r="I120" i="1" s="1"/>
  <c r="J120" i="1" s="1"/>
  <c r="H119" i="1"/>
  <c r="I119" i="1" s="1"/>
  <c r="J119" i="1" s="1"/>
  <c r="H118" i="1"/>
  <c r="I118" i="1" s="1"/>
  <c r="J118" i="1" s="1"/>
  <c r="H117" i="1"/>
  <c r="I117" i="1" s="1"/>
  <c r="J117" i="1" s="1"/>
  <c r="H116" i="1"/>
  <c r="I116" i="1" s="1"/>
  <c r="J116" i="1" s="1"/>
  <c r="H115" i="1"/>
  <c r="I115" i="1" s="1"/>
  <c r="J115" i="1" s="1"/>
  <c r="H114" i="1"/>
  <c r="I114" i="1" s="1"/>
  <c r="J114" i="1" s="1"/>
  <c r="H113" i="1"/>
  <c r="I113" i="1" s="1"/>
  <c r="J113" i="1" s="1"/>
  <c r="H112" i="1"/>
  <c r="I112" i="1" s="1"/>
  <c r="J112" i="1" s="1"/>
  <c r="H111" i="1"/>
  <c r="I111" i="1" s="1"/>
  <c r="J111" i="1" s="1"/>
  <c r="H110" i="1"/>
  <c r="I110" i="1" s="1"/>
  <c r="J110" i="1" s="1"/>
  <c r="H109" i="1"/>
  <c r="I109" i="1" s="1"/>
  <c r="J109" i="1" s="1"/>
  <c r="H108" i="1"/>
  <c r="I108" i="1" s="1"/>
  <c r="J108" i="1" s="1"/>
  <c r="H107" i="1"/>
  <c r="I107" i="1" s="1"/>
  <c r="J107" i="1" s="1"/>
  <c r="H106" i="1"/>
  <c r="I106" i="1" s="1"/>
  <c r="J106" i="1" s="1"/>
  <c r="H105" i="1"/>
  <c r="I105" i="1" s="1"/>
  <c r="J105" i="1" s="1"/>
  <c r="H104" i="1"/>
  <c r="I104" i="1" s="1"/>
  <c r="J104" i="1" s="1"/>
  <c r="H103" i="1"/>
  <c r="I103" i="1" s="1"/>
  <c r="J103" i="1" s="1"/>
  <c r="H102" i="1"/>
  <c r="I102" i="1" s="1"/>
  <c r="J102" i="1" s="1"/>
  <c r="H101" i="1"/>
  <c r="I101" i="1" s="1"/>
  <c r="J101" i="1" s="1"/>
  <c r="H100" i="1"/>
  <c r="I100" i="1" s="1"/>
  <c r="J100" i="1" s="1"/>
  <c r="H99" i="1"/>
  <c r="I99" i="1" s="1"/>
  <c r="J99" i="1" s="1"/>
  <c r="H98" i="1"/>
  <c r="I98" i="1" s="1"/>
  <c r="J98" i="1" s="1"/>
  <c r="H97" i="1"/>
  <c r="I97" i="1" s="1"/>
  <c r="J97" i="1" s="1"/>
  <c r="H96" i="1"/>
  <c r="I96" i="1" s="1"/>
  <c r="J96" i="1" s="1"/>
  <c r="H95" i="1"/>
  <c r="I95" i="1" s="1"/>
  <c r="J95" i="1" s="1"/>
  <c r="H94" i="1"/>
  <c r="I94" i="1" s="1"/>
  <c r="J94" i="1" s="1"/>
  <c r="H93" i="1"/>
  <c r="I93" i="1" s="1"/>
  <c r="J93" i="1" s="1"/>
  <c r="H92" i="1"/>
  <c r="I92" i="1" s="1"/>
  <c r="J92" i="1" s="1"/>
  <c r="H91" i="1"/>
  <c r="I91" i="1" s="1"/>
  <c r="J91" i="1" s="1"/>
  <c r="H90" i="1"/>
  <c r="I90" i="1" s="1"/>
  <c r="J90" i="1" s="1"/>
  <c r="H89" i="1"/>
  <c r="I89" i="1" s="1"/>
  <c r="J89" i="1" s="1"/>
  <c r="H88" i="1"/>
  <c r="I88" i="1" s="1"/>
  <c r="J88" i="1" s="1"/>
  <c r="H87" i="1"/>
  <c r="I87" i="1" s="1"/>
  <c r="J87" i="1" s="1"/>
  <c r="H86" i="1"/>
  <c r="I86" i="1" s="1"/>
  <c r="J86" i="1" s="1"/>
  <c r="H85" i="1"/>
  <c r="I85" i="1" s="1"/>
  <c r="J85" i="1" s="1"/>
  <c r="H84" i="1"/>
  <c r="I84" i="1" s="1"/>
  <c r="J84" i="1" s="1"/>
  <c r="H83" i="1"/>
  <c r="I83" i="1" s="1"/>
  <c r="J83" i="1" s="1"/>
  <c r="H82" i="1"/>
  <c r="I82" i="1" s="1"/>
  <c r="J82" i="1" s="1"/>
  <c r="H81" i="1"/>
  <c r="I81" i="1" s="1"/>
  <c r="J81" i="1" s="1"/>
  <c r="H80" i="1"/>
  <c r="I80" i="1" s="1"/>
  <c r="J80" i="1" s="1"/>
  <c r="H79" i="1"/>
  <c r="I79" i="1" s="1"/>
  <c r="J79" i="1" s="1"/>
  <c r="H78" i="1"/>
  <c r="I78" i="1" s="1"/>
  <c r="J78" i="1" s="1"/>
  <c r="I77" i="1"/>
  <c r="J77" i="1" s="1"/>
  <c r="H76" i="1"/>
  <c r="I76" i="1" s="1"/>
  <c r="J76" i="1" s="1"/>
  <c r="H75" i="1"/>
  <c r="I75" i="1" s="1"/>
  <c r="J75" i="1" s="1"/>
  <c r="H74" i="1"/>
  <c r="I74" i="1" s="1"/>
  <c r="J74" i="1" s="1"/>
  <c r="H73" i="1"/>
  <c r="I73" i="1" s="1"/>
  <c r="J73" i="1" s="1"/>
  <c r="H72" i="1"/>
  <c r="I72" i="1" s="1"/>
  <c r="J72" i="1" s="1"/>
  <c r="H71" i="1"/>
  <c r="I71" i="1" s="1"/>
  <c r="J71" i="1" s="1"/>
  <c r="H70" i="1"/>
  <c r="I70" i="1" s="1"/>
  <c r="J70" i="1" s="1"/>
  <c r="H69" i="1"/>
  <c r="I69" i="1" s="1"/>
  <c r="J69" i="1" s="1"/>
  <c r="H68" i="1"/>
  <c r="I68" i="1" s="1"/>
  <c r="J68" i="1" s="1"/>
  <c r="H67" i="1"/>
  <c r="I67" i="1" s="1"/>
  <c r="J67" i="1" s="1"/>
  <c r="H66" i="1"/>
  <c r="I66" i="1" s="1"/>
  <c r="J66" i="1" s="1"/>
  <c r="H65" i="1"/>
  <c r="I65" i="1" s="1"/>
  <c r="J65" i="1" s="1"/>
  <c r="H64" i="1"/>
  <c r="I64" i="1" s="1"/>
  <c r="J64" i="1" s="1"/>
  <c r="H63" i="1"/>
  <c r="I63" i="1" s="1"/>
  <c r="J63" i="1" s="1"/>
  <c r="H62" i="1"/>
  <c r="I62" i="1" s="1"/>
  <c r="J62" i="1" s="1"/>
  <c r="H61" i="1"/>
  <c r="I61" i="1" s="1"/>
  <c r="J61" i="1" s="1"/>
  <c r="H60" i="1"/>
  <c r="I60" i="1" s="1"/>
  <c r="J60" i="1" s="1"/>
  <c r="H59" i="1"/>
  <c r="I59" i="1" s="1"/>
  <c r="J59" i="1" s="1"/>
  <c r="H58" i="1"/>
  <c r="I58" i="1" s="1"/>
  <c r="J58" i="1" s="1"/>
  <c r="H57" i="1"/>
  <c r="I57" i="1" s="1"/>
  <c r="J57" i="1" s="1"/>
  <c r="H56" i="1"/>
  <c r="I56" i="1" s="1"/>
  <c r="J56" i="1" s="1"/>
  <c r="H55" i="1"/>
  <c r="I55" i="1" s="1"/>
  <c r="J55" i="1" s="1"/>
  <c r="H54" i="1"/>
  <c r="I54" i="1" s="1"/>
  <c r="J54" i="1" s="1"/>
  <c r="H53" i="1"/>
  <c r="I53" i="1" s="1"/>
  <c r="J53" i="1" s="1"/>
  <c r="H52" i="1"/>
  <c r="I52" i="1" s="1"/>
  <c r="J52" i="1" s="1"/>
  <c r="H51" i="1"/>
  <c r="I51" i="1" s="1"/>
  <c r="J51" i="1" s="1"/>
  <c r="H50" i="1"/>
  <c r="I50" i="1" s="1"/>
  <c r="J50" i="1" s="1"/>
  <c r="H49" i="1"/>
  <c r="I49" i="1" s="1"/>
  <c r="J49" i="1" s="1"/>
  <c r="H48" i="1"/>
  <c r="I48" i="1" s="1"/>
  <c r="J48" i="1" s="1"/>
  <c r="H47" i="1"/>
  <c r="I47" i="1" s="1"/>
  <c r="J47" i="1" s="1"/>
  <c r="H46" i="1"/>
  <c r="I46" i="1" s="1"/>
  <c r="J46" i="1" s="1"/>
  <c r="H45" i="1"/>
  <c r="I45" i="1" s="1"/>
  <c r="J45" i="1" s="1"/>
  <c r="H44" i="1"/>
  <c r="I44" i="1" s="1"/>
  <c r="J44" i="1" s="1"/>
  <c r="H43" i="1"/>
  <c r="I43" i="1" s="1"/>
  <c r="J43" i="1" s="1"/>
  <c r="H42" i="1"/>
  <c r="I42" i="1" s="1"/>
  <c r="J42" i="1" s="1"/>
  <c r="H41" i="1"/>
  <c r="I41" i="1" s="1"/>
  <c r="J41" i="1" s="1"/>
  <c r="H40" i="1"/>
  <c r="I40" i="1" s="1"/>
  <c r="J40" i="1" s="1"/>
  <c r="H39" i="1"/>
  <c r="I39" i="1" s="1"/>
  <c r="J39" i="1" s="1"/>
  <c r="H38" i="1"/>
  <c r="I38" i="1" s="1"/>
  <c r="J38" i="1" s="1"/>
  <c r="H37" i="1"/>
  <c r="I37" i="1" s="1"/>
  <c r="J37" i="1" s="1"/>
  <c r="H36" i="1"/>
  <c r="I36" i="1" s="1"/>
  <c r="J36" i="1" s="1"/>
  <c r="H35" i="1"/>
  <c r="I35" i="1" s="1"/>
  <c r="J35" i="1" s="1"/>
  <c r="H34" i="1"/>
  <c r="I34" i="1" s="1"/>
  <c r="J34" i="1" s="1"/>
  <c r="H33" i="1"/>
  <c r="I33" i="1" s="1"/>
  <c r="J33" i="1" s="1"/>
  <c r="H32" i="1"/>
  <c r="I32" i="1" s="1"/>
  <c r="J32" i="1" s="1"/>
  <c r="H31" i="1"/>
  <c r="I31" i="1" s="1"/>
  <c r="J31" i="1" s="1"/>
  <c r="H30" i="1"/>
  <c r="I30" i="1" s="1"/>
  <c r="J30" i="1" s="1"/>
  <c r="H29" i="1"/>
  <c r="I29" i="1" s="1"/>
  <c r="J29" i="1" s="1"/>
  <c r="H28" i="1"/>
  <c r="I28" i="1" s="1"/>
  <c r="J28" i="1" s="1"/>
  <c r="H27" i="1"/>
  <c r="I27" i="1" s="1"/>
  <c r="J27" i="1" s="1"/>
  <c r="H26" i="1"/>
  <c r="I26" i="1" s="1"/>
  <c r="J26" i="1" s="1"/>
  <c r="H25" i="1"/>
  <c r="I25" i="1" s="1"/>
  <c r="J25" i="1" s="1"/>
  <c r="H24" i="1"/>
  <c r="I24" i="1" s="1"/>
  <c r="J24" i="1" s="1"/>
  <c r="H23" i="1"/>
  <c r="H22" i="1"/>
  <c r="I22" i="1" s="1"/>
  <c r="J22" i="1" s="1"/>
  <c r="H21" i="1"/>
  <c r="I21" i="1" s="1"/>
  <c r="J21" i="1" s="1"/>
  <c r="H20" i="1"/>
  <c r="I20" i="1" s="1"/>
  <c r="J20" i="1" s="1"/>
  <c r="H19" i="1"/>
  <c r="I19" i="1" s="1"/>
  <c r="J19" i="1" s="1"/>
  <c r="H18" i="1"/>
  <c r="I18" i="1" s="1"/>
  <c r="J18" i="1" s="1"/>
  <c r="H17" i="1"/>
  <c r="I17" i="1" s="1"/>
  <c r="J17" i="1" s="1"/>
  <c r="H16" i="1"/>
  <c r="I16" i="1" s="1"/>
  <c r="J16" i="1" s="1"/>
  <c r="H15" i="1"/>
  <c r="I15" i="1" s="1"/>
  <c r="J15" i="1" s="1"/>
  <c r="H14" i="1"/>
  <c r="I14" i="1" s="1"/>
  <c r="J14" i="1" s="1"/>
  <c r="H13" i="1"/>
  <c r="I13" i="1" s="1"/>
  <c r="J13" i="1" s="1"/>
  <c r="H12" i="1"/>
  <c r="I12" i="1" s="1"/>
  <c r="J12" i="1" s="1"/>
  <c r="H11" i="1"/>
  <c r="I11" i="1" s="1"/>
  <c r="J11" i="1" s="1"/>
  <c r="H10" i="1"/>
  <c r="I10" i="1" s="1"/>
  <c r="J10" i="1" s="1"/>
  <c r="H9" i="1"/>
  <c r="I9" i="1" s="1"/>
  <c r="J9" i="1" s="1"/>
  <c r="H8" i="1"/>
  <c r="I8" i="1" s="1"/>
  <c r="J8" i="1" s="1"/>
  <c r="H7" i="1"/>
  <c r="I7" i="1" s="1"/>
  <c r="J7" i="1" s="1"/>
  <c r="H6" i="1"/>
  <c r="I6" i="1" s="1"/>
  <c r="J6" i="1" s="1"/>
  <c r="H5" i="1"/>
  <c r="I5" i="1" s="1"/>
  <c r="J5" i="1" s="1"/>
  <c r="H4" i="1"/>
  <c r="I4" i="1" s="1"/>
  <c r="J4" i="1" s="1"/>
  <c r="H3" i="1"/>
  <c r="I3" i="1" s="1"/>
  <c r="J3" i="1" s="1"/>
  <c r="H2" i="1"/>
  <c r="I2" i="1" s="1"/>
  <c r="J2" i="1" s="1"/>
  <c r="I12" i="2" l="1"/>
  <c r="J11" i="2"/>
  <c r="I11" i="2"/>
  <c r="J9" i="2"/>
  <c r="I9" i="2"/>
  <c r="J7" i="2"/>
  <c r="I7" i="2"/>
  <c r="J5" i="2"/>
  <c r="I5" i="2"/>
  <c r="J3" i="2"/>
  <c r="I3" i="2"/>
  <c r="J13" i="2"/>
  <c r="I13" i="2"/>
  <c r="J10" i="2"/>
  <c r="I10" i="2"/>
  <c r="J6" i="2"/>
  <c r="I6" i="2"/>
  <c r="J4" i="2"/>
  <c r="I4" i="2"/>
  <c r="I2" i="2"/>
  <c r="J8" i="2"/>
  <c r="I23" i="1"/>
  <c r="J23" i="1" s="1"/>
</calcChain>
</file>

<file path=xl/sharedStrings.xml><?xml version="1.0" encoding="utf-8"?>
<sst xmlns="http://schemas.openxmlformats.org/spreadsheetml/2006/main" count="7823" uniqueCount="2410">
  <si>
    <t>No/Dusun</t>
  </si>
  <si>
    <t>NO. KK</t>
  </si>
  <si>
    <t>NO. NIK</t>
  </si>
  <si>
    <t>NAMA ANGGOTA KELUARGA</t>
  </si>
  <si>
    <t>LAKI LAKI</t>
  </si>
  <si>
    <t>PEREMPUANN</t>
  </si>
  <si>
    <t>TEMPAT LAHIR</t>
  </si>
  <si>
    <t>TANGGAL LAHIR</t>
  </si>
  <si>
    <t>UMUR</t>
  </si>
  <si>
    <t>LULUSAN</t>
  </si>
  <si>
    <t>PEKERJAAN</t>
  </si>
  <si>
    <t>NO DTKS</t>
  </si>
  <si>
    <t>KET</t>
  </si>
  <si>
    <t>1212011604090008</t>
  </si>
  <si>
    <t>1212010411610002</t>
  </si>
  <si>
    <t>DONGAN SILALAHI</t>
  </si>
  <si>
    <t>LK</t>
  </si>
  <si>
    <t>TARUTUNG</t>
  </si>
  <si>
    <t>SLTA</t>
  </si>
  <si>
    <t>PENSIUNAN TNI</t>
  </si>
  <si>
    <t>PNS</t>
  </si>
  <si>
    <t>1212016101600001</t>
  </si>
  <si>
    <t>SALOME PASARIBU</t>
  </si>
  <si>
    <t>PR</t>
  </si>
  <si>
    <t>P. SIANTAR</t>
  </si>
  <si>
    <t>S1</t>
  </si>
  <si>
    <t>PNS GURU</t>
  </si>
  <si>
    <t>1212011012070005</t>
  </si>
  <si>
    <t>1212016512600004</t>
  </si>
  <si>
    <t>LINDA MARPAUNG</t>
  </si>
  <si>
    <t>LUMBAN BULBUL</t>
  </si>
  <si>
    <t>SLTP</t>
  </si>
  <si>
    <t>PETANI/PEKEBUN</t>
  </si>
  <si>
    <t>KEL. PENSIUNAN PNS</t>
  </si>
  <si>
    <t>1212012807150003</t>
  </si>
  <si>
    <t>1212011902900003</t>
  </si>
  <si>
    <t>WESRON SIMANJUNTAK</t>
  </si>
  <si>
    <t>HUTADAME</t>
  </si>
  <si>
    <t>D3</t>
  </si>
  <si>
    <t>WIRASWASTA</t>
  </si>
  <si>
    <t>PENGUSULAN DTKS</t>
  </si>
  <si>
    <t>1272036901860002</t>
  </si>
  <si>
    <t>CHINTAMI QORAZON RUMAPEA</t>
  </si>
  <si>
    <t>JANJI RAJA</t>
  </si>
  <si>
    <t>MENGURUS RUMAH TANGGA</t>
  </si>
  <si>
    <t>1212016811140001</t>
  </si>
  <si>
    <t>BUNGA KIRANA SIMANJUNTAK</t>
  </si>
  <si>
    <t>MASIH SD</t>
  </si>
  <si>
    <t>BELUM BEKERJA</t>
  </si>
  <si>
    <t>1212015408170001</t>
  </si>
  <si>
    <t>ESTER OLIVIA SIMANJUNTAK</t>
  </si>
  <si>
    <t>MEDAN</t>
  </si>
  <si>
    <t>1212012510190002</t>
  </si>
  <si>
    <t>PARUNTUNGAN SIMANJUNTAK</t>
  </si>
  <si>
    <t>DOLOK SANGGUL</t>
  </si>
  <si>
    <t>BELUM SEKOLAH</t>
  </si>
  <si>
    <t>1212011112070005</t>
  </si>
  <si>
    <t>1212011502700004</t>
  </si>
  <si>
    <t>BAHARI SIMANGUNSONG</t>
  </si>
  <si>
    <t>1206030032000018</t>
  </si>
  <si>
    <t>1212016911740003</t>
  </si>
  <si>
    <t>LISBET HUTAGAOL</t>
  </si>
  <si>
    <t>RANTAU PARAPAT</t>
  </si>
  <si>
    <t>1212010605990001</t>
  </si>
  <si>
    <t>RIO FARHAN SIMANGUNSONG</t>
  </si>
  <si>
    <t>JAKARTA</t>
  </si>
  <si>
    <t>KARYAWAN SWASTA</t>
  </si>
  <si>
    <t>1212014609030001</t>
  </si>
  <si>
    <t>ELIZABETH VANNY SIMANGUNSONG</t>
  </si>
  <si>
    <t>PELAJAR/MAHASISWA</t>
  </si>
  <si>
    <t>1212011310040001</t>
  </si>
  <si>
    <t>JAYA ASIROHA SIMANGUNSONG</t>
  </si>
  <si>
    <t>SD</t>
  </si>
  <si>
    <t>BURUH</t>
  </si>
  <si>
    <t>1212016408060002</t>
  </si>
  <si>
    <t>DOLOROSA SIMANGUNSONG</t>
  </si>
  <si>
    <t>1212011012090001</t>
  </si>
  <si>
    <t>TONGAM SIMANGUNSONG</t>
  </si>
  <si>
    <t>1212011612130001</t>
  </si>
  <si>
    <t>AMSAL SIMANGUNSONG</t>
  </si>
  <si>
    <t>1212012202120003</t>
  </si>
  <si>
    <t>1212012704720003</t>
  </si>
  <si>
    <t>NELSON SIMANGUNSONG</t>
  </si>
  <si>
    <t>1206030032000056</t>
  </si>
  <si>
    <t>1212014606740002</t>
  </si>
  <si>
    <t>DEWIARNY RAJAGUKGUK</t>
  </si>
  <si>
    <t>MUARA</t>
  </si>
  <si>
    <t>1212011609100001</t>
  </si>
  <si>
    <t>FERRY SIMANGUNSONG</t>
  </si>
  <si>
    <t>1212013011120001</t>
  </si>
  <si>
    <t>ADEN DIKKY SIMANGUNSONG</t>
  </si>
  <si>
    <t>1212211010140001</t>
  </si>
  <si>
    <t>1212121506860001</t>
  </si>
  <si>
    <t>GOKKON PARULIAN SIPAHUTAR</t>
  </si>
  <si>
    <t>BATU MANUMPAK</t>
  </si>
  <si>
    <t>GURU HONORER</t>
  </si>
  <si>
    <t>1202044111890002</t>
  </si>
  <si>
    <t>INTAN P. SIMANJUNTAK</t>
  </si>
  <si>
    <t>BALIGE</t>
  </si>
  <si>
    <t>1212015811140003</t>
  </si>
  <si>
    <t>RACHEL SHINE SIPAHUTAB</t>
  </si>
  <si>
    <t>1212010710190005</t>
  </si>
  <si>
    <t>1202092002850008</t>
  </si>
  <si>
    <t>ANTONIUS S.F. SIHOTANG</t>
  </si>
  <si>
    <t>DANUALUHU</t>
  </si>
  <si>
    <t>1409095712900002</t>
  </si>
  <si>
    <t>RESI NATALIA MANURUNG</t>
  </si>
  <si>
    <t>DURI</t>
  </si>
  <si>
    <t>1212010807170003</t>
  </si>
  <si>
    <t>ANDRE ROBERKAT SIHOTANG</t>
  </si>
  <si>
    <t>PEKAN BARU</t>
  </si>
  <si>
    <t>1212012506180001</t>
  </si>
  <si>
    <t>1212016702620001</t>
  </si>
  <si>
    <t>RONDANG SILALAHI</t>
  </si>
  <si>
    <t>GIRSANG</t>
  </si>
  <si>
    <t>1212016601920001</t>
  </si>
  <si>
    <t>RUMINDANG PARULIAN ROSWATI SINAGA</t>
  </si>
  <si>
    <t>1212012003950001</t>
  </si>
  <si>
    <t>VIKTORY ROMULUS PANDAPOTAN SINAGA</t>
  </si>
  <si>
    <t>1212011212070028</t>
  </si>
  <si>
    <t>1212012509680001</t>
  </si>
  <si>
    <t>MARUDIN SIMANJUNTAK</t>
  </si>
  <si>
    <t>ONAN SAMPANG</t>
  </si>
  <si>
    <t>1212014707650004</t>
  </si>
  <si>
    <t>TINORMA MARPAUNG</t>
  </si>
  <si>
    <t>1212011907970001</t>
  </si>
  <si>
    <t>JULIPER SIMANJUNTAK</t>
  </si>
  <si>
    <t>1212010207990001</t>
  </si>
  <si>
    <t>HERBET FRANS RIVALDO SIMANJUNTAK</t>
  </si>
  <si>
    <t>1212016508010001</t>
  </si>
  <si>
    <t>ANGELIKA SIMANJUNTAK</t>
  </si>
  <si>
    <t>1212015308130002</t>
  </si>
  <si>
    <t>NATALIA M. NAINGGOLAN</t>
  </si>
  <si>
    <t>SEI MENTARAM</t>
  </si>
  <si>
    <t>1212012309140001</t>
  </si>
  <si>
    <t>1212011506850002</t>
  </si>
  <si>
    <t>JUPENTUS SINAGA</t>
  </si>
  <si>
    <t>1212116708890001</t>
  </si>
  <si>
    <t>JUITA SIMANJUNTAK</t>
  </si>
  <si>
    <t>SILIMBAT</t>
  </si>
  <si>
    <t>1212010505150001</t>
  </si>
  <si>
    <t>ALVARO J.S.SINAGA</t>
  </si>
  <si>
    <t>1212011409170001</t>
  </si>
  <si>
    <t>KEYCELLO J.SINAGA</t>
  </si>
  <si>
    <t>1212011012070002</t>
  </si>
  <si>
    <t>1212010503560001</t>
  </si>
  <si>
    <t>HOTNER TAMPUBOLON</t>
  </si>
  <si>
    <t>PEATALUN</t>
  </si>
  <si>
    <t>PENSIUNAN GURU</t>
  </si>
  <si>
    <t>1212016511560001</t>
  </si>
  <si>
    <t>SERIMINTEN HUTAGAOL</t>
  </si>
  <si>
    <t>SOSOR DOLOK</t>
  </si>
  <si>
    <t>PEDAGANG</t>
  </si>
  <si>
    <t>1212010604870001</t>
  </si>
  <si>
    <t>MOMPO ALBOIN TAMPUBOLON</t>
  </si>
  <si>
    <t>1212016205900001</t>
  </si>
  <si>
    <t>ELVIAH SUSANTI TAMPUBOLON</t>
  </si>
  <si>
    <t>KARYAWAN BUMN</t>
  </si>
  <si>
    <t>1212012603100006</t>
  </si>
  <si>
    <t>1212011301600003</t>
  </si>
  <si>
    <t>JANTER SIMANGUNSONG</t>
  </si>
  <si>
    <t>1206030032000127</t>
  </si>
  <si>
    <t>1212012507090001</t>
  </si>
  <si>
    <t>JONA W.M.SIMANGUNSONG</t>
  </si>
  <si>
    <t>1212011012070011</t>
  </si>
  <si>
    <t>1212010303520001</t>
  </si>
  <si>
    <t>MARTIN SIMANGUNSONG</t>
  </si>
  <si>
    <t>1206030032000073</t>
  </si>
  <si>
    <t>1212016007500001</t>
  </si>
  <si>
    <t>PORMAN SINAGA</t>
  </si>
  <si>
    <t>KATAR BAYU</t>
  </si>
  <si>
    <t>1212010905870002</t>
  </si>
  <si>
    <t>JUNI DARBIN SIMANGUNSONG</t>
  </si>
  <si>
    <t>1212012505940004</t>
  </si>
  <si>
    <t>SAMUEL FERRY SIMANGUNSONG</t>
  </si>
  <si>
    <t>1212012905200007</t>
  </si>
  <si>
    <t>1212012810800001</t>
  </si>
  <si>
    <t>MANOSOR ELIXON SIMANGUNSONG</t>
  </si>
  <si>
    <t>1212014505740003</t>
  </si>
  <si>
    <t>MASTA SIAHAAN</t>
  </si>
  <si>
    <t>1212011012070001</t>
  </si>
  <si>
    <t>1212010608710001</t>
  </si>
  <si>
    <t>HERMAN SIREGAR</t>
  </si>
  <si>
    <t>PORSEA</t>
  </si>
  <si>
    <t>1206030032000019</t>
  </si>
  <si>
    <t>1212016003730002</t>
  </si>
  <si>
    <t>RESTY SIMANGUNSONG</t>
  </si>
  <si>
    <t>1212012810970003</t>
  </si>
  <si>
    <t>JENOVA HERYANTO SIREGAR</t>
  </si>
  <si>
    <t>1212014705040001</t>
  </si>
  <si>
    <t>CYNTIA TRINITA SIREGAR</t>
  </si>
  <si>
    <t>1212016611070001</t>
  </si>
  <si>
    <t>CINTA CLANESSA SIREGAR</t>
  </si>
  <si>
    <t>1212011012070006</t>
  </si>
  <si>
    <t>1212010207660001</t>
  </si>
  <si>
    <t>TIGOR HAPOSAN SIMANGUNSONG</t>
  </si>
  <si>
    <t>1206030032000007</t>
  </si>
  <si>
    <t>1212016410670001</t>
  </si>
  <si>
    <t>ASRA SITUMORANG</t>
  </si>
  <si>
    <t>HAUMA BANGE</t>
  </si>
  <si>
    <t>1212011906950001</t>
  </si>
  <si>
    <t>GADING LEONARDI SIMANGUNSONG</t>
  </si>
  <si>
    <t>1212011303020001</t>
  </si>
  <si>
    <t>KARDI SIMANGUNSONG</t>
  </si>
  <si>
    <t>1212014705040002</t>
  </si>
  <si>
    <t>JELITA SIMANGUNSONG</t>
  </si>
  <si>
    <t>1212012903080002</t>
  </si>
  <si>
    <t>INDRA SIMANGUNSONG</t>
  </si>
  <si>
    <t>1212010412140002</t>
  </si>
  <si>
    <t>1212011605870002</t>
  </si>
  <si>
    <t>JEFRI SIMANJUNTAK</t>
  </si>
  <si>
    <t>BONAN DOLOK</t>
  </si>
  <si>
    <t>1206030032000001</t>
  </si>
  <si>
    <t>1212015909930001</t>
  </si>
  <si>
    <t>MONICA SEPRIANA SIMANGUNSONG</t>
  </si>
  <si>
    <t>1212014401130001</t>
  </si>
  <si>
    <t>CICI SIMANJUNTAK</t>
  </si>
  <si>
    <t>1212011801180001</t>
  </si>
  <si>
    <t>GLEN FREDY SIMANJUNTAK</t>
  </si>
  <si>
    <t>1212011112070024</t>
  </si>
  <si>
    <t>1212015608640001</t>
  </si>
  <si>
    <t>PURNAMA SILALAHI</t>
  </si>
  <si>
    <t>SILALAHI DOLOK</t>
  </si>
  <si>
    <t>1212011910880004</t>
  </si>
  <si>
    <t>RUDIANTO RAMOT SIMANGUNSONG</t>
  </si>
  <si>
    <t>1212015711920001</t>
  </si>
  <si>
    <t>NOVITA SARI DEWI SIMANGUNSONG</t>
  </si>
  <si>
    <t>1212015707950003</t>
  </si>
  <si>
    <t>NATALIA FAMELA SIMANGUNSONG</t>
  </si>
  <si>
    <t>1212010412980001</t>
  </si>
  <si>
    <t>RIKSON RONALDO SIMANGUNSONG</t>
  </si>
  <si>
    <t>1212016811000001</t>
  </si>
  <si>
    <t>INDRI SONIA FRETTY SIMANGUNSONG</t>
  </si>
  <si>
    <t>1212011809190002</t>
  </si>
  <si>
    <t>9203011009930001</t>
  </si>
  <si>
    <t>FAISAL IRFAN SIMANGUNSONG</t>
  </si>
  <si>
    <t>9203011112950001</t>
  </si>
  <si>
    <t>MARTUA SILITONGA</t>
  </si>
  <si>
    <t>SINGKAMJULU</t>
  </si>
  <si>
    <t>1212016308180001</t>
  </si>
  <si>
    <t>ALENA ZELIMA SIMANGUNSONG</t>
  </si>
  <si>
    <t>1212010511200001</t>
  </si>
  <si>
    <t>FAJAR IMMANUEL SIMANGUNSONG</t>
  </si>
  <si>
    <t>1212012301150003</t>
  </si>
  <si>
    <t>1208192803880001</t>
  </si>
  <si>
    <t>PRIKSON MANURUNG</t>
  </si>
  <si>
    <t>JAWA MARAJA</t>
  </si>
  <si>
    <t>KARYAWAN HONORER</t>
  </si>
  <si>
    <t>1212016207870001</t>
  </si>
  <si>
    <t>TATI SIMANGUNSONG</t>
  </si>
  <si>
    <t>1212016508150001</t>
  </si>
  <si>
    <t>NAGITA FRITY MANURUNG</t>
  </si>
  <si>
    <t>1212015808170001</t>
  </si>
  <si>
    <t>NABILA MANURUNG</t>
  </si>
  <si>
    <t>PEMATANG SIANTAR</t>
  </si>
  <si>
    <t>1212015808170002</t>
  </si>
  <si>
    <t>NABELA MANURUNG</t>
  </si>
  <si>
    <t>1212011905090040</t>
  </si>
  <si>
    <t>1212010704560002</t>
  </si>
  <si>
    <t>TURMAN SIMANGUNSONG</t>
  </si>
  <si>
    <t>1212015808580005</t>
  </si>
  <si>
    <t>TIAMAN HUTAJULU</t>
  </si>
  <si>
    <t>LUMBAN BINANGA</t>
  </si>
  <si>
    <t>1212011212070017</t>
  </si>
  <si>
    <t>1212010807670003</t>
  </si>
  <si>
    <t>SITOR SITUMORANG</t>
  </si>
  <si>
    <t>SAMOSIR</t>
  </si>
  <si>
    <t>1206030032000059</t>
  </si>
  <si>
    <t>1212014704560001</t>
  </si>
  <si>
    <t>TUMIAR SIMANGUNSONG</t>
  </si>
  <si>
    <t>1212015407960002</t>
  </si>
  <si>
    <t>RIA EFELINA SITUMORANG</t>
  </si>
  <si>
    <t>1212013004150005</t>
  </si>
  <si>
    <t>1212011103910001</t>
  </si>
  <si>
    <t>RUDI ERIANTO SITUMORANG</t>
  </si>
  <si>
    <t>1272036304940002</t>
  </si>
  <si>
    <t>PAHALA ZIPPORA ELVARO SIMANJUNTAK</t>
  </si>
  <si>
    <t>BEKASI</t>
  </si>
  <si>
    <t>1212011706150002</t>
  </si>
  <si>
    <t>MARSEL SITUMORANG</t>
  </si>
  <si>
    <t>1212011212070043</t>
  </si>
  <si>
    <t>1212010806620001</t>
  </si>
  <si>
    <t>BISMARK SIMANGUNSONG</t>
  </si>
  <si>
    <t>1206030032000087</t>
  </si>
  <si>
    <t>1212016404730003</t>
  </si>
  <si>
    <t>ASNARIA PASARIBU</t>
  </si>
  <si>
    <t>SIBOLGA</t>
  </si>
  <si>
    <t>1212016203000001</t>
  </si>
  <si>
    <t>KRISTIN SIMANGUNSONG</t>
  </si>
  <si>
    <t>1212013001030001</t>
  </si>
  <si>
    <t>ERDISON SIMANGUNSONG</t>
  </si>
  <si>
    <t>1212014508070001</t>
  </si>
  <si>
    <t>NENSI SIMANGUNSONG</t>
  </si>
  <si>
    <t>1212014503100003</t>
  </si>
  <si>
    <t>YOHANNA SIMANGUNSONG</t>
  </si>
  <si>
    <t>1212010403090003</t>
  </si>
  <si>
    <t>1212011801650001</t>
  </si>
  <si>
    <t>PANTUN JAMES SIMANGUNSONG</t>
  </si>
  <si>
    <t>1212011007920001</t>
  </si>
  <si>
    <t>SUDARSONO SIMANGUNSONG</t>
  </si>
  <si>
    <t>1212011212070051</t>
  </si>
  <si>
    <t>1212015212590002</t>
  </si>
  <si>
    <t>TIASA SIMANGUNSONG</t>
  </si>
  <si>
    <t>1206030032000061</t>
  </si>
  <si>
    <t>1212011908950003</t>
  </si>
  <si>
    <t>JENIUS SIAHAAN</t>
  </si>
  <si>
    <t>1212015304000001</t>
  </si>
  <si>
    <t>RUSNA SIAHAAN</t>
  </si>
  <si>
    <t>KARYAWAN PABRIK</t>
  </si>
  <si>
    <t>1212011212070048</t>
  </si>
  <si>
    <t>1212016209420001</t>
  </si>
  <si>
    <t>PANAMEAN SIMAJUNTAK</t>
  </si>
  <si>
    <t>1212010109090006</t>
  </si>
  <si>
    <t>1212011110760003</t>
  </si>
  <si>
    <t>TUMPAK SIMANGUNSONG</t>
  </si>
  <si>
    <t>1206030032000071</t>
  </si>
  <si>
    <t>1212015010840005</t>
  </si>
  <si>
    <t>ARSITA RAJAGUKGUK</t>
  </si>
  <si>
    <t>SITANGGOR BONAN DOLOK</t>
  </si>
  <si>
    <t>1212010104060003</t>
  </si>
  <si>
    <t>PANDE SIMANGUNSONG</t>
  </si>
  <si>
    <t>1212010802080001</t>
  </si>
  <si>
    <t>SANDI SIMANGUNSONG</t>
  </si>
  <si>
    <t>1212012208130001</t>
  </si>
  <si>
    <t>FRENGKI JUDIKA SIMANGUNSONG</t>
  </si>
  <si>
    <t>1212011212070084</t>
  </si>
  <si>
    <t>1212014101510004</t>
  </si>
  <si>
    <t>NAVIA SIMANGUNSONG</t>
  </si>
  <si>
    <t>1212010301200002</t>
  </si>
  <si>
    <t>1212016601690001</t>
  </si>
  <si>
    <t>TIURLAN HUTAJULU</t>
  </si>
  <si>
    <t>LAGUBOTI</t>
  </si>
  <si>
    <t>1206030032000039</t>
  </si>
  <si>
    <t>1212011202900003</t>
  </si>
  <si>
    <t>PALTI PANDIANGAN</t>
  </si>
  <si>
    <t>1212012805960002</t>
  </si>
  <si>
    <t>DONA PANDIANGAN</t>
  </si>
  <si>
    <t>1212010604000004</t>
  </si>
  <si>
    <t>DIMAS DONI PANDIANGAN</t>
  </si>
  <si>
    <t>1212014301070006</t>
  </si>
  <si>
    <t>RATU CELSIA PANDIANGAN</t>
  </si>
  <si>
    <t>1212011212070042</t>
  </si>
  <si>
    <t>1212011901560002</t>
  </si>
  <si>
    <t>MANGATUR SIMANGUNSONG</t>
  </si>
  <si>
    <t>1206030032000130</t>
  </si>
  <si>
    <t>1212015809750005</t>
  </si>
  <si>
    <t>TITIN KARTINI</t>
  </si>
  <si>
    <t>CEPU</t>
  </si>
  <si>
    <t>1212010910000002</t>
  </si>
  <si>
    <t>RYAN SETIAWAN SIMANGUNSONG</t>
  </si>
  <si>
    <t>1212010410100003</t>
  </si>
  <si>
    <t>1212010304620003</t>
  </si>
  <si>
    <t>ALEX CHARLES M SIMANGUNSONG</t>
  </si>
  <si>
    <t>1212015010640003</t>
  </si>
  <si>
    <t>NURITA HUTAJULU</t>
  </si>
  <si>
    <t>1212012711920005</t>
  </si>
  <si>
    <t>DIPA MUSTAFA SIMANGUNSONG</t>
  </si>
  <si>
    <t>1212011908940003</t>
  </si>
  <si>
    <t>MORENOTARA SIMANGUNSONG</t>
  </si>
  <si>
    <t>1212011212110004</t>
  </si>
  <si>
    <t>1212010511890004</t>
  </si>
  <si>
    <t>DENI PUTRA SIMANGUNSONG</t>
  </si>
  <si>
    <t>1206030032000101</t>
  </si>
  <si>
    <t>1212014408920002</t>
  </si>
  <si>
    <t>GUSTINA L.SIREGAR</t>
  </si>
  <si>
    <t>1212016710110001</t>
  </si>
  <si>
    <t>GLADIEZ YOBELA SIMANGUNSONG</t>
  </si>
  <si>
    <t>1212015703150001</t>
  </si>
  <si>
    <t>HANABEL A.M.SIMANGUNSONG</t>
  </si>
  <si>
    <t>1212010811160004</t>
  </si>
  <si>
    <t>EDINTON E.SIMANGUNSONG</t>
  </si>
  <si>
    <t>1212012907090009</t>
  </si>
  <si>
    <t>1212014801540001</t>
  </si>
  <si>
    <t>RUSLAN SIMANJUNTAK</t>
  </si>
  <si>
    <t>TAMPAHAN</t>
  </si>
  <si>
    <t>1212011207170005</t>
  </si>
  <si>
    <t>1219042703870005</t>
  </si>
  <si>
    <t>MARCH JONATHAN TOBING</t>
  </si>
  <si>
    <t>LIMA PULUH</t>
  </si>
  <si>
    <t>1206030032000132</t>
  </si>
  <si>
    <t>1212015102890001</t>
  </si>
  <si>
    <t>FRIDA HILDA SIMANGUNSONG</t>
  </si>
  <si>
    <t>1212010411080002</t>
  </si>
  <si>
    <t>1212012505550001</t>
  </si>
  <si>
    <t>MARADEN SIMANGUNSONG</t>
  </si>
  <si>
    <t>1212015707540001</t>
  </si>
  <si>
    <t>RUMINA SIAHAAN</t>
  </si>
  <si>
    <t>HINALANG</t>
  </si>
  <si>
    <t>1212012409940001</t>
  </si>
  <si>
    <t>DASAWANTO SIMANGUNSONG</t>
  </si>
  <si>
    <t>1212011212110005</t>
  </si>
  <si>
    <t>1212010704790003</t>
  </si>
  <si>
    <t>JONDIAMAN PURBA</t>
  </si>
  <si>
    <t>GUNUNG MERIAH</t>
  </si>
  <si>
    <t>1212016303810006</t>
  </si>
  <si>
    <t>IRMA SIMANGUNSONG</t>
  </si>
  <si>
    <t>1212010610100001</t>
  </si>
  <si>
    <t>YOEL PURBA</t>
  </si>
  <si>
    <t>1212016002160001</t>
  </si>
  <si>
    <t>VANIA YUNA PURBA</t>
  </si>
  <si>
    <t>1212010711190005</t>
  </si>
  <si>
    <t>1212014507920001</t>
  </si>
  <si>
    <t>IMANIAR SIMANGUNSONG</t>
  </si>
  <si>
    <t>1212011905090038</t>
  </si>
  <si>
    <t>1212011204820002</t>
  </si>
  <si>
    <t>DARMA MANONGTONG SIMANGUNSONG</t>
  </si>
  <si>
    <t>1212016801880001</t>
  </si>
  <si>
    <t>ROSMA MELATI SIAHAAN</t>
  </si>
  <si>
    <t>1212012711090001</t>
  </si>
  <si>
    <t>FIRSTNOEDWARD HAMONANGAN SIMANGUNSONG</t>
  </si>
  <si>
    <t>1212010202120004</t>
  </si>
  <si>
    <t>FEBRICO ADITYA SIMANGUNSONG</t>
  </si>
  <si>
    <t>1212016703140001</t>
  </si>
  <si>
    <t>FIKA AVANTI SIMANGUNSONG</t>
  </si>
  <si>
    <t>1212010508160003</t>
  </si>
  <si>
    <t>1212012804840001</t>
  </si>
  <si>
    <t>RAHMAN SIMANGUNSONG</t>
  </si>
  <si>
    <t>PERANGKAT DESA</t>
  </si>
  <si>
    <t>1206030032000139</t>
  </si>
  <si>
    <t>1212014912810002</t>
  </si>
  <si>
    <t>GOMGOM ARENDINA SIAGIAN</t>
  </si>
  <si>
    <t>1212015707120004</t>
  </si>
  <si>
    <t>ELYSHA ANINDYA SIMANGUNSONG</t>
  </si>
  <si>
    <t>BATAM</t>
  </si>
  <si>
    <t>1212011802160001</t>
  </si>
  <si>
    <t>MATTHEW OSAZE SIMANGUNSONG</t>
  </si>
  <si>
    <t>1212016509170003</t>
  </si>
  <si>
    <t>THERESIA BEATRICE SIMANGUNSONG</t>
  </si>
  <si>
    <t>1212011501220001</t>
  </si>
  <si>
    <t>DAVID MIGUEL SIMANGUNSONG</t>
  </si>
  <si>
    <t>1212011312070031</t>
  </si>
  <si>
    <t>1212015512490002</t>
  </si>
  <si>
    <t>TIARMA SILALAHI</t>
  </si>
  <si>
    <t>PAGAR BATU</t>
  </si>
  <si>
    <t>1206030032000038</t>
  </si>
  <si>
    <t>1212014511900004</t>
  </si>
  <si>
    <t>NANCE NOFERLINA SIMANGUNSONG</t>
  </si>
  <si>
    <t>1212010211150005</t>
  </si>
  <si>
    <t>1212011210840001</t>
  </si>
  <si>
    <t>NICOBUS SIMANGUNSONG</t>
  </si>
  <si>
    <t>1208134105900001</t>
  </si>
  <si>
    <t>HOTMAULI AMBARITA</t>
  </si>
  <si>
    <t>1212011903160001</t>
  </si>
  <si>
    <t>WINNER A.SIMANGUNSONG</t>
  </si>
  <si>
    <t>1212011410200002</t>
  </si>
  <si>
    <t>WILSON SIMANGUNSONG</t>
  </si>
  <si>
    <t>1212012307090008</t>
  </si>
  <si>
    <t>1212011604680002</t>
  </si>
  <si>
    <t>DONAL SIMANGUNSONG</t>
  </si>
  <si>
    <t>1212016312660001</t>
  </si>
  <si>
    <t>HERLINA SITUMORANG</t>
  </si>
  <si>
    <t>LANGKAT</t>
  </si>
  <si>
    <t>1212011110930001</t>
  </si>
  <si>
    <t>HENDRIK SAUT M.SIMANGUNSONG</t>
  </si>
  <si>
    <t>1212014712950003</t>
  </si>
  <si>
    <t>RENI HOTMA R.SIMANGUNSONG</t>
  </si>
  <si>
    <t>1212014502010001</t>
  </si>
  <si>
    <t>RIDOH SIMANGUNSONG</t>
  </si>
  <si>
    <t>1212012305110006</t>
  </si>
  <si>
    <t>1212011604660001</t>
  </si>
  <si>
    <t>SUDUNG SIMANGUNSONG</t>
  </si>
  <si>
    <t>1212016505680005</t>
  </si>
  <si>
    <t>ROSMAIDA SIREGAR</t>
  </si>
  <si>
    <t>SIBOLAHOTANG</t>
  </si>
  <si>
    <t>1212012505860001</t>
  </si>
  <si>
    <t>MARTAHAN SIMANGUNSONG</t>
  </si>
  <si>
    <t>1212015305950003</t>
  </si>
  <si>
    <t>PUTRI GRASELLA SIMANGUNSONG</t>
  </si>
  <si>
    <t>1212012003000003</t>
  </si>
  <si>
    <t>ALDI MICHAEL SIMANGUNSONG</t>
  </si>
  <si>
    <t>1212012708100002</t>
  </si>
  <si>
    <t>1212014304400001</t>
  </si>
  <si>
    <t>SINTA SILALAHI</t>
  </si>
  <si>
    <t>1206030032000021</t>
  </si>
  <si>
    <t>1212010903120004</t>
  </si>
  <si>
    <t>1212010603780002</t>
  </si>
  <si>
    <t>DORIS LUDIN SIMANGUNSONG</t>
  </si>
  <si>
    <t>1212015111780002</t>
  </si>
  <si>
    <t>SUGARI RAYANI SIMANJUNTAK</t>
  </si>
  <si>
    <t>LINTONG NIHUTA</t>
  </si>
  <si>
    <t>1212012004120001</t>
  </si>
  <si>
    <t>ROMMY SIMANGUNSONG</t>
  </si>
  <si>
    <t>1212012107140001</t>
  </si>
  <si>
    <t>RUDOLF P.SIMANGUNSONG</t>
  </si>
  <si>
    <t>1212012605160001</t>
  </si>
  <si>
    <t>ARJUNA SIMANGUNSONG</t>
  </si>
  <si>
    <t>1212010309150001</t>
  </si>
  <si>
    <t>3274031005560007</t>
  </si>
  <si>
    <t>SORDANG PARULIAN SIMANGUNSONG</t>
  </si>
  <si>
    <t>TAPANULI UTARA</t>
  </si>
  <si>
    <t>3274034206620009</t>
  </si>
  <si>
    <t>RESLIN TAMBUNAN</t>
  </si>
  <si>
    <t>LUMBAN RAU</t>
  </si>
  <si>
    <t>1212014911110004</t>
  </si>
  <si>
    <t>SANDRINA SIMANGUNSONG</t>
  </si>
  <si>
    <t>1212011212070012</t>
  </si>
  <si>
    <t>1212012701810001</t>
  </si>
  <si>
    <t>JEPRI SIMANGUNSONG</t>
  </si>
  <si>
    <t>1206030032000055</t>
  </si>
  <si>
    <t>1212015610840001</t>
  </si>
  <si>
    <t>NIRMAWATI MALEWA</t>
  </si>
  <si>
    <t>MANADO</t>
  </si>
  <si>
    <t>1212011604040004</t>
  </si>
  <si>
    <t>CHRISTIAN YOHANES SIMANGUNSONG</t>
  </si>
  <si>
    <t>1212010503070004</t>
  </si>
  <si>
    <t>MARCELL SIMANGUNSONG</t>
  </si>
  <si>
    <t>1212010711080001</t>
  </si>
  <si>
    <t>RAFAEL SIMANGUNSONG</t>
  </si>
  <si>
    <t>1212015504130002</t>
  </si>
  <si>
    <t>AMELIANA SIMANGUNSONG</t>
  </si>
  <si>
    <t>1212012304140002</t>
  </si>
  <si>
    <t>1212014311380001</t>
  </si>
  <si>
    <t>KESIANNA SIMANGUNSONG</t>
  </si>
  <si>
    <t>1206030032000093</t>
  </si>
  <si>
    <t>1212010502030004</t>
  </si>
  <si>
    <t>JERICO NABABAN</t>
  </si>
  <si>
    <t>ONAN SIBAGANDING</t>
  </si>
  <si>
    <t>1212010509180003</t>
  </si>
  <si>
    <t>117405700990001</t>
  </si>
  <si>
    <t>DINA MEGA LASTIUR SIMANGUNSONG</t>
  </si>
  <si>
    <t>1212011212070070</t>
  </si>
  <si>
    <t>1212015906530001</t>
  </si>
  <si>
    <t>MELIANA BUTARBUTAR</t>
  </si>
  <si>
    <t>1212011211800005</t>
  </si>
  <si>
    <t>MIDUK SIMANGUNSONG</t>
  </si>
  <si>
    <t>1212012203180008</t>
  </si>
  <si>
    <t>3275074411890005</t>
  </si>
  <si>
    <t>LENI NOFERIANTI SIMANGUNSONG</t>
  </si>
  <si>
    <t>3275055103120005</t>
  </si>
  <si>
    <t>CITRA INJELIN MANUELA TOGATOROP</t>
  </si>
  <si>
    <t>3275050902150006</t>
  </si>
  <si>
    <t>BALANDO RAJA GINUGUN TOGATOROP</t>
  </si>
  <si>
    <t>BOGOR</t>
  </si>
  <si>
    <t>1212012308110013</t>
  </si>
  <si>
    <t>1212015410690002</t>
  </si>
  <si>
    <t>RENGSINA JUNIATY SIMANJUNTAK</t>
  </si>
  <si>
    <t>PARSURATAN</t>
  </si>
  <si>
    <t>1212012601030001</t>
  </si>
  <si>
    <t>ADRIAN SAMUEL MARTOGI SIMANGUNSONG</t>
  </si>
  <si>
    <t>1212011212070003</t>
  </si>
  <si>
    <t>1212012708640001</t>
  </si>
  <si>
    <t>MANDASOR SIMANGUNSONG</t>
  </si>
  <si>
    <t>1206030032000069</t>
  </si>
  <si>
    <t>1212016307720001</t>
  </si>
  <si>
    <t>HOTMARIA MARPAUNG</t>
  </si>
  <si>
    <t>1212012509960001</t>
  </si>
  <si>
    <t>DANIEL PAHOTAN SIMANGUNSONG</t>
  </si>
  <si>
    <t>1212017101010002</t>
  </si>
  <si>
    <t>HENI M.SIMANGUNSONG</t>
  </si>
  <si>
    <t>1212010603030001</t>
  </si>
  <si>
    <t>LAMHOT PANGIDOAN SIMANGUNSONG</t>
  </si>
  <si>
    <t>1212014406060001</t>
  </si>
  <si>
    <t>BUNGA JUNIARTA SIMANGUNSONG</t>
  </si>
  <si>
    <t>1212010310910001</t>
  </si>
  <si>
    <t>RISCO FRANCISKUS MANURUNG</t>
  </si>
  <si>
    <t>1212012806180002</t>
  </si>
  <si>
    <t>1212012403670006</t>
  </si>
  <si>
    <t>REINHARD TAMPUBOLON</t>
  </si>
  <si>
    <t>1212014111610002</t>
  </si>
  <si>
    <t>FLORENTINA SIMANGUNSONG</t>
  </si>
  <si>
    <t>1212010508200004</t>
  </si>
  <si>
    <t>1212015103630004</t>
  </si>
  <si>
    <t>KARTINI SIMANGUNSONG</t>
  </si>
  <si>
    <t>TIDAK ADA LULUSAN</t>
  </si>
  <si>
    <t>1212013009100014</t>
  </si>
  <si>
    <t>1212011506450003</t>
  </si>
  <si>
    <t>BISTOK SIMANGUNSONG</t>
  </si>
  <si>
    <t>1212014105530002</t>
  </si>
  <si>
    <t>RENA HANNI TAMPUBOLON</t>
  </si>
  <si>
    <t>1212010212080006</t>
  </si>
  <si>
    <t>1212011404720001</t>
  </si>
  <si>
    <t>MANOTAR SIMANGUNSONG</t>
  </si>
  <si>
    <t>1206030032000037</t>
  </si>
  <si>
    <t>1212014511750002</t>
  </si>
  <si>
    <t>RASMI PASARIBU</t>
  </si>
  <si>
    <t>SIDIKALANG</t>
  </si>
  <si>
    <t>1212012102940004</t>
  </si>
  <si>
    <t>SIHOT BALATA SIMANGUNSONG</t>
  </si>
  <si>
    <t>1212014106960001</t>
  </si>
  <si>
    <t>HARATI SIMANGUNSONG</t>
  </si>
  <si>
    <t>1212011810980001</t>
  </si>
  <si>
    <t>WARDIMAN SIMANGUNSONG</t>
  </si>
  <si>
    <t>1212014112040001</t>
  </si>
  <si>
    <t>WINDA HELENA SIMANGUNSONG</t>
  </si>
  <si>
    <t>1212015107070001</t>
  </si>
  <si>
    <t>ELSAY JUIARNI SIMANGUNSONG</t>
  </si>
  <si>
    <t>1212011710100005</t>
  </si>
  <si>
    <t>1212016411840003</t>
  </si>
  <si>
    <t>LUSIANA SIMANGUNSONG</t>
  </si>
  <si>
    <t>1206030032000009</t>
  </si>
  <si>
    <t>1212011010080001</t>
  </si>
  <si>
    <t>BLESSING GIDEON MANIK</t>
  </si>
  <si>
    <t>1212016310090001</t>
  </si>
  <si>
    <t>ANA TASYA OKFRIDA MANIK</t>
  </si>
  <si>
    <t>1212010306200025</t>
  </si>
  <si>
    <t>3172025807770002</t>
  </si>
  <si>
    <t>SULASTRI SIMANGUNSONG</t>
  </si>
  <si>
    <t>3172026004020006</t>
  </si>
  <si>
    <t>PUTRI PATRICIA PANGARIBUAN</t>
  </si>
  <si>
    <t>1212010107190003</t>
  </si>
  <si>
    <t>1212015503650001</t>
  </si>
  <si>
    <t>RUSMIN SIAHAAN</t>
  </si>
  <si>
    <t>1212010505950001</t>
  </si>
  <si>
    <t>LUJUBEL SIMANGUNSONG</t>
  </si>
  <si>
    <t>1212010505970001</t>
  </si>
  <si>
    <t>LARISMAN SIMANGUNSONG</t>
  </si>
  <si>
    <t>1212015002000002</t>
  </si>
  <si>
    <t>MARIA SIMANGUNSONG</t>
  </si>
  <si>
    <t>1212012605200016</t>
  </si>
  <si>
    <t>1212017003570002</t>
  </si>
  <si>
    <t>TIOMADA GULTOM</t>
  </si>
  <si>
    <t>1206030032000032</t>
  </si>
  <si>
    <t>1212010808910001</t>
  </si>
  <si>
    <t>RENOL SIMANGUNSONG</t>
  </si>
  <si>
    <t>1212011604190005</t>
  </si>
  <si>
    <t>1212010306730001</t>
  </si>
  <si>
    <t>SAHATA ARITONANG</t>
  </si>
  <si>
    <t>1206030032000047</t>
  </si>
  <si>
    <t>1212015812750001</t>
  </si>
  <si>
    <t>ROHANA SIMANGUNSONG</t>
  </si>
  <si>
    <t>1212016501180002</t>
  </si>
  <si>
    <t>DORLAND ALEZA ARITONANG</t>
  </si>
  <si>
    <t>1212015105190001</t>
  </si>
  <si>
    <t>SANTA HANNA ARITONANG</t>
  </si>
  <si>
    <t>1212011905050001</t>
  </si>
  <si>
    <t>CONNAD DEMETTRIO TAISO</t>
  </si>
  <si>
    <t>TENTENA</t>
  </si>
  <si>
    <t>1212010202180002</t>
  </si>
  <si>
    <t>1212016307540001</t>
  </si>
  <si>
    <t>DARLINCE HARIANJA</t>
  </si>
  <si>
    <t>PANGARIBUAN</t>
  </si>
  <si>
    <t>1206030032000052</t>
  </si>
  <si>
    <t>1212016811980001</t>
  </si>
  <si>
    <t>RIA IKA SIMANGUNSONG</t>
  </si>
  <si>
    <t>1212015704010002</t>
  </si>
  <si>
    <t>APRIL SIMANGUNSONG</t>
  </si>
  <si>
    <t>1212012009080006</t>
  </si>
  <si>
    <t>EFRAL SIMANGUNSONG</t>
  </si>
  <si>
    <t>1212012312190007</t>
  </si>
  <si>
    <t>1212011707900003</t>
  </si>
  <si>
    <t>JASMER REMANTO SIMANGUNSONG</t>
  </si>
  <si>
    <t>1212056410960002</t>
  </si>
  <si>
    <t>RINI NURHAYATI PANJAITAN</t>
  </si>
  <si>
    <t>KM 12</t>
  </si>
  <si>
    <t>1212014901200001</t>
  </si>
  <si>
    <t>FELYCIA SIMANGUNSONG</t>
  </si>
  <si>
    <t>1212011212070075</t>
  </si>
  <si>
    <t>1212011410740003</t>
  </si>
  <si>
    <t>SOTARDUGA NAINGGOLAN</t>
  </si>
  <si>
    <t>1206030032000060</t>
  </si>
  <si>
    <t>1212011610010001</t>
  </si>
  <si>
    <t>AMSTRON TONY NAINGGOLAN</t>
  </si>
  <si>
    <t>1212015407030002</t>
  </si>
  <si>
    <t>ENJELI SUBUR NAINGGOLAN</t>
  </si>
  <si>
    <t>1212017004090001</t>
  </si>
  <si>
    <t>KAILA ALESSIA NAINGGOLAN</t>
  </si>
  <si>
    <t>1212012502190002</t>
  </si>
  <si>
    <t>1271030106940005</t>
  </si>
  <si>
    <t>PUTRADA RAMANDANI MARBUN</t>
  </si>
  <si>
    <t>BELAWAN</t>
  </si>
  <si>
    <t>1206030032000116</t>
  </si>
  <si>
    <t>1212014204950002</t>
  </si>
  <si>
    <t>DELIMA NAINGGOLAN</t>
  </si>
  <si>
    <t>1271034304180001</t>
  </si>
  <si>
    <t>OKTA METY HELEN MARBUN</t>
  </si>
  <si>
    <t>1212011212070053</t>
  </si>
  <si>
    <t>1212011709770003</t>
  </si>
  <si>
    <t>ULIRANTO LUMBAN RAJA</t>
  </si>
  <si>
    <t>1206030032000010</t>
  </si>
  <si>
    <t>1212014309790001</t>
  </si>
  <si>
    <t>TIURMA PAKPAHAN</t>
  </si>
  <si>
    <t>1212011404000002</t>
  </si>
  <si>
    <t>PARTAHANAN LUMBAN RAJA</t>
  </si>
  <si>
    <t>1212013006010005</t>
  </si>
  <si>
    <t>JHONFERY LUMBAN RAJA</t>
  </si>
  <si>
    <t>1212011009030001</t>
  </si>
  <si>
    <t>PRAYOGA LUMBAN RAJA</t>
  </si>
  <si>
    <t>1212014309060002</t>
  </si>
  <si>
    <t>MELLA LUMBAN RAJA</t>
  </si>
  <si>
    <t>1212011810120006</t>
  </si>
  <si>
    <t>1212012609700001</t>
  </si>
  <si>
    <t>SAYUR MANOSOR SIMANJUNTAK</t>
  </si>
  <si>
    <t>BANDAR</t>
  </si>
  <si>
    <t>1212014103640001</t>
  </si>
  <si>
    <t>MARLINA SIMANGUNSONG</t>
  </si>
  <si>
    <t>1212012103950002</t>
  </si>
  <si>
    <t>DHUMOLI TAMPUBOLON</t>
  </si>
  <si>
    <t>1212016401970001</t>
  </si>
  <si>
    <t>YESICA TAMPUBOLON</t>
  </si>
  <si>
    <t>1212016912000002</t>
  </si>
  <si>
    <t>DESNA ROMAULI TAMPUBOLON</t>
  </si>
  <si>
    <t>1212011403190008</t>
  </si>
  <si>
    <t>1212013011740001</t>
  </si>
  <si>
    <t>HERMES M.SIREGAR</t>
  </si>
  <si>
    <t>PARANGINAN</t>
  </si>
  <si>
    <t>1212010109160003</t>
  </si>
  <si>
    <t>1212012107820006</t>
  </si>
  <si>
    <t>TULUS SIMANGUNSONG</t>
  </si>
  <si>
    <t>1212011409860005</t>
  </si>
  <si>
    <t>JUBER SIMANGUNSONG</t>
  </si>
  <si>
    <t>1212016409930005</t>
  </si>
  <si>
    <t>FITRITUANI SIMANGUNSONG</t>
  </si>
  <si>
    <t>1212010905110005</t>
  </si>
  <si>
    <t>1212011508610002</t>
  </si>
  <si>
    <t>PARIAMAN SIMANGUNSONG</t>
  </si>
  <si>
    <t>1206030032000058</t>
  </si>
  <si>
    <t>1212014910670003</t>
  </si>
  <si>
    <t>LINDA SITUMORANG</t>
  </si>
  <si>
    <t>TEBING</t>
  </si>
  <si>
    <t>1212010205980003</t>
  </si>
  <si>
    <t>OPEN SIMANGUNSONG</t>
  </si>
  <si>
    <t>1212014204010005</t>
  </si>
  <si>
    <t>HEMA SIMANGUNSONG</t>
  </si>
  <si>
    <t>1212011407030003</t>
  </si>
  <si>
    <t>OSCAR SIMANGUNSONG</t>
  </si>
  <si>
    <t>1212011112070025</t>
  </si>
  <si>
    <t>1212010908720001</t>
  </si>
  <si>
    <t>HARUN SIMANGUNSONG</t>
  </si>
  <si>
    <t>1206030032000025</t>
  </si>
  <si>
    <t>1212015310710003</t>
  </si>
  <si>
    <t>MESTIKA SIMAMORA</t>
  </si>
  <si>
    <t>1212016711960004</t>
  </si>
  <si>
    <t>SUSI KRISTINA SIMANGUNSONG</t>
  </si>
  <si>
    <t>SUNGAI BALAM</t>
  </si>
  <si>
    <t>1212016002990003</t>
  </si>
  <si>
    <t>HESTY MARLINA SIMANGUNSONG</t>
  </si>
  <si>
    <t>1212016904010001</t>
  </si>
  <si>
    <t>PANI SATRIA SIMANGUNSONG</t>
  </si>
  <si>
    <t>1212012308020001</t>
  </si>
  <si>
    <t>GUSTI HARIADI SIMANGUNSONG</t>
  </si>
  <si>
    <t>1212014707040001</t>
  </si>
  <si>
    <t>NELLI JUITA SIMANGUNSONG</t>
  </si>
  <si>
    <t>1212011009070001</t>
  </si>
  <si>
    <t>FERDI FAUZI SIMANGUNSONG</t>
  </si>
  <si>
    <t>1212011811080002</t>
  </si>
  <si>
    <t>1212011209590001</t>
  </si>
  <si>
    <t>PANAHATAN SIMANGUNSONG</t>
  </si>
  <si>
    <t>1206030032000022</t>
  </si>
  <si>
    <t>1212014102510001</t>
  </si>
  <si>
    <t>ELVINA SIMBOLON</t>
  </si>
  <si>
    <t>PARLILITAN</t>
  </si>
  <si>
    <t>1212015508960001</t>
  </si>
  <si>
    <t>FRIANHA SIMANGUNSONG</t>
  </si>
  <si>
    <t>1212012810150005</t>
  </si>
  <si>
    <t>1571021705860141</t>
  </si>
  <si>
    <t>ROY PALTI SIMANGUNSONG</t>
  </si>
  <si>
    <t>1206030032000118</t>
  </si>
  <si>
    <t>1212016805910004</t>
  </si>
  <si>
    <t>WIDE PUTRINISARI ZENDRATO</t>
  </si>
  <si>
    <t>FADORO</t>
  </si>
  <si>
    <t>1212010202160002</t>
  </si>
  <si>
    <t>MARCOREUS PANDAPOTAN SIMANGUNSONG</t>
  </si>
  <si>
    <t>1212011707170002</t>
  </si>
  <si>
    <t>EL OSBERT JULIO SIMANGUNSONG</t>
  </si>
  <si>
    <t>1212011311190003</t>
  </si>
  <si>
    <t>DEVANO SIMANGUNSONG</t>
  </si>
  <si>
    <t>1212011112070006</t>
  </si>
  <si>
    <t>1212010801400001</t>
  </si>
  <si>
    <t>KONDAR SIMANGUNSONG</t>
  </si>
  <si>
    <t>1212014908390001</t>
  </si>
  <si>
    <t>LOIDE SIAGIAN</t>
  </si>
  <si>
    <t>1212011201120004</t>
  </si>
  <si>
    <t>1212012905750001</t>
  </si>
  <si>
    <t>CHANDRA JUDIANTO SIMANGUNSONG</t>
  </si>
  <si>
    <t>1212014809790002</t>
  </si>
  <si>
    <t>EMMELIA RIRIS TAMPUBOLON</t>
  </si>
  <si>
    <t>TAMPUBOLON</t>
  </si>
  <si>
    <t>1212015301050002</t>
  </si>
  <si>
    <t>HELENA CKRISTIN SIMANGUNSONG</t>
  </si>
  <si>
    <t>1212015703070001</t>
  </si>
  <si>
    <t>NOVITA SARI SIMANGUNSONG</t>
  </si>
  <si>
    <t>1212014304090001</t>
  </si>
  <si>
    <t>CHELSI OKTAVIA SIMANGUNSONG</t>
  </si>
  <si>
    <t>1212012109100002</t>
  </si>
  <si>
    <t>REZA BASTIAN SIMANGUNSONG</t>
  </si>
  <si>
    <t>1212014202140002</t>
  </si>
  <si>
    <t>SRI REZEKI SIMANGUNSONG</t>
  </si>
  <si>
    <t>1212011212070083</t>
  </si>
  <si>
    <t>1212014803550001</t>
  </si>
  <si>
    <t>ROSMADA RUMAPEA</t>
  </si>
  <si>
    <t>SIANIPAR TANGGA</t>
  </si>
  <si>
    <t>1212010404810005</t>
  </si>
  <si>
    <t>LASMAN SIMANGUNSONG</t>
  </si>
  <si>
    <t>1212011212070064</t>
  </si>
  <si>
    <t>1212016402470001</t>
  </si>
  <si>
    <t>BENNI SIAHAAN</t>
  </si>
  <si>
    <t>AEK BOLON</t>
  </si>
  <si>
    <t>1212011602080032</t>
  </si>
  <si>
    <t>1212012807770001</t>
  </si>
  <si>
    <t>MARTUA PARDOMUAN SIMANGUNSONG</t>
  </si>
  <si>
    <t>1206030032000111</t>
  </si>
  <si>
    <t>1212016511850001</t>
  </si>
  <si>
    <t>MARAS HOTMARITO SITANGGANG</t>
  </si>
  <si>
    <t>P.SIDEMPUAN</t>
  </si>
  <si>
    <t>1212014802070001</t>
  </si>
  <si>
    <t>FRISKILA VEBRIANA SIMANGUNSONG</t>
  </si>
  <si>
    <t>1212010612080002</t>
  </si>
  <si>
    <t>SAPUTRA MARTAHAN SIMANGUNSONG</t>
  </si>
  <si>
    <t>1212011308120001</t>
  </si>
  <si>
    <t>MICHAEL JUSUP SIMANGUNSONG</t>
  </si>
  <si>
    <t>1212013101120007</t>
  </si>
  <si>
    <t>1212012306800004</t>
  </si>
  <si>
    <t>JHONLY TAMPUBOLON</t>
  </si>
  <si>
    <t>1206030032000106</t>
  </si>
  <si>
    <t>1212016505880006</t>
  </si>
  <si>
    <t>MERIANAN NAINGGOLAN</t>
  </si>
  <si>
    <t>1212011611100003</t>
  </si>
  <si>
    <t>FREYL HUSEN IMMANUEL TAMPUBOLON</t>
  </si>
  <si>
    <t>1212015804140001</t>
  </si>
  <si>
    <t>ANISA TAMPUBOLON</t>
  </si>
  <si>
    <t>1212012011170006</t>
  </si>
  <si>
    <t>1216045706760003</t>
  </si>
  <si>
    <t>RENGSIDA NAINGGOLAN</t>
  </si>
  <si>
    <t>1206030032000117</t>
  </si>
  <si>
    <t>1216041409090001</t>
  </si>
  <si>
    <t>AUSTIN MORADO PRATAMA MANALU</t>
  </si>
  <si>
    <t>1216044503100001</t>
  </si>
  <si>
    <t>CHANTIKA MAHARANI MANALU</t>
  </si>
  <si>
    <t>1212011212070004</t>
  </si>
  <si>
    <t>1212011705530001</t>
  </si>
  <si>
    <t>TAMBA TUA SIMANGUNSONG</t>
  </si>
  <si>
    <t>1206030032000005</t>
  </si>
  <si>
    <t>1212015706490001</t>
  </si>
  <si>
    <t>HERLINA SINAGA</t>
  </si>
  <si>
    <t>SIMALUNGUN</t>
  </si>
  <si>
    <t>1212011703960002</t>
  </si>
  <si>
    <t>SAUT TAHAN MAROJAHAN SIMANGUNSONG</t>
  </si>
  <si>
    <t>1212010110190001</t>
  </si>
  <si>
    <t>1208213108810004</t>
  </si>
  <si>
    <t>RIANTO TOMU PARULIAN SIMANGUNSONG</t>
  </si>
  <si>
    <t>1208215710820006</t>
  </si>
  <si>
    <t>NINA JURAIDA CENDAWASIH NAINGGOLAN</t>
  </si>
  <si>
    <t>CINTA DAMAI</t>
  </si>
  <si>
    <t>1208215406100002</t>
  </si>
  <si>
    <t>MUTIA SARI SIMANGUNSONG</t>
  </si>
  <si>
    <t>1405022605180001</t>
  </si>
  <si>
    <t>RADEVA SIMANGUNSONG</t>
  </si>
  <si>
    <t>PELALANAN</t>
  </si>
  <si>
    <t>1212012905200010</t>
  </si>
  <si>
    <t>1212010201860005</t>
  </si>
  <si>
    <t>ALBOIN MARULI TUA SIMANGUNSONG</t>
  </si>
  <si>
    <t>1212012010080017</t>
  </si>
  <si>
    <t>1212012802680002</t>
  </si>
  <si>
    <t>MARSOPANG SITOMPUL</t>
  </si>
  <si>
    <t>1206030032000023</t>
  </si>
  <si>
    <t>1212014505530001</t>
  </si>
  <si>
    <t>LAMRIA SIMANGUNSONG</t>
  </si>
  <si>
    <t>1212014401030001</t>
  </si>
  <si>
    <t>SOVIA LORINA SITOMPUL</t>
  </si>
  <si>
    <t>1212016304050001</t>
  </si>
  <si>
    <t>LOLITAAURORA SITOMPUL</t>
  </si>
  <si>
    <t>1212016412960001</t>
  </si>
  <si>
    <t>KRISTINA NATALIA SIREGAR</t>
  </si>
  <si>
    <t>FRILI</t>
  </si>
  <si>
    <t>1212011109090002</t>
  </si>
  <si>
    <t>1212011308910002</t>
  </si>
  <si>
    <t>HISAR M SIMANGUNSONG</t>
  </si>
  <si>
    <t>1206030032000053</t>
  </si>
  <si>
    <t>1212016910660002</t>
  </si>
  <si>
    <t>MELVA PANJAITAN</t>
  </si>
  <si>
    <t>KEPALA DESA</t>
  </si>
  <si>
    <t>1212010310980001</t>
  </si>
  <si>
    <t>RICKY PRATAMA MANGUNSONG</t>
  </si>
  <si>
    <t>1212014207000001</t>
  </si>
  <si>
    <t>KHETY INDRIYANI</t>
  </si>
  <si>
    <t>1212012406200004</t>
  </si>
  <si>
    <t>1212015210380001</t>
  </si>
  <si>
    <t>REMIN SIAHAAN</t>
  </si>
  <si>
    <t>1212010502180004</t>
  </si>
  <si>
    <t>1212015808570001</t>
  </si>
  <si>
    <t>MARINTAN HUTAJULU</t>
  </si>
  <si>
    <t>1212011212070013</t>
  </si>
  <si>
    <t>1212010907640001</t>
  </si>
  <si>
    <t>TIMBUL SIMANGUNSONG</t>
  </si>
  <si>
    <t>1212016609810001</t>
  </si>
  <si>
    <t>HOTMA EVLIN SIAHAAN</t>
  </si>
  <si>
    <t>P.SIANTAR</t>
  </si>
  <si>
    <t>1212010204190016</t>
  </si>
  <si>
    <t>1203215904500002</t>
  </si>
  <si>
    <t>ROSINTA SIMANGUNSONG</t>
  </si>
  <si>
    <t>1203210509870004</t>
  </si>
  <si>
    <t>MARADONG NAINGGOLAN</t>
  </si>
  <si>
    <t>1203210401920004</t>
  </si>
  <si>
    <t>TUPA POLMAN DENSON NAINGGOLAN</t>
  </si>
  <si>
    <t>1212010207190002</t>
  </si>
  <si>
    <t>3175104411790008</t>
  </si>
  <si>
    <t>ROSMERY R.NAINGGOLAN</t>
  </si>
  <si>
    <t>1212010312190004</t>
  </si>
  <si>
    <t>3218210909600002</t>
  </si>
  <si>
    <t>BONAR SIMANGUNSONG</t>
  </si>
  <si>
    <t>LANGKAT SALAPIAN</t>
  </si>
  <si>
    <t>3275014505710001</t>
  </si>
  <si>
    <t>SURATI LIDYA</t>
  </si>
  <si>
    <t>SURAKARTA</t>
  </si>
  <si>
    <t>3175081510091002</t>
  </si>
  <si>
    <t>VALENTINO LYBELTO SIMANGUNSONG</t>
  </si>
  <si>
    <t>1212012601110006</t>
  </si>
  <si>
    <t>1212012307780006</t>
  </si>
  <si>
    <t>ROBERT MALTUS SITANGGANG</t>
  </si>
  <si>
    <t>SIBORONG-BORONG</t>
  </si>
  <si>
    <t>1206030032000054</t>
  </si>
  <si>
    <t>1212015111830007</t>
  </si>
  <si>
    <t>NORITA BUTARBUTAR</t>
  </si>
  <si>
    <t>LUMBAN BISA</t>
  </si>
  <si>
    <t>1212016609080006</t>
  </si>
  <si>
    <t>TASYA ANUGERAH M.SITANGGANG</t>
  </si>
  <si>
    <t>1212010906100002</t>
  </si>
  <si>
    <t>MICHAEL TAMADO N.SITANGGANG</t>
  </si>
  <si>
    <t>1212012502130001</t>
  </si>
  <si>
    <t>STEVEN ADELIO SAPPETUA SITANGGANG</t>
  </si>
  <si>
    <t>1212011207140001</t>
  </si>
  <si>
    <t>MARIO ADELARD SITANGGANG</t>
  </si>
  <si>
    <t>1212012407200001</t>
  </si>
  <si>
    <t>3215051901540002</t>
  </si>
  <si>
    <t>HULMAN SIAHAAN</t>
  </si>
  <si>
    <t>3215055502650002</t>
  </si>
  <si>
    <t>KESIANA NAPITUPULU</t>
  </si>
  <si>
    <t>3215055808900003</t>
  </si>
  <si>
    <t>SIMON SIAHAAN</t>
  </si>
  <si>
    <t>3215051001930004</t>
  </si>
  <si>
    <t>KRISTIAN ORLANDO SIAHAAN</t>
  </si>
  <si>
    <t>CILEGON</t>
  </si>
  <si>
    <t>3215051001930005</t>
  </si>
  <si>
    <t>DANIEL ORLANDO SIAHAAN</t>
  </si>
  <si>
    <t>3215054702000002</t>
  </si>
  <si>
    <t>IRENE TERESIA SIAHAAN</t>
  </si>
  <si>
    <t>KERAWANG</t>
  </si>
  <si>
    <t>1212012109160003</t>
  </si>
  <si>
    <t>1271091901660001</t>
  </si>
  <si>
    <t>HOTMAN SIMANGUNSONG</t>
  </si>
  <si>
    <t>1206030032000035</t>
  </si>
  <si>
    <t>1271094506780011</t>
  </si>
  <si>
    <t>RUT YANA HUTAGAOL</t>
  </si>
  <si>
    <t>1212015304070003</t>
  </si>
  <si>
    <t>MERIAM MARISINA SIMANGUNSONG</t>
  </si>
  <si>
    <t>1212011110120026</t>
  </si>
  <si>
    <t>1212010304790001</t>
  </si>
  <si>
    <t>ALDO MORO SIMANGUNSONG</t>
  </si>
  <si>
    <t>1206030032000067</t>
  </si>
  <si>
    <t>1212015503800006</t>
  </si>
  <si>
    <t>RUTH D.Y.LUMBAN GAOL</t>
  </si>
  <si>
    <t>1212016611080006</t>
  </si>
  <si>
    <t>NIDYA PUTRI ALMORO SIMANGUNSONG</t>
  </si>
  <si>
    <t>1212014612130001</t>
  </si>
  <si>
    <t>CLARISSA THEODORA ALMORO S.</t>
  </si>
  <si>
    <t>1212010202160003</t>
  </si>
  <si>
    <t>SABAM SIMANGUNSONG</t>
  </si>
  <si>
    <t>1218021308040001</t>
  </si>
  <si>
    <t>LEON TRUEMAN TAMBUNAN</t>
  </si>
  <si>
    <t>1212011507110002</t>
  </si>
  <si>
    <t>1212012808710006</t>
  </si>
  <si>
    <t>RIPSON SAHATA PANDIANGAN</t>
  </si>
  <si>
    <t>1206030032000034</t>
  </si>
  <si>
    <t>1212014503690001</t>
  </si>
  <si>
    <t>CORRY TINURBAYA SIBURIAN</t>
  </si>
  <si>
    <t>1212017101940003</t>
  </si>
  <si>
    <t>MENTARI RIONENGSI PANDIANGAN</t>
  </si>
  <si>
    <t>1212015605850004</t>
  </si>
  <si>
    <t>MEI NOVELIA PANDIANGAN</t>
  </si>
  <si>
    <t>1212011506970004</t>
  </si>
  <si>
    <t>GITO LASRO PANDIANGAN</t>
  </si>
  <si>
    <t>1212011802000002</t>
  </si>
  <si>
    <t>PEBRI RAMUDA PANDIANGAN</t>
  </si>
  <si>
    <t>POLISI</t>
  </si>
  <si>
    <t>1212013012020001</t>
  </si>
  <si>
    <t>CHARLOS MARUDIN PANDIANGAN</t>
  </si>
  <si>
    <t>1212012807050001</t>
  </si>
  <si>
    <t>SALMAN PAUL JULYANTO PANDIANGAN</t>
  </si>
  <si>
    <t>1212012905200026</t>
  </si>
  <si>
    <t>1271091005760001</t>
  </si>
  <si>
    <t>PANCA ROMULUS SIMANGUNSONG</t>
  </si>
  <si>
    <t>1212011510120012</t>
  </si>
  <si>
    <t>1201030102750007</t>
  </si>
  <si>
    <t>RONIANTO SIMANGUNSONG</t>
  </si>
  <si>
    <t>1206030032000027</t>
  </si>
  <si>
    <t>1201034609810001</t>
  </si>
  <si>
    <t>MAWANTI MARBUN</t>
  </si>
  <si>
    <t>SORKAM</t>
  </si>
  <si>
    <t>1201036401030001</t>
  </si>
  <si>
    <t>ARTAULI SIMANGUNSONG</t>
  </si>
  <si>
    <t>1201032811050003</t>
  </si>
  <si>
    <t>REINALD MARULAM SIMANGUNSONG</t>
  </si>
  <si>
    <t>1212011112070051</t>
  </si>
  <si>
    <t>1212011704770001</t>
  </si>
  <si>
    <t>ADIL MAKMUR SIMANGUNSONG</t>
  </si>
  <si>
    <t>1206030032000016</t>
  </si>
  <si>
    <t>1212014811750001</t>
  </si>
  <si>
    <t>LISDA SIMAREMARE</t>
  </si>
  <si>
    <t>BUNTU RAJA</t>
  </si>
  <si>
    <t>1212016607040001</t>
  </si>
  <si>
    <t>DEBORA LAUDIA SIMANGUNSONG</t>
  </si>
  <si>
    <t>1212014604060001</t>
  </si>
  <si>
    <t>GIOVANITA SIMANGUNSONG</t>
  </si>
  <si>
    <t>1212014608100002</t>
  </si>
  <si>
    <t>NIKITA SIMANGUNSONG</t>
  </si>
  <si>
    <t>1212010707130002</t>
  </si>
  <si>
    <t>WILLIAM SIMANGUNSONG</t>
  </si>
  <si>
    <t>1212012503190003</t>
  </si>
  <si>
    <t>1212011907690002</t>
  </si>
  <si>
    <t>GOMGOM ARITONANG</t>
  </si>
  <si>
    <t>1212012103190003</t>
  </si>
  <si>
    <t>6474021201860001</t>
  </si>
  <si>
    <t>FREDDY BUDIMAN SIMANGUNSONG</t>
  </si>
  <si>
    <t>BINJAI</t>
  </si>
  <si>
    <t>1277027005820003</t>
  </si>
  <si>
    <t>YOSSY RICKAWATI</t>
  </si>
  <si>
    <t>1277025210130002</t>
  </si>
  <si>
    <t>NAYSILLA NANDITA PUTRI</t>
  </si>
  <si>
    <t>1212016812140002</t>
  </si>
  <si>
    <t>JESSICA AMANDA</t>
  </si>
  <si>
    <t>1277025306130006</t>
  </si>
  <si>
    <t>MICHAILA CRISTIANI</t>
  </si>
  <si>
    <t>PADANG SIDEMPUAN</t>
  </si>
  <si>
    <t>1212010402210003</t>
  </si>
  <si>
    <t>1212010808910004</t>
  </si>
  <si>
    <t>RAYMON WANAPATI SIMANGUNSONG</t>
  </si>
  <si>
    <t>1212016912920002</t>
  </si>
  <si>
    <t>DESI RIANA SILABAN</t>
  </si>
  <si>
    <t>1212011201210002</t>
  </si>
  <si>
    <t>1212012709910002</t>
  </si>
  <si>
    <t>PUTRA PARULIAN PARDEDE</t>
  </si>
  <si>
    <t>1212011308200001</t>
  </si>
  <si>
    <t>3276025001620012</t>
  </si>
  <si>
    <t>CATHRYNA RUMONDANG BULAN SIMANGUNSONG</t>
  </si>
  <si>
    <t>DIV</t>
  </si>
  <si>
    <t>DOSEN</t>
  </si>
  <si>
    <t>1212011404210009</t>
  </si>
  <si>
    <t>1271096103400001</t>
  </si>
  <si>
    <t>LUSPERIA SIMANJUNTAK</t>
  </si>
  <si>
    <t>1212011202080515</t>
  </si>
  <si>
    <t>1212010204560001</t>
  </si>
  <si>
    <t>BERTON SIMANGUNSONG</t>
  </si>
  <si>
    <t>1212017105600001</t>
  </si>
  <si>
    <t>MINDO PARDEDE</t>
  </si>
  <si>
    <t>1212015402140001</t>
  </si>
  <si>
    <t>KHERIL TAMPUBOLON</t>
  </si>
  <si>
    <t>1212012505210004</t>
  </si>
  <si>
    <t>1216052307860001</t>
  </si>
  <si>
    <t>LEWI TULUS SIMAMORA</t>
  </si>
  <si>
    <t>LAUMIL</t>
  </si>
  <si>
    <t>1212014401910001</t>
  </si>
  <si>
    <t>MONALISA SIMANGUNSONG</t>
  </si>
  <si>
    <t>1212011602210009</t>
  </si>
  <si>
    <t>1212012901790002</t>
  </si>
  <si>
    <t>HORAS SIMANGUNSONG</t>
  </si>
  <si>
    <t>1212010309200010</t>
  </si>
  <si>
    <t>3275105910760006</t>
  </si>
  <si>
    <t>ALORIDA SIMANGUNSONG</t>
  </si>
  <si>
    <t>KOTA CANE</t>
  </si>
  <si>
    <t>3275104403050006</t>
  </si>
  <si>
    <t>LOVITA SARI GIRSANG</t>
  </si>
  <si>
    <t>3275105005060006</t>
  </si>
  <si>
    <t>SONIA REMAI PUTRI GIRSANG</t>
  </si>
  <si>
    <t>1212011805210003</t>
  </si>
  <si>
    <t>1901011210900004</t>
  </si>
  <si>
    <t>IVAN RICARDO TAMPUBOLON</t>
  </si>
  <si>
    <t>1212011702220001</t>
  </si>
  <si>
    <t>1212011008950002</t>
  </si>
  <si>
    <t>SIMON FREDDI SIMANGUNSONG</t>
  </si>
  <si>
    <t>1212016006980003</t>
  </si>
  <si>
    <t>ROLES HUTAGAOL</t>
  </si>
  <si>
    <t>1212011002220005</t>
  </si>
  <si>
    <t>1217040511860001</t>
  </si>
  <si>
    <t>JESTON GULTOM</t>
  </si>
  <si>
    <t>SIPARUNGGU</t>
  </si>
  <si>
    <t>3215055802890001</t>
  </si>
  <si>
    <t>MARIA SIAHAAN</t>
  </si>
  <si>
    <t>1212012505190001</t>
  </si>
  <si>
    <t>ADRIELL FIDELIS GULTOM</t>
  </si>
  <si>
    <t>1212012511210001</t>
  </si>
  <si>
    <t>1212010511730001</t>
  </si>
  <si>
    <t>RICHARD JOSHAFAT SITUMORANG</t>
  </si>
  <si>
    <t>121201481174001</t>
  </si>
  <si>
    <t>BERLIANA NAINGGOLAN</t>
  </si>
  <si>
    <t>P. SIDEMPUAN</t>
  </si>
  <si>
    <t>1212012810030002</t>
  </si>
  <si>
    <t>FELIX ALEXANDRO NESTA SITUMORANG</t>
  </si>
  <si>
    <t>PENGANGGURAN</t>
  </si>
  <si>
    <t>1212015708040001</t>
  </si>
  <si>
    <t>CINTIA SANDRA DIGORA SITUMORANG</t>
  </si>
  <si>
    <t>1212015811070001</t>
  </si>
  <si>
    <t>SHEILA JOLIN A. SITUMORANG</t>
  </si>
  <si>
    <t>1212010410160003</t>
  </si>
  <si>
    <t>1212014408860004</t>
  </si>
  <si>
    <t>RICA  FANCE SIMANGUNSONG</t>
  </si>
  <si>
    <t>1212015708080001</t>
  </si>
  <si>
    <t>JESICA RIANTY SYALOM</t>
  </si>
  <si>
    <t>3172042008100052</t>
  </si>
  <si>
    <t>3172040106920009</t>
  </si>
  <si>
    <t>LEOKARDO SIMANGUNSONG</t>
  </si>
  <si>
    <t>2171117105919002</t>
  </si>
  <si>
    <t>LAMBOK SIDABUTAR</t>
  </si>
  <si>
    <t>PANGGANTUNGAN</t>
  </si>
  <si>
    <t>1212010604210002</t>
  </si>
  <si>
    <t>1212011609870002</t>
  </si>
  <si>
    <t>DIMPAN SIMANGUNSONG</t>
  </si>
  <si>
    <t>1212012507220001</t>
  </si>
  <si>
    <t>2171121909889006</t>
  </si>
  <si>
    <t>ROCKYANDO BUTAR BUTAR</t>
  </si>
  <si>
    <t>TAMBUNAN</t>
  </si>
  <si>
    <t>2171125702881001</t>
  </si>
  <si>
    <t>DEWI SIMANGUNSONG</t>
  </si>
  <si>
    <t>2171126303140001</t>
  </si>
  <si>
    <t>GISELA NAOMI BUTAR BUTAR</t>
  </si>
  <si>
    <t>2171121103210001</t>
  </si>
  <si>
    <t>DAVID ALFAHRI BUTAR BUTAR</t>
  </si>
  <si>
    <t>KOTA BATAM</t>
  </si>
  <si>
    <t>1212011105090015</t>
  </si>
  <si>
    <t>1212010510530001</t>
  </si>
  <si>
    <t>PURBA EDISON NAINGGOLAN</t>
  </si>
  <si>
    <t>NAINGGOLAN</t>
  </si>
  <si>
    <t>1206030032000012</t>
  </si>
  <si>
    <t>1212016304570001</t>
  </si>
  <si>
    <t>LINDA SIMANGUNSONG</t>
  </si>
  <si>
    <t>1212014111960003</t>
  </si>
  <si>
    <t>FITRI SYAHRIFAH NAINGGOLAN</t>
  </si>
  <si>
    <t>1212012603940002</t>
  </si>
  <si>
    <t>TEDDY SURYADI NAINGGOLAN</t>
  </si>
  <si>
    <t>1212012512060006</t>
  </si>
  <si>
    <t>REANDY NAINGGOLAN</t>
  </si>
  <si>
    <t>25/12/2006</t>
  </si>
  <si>
    <t>1212010508080003</t>
  </si>
  <si>
    <t>RAMAL MICHAEL NAINGGOLAN</t>
  </si>
  <si>
    <t>1212010910090001</t>
  </si>
  <si>
    <t>REIVAN JUSTIN HUGO NAINGGOLAN</t>
  </si>
  <si>
    <t>1212012003190008</t>
  </si>
  <si>
    <t>1212012804880004</t>
  </si>
  <si>
    <t>HAMZAH NAINGGOLAN</t>
  </si>
  <si>
    <t>1211074910950001</t>
  </si>
  <si>
    <t>RAHEL SIANTURI</t>
  </si>
  <si>
    <t>PANDAN</t>
  </si>
  <si>
    <t>1206030032000104</t>
  </si>
  <si>
    <t>1212016105160001</t>
  </si>
  <si>
    <t>DESHLYANI NAINGGOLAN</t>
  </si>
  <si>
    <t>1212010711180001</t>
  </si>
  <si>
    <t xml:space="preserve">STEVEN NAINGGOLAN </t>
  </si>
  <si>
    <t>1212015112210001</t>
  </si>
  <si>
    <t>FELI AURELSYA NAINGGOLAN</t>
  </si>
  <si>
    <t>1212012603190003</t>
  </si>
  <si>
    <t>1212012308900002</t>
  </si>
  <si>
    <t>BOY FERRY SIAGIAN</t>
  </si>
  <si>
    <t>1206030032000099</t>
  </si>
  <si>
    <t>1212014405900007</t>
  </si>
  <si>
    <t>WIDANIATY NAINGGOLAN</t>
  </si>
  <si>
    <t>1212010403120002</t>
  </si>
  <si>
    <t>AWAN SIAGIAN</t>
  </si>
  <si>
    <t>1212015206130002</t>
  </si>
  <si>
    <t>BEATRIK JUANA SIAGIAN</t>
  </si>
  <si>
    <t>1212011201100002</t>
  </si>
  <si>
    <t>1212015903620001</t>
  </si>
  <si>
    <t>MANUR SIMANGUNSONG</t>
  </si>
  <si>
    <t>1206030032000110</t>
  </si>
  <si>
    <t>3275012803880017</t>
  </si>
  <si>
    <t>ARDIAN MARPAUNG</t>
  </si>
  <si>
    <t>SURABAYA</t>
  </si>
  <si>
    <t>1212010708120002</t>
  </si>
  <si>
    <t>1212010202870004</t>
  </si>
  <si>
    <t>ANGGADA SUGAR MARPAUNG</t>
  </si>
  <si>
    <t>1272044505850010</t>
  </si>
  <si>
    <t>VERONIKA SINURAT</t>
  </si>
  <si>
    <t>1212012509170001</t>
  </si>
  <si>
    <t>PRAJA NAHUM MORA MARPAUNG</t>
  </si>
  <si>
    <t>1212010304180003</t>
  </si>
  <si>
    <t>1212010610740002</t>
  </si>
  <si>
    <t>RAMHOT MARPAUNG</t>
  </si>
  <si>
    <t>1206030032000140</t>
  </si>
  <si>
    <t>1212014307720001</t>
  </si>
  <si>
    <t>KONNI RENTI KATRINA SILALAHI</t>
  </si>
  <si>
    <t>1212010503090012</t>
  </si>
  <si>
    <t>1212010201610001</t>
  </si>
  <si>
    <t>JASMAN SIMANGUNSONG</t>
  </si>
  <si>
    <t>1206030032000128</t>
  </si>
  <si>
    <t>1212015505970002</t>
  </si>
  <si>
    <t>DEWI FORTUNA SIMANGUNSONG</t>
  </si>
  <si>
    <t>1212011501990001</t>
  </si>
  <si>
    <t>MARTUA SIMANGUNSONG</t>
  </si>
  <si>
    <t>1212015904040001</t>
  </si>
  <si>
    <t>MULYANA PUTRI SIMANGUNSONG</t>
  </si>
  <si>
    <t>1212011510120023</t>
  </si>
  <si>
    <t>1212011505820001</t>
  </si>
  <si>
    <t>DEDY JUANDA SIMANGUNSONG</t>
  </si>
  <si>
    <t>1206030032000076</t>
  </si>
  <si>
    <t>1212016204790001</t>
  </si>
  <si>
    <t>ROSLINA SIRINGORINGO</t>
  </si>
  <si>
    <t>HOLBUNG</t>
  </si>
  <si>
    <t>1212016604040009</t>
  </si>
  <si>
    <t>TRESIA SIMANGUNSONG</t>
  </si>
  <si>
    <t>1212010804060002</t>
  </si>
  <si>
    <t>TOMMY ANDIKA SIMANGUNSONG</t>
  </si>
  <si>
    <t>1212016604080004</t>
  </si>
  <si>
    <t>TASYA ELIANA SIMANGUNSONG</t>
  </si>
  <si>
    <t>1212014503100002</t>
  </si>
  <si>
    <t>LASTIUR SIMANGUNSONG</t>
  </si>
  <si>
    <t>1212014308120001</t>
  </si>
  <si>
    <t>TIARA SIMANGUNSONG</t>
  </si>
  <si>
    <t>1212010608150002</t>
  </si>
  <si>
    <t>JEREHAN SIMANGUNSONG</t>
  </si>
  <si>
    <t>1212015302170002</t>
  </si>
  <si>
    <t>ROMIAN SIMANGUNSONG</t>
  </si>
  <si>
    <t>1212011412070010</t>
  </si>
  <si>
    <t>1212011111640002</t>
  </si>
  <si>
    <t>NELSON MANURUNG</t>
  </si>
  <si>
    <t>1206030032000011</t>
  </si>
  <si>
    <t>1212016303680001</t>
  </si>
  <si>
    <t>ROSDIANA PARDEDE</t>
  </si>
  <si>
    <t>1212016402960003</t>
  </si>
  <si>
    <t>DINA PEBRIANTY MANURUNG</t>
  </si>
  <si>
    <t>1212016711030001</t>
  </si>
  <si>
    <t>GLORIA CAHAYA MANURUNG</t>
  </si>
  <si>
    <t>1212010410120012</t>
  </si>
  <si>
    <t>1212014309740002</t>
  </si>
  <si>
    <t>RIAMA MARPAUNG</t>
  </si>
  <si>
    <t>1212011011030006</t>
  </si>
  <si>
    <t>TORI BUDITOMO SIAHAAN</t>
  </si>
  <si>
    <t>LUMBAN SILINTONG</t>
  </si>
  <si>
    <t>1212011112070022</t>
  </si>
  <si>
    <t>1212011006710001</t>
  </si>
  <si>
    <t>ANGGIAT PASARIBU</t>
  </si>
  <si>
    <t>1206030032000098</t>
  </si>
  <si>
    <t>1212016501700001</t>
  </si>
  <si>
    <t>PASTI UDUR SIAHAAN</t>
  </si>
  <si>
    <t>SERGEI</t>
  </si>
  <si>
    <t>1212011905050002</t>
  </si>
  <si>
    <t>ALBERT MANIUR PASARIBU</t>
  </si>
  <si>
    <t>1212012209060001</t>
  </si>
  <si>
    <t>GILBERT PRAYOGA PASARIBU</t>
  </si>
  <si>
    <t>1212012005100002</t>
  </si>
  <si>
    <t>1212015812660002</t>
  </si>
  <si>
    <t>ROSIDE NABABAN</t>
  </si>
  <si>
    <t>1212010910020003</t>
  </si>
  <si>
    <t>FORDA PAULUS SIMANGUNSONG</t>
  </si>
  <si>
    <t>1212014604040002</t>
  </si>
  <si>
    <t>SEFRIA ZEUDISWARA SIMANGUNSONG</t>
  </si>
  <si>
    <t>1212011808090014</t>
  </si>
  <si>
    <t>1212011510510001</t>
  </si>
  <si>
    <t>RUDDIN PARDEDE</t>
  </si>
  <si>
    <t>1206030032000141</t>
  </si>
  <si>
    <t>1212016205570001</t>
  </si>
  <si>
    <t>KEBERIA NAINGGOLAN</t>
  </si>
  <si>
    <t>1212010703800002</t>
  </si>
  <si>
    <t>OREGON PARDEDE</t>
  </si>
  <si>
    <t>NELAYAN</t>
  </si>
  <si>
    <t>1212011111810004</t>
  </si>
  <si>
    <t>ROBIN PARDEDE</t>
  </si>
  <si>
    <t>1212010406830003</t>
  </si>
  <si>
    <t>PARLIN PARDEDE</t>
  </si>
  <si>
    <t>1212012804860003</t>
  </si>
  <si>
    <t>HERMAN PARDEDE</t>
  </si>
  <si>
    <t>1212011011930006</t>
  </si>
  <si>
    <t>DANIEL PARDEDE</t>
  </si>
  <si>
    <t>1212010610950002</t>
  </si>
  <si>
    <t>BOSTON PARDEDE</t>
  </si>
  <si>
    <t>1212010410190007</t>
  </si>
  <si>
    <t>1212011802810001</t>
  </si>
  <si>
    <t>RIDO SITUMORANG</t>
  </si>
  <si>
    <t>3275036801830007</t>
  </si>
  <si>
    <t>DESIMA NAPITUPULU</t>
  </si>
  <si>
    <t>1212010402220001</t>
  </si>
  <si>
    <t>RAPHAEL SIMON KORINTUS SITUMORANG</t>
  </si>
  <si>
    <t>1212010410120004</t>
  </si>
  <si>
    <t>1271040303690004</t>
  </si>
  <si>
    <t>JAMES JANNUS MARPUNG</t>
  </si>
  <si>
    <t>SIALANG BUAH</t>
  </si>
  <si>
    <t>1206030032000040</t>
  </si>
  <si>
    <t>1271044308760003</t>
  </si>
  <si>
    <t>RELISTA SITINJAK</t>
  </si>
  <si>
    <t>TJ. MERBOU</t>
  </si>
  <si>
    <t>1271041002980006</t>
  </si>
  <si>
    <t>DION MARPAUNG</t>
  </si>
  <si>
    <t>1271045407010004</t>
  </si>
  <si>
    <t>ANGELINA MARPAUNG</t>
  </si>
  <si>
    <t>1271046104060004</t>
  </si>
  <si>
    <t>GABRIELA MARPAUNG</t>
  </si>
  <si>
    <t>1212011112070001</t>
  </si>
  <si>
    <t>1212012708830001</t>
  </si>
  <si>
    <t xml:space="preserve"> HUMISAR MARPAUNG</t>
  </si>
  <si>
    <t>1206030032000074</t>
  </si>
  <si>
    <t>1212016901820005</t>
  </si>
  <si>
    <t>NURSAIDA GIRSANG</t>
  </si>
  <si>
    <t>1212011412030001</t>
  </si>
  <si>
    <t>RAMSES MARPAUNG</t>
  </si>
  <si>
    <t>1212012402070001</t>
  </si>
  <si>
    <t>CHRISTIAN RIO MARPAUNG</t>
  </si>
  <si>
    <t>1212016009090003</t>
  </si>
  <si>
    <t>FITRI ANDINI MARPAUNG</t>
  </si>
  <si>
    <t>1212011707200001</t>
  </si>
  <si>
    <t>ABIAN SAHAT MARPAUNG</t>
  </si>
  <si>
    <t>1212010202100005</t>
  </si>
  <si>
    <t>1212012503710001</t>
  </si>
  <si>
    <t>HASIHOLAN MARPAUNG</t>
  </si>
  <si>
    <t>1206030032000030</t>
  </si>
  <si>
    <t>1212016208730002</t>
  </si>
  <si>
    <t>RISMA SIAHAAN</t>
  </si>
  <si>
    <t>1212014202030005</t>
  </si>
  <si>
    <t>PUTRI SRI DEVI MARPAUNG</t>
  </si>
  <si>
    <t>1212012907040002</t>
  </si>
  <si>
    <t>ALFONSO MARPAUNG</t>
  </si>
  <si>
    <t>1212012703120003</t>
  </si>
  <si>
    <t>IMMANUEL MARPAUNG</t>
  </si>
  <si>
    <t>1212012401180002</t>
  </si>
  <si>
    <t>1212016909680002</t>
  </si>
  <si>
    <t>HETTY SIBAGARIANG</t>
  </si>
  <si>
    <t>PAKKAT</t>
  </si>
  <si>
    <t>1206030032000105</t>
  </si>
  <si>
    <t>1212012211980001</t>
  </si>
  <si>
    <t>FRAN EFENDI MARPAUNG</t>
  </si>
  <si>
    <t>1212010809030001</t>
  </si>
  <si>
    <t>ANTHONI MARPAUNG</t>
  </si>
  <si>
    <t>1212010109060003</t>
  </si>
  <si>
    <t>RIVAN MARPAUNG</t>
  </si>
  <si>
    <t>1212010612080001</t>
  </si>
  <si>
    <t>RUBEN NATHANAEL MARPAUNG</t>
  </si>
  <si>
    <t>1212012108090001</t>
  </si>
  <si>
    <t>1212011104600003</t>
  </si>
  <si>
    <t>UNTOR TIGOR MANGASI MARPAUNG</t>
  </si>
  <si>
    <t>1212015804700002</t>
  </si>
  <si>
    <t>TETTY FITRIANA HUTAPEA</t>
  </si>
  <si>
    <t>1212013012920002</t>
  </si>
  <si>
    <t>RICO FRANS MARPAUNG</t>
  </si>
  <si>
    <t>1212014309940003</t>
  </si>
  <si>
    <t>HELENA T. RANI MAARPUNG</t>
  </si>
  <si>
    <t>1212011709000003</t>
  </si>
  <si>
    <t>EVAN LEE SAMUEL MARPAUNG</t>
  </si>
  <si>
    <t>1212012511100005</t>
  </si>
  <si>
    <t>1212012910680001</t>
  </si>
  <si>
    <t>BERLIN MARPAUNG</t>
  </si>
  <si>
    <t>1212014204690001</t>
  </si>
  <si>
    <t>LISFAHMI SIANTURI</t>
  </si>
  <si>
    <t>GURU PAUD</t>
  </si>
  <si>
    <t>1212012508040003</t>
  </si>
  <si>
    <t>RIZKY SAHALA T MARPAUNG</t>
  </si>
  <si>
    <t>1212012809060001</t>
  </si>
  <si>
    <t>WILLY WAHYU H MARPAUNG</t>
  </si>
  <si>
    <t>1212011205090009</t>
  </si>
  <si>
    <t>1212015504540001</t>
  </si>
  <si>
    <t>ROSPITA TAMPUBOLON</t>
  </si>
  <si>
    <t>TIGA DOLOK</t>
  </si>
  <si>
    <t>1212012504180010</t>
  </si>
  <si>
    <t>3271043010830012</t>
  </si>
  <si>
    <t>GIFMI SIMANJUNTAK</t>
  </si>
  <si>
    <t>1206030032000103</t>
  </si>
  <si>
    <t>1212044811910001</t>
  </si>
  <si>
    <t>NOVARIA NABABAN</t>
  </si>
  <si>
    <t>HUTARAJA</t>
  </si>
  <si>
    <t>1212016001190001</t>
  </si>
  <si>
    <t>JELITA SIMANJUNTAK</t>
  </si>
  <si>
    <t>1212015106200001</t>
  </si>
  <si>
    <t>SARAFINA Y. SIMANJUNTAK</t>
  </si>
  <si>
    <t>1212010407110002</t>
  </si>
  <si>
    <t>1212015406590001</t>
  </si>
  <si>
    <t>RUTMINI PARDEDE</t>
  </si>
  <si>
    <t>1206030032000004</t>
  </si>
  <si>
    <t>1212011001950003</t>
  </si>
  <si>
    <t>LUKMAN FREMANTO SIMANJUNTAK</t>
  </si>
  <si>
    <t>1212016301010002</t>
  </si>
  <si>
    <t>PANI SALMA HOTMA SIMANJUNTAK</t>
  </si>
  <si>
    <t>1212012905130001</t>
  </si>
  <si>
    <t>1212011106630003</t>
  </si>
  <si>
    <t xml:space="preserve">MAMPE TUA MARPAUNG </t>
  </si>
  <si>
    <t>1206030032000045</t>
  </si>
  <si>
    <t>1212014911660002</t>
  </si>
  <si>
    <t>ROSMAIDA PANJAITAN</t>
  </si>
  <si>
    <t>TANJUNG PURA</t>
  </si>
  <si>
    <t>1212011609910007</t>
  </si>
  <si>
    <t>BUKTI MARPAUNG</t>
  </si>
  <si>
    <t>1212012206090001</t>
  </si>
  <si>
    <t>JAYA MARPAUNG</t>
  </si>
  <si>
    <t>1212014609120001</t>
  </si>
  <si>
    <t>INDAH SARI MARPAUNG</t>
  </si>
  <si>
    <t>1212014701130003</t>
  </si>
  <si>
    <t>GEBY K MARPAUNG</t>
  </si>
  <si>
    <t>SIGUMPAR</t>
  </si>
  <si>
    <t>1212010112110009</t>
  </si>
  <si>
    <t>1212012012850002</t>
  </si>
  <si>
    <t>MARUPA MARPAUNG</t>
  </si>
  <si>
    <t>1206030032000112</t>
  </si>
  <si>
    <t>1212016508830004</t>
  </si>
  <si>
    <t>VERA NURSALAM SINAGA</t>
  </si>
  <si>
    <t>AEK NATOLU</t>
  </si>
  <si>
    <t>1212014707120001</t>
  </si>
  <si>
    <t>ISABELA MARPAUNG</t>
  </si>
  <si>
    <t>1212011304210001</t>
  </si>
  <si>
    <t>DIGOHI A. MARPAUNG</t>
  </si>
  <si>
    <t>1212016206150001</t>
  </si>
  <si>
    <t>RINI MARPAUNG</t>
  </si>
  <si>
    <t>1212011808100006</t>
  </si>
  <si>
    <t>1212011009600002</t>
  </si>
  <si>
    <t>SURUNG MARPAUNG</t>
  </si>
  <si>
    <t>1206030032000075</t>
  </si>
  <si>
    <t>1212016112760001</t>
  </si>
  <si>
    <t>LESTARIA RAJAGUKGUK</t>
  </si>
  <si>
    <t>HUTAGINJANG</t>
  </si>
  <si>
    <t>1212012811960005</t>
  </si>
  <si>
    <t>TULUS MARPAUNG</t>
  </si>
  <si>
    <t>KARYAWAN HOTEL</t>
  </si>
  <si>
    <t>1212015907990004</t>
  </si>
  <si>
    <t>SANTI VERONIKA MARPAUNG</t>
  </si>
  <si>
    <t>1212015907990003</t>
  </si>
  <si>
    <t>SINTA VERAWATY MARPAUNG</t>
  </si>
  <si>
    <t>121201270810006</t>
  </si>
  <si>
    <t>1212011412640002</t>
  </si>
  <si>
    <t>PARDOMUAN SIAHAAN</t>
  </si>
  <si>
    <t>MEAT</t>
  </si>
  <si>
    <t>1212015512660002</t>
  </si>
  <si>
    <t>MEGAWATY MARPAUNG</t>
  </si>
  <si>
    <t>1212014106910002</t>
  </si>
  <si>
    <t>FRETTY SIAHAAN</t>
  </si>
  <si>
    <t>1212012205980001</t>
  </si>
  <si>
    <t>ZIDANI SIAHAAN</t>
  </si>
  <si>
    <t>1212011412070004</t>
  </si>
  <si>
    <t>1212015002640002</t>
  </si>
  <si>
    <t>DONNA RITA MARPAUNG</t>
  </si>
  <si>
    <t>1206030032000102</t>
  </si>
  <si>
    <t>1212012509910001</t>
  </si>
  <si>
    <t>DAPOT LEO VRANDO SIREGAR</t>
  </si>
  <si>
    <t>1212015007470050</t>
  </si>
  <si>
    <t>1212015007470001</t>
  </si>
  <si>
    <t>SINTA SIAHAAN</t>
  </si>
  <si>
    <t>KOTACANE</t>
  </si>
  <si>
    <t>1206030032000080</t>
  </si>
  <si>
    <t>1212010308110007</t>
  </si>
  <si>
    <t>1212010903770004</t>
  </si>
  <si>
    <t>JONARA MARPAUNG</t>
  </si>
  <si>
    <t>1206030032000046</t>
  </si>
  <si>
    <t>1212014805830004</t>
  </si>
  <si>
    <t>ROULINA PASARIBU</t>
  </si>
  <si>
    <t>BAH GUNUNG</t>
  </si>
  <si>
    <t>1212011810090002</t>
  </si>
  <si>
    <t>WELLFHIN MINARDO MARPAUNG</t>
  </si>
  <si>
    <t>1212011001110001</t>
  </si>
  <si>
    <t>KEVIN VOLADO MARPAUNG</t>
  </si>
  <si>
    <t>1212016705120001</t>
  </si>
  <si>
    <t>NIKEN PLOY MARPAUNG</t>
  </si>
  <si>
    <t>1212012804160001</t>
  </si>
  <si>
    <t>SANDY DIOPRI MARPAUNG</t>
  </si>
  <si>
    <t>1212014609190002</t>
  </si>
  <si>
    <t>DICK AULYA MARPAUNG</t>
  </si>
  <si>
    <t>1212010712170003</t>
  </si>
  <si>
    <t>1212015309380001</t>
  </si>
  <si>
    <t>DAMARIS TAMBUNAN</t>
  </si>
  <si>
    <t>1212011011100003</t>
  </si>
  <si>
    <t>1212015011810003</t>
  </si>
  <si>
    <t>DEWI RATNA TAMBUNAN</t>
  </si>
  <si>
    <t>1206030032000033</t>
  </si>
  <si>
    <t>1212010307090001</t>
  </si>
  <si>
    <t>GABRIEL BABTISTA MARPAUNG</t>
  </si>
  <si>
    <t>1212014804130001</t>
  </si>
  <si>
    <t>GITA GABERIA MARPAUNG</t>
  </si>
  <si>
    <t>121201120180004</t>
  </si>
  <si>
    <t>1212014306640001</t>
  </si>
  <si>
    <t>LAORINA SIANTURI</t>
  </si>
  <si>
    <t>PAGARAJI</t>
  </si>
  <si>
    <t>1212016808970001</t>
  </si>
  <si>
    <t>YUSNILA MARPAUNG</t>
  </si>
  <si>
    <t>1212012111180009</t>
  </si>
  <si>
    <t>3215261611900005</t>
  </si>
  <si>
    <t>ERIK MANAHAN MARPAUNG</t>
  </si>
  <si>
    <t>3215265510890007</t>
  </si>
  <si>
    <t>RYANTI YUSTINA NABABAN</t>
  </si>
  <si>
    <t>KARAWANG</t>
  </si>
  <si>
    <t>3215262310140003</t>
  </si>
  <si>
    <t>GILBERT HAMONANGAN MARPAUNG</t>
  </si>
  <si>
    <t>3215264704170003</t>
  </si>
  <si>
    <t>DUMA APRILYA MARPAUNG</t>
  </si>
  <si>
    <t>1212011503100005</t>
  </si>
  <si>
    <t>1212012904800001</t>
  </si>
  <si>
    <t>GIBSI MARPAUNG</t>
  </si>
  <si>
    <t>1206030032000024</t>
  </si>
  <si>
    <t>1212015611820002</t>
  </si>
  <si>
    <t>FRISKA SITORUS</t>
  </si>
  <si>
    <t>1212012111080001</t>
  </si>
  <si>
    <t>RAJA DECO MARPAUNG</t>
  </si>
  <si>
    <t>1212010810090001</t>
  </si>
  <si>
    <t>ARJUNA S. MARPAUNG</t>
  </si>
  <si>
    <t>1212016010110002</t>
  </si>
  <si>
    <t>HICCA ANGGUN K. MARPAUNG</t>
  </si>
  <si>
    <t>1212011804160001</t>
  </si>
  <si>
    <t>ARGA MARPAUNG</t>
  </si>
  <si>
    <t>1212011306160006</t>
  </si>
  <si>
    <t>1212010211770001</t>
  </si>
  <si>
    <t>ULITUA NAINGGOLAN</t>
  </si>
  <si>
    <t>1207284805860001</t>
  </si>
  <si>
    <t>MEIKA CHRISTI MARPAUNG</t>
  </si>
  <si>
    <t>1212011911180001</t>
  </si>
  <si>
    <t>NATAN JORDAN NAINGGOLAN</t>
  </si>
  <si>
    <t>1212010301220001</t>
  </si>
  <si>
    <t>JAVIERO XAVIER NAINGGOLAN</t>
  </si>
  <si>
    <t>1206030032000050</t>
  </si>
  <si>
    <t>1212011312070045</t>
  </si>
  <si>
    <t>1212015705420001</t>
  </si>
  <si>
    <t>ASTILIA SIAHAAN</t>
  </si>
  <si>
    <t>LONGAT BALIGE</t>
  </si>
  <si>
    <t>1212011112110004</t>
  </si>
  <si>
    <t>1212010802730001</t>
  </si>
  <si>
    <t>MUNSON MARPAUNG</t>
  </si>
  <si>
    <t>1212014303780002</t>
  </si>
  <si>
    <t>NELLY SITORUS</t>
  </si>
  <si>
    <t>LUMBAN SITORUS</t>
  </si>
  <si>
    <t>1212010905060001</t>
  </si>
  <si>
    <t>CHRISNALDY PUTRA PRATAMA MARPAUNG</t>
  </si>
  <si>
    <t>1212016712070001</t>
  </si>
  <si>
    <t>1212016812100001</t>
  </si>
  <si>
    <t>SEPANIA RAPMAHITA MARPAUNG</t>
  </si>
  <si>
    <t>1212011202130001</t>
  </si>
  <si>
    <t>VALENTINO BAGUS MARPAUNG</t>
  </si>
  <si>
    <t>1212011809170008</t>
  </si>
  <si>
    <t>1212014302740001</t>
  </si>
  <si>
    <t>RIAMA MANURUNG</t>
  </si>
  <si>
    <t>1212015502110002</t>
  </si>
  <si>
    <t>ROTUA ELIZABETH PASARIBU</t>
  </si>
  <si>
    <t>1206030032000122</t>
  </si>
  <si>
    <t>1212011312070015</t>
  </si>
  <si>
    <t>1212011009540001</t>
  </si>
  <si>
    <t>TOGAR SIAHAAN</t>
  </si>
  <si>
    <t>1212016903590001</t>
  </si>
  <si>
    <t>MASDA SIBUEA</t>
  </si>
  <si>
    <t>1212012408030001</t>
  </si>
  <si>
    <t>FERRY RAHMAT DIANTO SIAHAAN</t>
  </si>
  <si>
    <t>1206030032000081</t>
  </si>
  <si>
    <t>1212011112070034</t>
  </si>
  <si>
    <t>1212012408610001</t>
  </si>
  <si>
    <t>MARULI MARPAUNG</t>
  </si>
  <si>
    <t>1212015102660003</t>
  </si>
  <si>
    <t>MAGDALENA TIURMA PURBA</t>
  </si>
  <si>
    <t>PEA NAJAGAR</t>
  </si>
  <si>
    <t>1212014111030001</t>
  </si>
  <si>
    <t>GINA SONIA MARPAUNG</t>
  </si>
  <si>
    <t>1212014111030002</t>
  </si>
  <si>
    <t>GITA SONIA MARPAUNG</t>
  </si>
  <si>
    <t>1212011207110012</t>
  </si>
  <si>
    <t>1212012909750003</t>
  </si>
  <si>
    <t>PANGIHUTAN RIVALDI MANURUNG</t>
  </si>
  <si>
    <t>1206030032000070</t>
  </si>
  <si>
    <t>1212015902780002</t>
  </si>
  <si>
    <t>HERLINA JUSRISTI MARPAUNG</t>
  </si>
  <si>
    <t>1212015510020001</t>
  </si>
  <si>
    <t>AGNES RILILIAN PUNGU MANURUNG</t>
  </si>
  <si>
    <t>1212012101040003</t>
  </si>
  <si>
    <t>POLIN DIPPOS MANURUNG</t>
  </si>
  <si>
    <t>1212016008080001</t>
  </si>
  <si>
    <t>HERDI YANTI MANURUNG</t>
  </si>
  <si>
    <t>1212010806100001</t>
  </si>
  <si>
    <t>CHAESAR JUNIOR MANURUNG</t>
  </si>
  <si>
    <t>1212011612090009</t>
  </si>
  <si>
    <t>1212012711790004</t>
  </si>
  <si>
    <t>JOHNSON TAMPUBOLON</t>
  </si>
  <si>
    <t>KABAN JAHE</t>
  </si>
  <si>
    <t>TUKANG BANGUNAN</t>
  </si>
  <si>
    <t>1206030032000107</t>
  </si>
  <si>
    <t>1212016003790005</t>
  </si>
  <si>
    <t>MELKYANA ALDRAINI SIHOTANG</t>
  </si>
  <si>
    <t>1212014810090001</t>
  </si>
  <si>
    <t>SELVIA AUDREY TAMPUBOLON</t>
  </si>
  <si>
    <t>1212011108120001</t>
  </si>
  <si>
    <t>SANDI BASTIAN TAMPUBOLON</t>
  </si>
  <si>
    <t>1212010207090001</t>
  </si>
  <si>
    <t>1212011201520001</t>
  </si>
  <si>
    <t>TAPIAN MARPAUNG</t>
  </si>
  <si>
    <t>1212011002090031</t>
  </si>
  <si>
    <t>1212010309570001</t>
  </si>
  <si>
    <t>HARAPAN MARPAUNG</t>
  </si>
  <si>
    <t>1212013009100003</t>
  </si>
  <si>
    <t>1212011702650001</t>
  </si>
  <si>
    <t>TONGGO MARPAUNG</t>
  </si>
  <si>
    <t>1212016307660001</t>
  </si>
  <si>
    <t>NURSELLYNA SIDABUTAR</t>
  </si>
  <si>
    <t>1212010708940003</t>
  </si>
  <si>
    <t>DONY PUTRA MARPAUNG</t>
  </si>
  <si>
    <t>PURWODADI WEYK VI</t>
  </si>
  <si>
    <t>1212011710000004</t>
  </si>
  <si>
    <t>ANDREAS MARPAUNG</t>
  </si>
  <si>
    <t>1212014712040003</t>
  </si>
  <si>
    <t>AYU TIASARA MARPAUNG</t>
  </si>
  <si>
    <t>1212012606070004</t>
  </si>
  <si>
    <t>ADITIA LAMTAMA MARPAUNG</t>
  </si>
  <si>
    <t>1212011112070053</t>
  </si>
  <si>
    <t>1212011408700002</t>
  </si>
  <si>
    <t>POSO BOIKE MARPAUNG</t>
  </si>
  <si>
    <t>1206030032000115</t>
  </si>
  <si>
    <t>1212015104720001</t>
  </si>
  <si>
    <t>MARLIN SIMANJUNTAK</t>
  </si>
  <si>
    <t>TEBING TINGGI</t>
  </si>
  <si>
    <t>1212012109010002</t>
  </si>
  <si>
    <t>ZOICE HEROSKY MARPAUNG</t>
  </si>
  <si>
    <t>1212014203040002</t>
  </si>
  <si>
    <t>TIENSI MARPAUNG</t>
  </si>
  <si>
    <t>1212011411170012</t>
  </si>
  <si>
    <t>1472020401820004</t>
  </si>
  <si>
    <t>JULFIKAR MARPAUNG</t>
  </si>
  <si>
    <t>1206030032000108</t>
  </si>
  <si>
    <t>1472024103830006</t>
  </si>
  <si>
    <t>ROSALINA PANJAITAN</t>
  </si>
  <si>
    <t>MATIO</t>
  </si>
  <si>
    <t>1472024304080007</t>
  </si>
  <si>
    <t>VICTORIA MESSY MARPAUNG</t>
  </si>
  <si>
    <t>1472020107090002</t>
  </si>
  <si>
    <t>FIRAUN PIRGOK MARPAUNG</t>
  </si>
  <si>
    <t>1472025802140002</t>
  </si>
  <si>
    <t>BUNGA MARLINA MARPAUNG</t>
  </si>
  <si>
    <t>DUMAI</t>
  </si>
  <si>
    <t>1472023112150001</t>
  </si>
  <si>
    <t>BENHEART WILLIAM MARPAUNG</t>
  </si>
  <si>
    <t>1212011706090005</t>
  </si>
  <si>
    <t>1212014701650001</t>
  </si>
  <si>
    <t>RISMA MARPAUNG</t>
  </si>
  <si>
    <t>1206030032000002</t>
  </si>
  <si>
    <t>1212011006940002</t>
  </si>
  <si>
    <t>JUNI HORAS TAMPUBOLON</t>
  </si>
  <si>
    <t>1212012807160005</t>
  </si>
  <si>
    <t>1212012705840001</t>
  </si>
  <si>
    <t>REO NALISTON SIMAMORA</t>
  </si>
  <si>
    <t>1212014608870001</t>
  </si>
  <si>
    <t>MELDA PANDIANGAN</t>
  </si>
  <si>
    <t>1212012003100003</t>
  </si>
  <si>
    <t>PUTRA ADITYA PASARIBU</t>
  </si>
  <si>
    <t>1212011112070008</t>
  </si>
  <si>
    <t>1212011503720001</t>
  </si>
  <si>
    <t>FRANCIS SIAHAAN</t>
  </si>
  <si>
    <t>1206030032000026</t>
  </si>
  <si>
    <t>1212014506720002</t>
  </si>
  <si>
    <t>JUNI RINA PARDEDE</t>
  </si>
  <si>
    <t>PARSINGKAMAN</t>
  </si>
  <si>
    <t>1212011402020001</t>
  </si>
  <si>
    <t>TOHONAN VALENTINO SIAHAAN</t>
  </si>
  <si>
    <t>1212011206030002</t>
  </si>
  <si>
    <t>VANDER FLASH SIAHAAN</t>
  </si>
  <si>
    <t>1212012512060001</t>
  </si>
  <si>
    <t>NATAL NAIL SIAHAAN</t>
  </si>
  <si>
    <t>1212011511100002</t>
  </si>
  <si>
    <t>1212011609140002</t>
  </si>
  <si>
    <t>1212010401810002</t>
  </si>
  <si>
    <t>NGOLU SIMANJUNTAK</t>
  </si>
  <si>
    <t>1207286912760002</t>
  </si>
  <si>
    <t>ERPI SIHOMBING</t>
  </si>
  <si>
    <t>PALEMBANG</t>
  </si>
  <si>
    <t>1212011905140002</t>
  </si>
  <si>
    <t>HESEKIEL E SIMANJUNTAK</t>
  </si>
  <si>
    <t>1212014505170004</t>
  </si>
  <si>
    <t>YENI LOLITA SIMANJUNTAK</t>
  </si>
  <si>
    <t>1212011303090002</t>
  </si>
  <si>
    <t>EVAN RIANTO HUTASOIT</t>
  </si>
  <si>
    <t>LUBUK PAKAM</t>
  </si>
  <si>
    <t>1212015810730002</t>
  </si>
  <si>
    <t>SERIANI PURBA</t>
  </si>
  <si>
    <t>BARUS</t>
  </si>
  <si>
    <t>1212016401000002</t>
  </si>
  <si>
    <t>RIA RONATAMA MARPAUNG</t>
  </si>
  <si>
    <t>1212011801020002</t>
  </si>
  <si>
    <t>IJAZUS MANARIHON MARPAUNG</t>
  </si>
  <si>
    <t>1212017003090001</t>
  </si>
  <si>
    <t>ROMORA ARTADINATA MARPAUNG</t>
  </si>
  <si>
    <t>1212011103190012</t>
  </si>
  <si>
    <t>1212014205720001</t>
  </si>
  <si>
    <t>PITTA ULI NAINGGOLAN</t>
  </si>
  <si>
    <t>1212012307090010</t>
  </si>
  <si>
    <t>1212012207720001</t>
  </si>
  <si>
    <t>ARIPIN AHMAD SILABAN</t>
  </si>
  <si>
    <t>LUMBAN SITIO</t>
  </si>
  <si>
    <t>1212016703720001</t>
  </si>
  <si>
    <t>HOTMA HARO</t>
  </si>
  <si>
    <t>1212013108000002</t>
  </si>
  <si>
    <t>DON JUAN PHILIP RAY SILABAN</t>
  </si>
  <si>
    <t>1212014903020001</t>
  </si>
  <si>
    <t>PATRICIA DIAN MARGARETHA S</t>
  </si>
  <si>
    <t>1212014111040001</t>
  </si>
  <si>
    <t>VALERIN C. RAY SILABAN</t>
  </si>
  <si>
    <t>1212015303060002</t>
  </si>
  <si>
    <t>CHYNTIA DEWI RAY SILABAN</t>
  </si>
  <si>
    <t>1212015012120001</t>
  </si>
  <si>
    <t>ALEXA NATALIA SILABAN</t>
  </si>
  <si>
    <t>1212011203190006</t>
  </si>
  <si>
    <t>1212010707830002</t>
  </si>
  <si>
    <t>RINTO HANDOKO ARITONANG</t>
  </si>
  <si>
    <t>BIDUAN</t>
  </si>
  <si>
    <t xml:space="preserve">1212011112070033 </t>
  </si>
  <si>
    <t>1212011504620001</t>
  </si>
  <si>
    <t>PANGIHUTAN MARPAUNG</t>
  </si>
  <si>
    <t>1206030032000036</t>
  </si>
  <si>
    <t>3215032010900003</t>
  </si>
  <si>
    <t>JERMANTO MANGARATUA MARPAUNG</t>
  </si>
  <si>
    <t>1212015010620002</t>
  </si>
  <si>
    <t>ROSDIANA SIMANJUNTAK</t>
  </si>
  <si>
    <t>1212016408010002</t>
  </si>
  <si>
    <t>PEWIOLA MARPAUNG</t>
  </si>
  <si>
    <t>1212015303060004</t>
  </si>
  <si>
    <t>DEBORA MARPAUNG</t>
  </si>
  <si>
    <t>1212010909200001</t>
  </si>
  <si>
    <t>JOHAN MARPAUNG</t>
  </si>
  <si>
    <t>1212011507090010</t>
  </si>
  <si>
    <t>1212012011620001</t>
  </si>
  <si>
    <r>
      <rPr>
        <b/>
        <sz val="11"/>
        <color theme="1"/>
        <rFont val="Calibri"/>
        <charset val="134"/>
        <scheme val="minor"/>
      </rPr>
      <t>JAMES MARPAUNG</t>
    </r>
    <r>
      <rPr>
        <b/>
        <i/>
        <sz val="11"/>
        <color theme="1"/>
        <rFont val="Calibri"/>
        <charset val="134"/>
        <scheme val="minor"/>
      </rPr>
      <t xml:space="preserve"> </t>
    </r>
  </si>
  <si>
    <t>1212017003710001</t>
  </si>
  <si>
    <t>LISBET ARITONANG</t>
  </si>
  <si>
    <t>L. PAKAM</t>
  </si>
  <si>
    <t>1212010312920001</t>
  </si>
  <si>
    <t>BASTIAN MARPAUNG</t>
  </si>
  <si>
    <t>1212011101980002</t>
  </si>
  <si>
    <t>JOSUA TRIANGGITA MARPAUNG</t>
  </si>
  <si>
    <t>1212011601010001</t>
  </si>
  <si>
    <t>BIMA BRIAND VIVALDI MARPAUNG</t>
  </si>
  <si>
    <t>1212010204090003</t>
  </si>
  <si>
    <t>1212011003580001</t>
  </si>
  <si>
    <t>HASIHOLAN PANDIANGAN</t>
  </si>
  <si>
    <t>1206030032000015</t>
  </si>
  <si>
    <t>1212014806500001</t>
  </si>
  <si>
    <t>DEMINAR MARPAUNG</t>
  </si>
  <si>
    <t>1212011112070052</t>
  </si>
  <si>
    <t>1212017004300001</t>
  </si>
  <si>
    <t>MENNA HUTAJULU</t>
  </si>
  <si>
    <t>1212012602190005</t>
  </si>
  <si>
    <t>2171030410880004</t>
  </si>
  <si>
    <t>MAROLOAN SIMON SIAHAAN</t>
  </si>
  <si>
    <t>1201066907950004</t>
  </si>
  <si>
    <t>ROSALINA PANDIANGAN</t>
  </si>
  <si>
    <t>SIMENAHENAK</t>
  </si>
  <si>
    <t>1212011602170003</t>
  </si>
  <si>
    <t>MARSEL VELA SIAHAAN</t>
  </si>
  <si>
    <t>1212013012150001</t>
  </si>
  <si>
    <t>RENDY VAN HOUTEN SIAHAAN</t>
  </si>
  <si>
    <t>1212015703210001</t>
  </si>
  <si>
    <t>NAYLA ADELIA SIAHAAN</t>
  </si>
  <si>
    <t>1212012103190006</t>
  </si>
  <si>
    <t>1272050706760002</t>
  </si>
  <si>
    <t>RESMAN MARUDUT TUA MARPAUNG</t>
  </si>
  <si>
    <t>BURUH TUKANG</t>
  </si>
  <si>
    <t>1212010302200004</t>
  </si>
  <si>
    <t>1407101505730003</t>
  </si>
  <si>
    <t>RIZALDI</t>
  </si>
  <si>
    <t>1407104503690001</t>
  </si>
  <si>
    <t>ROSMALINA</t>
  </si>
  <si>
    <t>1212022609140001</t>
  </si>
  <si>
    <t>1212023009870001</t>
  </si>
  <si>
    <t>EDWARD CHRISTIAN NAINGGOLAN</t>
  </si>
  <si>
    <t>1207066008900001</t>
  </si>
  <si>
    <t>FRANCISKA BANJARNAHOR</t>
  </si>
  <si>
    <t>SEI KARET</t>
  </si>
  <si>
    <t>1212024312140001</t>
  </si>
  <si>
    <t>PUJI MAGDALENA NAINGGOLAN</t>
  </si>
  <si>
    <t>1212016704180002</t>
  </si>
  <si>
    <t>HSEAN NAINGGOLAN</t>
  </si>
  <si>
    <t>1212012109200003</t>
  </si>
  <si>
    <t>IAS EDFRAN NAINGGOLAN</t>
  </si>
  <si>
    <t>1212012807200002</t>
  </si>
  <si>
    <t>1212132511470001</t>
  </si>
  <si>
    <t>SONDANG MARPAUNG</t>
  </si>
  <si>
    <t>1212137010530001</t>
  </si>
  <si>
    <t>SANTI TAMPUBOLON</t>
  </si>
  <si>
    <t>1212011112070055</t>
  </si>
  <si>
    <t>1212010102740002</t>
  </si>
  <si>
    <t>JOSUA HARO</t>
  </si>
  <si>
    <t>1212011009190001</t>
  </si>
  <si>
    <t>1212011105910001</t>
  </si>
  <si>
    <t>ABRAHAM MARPAUNG</t>
  </si>
  <si>
    <t>1207026107910004</t>
  </si>
  <si>
    <t>JULITA BR HUTAGAOL</t>
  </si>
  <si>
    <t>1212011508200001</t>
  </si>
  <si>
    <t>PRINCE ARON HUTAMA MARPAUNG</t>
  </si>
  <si>
    <t>1212011009200003</t>
  </si>
  <si>
    <t>1212010808000005</t>
  </si>
  <si>
    <t>BINSAR AGUS MARPAUNG</t>
  </si>
  <si>
    <t>1212024304000003</t>
  </si>
  <si>
    <t>MONARIA SIRAIT</t>
  </si>
  <si>
    <t>ARUAN</t>
  </si>
  <si>
    <t>1212012010210001</t>
  </si>
  <si>
    <t>FELIX JOEL MARPAUNG</t>
  </si>
  <si>
    <t>1212010411200017</t>
  </si>
  <si>
    <t>1212010504940004</t>
  </si>
  <si>
    <t>YOKO SIAHAAN</t>
  </si>
  <si>
    <t>3172045207950006</t>
  </si>
  <si>
    <t>DEIANTY MANURUNG</t>
  </si>
  <si>
    <t>1212010706210002</t>
  </si>
  <si>
    <t>KELVIN ROMMEL JUNIARKA SIAHAAN</t>
  </si>
  <si>
    <t>1212011802210006</t>
  </si>
  <si>
    <t>1212011808830001</t>
  </si>
  <si>
    <t>PARDAMEAN TAMPUBOLON</t>
  </si>
  <si>
    <t>1212010104210001</t>
  </si>
  <si>
    <t>1212010404920009</t>
  </si>
  <si>
    <t>RIKARDO NAINGGOLAN</t>
  </si>
  <si>
    <t>1212011210210002</t>
  </si>
  <si>
    <t>3275050208840001</t>
  </si>
  <si>
    <t>RADISMAN PURBA</t>
  </si>
  <si>
    <t>DOLOK MARAJA</t>
  </si>
  <si>
    <t>3275074207850015</t>
  </si>
  <si>
    <t>LENNY PANDIANGAN</t>
  </si>
  <si>
    <t>3275077011050005</t>
  </si>
  <si>
    <t>SHINTA PURBA</t>
  </si>
  <si>
    <t>3275071109100001</t>
  </si>
  <si>
    <t>MONANG PARDAMEAN PURBA</t>
  </si>
  <si>
    <t>3275071202180003</t>
  </si>
  <si>
    <t>RISTON PURBA</t>
  </si>
  <si>
    <t>3275071205200002</t>
  </si>
  <si>
    <t>DANIEL PURBA</t>
  </si>
  <si>
    <t>2171121607130004</t>
  </si>
  <si>
    <t>2171127003949004</t>
  </si>
  <si>
    <t>SINTA ARMALIK</t>
  </si>
  <si>
    <t>CIAMIS</t>
  </si>
  <si>
    <t>2171076705899011</t>
  </si>
  <si>
    <t>SARTIKA PARDEDE</t>
  </si>
  <si>
    <t>2171125312130006</t>
  </si>
  <si>
    <t>VANIA CHANTIKA ARMALIK</t>
  </si>
  <si>
    <t>3210236703200001</t>
  </si>
  <si>
    <t>JILI SHAHIA</t>
  </si>
  <si>
    <t>1212011807220003</t>
  </si>
  <si>
    <t>1212013105960001</t>
  </si>
  <si>
    <t>BONA MARPAUNG</t>
  </si>
  <si>
    <t>3603170902160024</t>
  </si>
  <si>
    <t>1202121503840002</t>
  </si>
  <si>
    <t>ROY SIMATUPANG</t>
  </si>
  <si>
    <t>SIPARENDEAN</t>
  </si>
  <si>
    <t>3275097103880004</t>
  </si>
  <si>
    <t>KASANOVA PANJAITAN</t>
  </si>
  <si>
    <t>3603174211160003</t>
  </si>
  <si>
    <t>RISA SRI BUNGA REZEKI SIMATUPANG</t>
  </si>
  <si>
    <t>TANGERANG</t>
  </si>
  <si>
    <t>1472030808170010</t>
  </si>
  <si>
    <t>1472032408890001</t>
  </si>
  <si>
    <t>ESTEN MUHALIP MARPAUNG</t>
  </si>
  <si>
    <t>6401054711870002</t>
  </si>
  <si>
    <t>NOVA R SIMANGUNSONG</t>
  </si>
  <si>
    <t>1472066612170003</t>
  </si>
  <si>
    <t>ARTI SHARINA NATALIN MARPAUNG</t>
  </si>
  <si>
    <t>1472024111190002</t>
  </si>
  <si>
    <t>ARISKA PUNIA MARPAUNG</t>
  </si>
  <si>
    <t>1472024111190001</t>
  </si>
  <si>
    <t>ARISSA NURTIO MARPUNG</t>
  </si>
  <si>
    <t>D</t>
  </si>
  <si>
    <t>1212011412070009</t>
  </si>
  <si>
    <t>1212010902540001</t>
  </si>
  <si>
    <t>ROBET SIMATUPANG</t>
  </si>
  <si>
    <t>1212017008640001</t>
  </si>
  <si>
    <t>RUMINTAN SITORUS</t>
  </si>
  <si>
    <t>1212011608130001</t>
  </si>
  <si>
    <t>1212010111650001</t>
  </si>
  <si>
    <t>PARDOMUAN NAINGGOLAN</t>
  </si>
  <si>
    <t>1212016512690004</t>
  </si>
  <si>
    <t>ELIDA SIMANJUNTAK</t>
  </si>
  <si>
    <t>SITAMPURUNG</t>
  </si>
  <si>
    <t>1212012303940001</t>
  </si>
  <si>
    <t>RISKI RIFANDI NAINGGOLAN</t>
  </si>
  <si>
    <t>1212012303980003</t>
  </si>
  <si>
    <t>PEBRIANTO NAINGGOLAN</t>
  </si>
  <si>
    <t>1212012404000005</t>
  </si>
  <si>
    <t>SUHAR NAINGGOLAN</t>
  </si>
  <si>
    <t>1212012003070008</t>
  </si>
  <si>
    <t>JESEN NAINGGOLAN</t>
  </si>
  <si>
    <t>BALIGE0511870005</t>
  </si>
  <si>
    <t>1212011509110012</t>
  </si>
  <si>
    <t>1212010511870006</t>
  </si>
  <si>
    <t>FERNANDO HARYONO NAINGGOLAN</t>
  </si>
  <si>
    <t>1212016304890009</t>
  </si>
  <si>
    <t>ARNI RENTAULI NAPITUPULU</t>
  </si>
  <si>
    <t>1212013105110002</t>
  </si>
  <si>
    <t>JUBEL DONY NAINGGOLAN</t>
  </si>
  <si>
    <t>1212014604130001</t>
  </si>
  <si>
    <t>CLARA STEPANY NAINGGOLAN</t>
  </si>
  <si>
    <t>1212011112070039</t>
  </si>
  <si>
    <t>1212012710500001</t>
  </si>
  <si>
    <t>DINGIN SIMANGUNSONG</t>
  </si>
  <si>
    <t>1212016202520001</t>
  </si>
  <si>
    <t>LUKERIA TAMPUBOLON</t>
  </si>
  <si>
    <t>1212011712070010</t>
  </si>
  <si>
    <t>1212013004770001</t>
  </si>
  <si>
    <t>JERRI SIMANGUNSONG</t>
  </si>
  <si>
    <t>1212015511760002</t>
  </si>
  <si>
    <t>TIMAR SIAHAAN</t>
  </si>
  <si>
    <t>PAINDOAN</t>
  </si>
  <si>
    <t>1212015102050003</t>
  </si>
  <si>
    <t>NIRWANAENJELIKA SIMANGUNSONG</t>
  </si>
  <si>
    <t>121201270909001</t>
  </si>
  <si>
    <t>YORDAN PUJION SIMANGUNSONG</t>
  </si>
  <si>
    <t>1212015407130001</t>
  </si>
  <si>
    <t>GENESARET SIMANGUNSONG</t>
  </si>
  <si>
    <t>1212011503100003</t>
  </si>
  <si>
    <t>1212010403770004</t>
  </si>
  <si>
    <t>PARDAMEAN SIMANGUNSONG</t>
  </si>
  <si>
    <t>1212015506800002</t>
  </si>
  <si>
    <t>DEWI ROTUA ULI PANGARIBUAN</t>
  </si>
  <si>
    <t>1212011905030006</t>
  </si>
  <si>
    <t>PUTRA TORANG P SIMANGUNSONG</t>
  </si>
  <si>
    <t>1212015610050003</t>
  </si>
  <si>
    <t>SOFHIA ADELINA SIMANGUNSONG</t>
  </si>
  <si>
    <t>1212016809100002</t>
  </si>
  <si>
    <t>DEA SARAH PRATIWI SIMANGUNSONG</t>
  </si>
  <si>
    <t>1212015804160001</t>
  </si>
  <si>
    <t>CLARA VERONIKA SIMANGUNSONG</t>
  </si>
  <si>
    <t>1212012507110007</t>
  </si>
  <si>
    <t>1212010510420001</t>
  </si>
  <si>
    <t>ALBERT SIMANGUNSONG</t>
  </si>
  <si>
    <t>1212016012480001</t>
  </si>
  <si>
    <t>ERNA PANJAITAN</t>
  </si>
  <si>
    <t>LARAS</t>
  </si>
  <si>
    <t>1212012405120002</t>
  </si>
  <si>
    <t>1212011104860001</t>
  </si>
  <si>
    <t>ADIL SIMANGUNSONG</t>
  </si>
  <si>
    <t>1212015909870002</t>
  </si>
  <si>
    <t>SURIANI SITOMPUL</t>
  </si>
  <si>
    <t>BANUA LUHU</t>
  </si>
  <si>
    <t>1212016307120003</t>
  </si>
  <si>
    <t>GISEL CHRISTIANI SIMANGUNSONG</t>
  </si>
  <si>
    <t>1212014505160001</t>
  </si>
  <si>
    <t>FEODORA MIRACLE SIMANGUNSONG</t>
  </si>
  <si>
    <t>1212014101180001</t>
  </si>
  <si>
    <t>AUDRY FAYOLA HARAITO SIMANGUNSONG</t>
  </si>
  <si>
    <t>1212011312070024</t>
  </si>
  <si>
    <t>1212010603790002</t>
  </si>
  <si>
    <t>PENTUS YAMASITA SIMANGUNSONG</t>
  </si>
  <si>
    <t>1212010805180004</t>
  </si>
  <si>
    <t>1212011811790001</t>
  </si>
  <si>
    <t>MARLON SIMANGUNSONG</t>
  </si>
  <si>
    <t>1212010101070003</t>
  </si>
  <si>
    <t>NEO SIMANGUNSONG</t>
  </si>
  <si>
    <t>1212016010080003</t>
  </si>
  <si>
    <t>PUTRI SIMANGUNSONG</t>
  </si>
  <si>
    <t>1212011805110003</t>
  </si>
  <si>
    <t>1212011805750003</t>
  </si>
  <si>
    <t>SAMUEL SITUMORANG</t>
  </si>
  <si>
    <t>GEBANG</t>
  </si>
  <si>
    <t>1212016301760002</t>
  </si>
  <si>
    <t>IDA ROYANI SIMANGUNSONG</t>
  </si>
  <si>
    <t>1212017008010003</t>
  </si>
  <si>
    <t>INDAH MAYANI SITUMORANG</t>
  </si>
  <si>
    <t>1212010811030003</t>
  </si>
  <si>
    <t>ANDRI RICAD HARIANTO SITUMORANG</t>
  </si>
  <si>
    <t>1212012403070001</t>
  </si>
  <si>
    <t>MARITO NATANAEL SITUMORANG</t>
  </si>
  <si>
    <t>1212016510110003</t>
  </si>
  <si>
    <t>VITA CHELSEA OLIVIA SITUMORANG</t>
  </si>
  <si>
    <t>1212012303090002</t>
  </si>
  <si>
    <t>1212014101460001</t>
  </si>
  <si>
    <t>DUMARIA SILALAHI</t>
  </si>
  <si>
    <t>1212011707830002</t>
  </si>
  <si>
    <t>TOGA MARULAK SIMANGUNSONG</t>
  </si>
  <si>
    <t>1212011709860001</t>
  </si>
  <si>
    <t>MIDUK ARTA SIMANGUNSONG</t>
  </si>
  <si>
    <t>1212010208930001</t>
  </si>
  <si>
    <t>COKI BAKTER SIMANGUNSONG</t>
  </si>
  <si>
    <t>1212011110120023</t>
  </si>
  <si>
    <t>1212011011770004</t>
  </si>
  <si>
    <t>DAVID SIMANGUNSONG</t>
  </si>
  <si>
    <t>1212016012700001</t>
  </si>
  <si>
    <t>REPIA SINAGA</t>
  </si>
  <si>
    <t>1212015509090001</t>
  </si>
  <si>
    <t>SEPTI JESIKA SIMANGUNSONG</t>
  </si>
  <si>
    <t>1212016112100001</t>
  </si>
  <si>
    <t>ADINDA MAHARANI SIMANGUNSONG</t>
  </si>
  <si>
    <t>1212012507160003</t>
  </si>
  <si>
    <t>2171036267810002</t>
  </si>
  <si>
    <t>SITI DELPI SIMANGUNSONG</t>
  </si>
  <si>
    <t>2171032506090002</t>
  </si>
  <si>
    <t>JOSUA SITINJAK</t>
  </si>
  <si>
    <t>1212011412070021</t>
  </si>
  <si>
    <t>1212014502450001</t>
  </si>
  <si>
    <t>RUKIAYA NAPITUPULU</t>
  </si>
  <si>
    <t>1212012002200002</t>
  </si>
  <si>
    <t>3175085504791002</t>
  </si>
  <si>
    <t>NITA SIMANJUNTAK</t>
  </si>
  <si>
    <t>3175081009051002</t>
  </si>
  <si>
    <t>ANTON FIRMANSYA SILAEN</t>
  </si>
  <si>
    <t>1212011712070022</t>
  </si>
  <si>
    <t>1212011208520001</t>
  </si>
  <si>
    <t>ASLIN SIMANJUNTAK</t>
  </si>
  <si>
    <t>HUTABULU</t>
  </si>
  <si>
    <t>1212016005580003</t>
  </si>
  <si>
    <t>BERTHA SIMANGUNSONG</t>
  </si>
  <si>
    <t>1212011712070012</t>
  </si>
  <si>
    <t>1212010910670001</t>
  </si>
  <si>
    <t>1212012003680001</t>
  </si>
  <si>
    <t>TUMIAR SIBARANI</t>
  </si>
  <si>
    <t>1212012806980001</t>
  </si>
  <si>
    <t>LASTIAR SIMANGUNSONG</t>
  </si>
  <si>
    <t>1212013112990001</t>
  </si>
  <si>
    <t>ANDIKA SIMANGUNSONG</t>
  </si>
  <si>
    <t>1212010709010001</t>
  </si>
  <si>
    <t>SEPTIANA SIMANGUNSONG</t>
  </si>
  <si>
    <t>1212012911020001</t>
  </si>
  <si>
    <t>SONYA SIMANGUNSONG</t>
  </si>
  <si>
    <t>1212010907030001</t>
  </si>
  <si>
    <t>FANNY SIMANGUNSONG</t>
  </si>
  <si>
    <t>1212011004190009</t>
  </si>
  <si>
    <t>1405020401700003</t>
  </si>
  <si>
    <t>PARSAORAN SIMANGUNSONG</t>
  </si>
  <si>
    <t>1405024510700011</t>
  </si>
  <si>
    <t>SANTY HARO</t>
  </si>
  <si>
    <t>1405026007970003</t>
  </si>
  <si>
    <t>PUTRI AHARANI SIMANGUNSONG</t>
  </si>
  <si>
    <t>1405025304010002</t>
  </si>
  <si>
    <t>MARIA MARANATA</t>
  </si>
  <si>
    <t>PANGKALAN KERINCI</t>
  </si>
  <si>
    <t>1405026409020004</t>
  </si>
  <si>
    <t>SONDANG SEPTIANA</t>
  </si>
  <si>
    <t>1405026210040004</t>
  </si>
  <si>
    <t>DEVI SABRINA</t>
  </si>
  <si>
    <t>1212011111100005</t>
  </si>
  <si>
    <t>1212011308590002</t>
  </si>
  <si>
    <t>DONGARAN SIMANGUNSONG</t>
  </si>
  <si>
    <t>1212014305680004</t>
  </si>
  <si>
    <t>NETTY DONDA RAJAGUKGUK</t>
  </si>
  <si>
    <t>1212015305920003</t>
  </si>
  <si>
    <t>BARITA ULI ELFRIDA SIMANGUNSONG</t>
  </si>
  <si>
    <t>1212010101950003</t>
  </si>
  <si>
    <t>HARATUA MANGINAR SONAK SIMANGUNSONG</t>
  </si>
  <si>
    <t>1212012405970003</t>
  </si>
  <si>
    <t>JONES SITUMEANG</t>
  </si>
  <si>
    <t>1212012506040002</t>
  </si>
  <si>
    <t>ADITIA FEBRIANTO SIMANGUNSONG</t>
  </si>
  <si>
    <t>1212012211070001</t>
  </si>
  <si>
    <t>DIKA ALDI STEVEN SIMANGUNSONG</t>
  </si>
  <si>
    <t>1212010602090010</t>
  </si>
  <si>
    <t>1212011708800002</t>
  </si>
  <si>
    <t>M.RIZAL NAINGGOLAN</t>
  </si>
  <si>
    <t>1212016512840002</t>
  </si>
  <si>
    <t>YUNITA FRANSISKA NAPITUPULU</t>
  </si>
  <si>
    <t>1212016912070001</t>
  </si>
  <si>
    <t>CHELSY GRECYA NAINGGOLAN</t>
  </si>
  <si>
    <t>1212014505100002</t>
  </si>
  <si>
    <t>YOHANA ADELINA NAINGGOLAN</t>
  </si>
  <si>
    <t>1212012509110001</t>
  </si>
  <si>
    <t>GILANG ELPUEGO NAINGGOLAN</t>
  </si>
  <si>
    <t>1212011111090006</t>
  </si>
  <si>
    <t>1212011105550001</t>
  </si>
  <si>
    <t>SORODIN SIMANGUNSONG</t>
  </si>
  <si>
    <t>1212011304820001</t>
  </si>
  <si>
    <t>PARLINDUNGAN SIMANGUNSONG</t>
  </si>
  <si>
    <t>1212010905120002</t>
  </si>
  <si>
    <t>127111906850003</t>
  </si>
  <si>
    <t>HERWINO HASIBUAN</t>
  </si>
  <si>
    <t>1212014805880001</t>
  </si>
  <si>
    <t>DINA SIMANGUNSONG</t>
  </si>
  <si>
    <t>1212010804120001</t>
  </si>
  <si>
    <t>MICHAEL PASKA HASIBUAN</t>
  </si>
  <si>
    <t>1212016605140001</t>
  </si>
  <si>
    <t>HANNA SASKIA HASIBUAN</t>
  </si>
  <si>
    <t>1212014311190001</t>
  </si>
  <si>
    <t>LIORA SARON HASIBUAN</t>
  </si>
  <si>
    <t>1212012010080015</t>
  </si>
  <si>
    <t>1212011509560002</t>
  </si>
  <si>
    <t>EDWIN PAILON MALAU</t>
  </si>
  <si>
    <t>PANGURURAN</t>
  </si>
  <si>
    <t>1212010103520001</t>
  </si>
  <si>
    <t>MARTIANA SIMANGUNSONG</t>
  </si>
  <si>
    <t>1212012509190001</t>
  </si>
  <si>
    <t>1212012103730001</t>
  </si>
  <si>
    <t>DIMPOS SILITONGA</t>
  </si>
  <si>
    <t>PANGALOAN</t>
  </si>
  <si>
    <t>1212016808730007</t>
  </si>
  <si>
    <t>RIMA MELATI HOTMAIDA SIMANGUNSONG</t>
  </si>
  <si>
    <t>1212011112040003</t>
  </si>
  <si>
    <t>VINCENT CHRIST BONAGABE SILITONG</t>
  </si>
  <si>
    <t>1212015706070003</t>
  </si>
  <si>
    <t>RACHEL YUNITA SILITONGA</t>
  </si>
  <si>
    <t>1212011412140001</t>
  </si>
  <si>
    <t>FRANKLIN AURO SILITONGA</t>
  </si>
  <si>
    <t>1212012405170002</t>
  </si>
  <si>
    <t>1212014303710003</t>
  </si>
  <si>
    <t>LINA SANTI SIMANGUNSONG</t>
  </si>
  <si>
    <t>1212015311070001</t>
  </si>
  <si>
    <t>MUTIARA SWITELLA PAKPAHAN</t>
  </si>
  <si>
    <t>1212012002090003</t>
  </si>
  <si>
    <t>1212010402500001</t>
  </si>
  <si>
    <t>MORHAN SIMANGUNSONG</t>
  </si>
  <si>
    <t>1212015603480001</t>
  </si>
  <si>
    <t>EMMELIA SIMANJUNTAK</t>
  </si>
  <si>
    <t>1212012104880007</t>
  </si>
  <si>
    <t>HENDRA SIMANGUNSONG</t>
  </si>
  <si>
    <t>1212012206120004</t>
  </si>
  <si>
    <t>3216062502810009</t>
  </si>
  <si>
    <t>FABER SIMANGUNSONG</t>
  </si>
  <si>
    <t>3216065812800007</t>
  </si>
  <si>
    <t>KEBER NATALINA PASARIBU</t>
  </si>
  <si>
    <t>3216060212090005</t>
  </si>
  <si>
    <t>ARMANDO KEFAN SIMANGUNSONG</t>
  </si>
  <si>
    <t>1212016504110003</t>
  </si>
  <si>
    <t>RUTH FRANSISKA SIMANGUNSONG</t>
  </si>
  <si>
    <t>1212012503150001</t>
  </si>
  <si>
    <t>REYNARD ADRIEL SIMANGUNSONG</t>
  </si>
  <si>
    <t>1212011112070002</t>
  </si>
  <si>
    <t>1212011810400001</t>
  </si>
  <si>
    <t>BINTAR SIMANGUNSONG</t>
  </si>
  <si>
    <t>1212012701120011</t>
  </si>
  <si>
    <t>1212010609790005</t>
  </si>
  <si>
    <t>MANGIRING TUA HASIBUAN</t>
  </si>
  <si>
    <t>1212015702790003</t>
  </si>
  <si>
    <t>RAHWANI SIMANGUNSONG</t>
  </si>
  <si>
    <t>D1</t>
  </si>
  <si>
    <t>1212014108040003</t>
  </si>
  <si>
    <t>MANUELA AGUSTIN HASIBUAN</t>
  </si>
  <si>
    <t>1212010604070002</t>
  </si>
  <si>
    <t>PASKA JEREMI PRATAMA HASIBUAN</t>
  </si>
  <si>
    <t>1212010906090002</t>
  </si>
  <si>
    <t>MARKUS RAFAEL HASIBUAN</t>
  </si>
  <si>
    <t>1212011004130001</t>
  </si>
  <si>
    <t>LUKAS STEVEN HASIAN HASIBUAN</t>
  </si>
  <si>
    <t>1212012506150003</t>
  </si>
  <si>
    <t>ALIANDO NATANAEL HASIBUAN</t>
  </si>
  <si>
    <t>1212011312070022</t>
  </si>
  <si>
    <t>1212012406610001</t>
  </si>
  <si>
    <t>LUMUMBA SILAEN</t>
  </si>
  <si>
    <t>HUTA BAYU</t>
  </si>
  <si>
    <t>1212015003620001</t>
  </si>
  <si>
    <t>ROMAIDA SIMANGUNSONG</t>
  </si>
  <si>
    <t>PENSIUNAN PNS</t>
  </si>
  <si>
    <t>1212015412900002</t>
  </si>
  <si>
    <t>ASIMA ELFRIYANA SILAEN</t>
  </si>
  <si>
    <t>1212016012910001</t>
  </si>
  <si>
    <t>WIWI SAMPUTRY SILAEN</t>
  </si>
  <si>
    <t>1212010512930001</t>
  </si>
  <si>
    <t>DANIEL HASUDUNGAN SILAEN</t>
  </si>
  <si>
    <t>1212015312980001</t>
  </si>
  <si>
    <t>PITA DESI WATY SILAEN</t>
  </si>
  <si>
    <t>1212011312070055</t>
  </si>
  <si>
    <t>1212011206450001</t>
  </si>
  <si>
    <t>TAGOR TAMPUBOLON</t>
  </si>
  <si>
    <t>1212012702740001</t>
  </si>
  <si>
    <t>CHARLES BRONSON JHONY TAMPUBOLON</t>
  </si>
  <si>
    <t>1212014306790001</t>
  </si>
  <si>
    <t>MASRINA TAMPUBOLON</t>
  </si>
  <si>
    <t>1212012701090001</t>
  </si>
  <si>
    <t>1212010812500001</t>
  </si>
  <si>
    <t>MARTIN TAMPUBOLON</t>
  </si>
  <si>
    <t>1212015605530001</t>
  </si>
  <si>
    <t>NURHAIDA SIAHAAN</t>
  </si>
  <si>
    <t>1212011610090008</t>
  </si>
  <si>
    <t>1212015706650002</t>
  </si>
  <si>
    <t>LAMRIA SIHOMBING</t>
  </si>
  <si>
    <t>1212014706020003</t>
  </si>
  <si>
    <t>LIA RATNASARI TAMPUBOLON</t>
  </si>
  <si>
    <t>1212015506040005</t>
  </si>
  <si>
    <t>JOJOR PUTRI DELIMA TAMPUBOLON</t>
  </si>
  <si>
    <t>1212011312070008</t>
  </si>
  <si>
    <t>1212010804610002</t>
  </si>
  <si>
    <t>PARLUHUTAN PARDEDE</t>
  </si>
  <si>
    <t>LUMBAN DOLOK</t>
  </si>
  <si>
    <t>1212014710630001</t>
  </si>
  <si>
    <t>ASIMA UDUR TAMPUBOLON</t>
  </si>
  <si>
    <t>1212015809910001</t>
  </si>
  <si>
    <t>MARGARETHA PARDEDE</t>
  </si>
  <si>
    <t>1212011307930001</t>
  </si>
  <si>
    <t>YOHANNES M.PARDEDE</t>
  </si>
  <si>
    <t>1212015501970001</t>
  </si>
  <si>
    <t>RAHEL PUTRI SION PARDEDE</t>
  </si>
  <si>
    <t>1212011604090007</t>
  </si>
  <si>
    <t>1212016511510001</t>
  </si>
  <si>
    <t>NURIADI ADRIANA NAINGGOLAN</t>
  </si>
  <si>
    <t>1212011107870001</t>
  </si>
  <si>
    <t>SURYA D.SIMANGUNSONG</t>
  </si>
  <si>
    <t>1212012005900001</t>
  </si>
  <si>
    <t>H.PUTRA SIMANGUNSONG</t>
  </si>
  <si>
    <t>1212012811120002</t>
  </si>
  <si>
    <t>1212011003820001</t>
  </si>
  <si>
    <t>CHRISTIAN S.B.SIMANGUNSONG</t>
  </si>
  <si>
    <t>1212015010610001</t>
  </si>
  <si>
    <t>ROMARIA A.SIAHAAN</t>
  </si>
  <si>
    <t>1212015509120001</t>
  </si>
  <si>
    <t>RUTH CAHAYA SIMANGUNSONG</t>
  </si>
  <si>
    <t>1212016305160002</t>
  </si>
  <si>
    <t>LESTARI GRISELLA SIMANGUNSONG</t>
  </si>
  <si>
    <t>1212011902190001</t>
  </si>
  <si>
    <t>YOHANES HANS SIMANGUNSONG</t>
  </si>
  <si>
    <t>1212011712070020</t>
  </si>
  <si>
    <t>1212011208660001</t>
  </si>
  <si>
    <t>HASAN SIAHAAN</t>
  </si>
  <si>
    <t>TAPANULI</t>
  </si>
  <si>
    <t>1212014412700004</t>
  </si>
  <si>
    <t>MAGDA SIAGIAN</t>
  </si>
  <si>
    <t>NAGASARIBU</t>
  </si>
  <si>
    <t>1212010312980002</t>
  </si>
  <si>
    <t>JURGEN PAHALA STEPHANE SIAHAAN</t>
  </si>
  <si>
    <t>DENPASAR</t>
  </si>
  <si>
    <t>1212016603030001</t>
  </si>
  <si>
    <t>LILIANY MUTIARA DEWI SIAHAAN</t>
  </si>
  <si>
    <t>1212012602090007</t>
  </si>
  <si>
    <t>1212011006610001</t>
  </si>
  <si>
    <t>MANOSOR SIAHAAN</t>
  </si>
  <si>
    <t>PEMULUNG</t>
  </si>
  <si>
    <t>1212016612720001</t>
  </si>
  <si>
    <t>SRI SULASTRI</t>
  </si>
  <si>
    <t>KEBUMEN</t>
  </si>
  <si>
    <t>1212010910950001</t>
  </si>
  <si>
    <t>CHANDRA WIBOWO PERDANA SIAHAAN</t>
  </si>
  <si>
    <t>1212015106990002</t>
  </si>
  <si>
    <t>ROSI MERLIANA PUTRI SIAHAAN</t>
  </si>
  <si>
    <t>1212011509060001</t>
  </si>
  <si>
    <t>THERESIA AYU AMELIA SIAHAAN</t>
  </si>
  <si>
    <t>1212011712070007</t>
  </si>
  <si>
    <t>1212010511730002</t>
  </si>
  <si>
    <t>DEMAK MANGAPUL SIMANGUNSONG</t>
  </si>
  <si>
    <t>1212016002800003</t>
  </si>
  <si>
    <t>NURLISA SILALAHI</t>
  </si>
  <si>
    <t>1212014011960002</t>
  </si>
  <si>
    <t>LUSIANA DERMAWATI SIMANGUNSONG</t>
  </si>
  <si>
    <t>1212010205980002</t>
  </si>
  <si>
    <t>FRANS EKO SUPRIADI SIMANGUNSONG</t>
  </si>
  <si>
    <t>1212010204120002</t>
  </si>
  <si>
    <t>YEHCZKIEL IMANUEL SIMANGUNSONG</t>
  </si>
  <si>
    <t>1212010912130004</t>
  </si>
  <si>
    <t>NOEL JERIKO SIMANGUNSONG</t>
  </si>
  <si>
    <t>1212011805100005</t>
  </si>
  <si>
    <t>1212010506690003</t>
  </si>
  <si>
    <t>HOTMAROJAHAN SIMANGUNSONG</t>
  </si>
  <si>
    <t>1212016006700002</t>
  </si>
  <si>
    <t>TIUR WINARTI PANJAITAN</t>
  </si>
  <si>
    <t>1212011108920002</t>
  </si>
  <si>
    <t>HARDIWANTO SIMANGUNSONG</t>
  </si>
  <si>
    <t>1212015003940003</t>
  </si>
  <si>
    <t>RUSNA FALENTINA SIMANGUNSONG</t>
  </si>
  <si>
    <t>1212014303960002</t>
  </si>
  <si>
    <t>SRI DEVI SIMANGUNSONG</t>
  </si>
  <si>
    <t>1212014201980002</t>
  </si>
  <si>
    <t>MAHARANI SIMANGUNSONG</t>
  </si>
  <si>
    <t>1212016103010002</t>
  </si>
  <si>
    <t>NATANAEL PRASETIO SIMANGUNSONG</t>
  </si>
  <si>
    <t>1212011712020001</t>
  </si>
  <si>
    <t>YUNI SHARA SIMANGUNSONG</t>
  </si>
  <si>
    <t>1212011412070019</t>
  </si>
  <si>
    <t>1212013112600001</t>
  </si>
  <si>
    <t>RASMAN SIRINGO RINGO</t>
  </si>
  <si>
    <t>1212016608590003</t>
  </si>
  <si>
    <t>SAIDA SIMANGUNSONG</t>
  </si>
  <si>
    <t>1212014512870002</t>
  </si>
  <si>
    <t>RINA LINCEWATI SIRINGO RINGO</t>
  </si>
  <si>
    <t>1212011010920003</t>
  </si>
  <si>
    <t>JALOMOS SIRINGO RINGO</t>
  </si>
  <si>
    <t>1212014707990001</t>
  </si>
  <si>
    <t>HERLINA SIRINGO RINGO</t>
  </si>
  <si>
    <t>1212012209100002</t>
  </si>
  <si>
    <t>1212010107740004</t>
  </si>
  <si>
    <t>RICARD JHONSON F.MANURUNG</t>
  </si>
  <si>
    <t>1212016906820001</t>
  </si>
  <si>
    <t>MURNI ASLINA SIMANGUNSONG</t>
  </si>
  <si>
    <t>1212014202010002</t>
  </si>
  <si>
    <t>SONY FRISTIN MANURUNG</t>
  </si>
  <si>
    <t>1212012904020004</t>
  </si>
  <si>
    <t>JOHAN RICCY MANURUNG</t>
  </si>
  <si>
    <t>1212016311050002</t>
  </si>
  <si>
    <t>INESA PUTRI FIKANIA MANURUNG</t>
  </si>
  <si>
    <t>1212012605060002</t>
  </si>
  <si>
    <t>ENROGEL MANURUNG</t>
  </si>
  <si>
    <t>1212011709070003</t>
  </si>
  <si>
    <t>MARRO MUARA MANURUNG</t>
  </si>
  <si>
    <t>1212011412070003</t>
  </si>
  <si>
    <t>1212010709520001</t>
  </si>
  <si>
    <t>LUPPIN SIMANGUNSONG</t>
  </si>
  <si>
    <t>1212015612540001</t>
  </si>
  <si>
    <t>KRISTA PARDEDE</t>
  </si>
  <si>
    <t>1212011110120024</t>
  </si>
  <si>
    <t>1212012410680001</t>
  </si>
  <si>
    <t>OTTOM MARIHOT TAMPUBOLON</t>
  </si>
  <si>
    <t>1212016010740002</t>
  </si>
  <si>
    <t>OMERIA TAMPUBOLON</t>
  </si>
  <si>
    <t>1212011909120004</t>
  </si>
  <si>
    <t>1212015008470001</t>
  </si>
  <si>
    <t>RIDWAN HARO</t>
  </si>
  <si>
    <t>1212011207220005</t>
  </si>
  <si>
    <t>1212012904010001</t>
  </si>
  <si>
    <t>JOHANNES BRIANTORO MANIK</t>
  </si>
  <si>
    <t>1212014811030001</t>
  </si>
  <si>
    <t>NOVA ADELINA MANIK</t>
  </si>
  <si>
    <t>1212014110050001</t>
  </si>
  <si>
    <t>MUTIARA SANI MANIK</t>
  </si>
  <si>
    <t>1212010801150001</t>
  </si>
  <si>
    <t>1212010208800001</t>
  </si>
  <si>
    <t>JOYO MAIBEN TAMPUBOLON</t>
  </si>
  <si>
    <t>1212015306830003</t>
  </si>
  <si>
    <t>KATRINA MEDIARTA SIAHAAN</t>
  </si>
  <si>
    <t>HINALANG BAGASAN</t>
  </si>
  <si>
    <t>1212014701150001</t>
  </si>
  <si>
    <t>CALARA TAMPUBOLON</t>
  </si>
  <si>
    <t>1212012709160008</t>
  </si>
  <si>
    <t>1212016307590003</t>
  </si>
  <si>
    <t>RUSMANI SIREGAR</t>
  </si>
  <si>
    <t>1212011011200008</t>
  </si>
  <si>
    <t>1212012001920005</t>
  </si>
  <si>
    <t>DAME SITANGGANG</t>
  </si>
  <si>
    <t>1212016404940001</t>
  </si>
  <si>
    <t>VERONICA SIAGIAN</t>
  </si>
  <si>
    <t>PAPANDE</t>
  </si>
  <si>
    <t>1212012403210001</t>
  </si>
  <si>
    <t>YOHANNES LYBERJUANGAN SITANGGANG</t>
  </si>
  <si>
    <t>1212012506200004</t>
  </si>
  <si>
    <t>1271162505730004</t>
  </si>
  <si>
    <t>NGATIMIN</t>
  </si>
  <si>
    <t>RANTAU PRAPAT</t>
  </si>
  <si>
    <t>1271166304740001</t>
  </si>
  <si>
    <t>DEWI MURNI</t>
  </si>
  <si>
    <t>1271162303930003</t>
  </si>
  <si>
    <t>ANDRIAN</t>
  </si>
  <si>
    <t xml:space="preserve">1212010901180005 </t>
  </si>
  <si>
    <t>3175061506840004</t>
  </si>
  <si>
    <t>JUNI SAHAT PRABUANA PANJAITAN</t>
  </si>
  <si>
    <t>3172026710830015</t>
  </si>
  <si>
    <t>1212012408210000</t>
  </si>
  <si>
    <t>2171031301790006</t>
  </si>
  <si>
    <t>HOTDEN SIMANGUNSONG</t>
  </si>
  <si>
    <t>DIP III</t>
  </si>
  <si>
    <t>2171034601810000</t>
  </si>
  <si>
    <t>LISMAWATI SINAGA</t>
  </si>
  <si>
    <t>2171031902070000</t>
  </si>
  <si>
    <t>TEO PEBRIAN SIMANGUNSONG</t>
  </si>
  <si>
    <t>6171026502110000</t>
  </si>
  <si>
    <t>EVELINE CLAUDIA  SIMANGUNSONG</t>
  </si>
  <si>
    <t>6112013011170002</t>
  </si>
  <si>
    <t>ADITYA DAVINE SIMANGUNSONG</t>
  </si>
  <si>
    <t>KUBURAYA</t>
  </si>
  <si>
    <t>1212010112200001</t>
  </si>
  <si>
    <t>1212011101010001</t>
  </si>
  <si>
    <t>SALMAN HERIANTO SIMANGUNSONG</t>
  </si>
  <si>
    <t>1212064311010002</t>
  </si>
  <si>
    <t>MERLI LIDIA PASARIBU</t>
  </si>
  <si>
    <t>JANJI MARIA</t>
  </si>
  <si>
    <t>1212011007200001</t>
  </si>
  <si>
    <t>1671082408590004</t>
  </si>
  <si>
    <t>ERICCSON MAY SIREGAR</t>
  </si>
  <si>
    <t>1211024606880001</t>
  </si>
  <si>
    <t>OSNA LUMBAN GAOL</t>
  </si>
  <si>
    <t>SINDULA</t>
  </si>
  <si>
    <t>1212015202170002</t>
  </si>
  <si>
    <t>CLAUDIA VALENTINA SIREGAR</t>
  </si>
  <si>
    <t>1212011603200009</t>
  </si>
  <si>
    <t>1219036212680002</t>
  </si>
  <si>
    <t>ESTERIA SITORUS</t>
  </si>
  <si>
    <t>KAMPUNG KELAPA</t>
  </si>
  <si>
    <t>1219035207040003</t>
  </si>
  <si>
    <t>MEGA JULIANTI PUTRI BR SIREGAR</t>
  </si>
  <si>
    <t>KISARAN</t>
  </si>
  <si>
    <t>1219030209090003</t>
  </si>
  <si>
    <t>REY STYVEN SIREGAR</t>
  </si>
  <si>
    <t>1212012606120001</t>
  </si>
  <si>
    <t>1212012103760003</t>
  </si>
  <si>
    <t>JUFRI PARDEDE</t>
  </si>
  <si>
    <t>1212016206800002</t>
  </si>
  <si>
    <t>EVA SIAHAAN</t>
  </si>
  <si>
    <t>1212016412030001</t>
  </si>
  <si>
    <t>GRACE ALNORA KRISTIN PARDEDE</t>
  </si>
  <si>
    <t>1212016804050001</t>
  </si>
  <si>
    <t>PRETTY LUGIANA PARDEDE</t>
  </si>
  <si>
    <t>1212014506070004</t>
  </si>
  <si>
    <t>CHELSY OLIVIA PARDEDE</t>
  </si>
  <si>
    <t>1212012911100001</t>
  </si>
  <si>
    <t>RITTAR RIVAEL PARDEDE</t>
  </si>
  <si>
    <t>1212010103180001</t>
  </si>
  <si>
    <t>ROWEN RAJA PARDEDE</t>
  </si>
  <si>
    <t>1212012903220004</t>
  </si>
  <si>
    <t>1212015109590001</t>
  </si>
  <si>
    <t>SULASTRI MARPAUNG</t>
  </si>
  <si>
    <t>1212011308010001</t>
  </si>
  <si>
    <t>RIPALDI SIREGAR</t>
  </si>
  <si>
    <t>1212012912140001</t>
  </si>
  <si>
    <t>2171070405849008</t>
  </si>
  <si>
    <t>RONI HOTTUA RUMAHOMBAR</t>
  </si>
  <si>
    <t>2171074506889011</t>
  </si>
  <si>
    <t>NOVALINA MARPAUNG</t>
  </si>
  <si>
    <t>DOLOK MARLAWAN</t>
  </si>
  <si>
    <t>2171070208110007</t>
  </si>
  <si>
    <t>SAMUEL JONATHAN RUMAHOMBAR</t>
  </si>
  <si>
    <t>SIANTAR</t>
  </si>
  <si>
    <t>1212015806140001</t>
  </si>
  <si>
    <t>CRISTIE SOFIA RUMAHOMBAR</t>
  </si>
  <si>
    <t>1212012502170001</t>
  </si>
  <si>
    <t>SELO PEBRIAN RUMAHOMBAR</t>
  </si>
  <si>
    <t>1208162308110013</t>
  </si>
  <si>
    <t>1208160102860002</t>
  </si>
  <si>
    <t>ERICSON JP. BUTAR-BUTAR</t>
  </si>
  <si>
    <t>SIBURAK-BURAK</t>
  </si>
  <si>
    <t>1212016610850001</t>
  </si>
  <si>
    <t>1212226905090001</t>
  </si>
  <si>
    <t>SHINTA RONAULI BUTAR-BUTAR</t>
  </si>
  <si>
    <t>1212226411100001</t>
  </si>
  <si>
    <t>TASYA EVALINA BUTAR-BUTAR</t>
  </si>
  <si>
    <t>1212226806160001</t>
  </si>
  <si>
    <t>SANTA TRI SUTRA BUTAR BUTAR</t>
  </si>
  <si>
    <t>1212224706170001</t>
  </si>
  <si>
    <t>AMELIA JOY TONA BUTAR BUTAR</t>
  </si>
  <si>
    <t>TOTAL</t>
  </si>
  <si>
    <t>-</t>
  </si>
  <si>
    <t>Row Labels</t>
  </si>
  <si>
    <t>Grand Total</t>
  </si>
  <si>
    <t>DUSUN</t>
  </si>
  <si>
    <t>Column Labels</t>
  </si>
  <si>
    <t>Count of LAKI LAKI</t>
  </si>
  <si>
    <t>Count of LULUSAN</t>
  </si>
  <si>
    <t>Count of UMUR</t>
  </si>
  <si>
    <t>JENIS PEKERJAAN</t>
  </si>
  <si>
    <t>RUMUS PENGGABUNGAN 1 KLM</t>
  </si>
  <si>
    <t>DASHBOARD DESA LUMBAN BULBUL</t>
  </si>
  <si>
    <t>KELOMPOK UMUR</t>
  </si>
  <si>
    <t>0 - 4</t>
  </si>
  <si>
    <t>11 - 14</t>
  </si>
  <si>
    <t>15 - 19</t>
  </si>
  <si>
    <t>20 - 24</t>
  </si>
  <si>
    <t>25 - 29</t>
  </si>
  <si>
    <t>30 - 34</t>
  </si>
  <si>
    <t>35 - 39</t>
  </si>
  <si>
    <t>40 - 44</t>
  </si>
  <si>
    <t>45 - 49</t>
  </si>
  <si>
    <t>5 - 9</t>
  </si>
  <si>
    <t>50 - 54</t>
  </si>
  <si>
    <t>55 - 59</t>
  </si>
  <si>
    <t>60 - 64</t>
  </si>
  <si>
    <t>65 - 69</t>
  </si>
  <si>
    <t>70 - 74</t>
  </si>
  <si>
    <t>75 - 79</t>
  </si>
  <si>
    <t>80 - 84</t>
  </si>
  <si>
    <t>90 - 94</t>
  </si>
  <si>
    <t>STATUS ANGGOTA KELUARGA</t>
  </si>
  <si>
    <t>85 - 89</t>
  </si>
  <si>
    <t>ANGGOTA KELUARGA</t>
  </si>
  <si>
    <t>KEPALA KELUARGA</t>
  </si>
  <si>
    <t>Count of STATUS ANGGOTA KELUARGA</t>
  </si>
  <si>
    <t>Kepala keluarga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</si>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</sst>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26">
    <font>
      <sz val="11"/>
      <color theme="1"/>
      <name val="Calibri"/>
      <family val="2"/>
      <charset val="1"/>
      <scheme val="minor"/>
    </font>
    <font>
      <sz val="11"/>
      <color theme="1"/>
      <name val="Calibri"/>
      <charset val="134"/>
      <scheme val="minor"/>
    </font>
    <font>
      <sz val="11"/>
      <color theme="0"/>
      <name val="Calibri"/>
      <charset val="134"/>
      <scheme val="minor"/>
    </font>
    <font>
      <b/>
      <sz val="10"/>
      <color theme="0"/>
      <name val="Calibri"/>
      <charset val="134"/>
      <scheme val="minor"/>
    </font>
    <font>
      <b/>
      <sz val="12"/>
      <color theme="0"/>
      <name val="Calibri"/>
      <charset val="134"/>
      <scheme val="minor"/>
    </font>
    <font>
      <b/>
      <sz val="11"/>
      <color theme="0"/>
      <name val="Calibri"/>
      <charset val="134"/>
      <scheme val="minor"/>
    </font>
    <font>
      <b/>
      <sz val="11"/>
      <color theme="1"/>
      <name val="Calibri"/>
      <charset val="134"/>
      <scheme val="minor"/>
    </font>
    <font>
      <sz val="10"/>
      <color theme="1"/>
      <name val="Calibri"/>
      <charset val="134"/>
      <scheme val="minor"/>
    </font>
    <font>
      <sz val="8"/>
      <color theme="1"/>
      <name val="Calibri"/>
      <charset val="134"/>
      <scheme val="minor"/>
    </font>
    <font>
      <sz val="9"/>
      <color theme="1"/>
      <name val="Calibri"/>
      <charset val="134"/>
      <scheme val="minor"/>
    </font>
    <font>
      <b/>
      <sz val="10"/>
      <color theme="1"/>
      <name val="Calibri"/>
      <charset val="134"/>
      <scheme val="minor"/>
    </font>
    <font>
      <b/>
      <sz val="8"/>
      <color theme="1"/>
      <name val="Calibri"/>
      <charset val="134"/>
      <scheme val="minor"/>
    </font>
    <font>
      <sz val="11"/>
      <color theme="1"/>
      <name val="Calibri"/>
      <charset val="134"/>
    </font>
    <font>
      <b/>
      <i/>
      <sz val="11"/>
      <color theme="1"/>
      <name val="Calibri"/>
      <charset val="134"/>
      <scheme val="minor"/>
    </font>
    <font>
      <sz val="10"/>
      <color theme="1"/>
      <name val="Calibri"/>
      <charset val="1"/>
      <scheme val="minor"/>
    </font>
    <font>
      <i/>
      <sz val="9"/>
      <color theme="1"/>
      <name val="Calibri"/>
      <charset val="134"/>
      <scheme val="minor"/>
    </font>
    <font>
      <i/>
      <sz val="8"/>
      <color theme="1"/>
      <name val="Calibri"/>
      <charset val="134"/>
      <scheme val="minor"/>
    </font>
    <font>
      <i/>
      <sz val="9"/>
      <color theme="1"/>
      <name val="Gabriola"/>
      <charset val="134"/>
    </font>
    <font>
      <i/>
      <sz val="11"/>
      <color theme="1"/>
      <name val="Gabriola"/>
      <charset val="134"/>
    </font>
    <font>
      <sz val="12"/>
      <color theme="1"/>
      <name val="Calibri"/>
      <charset val="134"/>
      <scheme val="minor"/>
    </font>
    <font>
      <b/>
      <sz val="11"/>
      <color theme="1"/>
      <name val="Cambria"/>
      <charset val="134"/>
      <scheme val="major"/>
    </font>
    <font>
      <sz val="11"/>
      <color rgb="FF000000"/>
      <name val="Calibri"/>
      <charset val="134"/>
      <scheme val="minor"/>
    </font>
    <font>
      <b/>
      <sz val="11"/>
      <color rgb="FF000000"/>
      <name val="Calibri"/>
      <charset val="134"/>
      <scheme val="minor"/>
    </font>
    <font>
      <b/>
      <sz val="12"/>
      <color theme="0"/>
      <name val="Calibri"/>
      <family val="2"/>
      <scheme val="minor"/>
    </font>
    <font>
      <b/>
      <sz val="12"/>
      <color theme="0"/>
      <name val="Calibri"/>
      <family val="2"/>
      <charset val="134"/>
      <scheme val="minor"/>
    </font>
    <font>
      <b/>
      <sz val="18"/>
      <color theme="0"/>
      <name val="Calibri"/>
      <family val="2"/>
      <scheme val="minor"/>
    </font>
  </fonts>
  <fills count="1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FF00"/>
        <bgColor theme="0" tint="-0.1498764000366222"/>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00B050"/>
        <bgColor theme="0" tint="-0.1498764000366222"/>
      </patternFill>
    </fill>
    <fill>
      <patternFill patternType="solid">
        <fgColor rgb="FF00B050"/>
        <bgColor theme="0" tint="-0.14990691854609822"/>
      </patternFill>
    </fill>
    <fill>
      <patternFill patternType="solid">
        <fgColor rgb="FF0070C0"/>
        <bgColor indexed="64"/>
      </patternFill>
    </fill>
    <fill>
      <patternFill patternType="solid">
        <fgColor rgb="FF0070C0"/>
        <bgColor theme="0" tint="-0.1498764000366222"/>
      </patternFill>
    </fill>
    <fill>
      <patternFill patternType="solid">
        <fgColor theme="9" tint="-0.249977111117893"/>
        <bgColor indexed="64"/>
      </patternFill>
    </fill>
    <fill>
      <patternFill patternType="solid">
        <fgColor theme="9" tint="-0.249977111117893"/>
        <bgColor theme="0" tint="-0.1498764000366222"/>
      </patternFill>
    </fill>
    <fill>
      <patternFill patternType="solid">
        <fgColor theme="6"/>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medium">
        <color auto="1"/>
      </left>
      <right/>
      <top style="medium">
        <color auto="1"/>
      </top>
      <bottom style="medium">
        <color auto="1"/>
      </bottom>
      <diagonal/>
    </border>
    <border>
      <left/>
      <right style="medium">
        <color rgb="FF000000"/>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s>
  <cellStyleXfs count="2">
    <xf numFmtId="0" fontId="0" fillId="0" borderId="0"/>
    <xf numFmtId="0" fontId="1" fillId="0" borderId="0"/>
  </cellStyleXfs>
  <cellXfs count="311">
    <xf numFmtId="0" fontId="0" fillId="0" borderId="0" xfId="0"/>
    <xf numFmtId="49" fontId="0" fillId="0" borderId="0" xfId="0" applyNumberFormat="1"/>
    <xf numFmtId="0" fontId="3" fillId="2" borderId="1" xfId="1" applyFont="1" applyFill="1" applyBorder="1" applyAlignment="1">
      <alignment horizontal="center" vertical="center"/>
    </xf>
    <xf numFmtId="49" fontId="4" fillId="2" borderId="1" xfId="1" applyNumberFormat="1" applyFont="1" applyFill="1" applyBorder="1" applyAlignment="1">
      <alignment vertical="center"/>
    </xf>
    <xf numFmtId="49" fontId="4" fillId="2" borderId="1" xfId="1" applyNumberFormat="1" applyFont="1" applyFill="1" applyBorder="1" applyAlignment="1">
      <alignment horizontal="center" vertical="center"/>
    </xf>
    <xf numFmtId="0" fontId="4" fillId="2" borderId="1" xfId="1" applyFont="1" applyFill="1" applyBorder="1" applyAlignment="1">
      <alignment horizontal="center" vertical="center"/>
    </xf>
    <xf numFmtId="164" fontId="4" fillId="2" borderId="1" xfId="1" applyNumberFormat="1" applyFont="1" applyFill="1" applyBorder="1" applyAlignment="1">
      <alignment horizontal="center" vertical="center"/>
    </xf>
    <xf numFmtId="49" fontId="5" fillId="2" borderId="0" xfId="0" applyNumberFormat="1"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3" borderId="2" xfId="0" applyFill="1" applyBorder="1"/>
    <xf numFmtId="0" fontId="0" fillId="3" borderId="2" xfId="1" applyFont="1" applyFill="1" applyBorder="1" applyAlignment="1">
      <alignment horizontal="center"/>
    </xf>
    <xf numFmtId="49" fontId="1" fillId="3" borderId="2" xfId="1" applyNumberFormat="1" applyFill="1" applyBorder="1" applyAlignment="1" applyProtection="1">
      <alignment vertical="center"/>
      <protection locked="0"/>
    </xf>
    <xf numFmtId="49" fontId="0" fillId="3" borderId="2" xfId="1" applyNumberFormat="1" applyFont="1" applyFill="1" applyBorder="1" applyAlignment="1">
      <alignment horizontal="center" vertical="center"/>
    </xf>
    <xf numFmtId="0" fontId="6" fillId="3" borderId="2" xfId="1" applyFont="1" applyFill="1" applyBorder="1" applyAlignment="1">
      <alignment horizontal="left"/>
    </xf>
    <xf numFmtId="0" fontId="0" fillId="3" borderId="2" xfId="1" applyFont="1" applyFill="1" applyBorder="1"/>
    <xf numFmtId="164" fontId="0" fillId="3" borderId="2" xfId="1" applyNumberFormat="1" applyFont="1" applyFill="1" applyBorder="1" applyAlignment="1">
      <alignment horizontal="center"/>
    </xf>
    <xf numFmtId="0" fontId="1" fillId="3" borderId="2" xfId="1" applyFill="1" applyBorder="1" applyAlignment="1">
      <alignment horizontal="center"/>
    </xf>
    <xf numFmtId="49" fontId="0" fillId="3" borderId="2" xfId="0" applyNumberFormat="1" applyFill="1" applyBorder="1"/>
    <xf numFmtId="0" fontId="0" fillId="3" borderId="0" xfId="0" applyFill="1"/>
    <xf numFmtId="0" fontId="0" fillId="4" borderId="2" xfId="1" applyFont="1" applyFill="1" applyBorder="1" applyAlignment="1">
      <alignment horizontal="center"/>
    </xf>
    <xf numFmtId="49" fontId="0" fillId="4" borderId="2" xfId="1" applyNumberFormat="1" applyFont="1" applyFill="1" applyBorder="1" applyAlignment="1">
      <alignment vertical="center"/>
    </xf>
    <xf numFmtId="49" fontId="0" fillId="4" borderId="2" xfId="1" applyNumberFormat="1" applyFont="1" applyFill="1" applyBorder="1" applyAlignment="1">
      <alignment horizontal="center" vertical="center"/>
    </xf>
    <xf numFmtId="0" fontId="1" fillId="4" borderId="2" xfId="1" applyFill="1" applyBorder="1" applyAlignment="1">
      <alignment horizontal="left" vertical="top"/>
    </xf>
    <xf numFmtId="0" fontId="0" fillId="3" borderId="2" xfId="0" applyFill="1" applyBorder="1" applyAlignment="1">
      <alignment horizontal="center"/>
    </xf>
    <xf numFmtId="49" fontId="0" fillId="3" borderId="2" xfId="1" applyNumberFormat="1" applyFont="1" applyFill="1" applyBorder="1" applyAlignment="1">
      <alignment vertical="center"/>
    </xf>
    <xf numFmtId="0" fontId="6" fillId="4" borderId="2" xfId="1" applyFont="1" applyFill="1" applyBorder="1" applyAlignment="1">
      <alignment horizontal="left"/>
    </xf>
    <xf numFmtId="0" fontId="0" fillId="4" borderId="2" xfId="1" applyFont="1" applyFill="1" applyBorder="1"/>
    <xf numFmtId="0" fontId="1" fillId="3" borderId="2" xfId="1" applyFill="1" applyBorder="1" applyAlignment="1">
      <alignment horizontal="left" vertical="top"/>
    </xf>
    <xf numFmtId="0" fontId="0" fillId="3" borderId="2" xfId="1" applyFont="1" applyFill="1" applyBorder="1" applyAlignment="1">
      <alignment horizontal="center" vertical="center"/>
    </xf>
    <xf numFmtId="0" fontId="0" fillId="3" borderId="2" xfId="1" applyFont="1" applyFill="1" applyBorder="1" applyAlignment="1">
      <alignment horizontal="left"/>
    </xf>
    <xf numFmtId="0" fontId="1" fillId="4" borderId="2" xfId="1" applyFill="1" applyBorder="1" applyAlignment="1">
      <alignment horizontal="center"/>
    </xf>
    <xf numFmtId="49" fontId="0" fillId="3" borderId="2" xfId="0" applyNumberFormat="1" applyFill="1" applyBorder="1" applyAlignment="1">
      <alignment vertical="center" wrapText="1"/>
    </xf>
    <xf numFmtId="0" fontId="7" fillId="3" borderId="2" xfId="1" applyFont="1" applyFill="1" applyBorder="1" applyAlignment="1">
      <alignment horizontal="center"/>
    </xf>
    <xf numFmtId="0" fontId="0" fillId="4" borderId="2" xfId="1" applyFont="1" applyFill="1" applyBorder="1" applyAlignment="1">
      <alignment horizontal="center" vertical="center"/>
    </xf>
    <xf numFmtId="0" fontId="0" fillId="4" borderId="2" xfId="1" applyFont="1" applyFill="1" applyBorder="1" applyAlignment="1">
      <alignment horizontal="left" vertical="center"/>
    </xf>
    <xf numFmtId="0" fontId="0" fillId="5" borderId="0" xfId="0" applyFill="1"/>
    <xf numFmtId="0" fontId="0" fillId="4" borderId="2" xfId="1" applyFont="1" applyFill="1" applyBorder="1" applyAlignment="1">
      <alignment horizontal="left"/>
    </xf>
    <xf numFmtId="0" fontId="6" fillId="4" borderId="2" xfId="1" applyFont="1" applyFill="1" applyBorder="1"/>
    <xf numFmtId="0" fontId="7" fillId="4" borderId="2" xfId="1" applyFont="1" applyFill="1" applyBorder="1" applyAlignment="1">
      <alignment horizontal="center"/>
    </xf>
    <xf numFmtId="0" fontId="0" fillId="3" borderId="2" xfId="1" applyFont="1" applyFill="1" applyBorder="1" applyAlignment="1">
      <alignment horizontal="right"/>
    </xf>
    <xf numFmtId="0" fontId="0" fillId="4" borderId="2" xfId="1" applyFont="1" applyFill="1" applyBorder="1" applyAlignment="1">
      <alignment horizontal="right"/>
    </xf>
    <xf numFmtId="0" fontId="7" fillId="3" borderId="2" xfId="0" applyFont="1" applyFill="1" applyBorder="1" applyAlignment="1">
      <alignment horizontal="center"/>
    </xf>
    <xf numFmtId="0" fontId="1" fillId="3" borderId="2" xfId="1" applyFill="1" applyBorder="1" applyAlignment="1">
      <alignment horizontal="left"/>
    </xf>
    <xf numFmtId="0" fontId="6" fillId="4" borderId="2" xfId="1" applyFont="1" applyFill="1" applyBorder="1" applyAlignment="1">
      <alignment horizontal="left" vertical="top"/>
    </xf>
    <xf numFmtId="0" fontId="1" fillId="4" borderId="2" xfId="1" applyFill="1" applyBorder="1" applyAlignment="1">
      <alignment horizontal="left"/>
    </xf>
    <xf numFmtId="0" fontId="6" fillId="3" borderId="2" xfId="1" applyFont="1" applyFill="1" applyBorder="1" applyAlignment="1">
      <alignment horizontal="left" vertical="top"/>
    </xf>
    <xf numFmtId="49" fontId="0" fillId="3" borderId="2" xfId="0" applyNumberFormat="1" applyFill="1" applyBorder="1" applyAlignment="1">
      <alignment horizontal="center" wrapText="1"/>
    </xf>
    <xf numFmtId="0" fontId="8" fillId="3" borderId="2" xfId="1" applyFont="1" applyFill="1" applyBorder="1" applyAlignment="1">
      <alignment horizontal="center"/>
    </xf>
    <xf numFmtId="0" fontId="0" fillId="6" borderId="2" xfId="1" applyFont="1" applyFill="1" applyBorder="1" applyAlignment="1">
      <alignment horizontal="center"/>
    </xf>
    <xf numFmtId="49" fontId="0" fillId="6" borderId="2" xfId="1" applyNumberFormat="1" applyFont="1" applyFill="1" applyBorder="1" applyAlignment="1">
      <alignment vertical="center"/>
    </xf>
    <xf numFmtId="49" fontId="0" fillId="6" borderId="2" xfId="1" applyNumberFormat="1" applyFont="1" applyFill="1" applyBorder="1" applyAlignment="1">
      <alignment horizontal="center" vertical="center"/>
    </xf>
    <xf numFmtId="0" fontId="1" fillId="6" borderId="2" xfId="1" applyFill="1" applyBorder="1" applyAlignment="1">
      <alignment horizontal="left" vertical="top"/>
    </xf>
    <xf numFmtId="0" fontId="0" fillId="6" borderId="2" xfId="1" applyFont="1" applyFill="1" applyBorder="1" applyAlignment="1">
      <alignment horizontal="left"/>
    </xf>
    <xf numFmtId="164" fontId="0" fillId="6" borderId="2" xfId="1" applyNumberFormat="1" applyFont="1" applyFill="1" applyBorder="1" applyAlignment="1">
      <alignment horizontal="center"/>
    </xf>
    <xf numFmtId="49" fontId="0" fillId="6" borderId="2" xfId="0" applyNumberFormat="1" applyFill="1" applyBorder="1" applyAlignment="1">
      <alignment vertical="center" wrapText="1"/>
    </xf>
    <xf numFmtId="0" fontId="0" fillId="6" borderId="0" xfId="0" applyFill="1"/>
    <xf numFmtId="49" fontId="1" fillId="3" borderId="2" xfId="1" applyNumberFormat="1" applyFill="1" applyBorder="1" applyAlignment="1">
      <alignment vertical="center"/>
    </xf>
    <xf numFmtId="49" fontId="1" fillId="3" borderId="2" xfId="1" applyNumberFormat="1" applyFill="1" applyBorder="1" applyAlignment="1">
      <alignment horizontal="center" vertical="center"/>
    </xf>
    <xf numFmtId="49" fontId="6" fillId="3" borderId="2" xfId="0" applyNumberFormat="1" applyFont="1" applyFill="1" applyBorder="1" applyAlignment="1">
      <alignment wrapText="1"/>
    </xf>
    <xf numFmtId="0" fontId="1" fillId="3" borderId="2" xfId="1" applyFill="1" applyBorder="1" applyAlignment="1">
      <alignment horizontal="left" vertical="center"/>
    </xf>
    <xf numFmtId="0" fontId="7" fillId="3" borderId="2" xfId="1" applyFont="1" applyFill="1" applyBorder="1" applyAlignment="1">
      <alignment horizontal="left" vertical="top"/>
    </xf>
    <xf numFmtId="0" fontId="0" fillId="3" borderId="2" xfId="1" applyFont="1" applyFill="1" applyBorder="1" applyAlignment="1">
      <alignment horizontal="left" vertical="top"/>
    </xf>
    <xf numFmtId="49" fontId="0" fillId="3" borderId="2" xfId="1" quotePrefix="1" applyNumberFormat="1" applyFont="1" applyFill="1" applyBorder="1" applyAlignment="1">
      <alignment horizontal="center" vertical="center"/>
    </xf>
    <xf numFmtId="0" fontId="9" fillId="3" borderId="2" xfId="1" applyFont="1" applyFill="1" applyBorder="1" applyAlignment="1">
      <alignment horizontal="left" vertical="top"/>
    </xf>
    <xf numFmtId="0" fontId="10" fillId="3" borderId="2" xfId="1" applyFont="1" applyFill="1" applyBorder="1" applyAlignment="1">
      <alignment horizontal="left"/>
    </xf>
    <xf numFmtId="0" fontId="7" fillId="3" borderId="2" xfId="1" applyFont="1" applyFill="1" applyBorder="1" applyAlignment="1">
      <alignment horizontal="left"/>
    </xf>
    <xf numFmtId="49" fontId="0" fillId="3" borderId="2" xfId="0" applyNumberFormat="1" applyFill="1" applyBorder="1" applyAlignment="1">
      <alignment wrapText="1"/>
    </xf>
    <xf numFmtId="0" fontId="10" fillId="3" borderId="2" xfId="1" applyFont="1" applyFill="1" applyBorder="1" applyAlignment="1">
      <alignment horizontal="left" vertical="top"/>
    </xf>
    <xf numFmtId="49" fontId="6" fillId="3" borderId="2" xfId="0" applyNumberFormat="1" applyFont="1" applyFill="1" applyBorder="1"/>
    <xf numFmtId="49" fontId="1" fillId="3" borderId="2" xfId="1" quotePrefix="1" applyNumberFormat="1" applyFill="1" applyBorder="1" applyAlignment="1">
      <alignment horizontal="center" vertical="center"/>
    </xf>
    <xf numFmtId="49" fontId="0" fillId="3" borderId="2" xfId="0" applyNumberFormat="1" applyFill="1" applyBorder="1" applyAlignment="1">
      <alignment horizontal="center"/>
    </xf>
    <xf numFmtId="49" fontId="7" fillId="3" borderId="2" xfId="0" applyNumberFormat="1" applyFont="1" applyFill="1" applyBorder="1"/>
    <xf numFmtId="164" fontId="0" fillId="3" borderId="2" xfId="0" applyNumberFormat="1" applyFill="1" applyBorder="1" applyAlignment="1">
      <alignment horizontal="center"/>
    </xf>
    <xf numFmtId="0" fontId="1" fillId="3" borderId="2" xfId="0" applyFont="1" applyFill="1" applyBorder="1" applyAlignment="1">
      <alignment horizontal="center"/>
    </xf>
    <xf numFmtId="49" fontId="0" fillId="3" borderId="2" xfId="1" applyNumberFormat="1" applyFont="1" applyFill="1" applyBorder="1" applyAlignment="1">
      <alignment horizontal="center"/>
    </xf>
    <xf numFmtId="0" fontId="0" fillId="3" borderId="2" xfId="0" applyFill="1" applyBorder="1" applyAlignment="1">
      <alignment horizontal="left"/>
    </xf>
    <xf numFmtId="0" fontId="11" fillId="3" borderId="2" xfId="0" applyFont="1" applyFill="1" applyBorder="1"/>
    <xf numFmtId="0" fontId="0" fillId="3" borderId="3" xfId="1" applyFont="1" applyFill="1" applyBorder="1" applyAlignment="1">
      <alignment horizontal="center"/>
    </xf>
    <xf numFmtId="49" fontId="1" fillId="3" borderId="2" xfId="0" applyNumberFormat="1" applyFont="1" applyFill="1" applyBorder="1"/>
    <xf numFmtId="49" fontId="1" fillId="3" borderId="2" xfId="0" applyNumberFormat="1" applyFont="1" applyFill="1" applyBorder="1" applyAlignment="1">
      <alignment horizontal="center"/>
    </xf>
    <xf numFmtId="49" fontId="0" fillId="3" borderId="3" xfId="0" applyNumberFormat="1" applyFill="1" applyBorder="1" applyAlignment="1">
      <alignment vertical="center" wrapText="1"/>
    </xf>
    <xf numFmtId="0" fontId="0" fillId="7" borderId="2" xfId="0" applyFill="1" applyBorder="1"/>
    <xf numFmtId="0" fontId="0" fillId="7" borderId="2" xfId="0" applyFill="1" applyBorder="1" applyAlignment="1">
      <alignment horizontal="center"/>
    </xf>
    <xf numFmtId="49" fontId="0" fillId="7" borderId="2" xfId="0" quotePrefix="1" applyNumberFormat="1" applyFill="1" applyBorder="1"/>
    <xf numFmtId="49" fontId="0" fillId="7" borderId="2" xfId="0" quotePrefix="1" applyNumberFormat="1" applyFill="1" applyBorder="1" applyAlignment="1">
      <alignment horizontal="center"/>
    </xf>
    <xf numFmtId="0" fontId="6" fillId="7" borderId="2" xfId="0" applyFont="1" applyFill="1" applyBorder="1" applyAlignment="1">
      <alignment horizontal="left" vertical="top"/>
    </xf>
    <xf numFmtId="0" fontId="0" fillId="7" borderId="2" xfId="0" applyFill="1" applyBorder="1" applyAlignment="1">
      <alignment horizontal="left"/>
    </xf>
    <xf numFmtId="0" fontId="7" fillId="7" borderId="2" xfId="0" applyFont="1" applyFill="1" applyBorder="1" applyAlignment="1">
      <alignment horizontal="left"/>
    </xf>
    <xf numFmtId="164" fontId="0" fillId="7" borderId="2" xfId="0" applyNumberFormat="1" applyFill="1" applyBorder="1" applyAlignment="1">
      <alignment horizontal="center"/>
    </xf>
    <xf numFmtId="0" fontId="0" fillId="7" borderId="2" xfId="1" applyFont="1" applyFill="1" applyBorder="1" applyAlignment="1">
      <alignment horizontal="center"/>
    </xf>
    <xf numFmtId="0" fontId="7" fillId="7" borderId="2" xfId="0" applyFont="1" applyFill="1" applyBorder="1" applyAlignment="1">
      <alignment horizontal="center"/>
    </xf>
    <xf numFmtId="49" fontId="9" fillId="6" borderId="3" xfId="0" applyNumberFormat="1" applyFont="1" applyFill="1" applyBorder="1" applyAlignment="1">
      <alignment horizontal="center" vertical="center" wrapText="1"/>
    </xf>
    <xf numFmtId="49" fontId="0" fillId="7" borderId="2" xfId="0" applyNumberFormat="1" applyFill="1" applyBorder="1"/>
    <xf numFmtId="0" fontId="0" fillId="7" borderId="2" xfId="0" applyFill="1" applyBorder="1" applyAlignment="1">
      <alignment horizontal="left" vertical="top"/>
    </xf>
    <xf numFmtId="0" fontId="9" fillId="6" borderId="3" xfId="0" applyFont="1" applyFill="1" applyBorder="1" applyAlignment="1">
      <alignment horizontal="center"/>
    </xf>
    <xf numFmtId="0" fontId="0" fillId="7" borderId="2" xfId="0" quotePrefix="1" applyFill="1" applyBorder="1" applyAlignment="1">
      <alignment horizontal="left" vertical="top"/>
    </xf>
    <xf numFmtId="0" fontId="0" fillId="7" borderId="2" xfId="0" quotePrefix="1" applyFill="1" applyBorder="1" applyAlignment="1">
      <alignment horizontal="center"/>
    </xf>
    <xf numFmtId="164" fontId="0" fillId="7" borderId="2" xfId="0" quotePrefix="1" applyNumberFormat="1" applyFill="1" applyBorder="1" applyAlignment="1">
      <alignment horizontal="center"/>
    </xf>
    <xf numFmtId="0" fontId="7" fillId="7" borderId="2" xfId="0" quotePrefix="1" applyFont="1" applyFill="1" applyBorder="1" applyAlignment="1">
      <alignment horizontal="center"/>
    </xf>
    <xf numFmtId="0" fontId="0" fillId="8" borderId="2" xfId="1" applyFont="1" applyFill="1" applyBorder="1" applyAlignment="1">
      <alignment horizontal="center"/>
    </xf>
    <xf numFmtId="49" fontId="1" fillId="7" borderId="2" xfId="0" applyNumberFormat="1" applyFont="1" applyFill="1" applyBorder="1" applyAlignment="1">
      <alignment vertical="center" wrapText="1"/>
    </xf>
    <xf numFmtId="49" fontId="12" fillId="7" borderId="2" xfId="0" applyNumberFormat="1" applyFont="1" applyFill="1" applyBorder="1" applyAlignment="1">
      <alignment vertical="center" wrapText="1"/>
    </xf>
    <xf numFmtId="0" fontId="1" fillId="7" borderId="2" xfId="0" quotePrefix="1" applyFont="1" applyFill="1" applyBorder="1" applyAlignment="1">
      <alignment horizontal="center"/>
    </xf>
    <xf numFmtId="49" fontId="1" fillId="7" borderId="2" xfId="0" applyNumberFormat="1" applyFont="1" applyFill="1" applyBorder="1" applyAlignment="1">
      <alignment vertical="center"/>
    </xf>
    <xf numFmtId="164" fontId="1" fillId="7" borderId="2" xfId="0" applyNumberFormat="1" applyFont="1" applyFill="1" applyBorder="1" applyAlignment="1">
      <alignment horizontal="center" vertical="center" wrapText="1"/>
    </xf>
    <xf numFmtId="0" fontId="1" fillId="7" borderId="2" xfId="1" applyFill="1" applyBorder="1" applyAlignment="1">
      <alignment horizontal="center"/>
    </xf>
    <xf numFmtId="0" fontId="1" fillId="8" borderId="2" xfId="1" applyFill="1" applyBorder="1" applyAlignment="1">
      <alignment horizontal="center"/>
    </xf>
    <xf numFmtId="49" fontId="1" fillId="8" borderId="2" xfId="0" applyNumberFormat="1" applyFont="1" applyFill="1" applyBorder="1" applyAlignment="1">
      <alignment horizontal="center"/>
    </xf>
    <xf numFmtId="49" fontId="9" fillId="6" borderId="3" xfId="0" applyNumberFormat="1" applyFont="1" applyFill="1" applyBorder="1" applyAlignment="1">
      <alignment horizontal="center"/>
    </xf>
    <xf numFmtId="49" fontId="0" fillId="7" borderId="2" xfId="0" applyNumberFormat="1" applyFill="1" applyBorder="1" applyAlignment="1">
      <alignment horizontal="center" wrapText="1"/>
    </xf>
    <xf numFmtId="49" fontId="0" fillId="7" borderId="2" xfId="0" applyNumberFormat="1" applyFill="1" applyBorder="1" applyAlignment="1">
      <alignment wrapText="1"/>
    </xf>
    <xf numFmtId="0" fontId="1" fillId="7" borderId="2" xfId="0" applyFont="1" applyFill="1" applyBorder="1" applyAlignment="1">
      <alignment horizontal="left" vertical="top"/>
    </xf>
    <xf numFmtId="49" fontId="0" fillId="7" borderId="2" xfId="0" applyNumberFormat="1" applyFill="1" applyBorder="1" applyAlignment="1">
      <alignment horizontal="center"/>
    </xf>
    <xf numFmtId="49" fontId="0" fillId="7" borderId="0" xfId="0" applyNumberFormat="1" applyFill="1" applyAlignment="1">
      <alignment horizontal="center" wrapText="1"/>
    </xf>
    <xf numFmtId="49" fontId="7" fillId="7" borderId="0" xfId="0" applyNumberFormat="1" applyFont="1" applyFill="1" applyAlignment="1">
      <alignment wrapText="1"/>
    </xf>
    <xf numFmtId="49" fontId="9" fillId="6" borderId="3" xfId="0" quotePrefix="1" applyNumberFormat="1" applyFont="1" applyFill="1" applyBorder="1" applyAlignment="1">
      <alignment horizontal="center" vertical="center" wrapText="1"/>
    </xf>
    <xf numFmtId="49" fontId="0" fillId="7" borderId="0" xfId="0" applyNumberFormat="1" applyFill="1" applyAlignment="1">
      <alignment wrapText="1"/>
    </xf>
    <xf numFmtId="49" fontId="1" fillId="7" borderId="0" xfId="0" applyNumberFormat="1" applyFont="1" applyFill="1" applyAlignment="1">
      <alignment horizontal="center"/>
    </xf>
    <xf numFmtId="49" fontId="0" fillId="8" borderId="2" xfId="0" applyNumberFormat="1" applyFill="1" applyBorder="1" applyAlignment="1">
      <alignment horizontal="center"/>
    </xf>
    <xf numFmtId="49" fontId="1" fillId="7" borderId="2" xfId="0" quotePrefix="1" applyNumberFormat="1" applyFont="1" applyFill="1" applyBorder="1" applyAlignment="1">
      <alignment horizontal="center"/>
    </xf>
    <xf numFmtId="0" fontId="2" fillId="6" borderId="0" xfId="0" applyFont="1" applyFill="1"/>
    <xf numFmtId="0" fontId="8" fillId="7" borderId="2" xfId="0" applyFont="1" applyFill="1" applyBorder="1" applyAlignment="1">
      <alignment horizontal="left"/>
    </xf>
    <xf numFmtId="0" fontId="1" fillId="7" borderId="2" xfId="0" applyFont="1" applyFill="1" applyBorder="1" applyAlignment="1">
      <alignment horizontal="center"/>
    </xf>
    <xf numFmtId="49" fontId="1" fillId="7" borderId="2" xfId="0" applyNumberFormat="1" applyFont="1" applyFill="1" applyBorder="1" applyAlignment="1">
      <alignment wrapText="1"/>
    </xf>
    <xf numFmtId="49" fontId="1" fillId="7" borderId="2" xfId="0" applyNumberFormat="1" applyFont="1" applyFill="1" applyBorder="1" applyAlignment="1">
      <alignment horizontal="center" wrapText="1"/>
    </xf>
    <xf numFmtId="0" fontId="1" fillId="7" borderId="2" xfId="0" applyFont="1" applyFill="1" applyBorder="1" applyAlignment="1">
      <alignment horizontal="left"/>
    </xf>
    <xf numFmtId="164" fontId="1" fillId="7" borderId="2" xfId="0" applyNumberFormat="1" applyFont="1" applyFill="1" applyBorder="1" applyAlignment="1">
      <alignment horizontal="center"/>
    </xf>
    <xf numFmtId="0" fontId="1" fillId="6" borderId="3" xfId="0" applyFont="1" applyFill="1" applyBorder="1" applyAlignment="1">
      <alignment horizontal="center"/>
    </xf>
    <xf numFmtId="0" fontId="1" fillId="0" borderId="0" xfId="0" applyFont="1"/>
    <xf numFmtId="49" fontId="6" fillId="7" borderId="2" xfId="0" applyNumberFormat="1" applyFont="1" applyFill="1" applyBorder="1" applyAlignment="1">
      <alignment wrapText="1"/>
    </xf>
    <xf numFmtId="49" fontId="9" fillId="7" borderId="0" xfId="0" applyNumberFormat="1" applyFont="1" applyFill="1" applyAlignment="1">
      <alignment wrapText="1"/>
    </xf>
    <xf numFmtId="49" fontId="0" fillId="7" borderId="2" xfId="0" applyNumberFormat="1" applyFill="1" applyBorder="1" applyAlignment="1">
      <alignment horizontal="left" vertical="top"/>
    </xf>
    <xf numFmtId="0" fontId="6" fillId="7" borderId="2" xfId="0" quotePrefix="1" applyFont="1" applyFill="1" applyBorder="1" applyAlignment="1">
      <alignment horizontal="left" vertical="top"/>
    </xf>
    <xf numFmtId="49" fontId="6" fillId="7" borderId="2" xfId="0" applyNumberFormat="1" applyFont="1" applyFill="1" applyBorder="1" applyAlignment="1">
      <alignment horizontal="left" vertical="top"/>
    </xf>
    <xf numFmtId="49" fontId="8" fillId="6" borderId="3" xfId="0" applyNumberFormat="1" applyFont="1" applyFill="1" applyBorder="1" applyAlignment="1">
      <alignment horizontal="center"/>
    </xf>
    <xf numFmtId="49" fontId="0" fillId="7" borderId="2" xfId="0" applyNumberFormat="1" applyFill="1" applyBorder="1" applyAlignment="1">
      <alignment horizontal="left"/>
    </xf>
    <xf numFmtId="0" fontId="14" fillId="7" borderId="0" xfId="0" applyFont="1" applyFill="1" applyAlignment="1">
      <alignment horizontal="left"/>
    </xf>
    <xf numFmtId="0" fontId="14" fillId="7" borderId="2" xfId="0" applyFont="1" applyFill="1" applyBorder="1" applyAlignment="1">
      <alignment horizontal="center"/>
    </xf>
    <xf numFmtId="49" fontId="0" fillId="9" borderId="2" xfId="0" applyNumberFormat="1" applyFill="1" applyBorder="1" applyAlignment="1">
      <alignment horizontal="left"/>
    </xf>
    <xf numFmtId="49" fontId="0" fillId="7" borderId="2" xfId="1" applyNumberFormat="1" applyFont="1" applyFill="1" applyBorder="1" applyAlignment="1">
      <alignment vertical="center"/>
    </xf>
    <xf numFmtId="0" fontId="0" fillId="10" borderId="2" xfId="1" applyFont="1" applyFill="1" applyBorder="1" applyAlignment="1">
      <alignment horizontal="center"/>
    </xf>
    <xf numFmtId="49" fontId="1" fillId="10" borderId="2" xfId="1" applyNumberFormat="1" applyFill="1" applyBorder="1" applyAlignment="1" applyProtection="1">
      <alignment vertical="center"/>
      <protection locked="0"/>
    </xf>
    <xf numFmtId="49" fontId="0" fillId="10" borderId="2" xfId="1" applyNumberFormat="1" applyFont="1" applyFill="1" applyBorder="1" applyAlignment="1">
      <alignment horizontal="center" vertical="center"/>
    </xf>
    <xf numFmtId="0" fontId="6" fillId="10" borderId="2" xfId="1" applyFont="1" applyFill="1" applyBorder="1" applyAlignment="1">
      <alignment horizontal="left"/>
    </xf>
    <xf numFmtId="0" fontId="0" fillId="10" borderId="2" xfId="0" applyFill="1" applyBorder="1"/>
    <xf numFmtId="164" fontId="0" fillId="10" borderId="2" xfId="1" applyNumberFormat="1" applyFont="1" applyFill="1" applyBorder="1" applyAlignment="1">
      <alignment horizontal="center"/>
    </xf>
    <xf numFmtId="0" fontId="15" fillId="10" borderId="2" xfId="0" applyFont="1" applyFill="1" applyBorder="1" applyAlignment="1">
      <alignment horizontal="center"/>
    </xf>
    <xf numFmtId="49" fontId="16" fillId="10" borderId="2" xfId="0" applyNumberFormat="1" applyFont="1" applyFill="1" applyBorder="1" applyAlignment="1">
      <alignment horizontal="center"/>
    </xf>
    <xf numFmtId="0" fontId="0" fillId="11" borderId="2" xfId="1" applyFont="1" applyFill="1" applyBorder="1" applyAlignment="1">
      <alignment horizontal="center"/>
    </xf>
    <xf numFmtId="49" fontId="0" fillId="11" borderId="2" xfId="1" applyNumberFormat="1" applyFont="1" applyFill="1" applyBorder="1" applyAlignment="1">
      <alignment vertical="center"/>
    </xf>
    <xf numFmtId="49" fontId="0" fillId="11" borderId="2" xfId="1" applyNumberFormat="1" applyFont="1" applyFill="1" applyBorder="1" applyAlignment="1">
      <alignment horizontal="center" vertical="center"/>
    </xf>
    <xf numFmtId="0" fontId="1" fillId="11" borderId="2" xfId="1" applyFill="1" applyBorder="1" applyAlignment="1">
      <alignment horizontal="left" vertical="top"/>
    </xf>
    <xf numFmtId="0" fontId="0" fillId="10" borderId="2" xfId="0" applyFill="1" applyBorder="1" applyAlignment="1">
      <alignment horizontal="center"/>
    </xf>
    <xf numFmtId="0" fontId="17" fillId="10" borderId="2" xfId="0" applyFont="1" applyFill="1" applyBorder="1"/>
    <xf numFmtId="0" fontId="18" fillId="10" borderId="2" xfId="0" applyFont="1" applyFill="1" applyBorder="1"/>
    <xf numFmtId="49" fontId="0" fillId="10" borderId="2" xfId="1" applyNumberFormat="1" applyFont="1" applyFill="1" applyBorder="1" applyAlignment="1">
      <alignment vertical="center"/>
    </xf>
    <xf numFmtId="0" fontId="7" fillId="10" borderId="2" xfId="0" applyFont="1" applyFill="1" applyBorder="1"/>
    <xf numFmtId="0" fontId="9" fillId="10" borderId="2" xfId="0" applyFont="1" applyFill="1" applyBorder="1"/>
    <xf numFmtId="0" fontId="1" fillId="11" borderId="2" xfId="1" applyFill="1" applyBorder="1" applyAlignment="1">
      <alignment horizontal="left"/>
    </xf>
    <xf numFmtId="0" fontId="1" fillId="10" borderId="2" xfId="1" applyFill="1" applyBorder="1" applyAlignment="1">
      <alignment horizontal="left" vertical="top"/>
    </xf>
    <xf numFmtId="0" fontId="0" fillId="10" borderId="2" xfId="1" applyFont="1" applyFill="1" applyBorder="1" applyAlignment="1">
      <alignment horizontal="center" vertical="center"/>
    </xf>
    <xf numFmtId="0" fontId="6" fillId="11" borderId="2" xfId="1" applyFont="1" applyFill="1" applyBorder="1" applyAlignment="1">
      <alignment horizontal="left"/>
    </xf>
    <xf numFmtId="0" fontId="7" fillId="10" borderId="2" xfId="1" applyFont="1" applyFill="1" applyBorder="1" applyAlignment="1">
      <alignment horizontal="center"/>
    </xf>
    <xf numFmtId="0" fontId="0" fillId="11" borderId="2" xfId="1" applyFont="1" applyFill="1" applyBorder="1" applyAlignment="1">
      <alignment horizontal="center" vertical="center"/>
    </xf>
    <xf numFmtId="0" fontId="6" fillId="11" borderId="2" xfId="1" applyFont="1" applyFill="1" applyBorder="1" applyAlignment="1">
      <alignment horizontal="left" vertical="top"/>
    </xf>
    <xf numFmtId="0" fontId="6" fillId="10" borderId="2" xfId="1" applyFont="1" applyFill="1" applyBorder="1" applyAlignment="1">
      <alignment horizontal="left" vertical="top"/>
    </xf>
    <xf numFmtId="0" fontId="1" fillId="11" borderId="2" xfId="1" applyFill="1" applyBorder="1"/>
    <xf numFmtId="0" fontId="7" fillId="11" borderId="2" xfId="1" applyFont="1" applyFill="1" applyBorder="1" applyAlignment="1">
      <alignment horizontal="center"/>
    </xf>
    <xf numFmtId="0" fontId="1" fillId="11" borderId="2" xfId="1" applyFill="1" applyBorder="1" applyAlignment="1">
      <alignment horizontal="center"/>
    </xf>
    <xf numFmtId="0" fontId="1" fillId="10" borderId="2" xfId="1" applyFill="1" applyBorder="1" applyAlignment="1">
      <alignment horizontal="left"/>
    </xf>
    <xf numFmtId="0" fontId="7" fillId="10" borderId="2" xfId="0" applyFont="1" applyFill="1" applyBorder="1" applyAlignment="1">
      <alignment horizontal="center"/>
    </xf>
    <xf numFmtId="49" fontId="0" fillId="10" borderId="2" xfId="0" applyNumberFormat="1" applyFill="1" applyBorder="1"/>
    <xf numFmtId="0" fontId="1" fillId="10" borderId="2" xfId="1" applyFill="1" applyBorder="1" applyAlignment="1">
      <alignment horizontal="center"/>
    </xf>
    <xf numFmtId="0" fontId="19" fillId="10" borderId="2" xfId="1" applyFont="1" applyFill="1" applyBorder="1" applyAlignment="1">
      <alignment horizontal="center"/>
    </xf>
    <xf numFmtId="0" fontId="0" fillId="12" borderId="2" xfId="0" applyFill="1" applyBorder="1" applyAlignment="1">
      <alignment horizontal="center"/>
    </xf>
    <xf numFmtId="49" fontId="0" fillId="12" borderId="2" xfId="0" quotePrefix="1" applyNumberFormat="1" applyFill="1" applyBorder="1" applyAlignment="1">
      <alignment vertical="center"/>
    </xf>
    <xf numFmtId="49" fontId="0" fillId="12" borderId="2" xfId="0" quotePrefix="1" applyNumberFormat="1" applyFill="1" applyBorder="1" applyAlignment="1">
      <alignment horizontal="center" vertical="center"/>
    </xf>
    <xf numFmtId="0" fontId="20" fillId="12" borderId="2" xfId="0" applyFont="1" applyFill="1" applyBorder="1" applyAlignment="1">
      <alignment horizontal="left" vertical="center"/>
    </xf>
    <xf numFmtId="0" fontId="0" fillId="12" borderId="2" xfId="0" applyFill="1" applyBorder="1"/>
    <xf numFmtId="0" fontId="0" fillId="12" borderId="2" xfId="0" applyFill="1" applyBorder="1" applyAlignment="1">
      <alignment horizontal="left"/>
    </xf>
    <xf numFmtId="164" fontId="0" fillId="12" borderId="2" xfId="0" applyNumberFormat="1" applyFill="1" applyBorder="1" applyAlignment="1">
      <alignment horizontal="center" vertical="center"/>
    </xf>
    <xf numFmtId="0" fontId="0" fillId="12" borderId="2" xfId="1" applyFont="1" applyFill="1" applyBorder="1" applyAlignment="1">
      <alignment horizontal="center"/>
    </xf>
    <xf numFmtId="49" fontId="0" fillId="12" borderId="2" xfId="0" applyNumberFormat="1" applyFill="1" applyBorder="1"/>
    <xf numFmtId="0" fontId="0" fillId="12" borderId="2" xfId="0" applyFill="1" applyBorder="1" applyAlignment="1">
      <alignment horizontal="left" vertical="center"/>
    </xf>
    <xf numFmtId="49" fontId="0" fillId="12" borderId="2" xfId="0" quotePrefix="1" applyNumberFormat="1" applyFill="1" applyBorder="1"/>
    <xf numFmtId="49" fontId="0" fillId="12" borderId="2" xfId="0" quotePrefix="1" applyNumberFormat="1" applyFill="1" applyBorder="1" applyAlignment="1">
      <alignment horizontal="center"/>
    </xf>
    <xf numFmtId="0" fontId="0" fillId="12" borderId="4" xfId="0" applyFill="1" applyBorder="1" applyAlignment="1">
      <alignment horizontal="center"/>
    </xf>
    <xf numFmtId="0" fontId="0" fillId="13" borderId="2" xfId="1" applyFont="1" applyFill="1" applyBorder="1" applyAlignment="1">
      <alignment horizontal="center"/>
    </xf>
    <xf numFmtId="0" fontId="1" fillId="13" borderId="2" xfId="1" applyFill="1" applyBorder="1" applyAlignment="1">
      <alignment horizontal="center"/>
    </xf>
    <xf numFmtId="0" fontId="7" fillId="12" borderId="2" xfId="0" applyFont="1" applyFill="1" applyBorder="1" applyAlignment="1">
      <alignment horizontal="center"/>
    </xf>
    <xf numFmtId="0" fontId="1" fillId="12" borderId="2" xfId="0" applyFont="1" applyFill="1" applyBorder="1" applyAlignment="1">
      <alignment horizontal="center"/>
    </xf>
    <xf numFmtId="0" fontId="6" fillId="12" borderId="2" xfId="0" applyFont="1" applyFill="1" applyBorder="1" applyAlignment="1">
      <alignment horizontal="left" vertical="center"/>
    </xf>
    <xf numFmtId="49" fontId="0" fillId="13" borderId="2" xfId="1" applyNumberFormat="1" applyFont="1" applyFill="1" applyBorder="1" applyAlignment="1">
      <alignment vertical="center"/>
    </xf>
    <xf numFmtId="49" fontId="0" fillId="13" borderId="2" xfId="1" applyNumberFormat="1" applyFont="1" applyFill="1" applyBorder="1" applyAlignment="1">
      <alignment horizontal="center" vertical="center"/>
    </xf>
    <xf numFmtId="0" fontId="6" fillId="13" borderId="2" xfId="1" applyFont="1" applyFill="1" applyBorder="1" applyAlignment="1">
      <alignment horizontal="left" vertical="top"/>
    </xf>
    <xf numFmtId="0" fontId="0" fillId="13" borderId="2" xfId="1" applyFont="1" applyFill="1" applyBorder="1" applyAlignment="1">
      <alignment horizontal="left"/>
    </xf>
    <xf numFmtId="164" fontId="0" fillId="12" borderId="2" xfId="1" applyNumberFormat="1" applyFont="1" applyFill="1" applyBorder="1" applyAlignment="1">
      <alignment horizontal="center"/>
    </xf>
    <xf numFmtId="49" fontId="0" fillId="12" borderId="2" xfId="1" applyNumberFormat="1" applyFont="1" applyFill="1" applyBorder="1" applyAlignment="1">
      <alignment vertical="center"/>
    </xf>
    <xf numFmtId="49" fontId="0" fillId="12" borderId="2" xfId="1" applyNumberFormat="1" applyFont="1" applyFill="1" applyBorder="1" applyAlignment="1">
      <alignment horizontal="center" vertical="center"/>
    </xf>
    <xf numFmtId="0" fontId="1" fillId="12" borderId="2" xfId="1" applyFill="1" applyBorder="1" applyAlignment="1">
      <alignment horizontal="left" vertical="top"/>
    </xf>
    <xf numFmtId="0" fontId="0" fillId="12" borderId="2" xfId="1" applyFont="1" applyFill="1" applyBorder="1" applyAlignment="1">
      <alignment horizontal="left"/>
    </xf>
    <xf numFmtId="49" fontId="0" fillId="12" borderId="2" xfId="1" quotePrefix="1" applyNumberFormat="1" applyFont="1" applyFill="1" applyBorder="1" applyAlignment="1">
      <alignment horizontal="center" vertical="center"/>
    </xf>
    <xf numFmtId="0" fontId="6" fillId="12" borderId="2" xfId="0" quotePrefix="1" applyFont="1" applyFill="1" applyBorder="1" applyAlignment="1">
      <alignment horizontal="left" vertical="top"/>
    </xf>
    <xf numFmtId="0" fontId="0" fillId="12" borderId="2" xfId="0" quotePrefix="1" applyFill="1" applyBorder="1" applyAlignment="1">
      <alignment horizontal="center"/>
    </xf>
    <xf numFmtId="164" fontId="0" fillId="12" borderId="2" xfId="0" applyNumberFormat="1" applyFill="1" applyBorder="1" applyAlignment="1">
      <alignment horizontal="center"/>
    </xf>
    <xf numFmtId="0" fontId="0" fillId="12" borderId="2" xfId="0" applyFill="1" applyBorder="1" applyAlignment="1">
      <alignment horizontal="left" vertical="top"/>
    </xf>
    <xf numFmtId="0" fontId="1" fillId="12" borderId="2" xfId="1" applyFill="1" applyBorder="1" applyAlignment="1">
      <alignment horizontal="center"/>
    </xf>
    <xf numFmtId="49" fontId="0" fillId="12" borderId="2" xfId="0" applyNumberFormat="1" applyFill="1" applyBorder="1" applyAlignment="1">
      <alignment horizontal="center"/>
    </xf>
    <xf numFmtId="49" fontId="6" fillId="12" borderId="2" xfId="0" applyNumberFormat="1" applyFont="1" applyFill="1" applyBorder="1" applyAlignment="1">
      <alignment horizontal="left" vertical="top"/>
    </xf>
    <xf numFmtId="49" fontId="0" fillId="12" borderId="2" xfId="0" applyNumberFormat="1" applyFill="1" applyBorder="1" applyAlignment="1">
      <alignment horizontal="left" vertical="top"/>
    </xf>
    <xf numFmtId="0" fontId="6" fillId="12" borderId="2" xfId="0" applyFont="1" applyFill="1" applyBorder="1" applyAlignment="1">
      <alignment horizontal="left" vertical="top"/>
    </xf>
    <xf numFmtId="0" fontId="0" fillId="12" borderId="1" xfId="0" applyFill="1" applyBorder="1" applyAlignment="1">
      <alignment horizontal="center"/>
    </xf>
    <xf numFmtId="0" fontId="6" fillId="12" borderId="2" xfId="0" applyFont="1" applyFill="1" applyBorder="1"/>
    <xf numFmtId="0" fontId="6" fillId="12" borderId="2" xfId="1" applyFont="1" applyFill="1" applyBorder="1" applyAlignment="1">
      <alignment horizontal="left" vertical="top"/>
    </xf>
    <xf numFmtId="49" fontId="0" fillId="12" borderId="2" xfId="1" applyNumberFormat="1" applyFont="1" applyFill="1" applyBorder="1"/>
    <xf numFmtId="49" fontId="0" fillId="12" borderId="2" xfId="1" applyNumberFormat="1" applyFont="1" applyFill="1" applyBorder="1" applyAlignment="1">
      <alignment horizontal="center"/>
    </xf>
    <xf numFmtId="0" fontId="0" fillId="12" borderId="3" xfId="1" applyFont="1" applyFill="1" applyBorder="1" applyAlignment="1">
      <alignment horizontal="left"/>
    </xf>
    <xf numFmtId="0" fontId="0" fillId="12" borderId="3" xfId="0" applyFill="1" applyBorder="1" applyAlignment="1">
      <alignment horizontal="left"/>
    </xf>
    <xf numFmtId="49" fontId="0" fillId="12" borderId="1" xfId="0" applyNumberFormat="1" applyFill="1" applyBorder="1"/>
    <xf numFmtId="49" fontId="0" fillId="12" borderId="1" xfId="0" applyNumberFormat="1" applyFill="1" applyBorder="1" applyAlignment="1">
      <alignment horizontal="center"/>
    </xf>
    <xf numFmtId="0" fontId="0" fillId="12" borderId="1" xfId="0" applyFill="1" applyBorder="1" applyAlignment="1">
      <alignment horizontal="left" vertical="top"/>
    </xf>
    <xf numFmtId="0" fontId="0" fillId="12" borderId="5" xfId="0" applyFill="1" applyBorder="1" applyAlignment="1">
      <alignment horizontal="left"/>
    </xf>
    <xf numFmtId="164" fontId="0" fillId="12" borderId="1" xfId="0" applyNumberFormat="1" applyFill="1" applyBorder="1" applyAlignment="1">
      <alignment horizontal="center"/>
    </xf>
    <xf numFmtId="0" fontId="0" fillId="12" borderId="1" xfId="0" applyFill="1" applyBorder="1"/>
    <xf numFmtId="49" fontId="0" fillId="12" borderId="2" xfId="0" applyNumberFormat="1" applyFill="1" applyBorder="1" applyAlignment="1">
      <alignment horizontal="left"/>
    </xf>
    <xf numFmtId="0" fontId="7" fillId="12" borderId="2" xfId="0" applyFont="1" applyFill="1" applyBorder="1" applyAlignment="1">
      <alignment horizontal="left"/>
    </xf>
    <xf numFmtId="0" fontId="9" fillId="12" borderId="2" xfId="0" applyFont="1" applyFill="1" applyBorder="1" applyAlignment="1">
      <alignment horizontal="center"/>
    </xf>
    <xf numFmtId="49" fontId="1" fillId="12" borderId="2" xfId="0" applyNumberFormat="1" applyFont="1" applyFill="1" applyBorder="1"/>
    <xf numFmtId="49" fontId="1" fillId="12" borderId="2" xfId="0" applyNumberFormat="1" applyFont="1" applyFill="1" applyBorder="1" applyAlignment="1">
      <alignment horizontal="left"/>
    </xf>
    <xf numFmtId="49" fontId="1" fillId="12" borderId="2" xfId="0" applyNumberFormat="1" applyFont="1" applyFill="1" applyBorder="1" applyAlignment="1">
      <alignment horizontal="left" vertical="top"/>
    </xf>
    <xf numFmtId="0" fontId="1" fillId="12" borderId="2" xfId="0" applyFont="1" applyFill="1" applyBorder="1" applyAlignment="1">
      <alignment horizontal="left"/>
    </xf>
    <xf numFmtId="164" fontId="1" fillId="12" borderId="2" xfId="0" applyNumberFormat="1" applyFont="1" applyFill="1" applyBorder="1" applyAlignment="1">
      <alignment horizontal="center"/>
    </xf>
    <xf numFmtId="0" fontId="1" fillId="5" borderId="0" xfId="0" applyFont="1" applyFill="1"/>
    <xf numFmtId="49" fontId="1" fillId="12" borderId="2" xfId="0" applyNumberFormat="1" applyFont="1" applyFill="1" applyBorder="1" applyAlignment="1">
      <alignment horizontal="center"/>
    </xf>
    <xf numFmtId="49" fontId="6" fillId="12" borderId="2" xfId="0" applyNumberFormat="1" applyFont="1" applyFill="1" applyBorder="1"/>
    <xf numFmtId="0" fontId="1" fillId="12" borderId="2" xfId="0" applyFont="1" applyFill="1" applyBorder="1"/>
    <xf numFmtId="0" fontId="21" fillId="12" borderId="2" xfId="0" applyFont="1" applyFill="1" applyBorder="1" applyAlignment="1">
      <alignment horizontal="left" wrapText="1"/>
    </xf>
    <xf numFmtId="164" fontId="21" fillId="12" borderId="2" xfId="0" applyNumberFormat="1" applyFont="1" applyFill="1" applyBorder="1" applyAlignment="1">
      <alignment horizontal="center"/>
    </xf>
    <xf numFmtId="0" fontId="21" fillId="12" borderId="2" xfId="0" applyFont="1" applyFill="1" applyBorder="1" applyAlignment="1">
      <alignment horizontal="center"/>
    </xf>
    <xf numFmtId="0" fontId="21" fillId="12" borderId="2" xfId="0" applyFont="1" applyFill="1" applyBorder="1" applyAlignment="1">
      <alignment horizontal="center" wrapText="1"/>
    </xf>
    <xf numFmtId="0" fontId="1" fillId="0" borderId="0" xfId="0" applyFont="1" applyAlignment="1">
      <alignment horizontal="center"/>
    </xf>
    <xf numFmtId="49" fontId="1" fillId="0" borderId="0" xfId="0" applyNumberFormat="1" applyFont="1"/>
    <xf numFmtId="49" fontId="1" fillId="0" borderId="0" xfId="0" applyNumberFormat="1" applyFont="1" applyAlignment="1">
      <alignment horizontal="center"/>
    </xf>
    <xf numFmtId="0" fontId="21" fillId="0" borderId="0" xfId="0" applyFont="1" applyAlignment="1">
      <alignment horizontal="center" wrapText="1"/>
    </xf>
    <xf numFmtId="164" fontId="21" fillId="0" borderId="0" xfId="0" applyNumberFormat="1" applyFont="1" applyAlignment="1">
      <alignment horizontal="center"/>
    </xf>
    <xf numFmtId="0" fontId="21"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xf>
    <xf numFmtId="164" fontId="0" fillId="0" borderId="0" xfId="0" applyNumberFormat="1"/>
    <xf numFmtId="0" fontId="21" fillId="0" borderId="10" xfId="0" applyFont="1" applyBorder="1" applyAlignment="1">
      <alignment horizontal="center" wrapText="1"/>
    </xf>
    <xf numFmtId="0" fontId="21" fillId="0" borderId="10" xfId="0" applyFont="1" applyBorder="1" applyAlignment="1">
      <alignment horizontal="center" vertical="top" wrapText="1"/>
    </xf>
    <xf numFmtId="0" fontId="22" fillId="0" borderId="10" xfId="0" applyFont="1" applyBorder="1" applyAlignment="1">
      <alignment horizontal="center"/>
    </xf>
    <xf numFmtId="0" fontId="22" fillId="0" borderId="10" xfId="0" applyFont="1" applyBorder="1" applyAlignment="1">
      <alignment horizontal="center" vertical="top" wrapText="1"/>
    </xf>
    <xf numFmtId="0" fontId="2" fillId="2" borderId="6" xfId="0" applyFont="1" applyFill="1" applyBorder="1" applyAlignment="1">
      <alignment horizontal="center" vertical="center" wrapText="1"/>
    </xf>
    <xf numFmtId="0" fontId="0" fillId="3" borderId="3" xfId="0" applyFill="1" applyBorder="1"/>
    <xf numFmtId="0" fontId="0" fillId="7" borderId="3" xfId="0" applyFill="1" applyBorder="1"/>
    <xf numFmtId="0" fontId="0" fillId="3" borderId="6" xfId="0" applyFill="1" applyBorder="1"/>
    <xf numFmtId="49" fontId="1" fillId="12" borderId="1" xfId="0" applyNumberFormat="1" applyFont="1" applyFill="1" applyBorder="1"/>
    <xf numFmtId="49" fontId="1" fillId="12" borderId="1" xfId="0" applyNumberFormat="1" applyFont="1" applyFill="1" applyBorder="1" applyAlignment="1">
      <alignment horizontal="center"/>
    </xf>
    <xf numFmtId="0" fontId="1" fillId="12" borderId="1" xfId="0" applyFont="1" applyFill="1" applyBorder="1" applyAlignment="1">
      <alignment horizontal="center"/>
    </xf>
    <xf numFmtId="0" fontId="21" fillId="12" borderId="1" xfId="0" applyFont="1" applyFill="1" applyBorder="1" applyAlignment="1">
      <alignment horizontal="center" wrapText="1"/>
    </xf>
    <xf numFmtId="164" fontId="21" fillId="12" borderId="1" xfId="0" applyNumberFormat="1" applyFont="1" applyFill="1" applyBorder="1" applyAlignment="1">
      <alignment horizontal="center"/>
    </xf>
    <xf numFmtId="0" fontId="1" fillId="12" borderId="1" xfId="1" applyFill="1" applyBorder="1" applyAlignment="1">
      <alignment horizontal="center"/>
    </xf>
    <xf numFmtId="0" fontId="21" fillId="12" borderId="1" xfId="0" applyFont="1" applyFill="1" applyBorder="1" applyAlignment="1">
      <alignment horizontal="center"/>
    </xf>
    <xf numFmtId="0" fontId="1" fillId="13" borderId="1" xfId="1" applyFill="1" applyBorder="1" applyAlignment="1">
      <alignment horizontal="center"/>
    </xf>
    <xf numFmtId="0" fontId="1" fillId="12" borderId="1" xfId="0" applyFont="1" applyFill="1" applyBorder="1"/>
    <xf numFmtId="0" fontId="0" fillId="0" borderId="0" xfId="0" pivotButton="1"/>
    <xf numFmtId="0" fontId="0" fillId="0" borderId="0" xfId="0" applyAlignment="1">
      <alignment horizontal="left"/>
    </xf>
    <xf numFmtId="49" fontId="23" fillId="2" borderId="1" xfId="1" applyNumberFormat="1" applyFont="1" applyFill="1" applyBorder="1" applyAlignment="1">
      <alignment horizontal="center" vertical="center" wrapText="1"/>
    </xf>
    <xf numFmtId="164" fontId="0" fillId="7" borderId="2" xfId="1" applyNumberFormat="1" applyFont="1" applyFill="1" applyBorder="1" applyAlignment="1">
      <alignment horizontal="center"/>
    </xf>
    <xf numFmtId="164" fontId="1" fillId="7" borderId="2" xfId="1" applyNumberFormat="1" applyFill="1" applyBorder="1" applyAlignment="1">
      <alignment horizontal="center"/>
    </xf>
    <xf numFmtId="164" fontId="0" fillId="12" borderId="1" xfId="1" applyNumberFormat="1" applyFont="1" applyFill="1" applyBorder="1" applyAlignment="1">
      <alignment horizontal="center"/>
    </xf>
    <xf numFmtId="164" fontId="1" fillId="12" borderId="2" xfId="1" applyNumberFormat="1" applyFill="1" applyBorder="1" applyAlignment="1">
      <alignment horizontal="center"/>
    </xf>
    <xf numFmtId="164" fontId="1" fillId="12" borderId="1" xfId="1" applyNumberFormat="1" applyFill="1" applyBorder="1" applyAlignment="1">
      <alignment horizontal="center"/>
    </xf>
    <xf numFmtId="165" fontId="0" fillId="0" borderId="0" xfId="0" applyNumberFormat="1"/>
    <xf numFmtId="49" fontId="24" fillId="2" borderId="1" xfId="1" applyNumberFormat="1" applyFont="1" applyFill="1" applyBorder="1" applyAlignment="1">
      <alignment horizontal="center" vertical="center" wrapText="1"/>
    </xf>
    <xf numFmtId="164" fontId="0" fillId="3" borderId="2" xfId="1" applyNumberFormat="1" applyFont="1" applyFill="1" applyBorder="1" applyAlignment="1">
      <alignment horizontal="center" vertical="center"/>
    </xf>
    <xf numFmtId="164" fontId="0" fillId="4" borderId="2" xfId="1" applyNumberFormat="1" applyFont="1" applyFill="1" applyBorder="1" applyAlignment="1">
      <alignment horizontal="center" vertical="center"/>
    </xf>
    <xf numFmtId="164" fontId="0" fillId="3" borderId="2" xfId="0" applyNumberFormat="1" applyFill="1" applyBorder="1" applyAlignment="1">
      <alignment horizontal="center" wrapText="1"/>
    </xf>
    <xf numFmtId="164" fontId="0" fillId="6" borderId="2" xfId="1" applyNumberFormat="1" applyFont="1" applyFill="1" applyBorder="1" applyAlignment="1">
      <alignment horizontal="center" vertical="center"/>
    </xf>
    <xf numFmtId="164" fontId="1" fillId="3" borderId="2" xfId="1" applyNumberFormat="1" applyFill="1" applyBorder="1" applyAlignment="1">
      <alignment horizontal="center" vertical="center"/>
    </xf>
    <xf numFmtId="164" fontId="0" fillId="3" borderId="2" xfId="1" quotePrefix="1" applyNumberFormat="1" applyFont="1" applyFill="1" applyBorder="1" applyAlignment="1">
      <alignment horizontal="center" vertical="center"/>
    </xf>
    <xf numFmtId="164" fontId="1" fillId="3" borderId="2" xfId="1" quotePrefix="1" applyNumberFormat="1" applyFill="1" applyBorder="1" applyAlignment="1">
      <alignment horizontal="center" vertical="center"/>
    </xf>
    <xf numFmtId="164" fontId="1" fillId="3" borderId="2" xfId="0" applyNumberFormat="1" applyFont="1" applyFill="1" applyBorder="1" applyAlignment="1">
      <alignment horizontal="center"/>
    </xf>
    <xf numFmtId="164" fontId="1" fillId="7" borderId="2" xfId="0" applyNumberFormat="1" applyFont="1" applyFill="1" applyBorder="1" applyAlignment="1">
      <alignment vertical="center" wrapText="1"/>
    </xf>
    <xf numFmtId="164" fontId="1" fillId="8" borderId="2" xfId="0" applyNumberFormat="1" applyFont="1" applyFill="1" applyBorder="1" applyAlignment="1">
      <alignment horizontal="center"/>
    </xf>
    <xf numFmtId="164" fontId="0" fillId="7" borderId="2" xfId="0" applyNumberFormat="1" applyFill="1" applyBorder="1" applyAlignment="1">
      <alignment horizontal="center" wrapText="1"/>
    </xf>
    <xf numFmtId="164" fontId="0" fillId="7" borderId="0" xfId="0" applyNumberFormat="1" applyFill="1" applyAlignment="1">
      <alignment horizontal="center" wrapText="1"/>
    </xf>
    <xf numFmtId="164" fontId="1" fillId="7" borderId="0" xfId="0" applyNumberFormat="1" applyFont="1" applyFill="1" applyAlignment="1">
      <alignment horizontal="center"/>
    </xf>
    <xf numFmtId="164" fontId="0" fillId="8" borderId="2" xfId="0" applyNumberFormat="1" applyFill="1" applyBorder="1" applyAlignment="1">
      <alignment horizontal="center"/>
    </xf>
    <xf numFmtId="164" fontId="1" fillId="7" borderId="2" xfId="0" quotePrefix="1" applyNumberFormat="1" applyFont="1" applyFill="1" applyBorder="1" applyAlignment="1">
      <alignment horizontal="center"/>
    </xf>
    <xf numFmtId="164" fontId="1" fillId="7" borderId="2" xfId="0" applyNumberFormat="1" applyFont="1" applyFill="1" applyBorder="1" applyAlignment="1">
      <alignment horizontal="center" wrapText="1"/>
    </xf>
    <xf numFmtId="164" fontId="0" fillId="7" borderId="2" xfId="0" applyNumberFormat="1" applyFill="1" applyBorder="1" applyAlignment="1">
      <alignment horizontal="left"/>
    </xf>
    <xf numFmtId="164" fontId="0" fillId="9" borderId="2" xfId="0" applyNumberFormat="1" applyFill="1" applyBorder="1" applyAlignment="1">
      <alignment horizontal="left"/>
    </xf>
    <xf numFmtId="164" fontId="0" fillId="10" borderId="2" xfId="1" applyNumberFormat="1" applyFont="1" applyFill="1" applyBorder="1" applyAlignment="1">
      <alignment horizontal="center" vertical="center"/>
    </xf>
    <xf numFmtId="164" fontId="0" fillId="11" borderId="2" xfId="1" applyNumberFormat="1" applyFont="1" applyFill="1" applyBorder="1" applyAlignment="1">
      <alignment horizontal="center" vertical="center"/>
    </xf>
    <xf numFmtId="164" fontId="0" fillId="12" borderId="2" xfId="0" quotePrefix="1" applyNumberFormat="1" applyFill="1" applyBorder="1" applyAlignment="1">
      <alignment horizontal="center" vertical="center"/>
    </xf>
    <xf numFmtId="164" fontId="0" fillId="12" borderId="2" xfId="0" quotePrefix="1" applyNumberFormat="1" applyFill="1" applyBorder="1" applyAlignment="1">
      <alignment horizontal="center"/>
    </xf>
    <xf numFmtId="164" fontId="0" fillId="13" borderId="2" xfId="1" applyNumberFormat="1" applyFont="1" applyFill="1" applyBorder="1" applyAlignment="1">
      <alignment horizontal="center" vertical="center"/>
    </xf>
    <xf numFmtId="164" fontId="0" fillId="12" borderId="2" xfId="1" applyNumberFormat="1" applyFont="1" applyFill="1" applyBorder="1" applyAlignment="1">
      <alignment horizontal="center" vertical="center"/>
    </xf>
    <xf numFmtId="164" fontId="0" fillId="12" borderId="2" xfId="1" quotePrefix="1" applyNumberFormat="1" applyFont="1" applyFill="1" applyBorder="1" applyAlignment="1">
      <alignment horizontal="center" vertical="center"/>
    </xf>
    <xf numFmtId="164" fontId="0" fillId="12" borderId="2" xfId="0" applyNumberFormat="1" applyFill="1" applyBorder="1" applyAlignment="1">
      <alignment horizontal="left"/>
    </xf>
    <xf numFmtId="164" fontId="1" fillId="12" borderId="2" xfId="0" applyNumberFormat="1" applyFont="1" applyFill="1" applyBorder="1" applyAlignment="1">
      <alignment horizontal="left"/>
    </xf>
    <xf numFmtId="164" fontId="1" fillId="12" borderId="1" xfId="0" applyNumberFormat="1" applyFont="1" applyFill="1" applyBorder="1" applyAlignment="1">
      <alignment horizontal="center"/>
    </xf>
    <xf numFmtId="0" fontId="0" fillId="0" borderId="0" xfId="0" applyNumberFormat="1"/>
    <xf numFmtId="0" fontId="25" fillId="14" borderId="0" xfId="0" applyFont="1" applyFill="1" applyAlignment="1">
      <alignment horizontal="center" vertical="center"/>
    </xf>
    <xf numFmtId="0" fontId="21" fillId="0" borderId="7" xfId="0" applyFont="1" applyBorder="1"/>
    <xf numFmtId="0" fontId="21" fillId="0" borderId="8" xfId="0" applyFont="1" applyBorder="1"/>
    <xf numFmtId="0" fontId="21" fillId="0" borderId="7" xfId="0" applyFont="1" applyBorder="1" applyAlignment="1">
      <alignment horizontal="center"/>
    </xf>
    <xf numFmtId="0" fontId="21" fillId="0" borderId="9" xfId="0" applyFont="1" applyBorder="1" applyAlignment="1">
      <alignment horizontal="center"/>
    </xf>
  </cellXfs>
  <cellStyles count="2">
    <cellStyle name="Normal" xfId="0" builtinId="0"/>
    <cellStyle name="Normal 3" xfId="1" xr:uid="{00000000-0005-0000-0000-000001000000}"/>
  </cellStyles>
  <dxfs count="15">
    <dxf>
      <font>
        <b val="0"/>
        <i val="0"/>
        <strike val="0"/>
        <condense val="0"/>
        <extend val="0"/>
        <outline val="0"/>
        <shadow val="0"/>
        <u val="none"/>
        <vertAlign val="baseline"/>
        <sz val="11"/>
        <color theme="1"/>
        <name val="Calibri"/>
        <scheme val="minor"/>
      </font>
      <fill>
        <patternFill patternType="solid">
          <fgColor indexed="64"/>
          <bgColor theme="9" tint="-0.24997711111789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indexed="64"/>
          <bgColor theme="9" tint="-0.24997711111789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theme="0" tint="-0.1498764000366222"/>
          <bgColor theme="9" tint="-0.249977111117893"/>
        </patternFill>
      </fill>
      <alignment horizontal="center"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minor"/>
      </font>
      <fill>
        <patternFill patternType="solid">
          <fgColor indexed="64"/>
          <bgColor theme="9" tint="-0.249977111117893"/>
        </patternFill>
      </fill>
      <alignment horizontal="center"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indexed="64"/>
          <bgColor theme="9" tint="-0.249977111117893"/>
        </patternFill>
      </fill>
      <alignment horizontal="center" vertical="bottom" textRotation="0" wrapText="0" relative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9" tint="-0.249977111117893"/>
        </patternFill>
      </fill>
      <alignment horizontal="center"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minor"/>
      </font>
      <numFmt numFmtId="164" formatCode="[$-409]d\-mmm\-yy;@"/>
      <fill>
        <patternFill patternType="solid">
          <fgColor indexed="64"/>
          <bgColor theme="9" tint="-0.249977111117893"/>
        </patternFill>
      </fill>
      <alignment horizontal="center"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libri"/>
        <scheme val="minor"/>
      </font>
      <fill>
        <patternFill patternType="solid">
          <fgColor indexed="64"/>
          <bgColor theme="9" tint="-0.249977111117893"/>
        </patternFill>
      </fill>
      <alignment horizontal="center" vertical="bottom" textRotation="0" wrapText="1"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249977111117893"/>
        </patternFill>
      </fill>
      <alignment horizontal="center"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indexed="64"/>
          <bgColor theme="9" tint="-0.24997711111789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charset val="134"/>
        <scheme val="minor"/>
      </font>
      <numFmt numFmtId="164" formatCode="[$-409]d\-mmm\-yy;@"/>
      <fill>
        <patternFill patternType="solid">
          <fgColor indexed="64"/>
          <bgColor theme="9" tint="-0.249977111117893"/>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indexed="64"/>
          <bgColor theme="9" tint="-0.249977111117893"/>
        </patternFill>
      </fill>
      <alignment horizontal="center"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solid">
          <fgColor indexed="64"/>
          <bgColor theme="9" tint="-0.249977111117893"/>
        </patternFill>
      </fill>
      <alignment horizontal="general" vertical="bottom" textRotation="0" wrapText="0" relative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rgb="FFFFFF00"/>
        </patternFill>
      </fill>
      <border diagonalUp="0" diagonalDown="0">
        <left/>
        <right style="thin">
          <color auto="1"/>
        </right>
        <top style="thin">
          <color auto="1"/>
        </top>
        <bottom style="thin">
          <color auto="1"/>
        </bottom>
        <vertical/>
        <horizontal/>
      </border>
    </dxf>
    <dxf>
      <border outline="0">
        <left style="thin">
          <color auto="1"/>
        </left>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Perempuan</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'KELOMPOK USIA'!$A$28:$A$45</c:f>
              <c:strCache>
                <c:ptCount val="18"/>
                <c:pt idx="0">
                  <c:v>0 - 4</c:v>
                </c:pt>
                <c:pt idx="1">
                  <c:v>5 - 9</c:v>
                </c:pt>
                <c:pt idx="2">
                  <c:v>11 - 14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70 - 74</c:v>
                </c:pt>
                <c:pt idx="15">
                  <c:v>75 - 79</c:v>
                </c:pt>
                <c:pt idx="16">
                  <c:v>80 - 84</c:v>
                </c:pt>
                <c:pt idx="17">
                  <c:v>90 - 94</c:v>
                </c:pt>
              </c:strCache>
            </c:strRef>
          </c:cat>
          <c:val>
            <c:numRef>
              <c:f>'KELOMPOK USIA'!$C$28:$C$45</c:f>
              <c:numCache>
                <c:formatCode>General</c:formatCode>
                <c:ptCount val="18"/>
                <c:pt idx="0">
                  <c:v>16</c:v>
                </c:pt>
                <c:pt idx="1">
                  <c:v>46</c:v>
                </c:pt>
                <c:pt idx="2">
                  <c:v>41</c:v>
                </c:pt>
                <c:pt idx="3">
                  <c:v>57</c:v>
                </c:pt>
                <c:pt idx="4">
                  <c:v>40</c:v>
                </c:pt>
                <c:pt idx="5">
                  <c:v>31</c:v>
                </c:pt>
                <c:pt idx="6">
                  <c:v>37</c:v>
                </c:pt>
                <c:pt idx="7">
                  <c:v>24</c:v>
                </c:pt>
                <c:pt idx="8">
                  <c:v>30</c:v>
                </c:pt>
                <c:pt idx="9">
                  <c:v>26</c:v>
                </c:pt>
                <c:pt idx="10">
                  <c:v>28</c:v>
                </c:pt>
                <c:pt idx="11">
                  <c:v>22</c:v>
                </c:pt>
                <c:pt idx="12">
                  <c:v>18</c:v>
                </c:pt>
                <c:pt idx="13">
                  <c:v>16</c:v>
                </c:pt>
                <c:pt idx="14">
                  <c:v>12</c:v>
                </c:pt>
                <c:pt idx="15">
                  <c:v>4</c:v>
                </c:pt>
                <c:pt idx="16">
                  <c:v>8</c:v>
                </c:pt>
                <c:pt idx="17">
                  <c:v>1</c:v>
                </c:pt>
              </c:numCache>
            </c:numRef>
          </c:val>
          <c:extLst>
            <c:ext xmlns:c16="http://schemas.microsoft.com/office/drawing/2014/chart" uri="{C3380CC4-5D6E-409C-BE32-E72D297353CC}">
              <c16:uniqueId val="{00000000-DD27-4F77-95F0-8F00C1E74F1E}"/>
            </c:ext>
          </c:extLst>
        </c:ser>
        <c:ser>
          <c:idx val="1"/>
          <c:order val="1"/>
          <c:tx>
            <c:v>Laki-laki</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'KELOMPOK USIA'!$A$28:$A$45</c:f>
              <c:strCache>
                <c:ptCount val="18"/>
                <c:pt idx="0">
                  <c:v>0 - 4</c:v>
                </c:pt>
                <c:pt idx="1">
                  <c:v>5 - 9</c:v>
                </c:pt>
                <c:pt idx="2">
                  <c:v>11 - 14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70 - 74</c:v>
                </c:pt>
                <c:pt idx="15">
                  <c:v>75 - 79</c:v>
                </c:pt>
                <c:pt idx="16">
                  <c:v>80 - 84</c:v>
                </c:pt>
                <c:pt idx="17">
                  <c:v>90 - 94</c:v>
                </c:pt>
              </c:strCache>
            </c:strRef>
          </c:cat>
          <c:val>
            <c:numRef>
              <c:f>'KELOMPOK USIA'!$D$28:$D$45</c:f>
              <c:numCache>
                <c:formatCode>0;[Red]0</c:formatCode>
                <c:ptCount val="18"/>
                <c:pt idx="0">
                  <c:v>-26</c:v>
                </c:pt>
                <c:pt idx="1">
                  <c:v>-35</c:v>
                </c:pt>
                <c:pt idx="2">
                  <c:v>-50</c:v>
                </c:pt>
                <c:pt idx="3">
                  <c:v>-48</c:v>
                </c:pt>
                <c:pt idx="4">
                  <c:v>-39</c:v>
                </c:pt>
                <c:pt idx="5">
                  <c:v>-41</c:v>
                </c:pt>
                <c:pt idx="6">
                  <c:v>-36</c:v>
                </c:pt>
                <c:pt idx="7">
                  <c:v>-39</c:v>
                </c:pt>
                <c:pt idx="8">
                  <c:v>-30</c:v>
                </c:pt>
                <c:pt idx="9">
                  <c:v>-28</c:v>
                </c:pt>
                <c:pt idx="10">
                  <c:v>-22</c:v>
                </c:pt>
                <c:pt idx="11">
                  <c:v>-16</c:v>
                </c:pt>
                <c:pt idx="12">
                  <c:v>-19</c:v>
                </c:pt>
                <c:pt idx="13">
                  <c:v>-15</c:v>
                </c:pt>
                <c:pt idx="14">
                  <c:v>-7</c:v>
                </c:pt>
                <c:pt idx="15">
                  <c:v>-4</c:v>
                </c:pt>
                <c:pt idx="16">
                  <c:v>-3</c:v>
                </c:pt>
                <c:pt idx="17">
                  <c:v>0</c:v>
                </c:pt>
              </c:numCache>
            </c:numRef>
          </c:val>
          <c:extLst>
            <c:ext xmlns:c16="http://schemas.microsoft.com/office/drawing/2014/chart" uri="{C3380CC4-5D6E-409C-BE32-E72D297353CC}">
              <c16:uniqueId val="{00000001-DD27-4F77-95F0-8F00C1E74F1E}"/>
            </c:ext>
          </c:extLst>
        </c:ser>
        <c:dLbls>
          <c:showLegendKey val="0"/>
          <c:showVal val="0"/>
          <c:showCatName val="0"/>
          <c:showSerName val="0"/>
          <c:showPercent val="0"/>
          <c:showBubbleSize val="0"/>
        </c:dLbls>
        <c:gapWidth val="46"/>
        <c:overlap val="100"/>
        <c:axId val="406250560"/>
        <c:axId val="2015907136"/>
      </c:barChart>
      <c:catAx>
        <c:axId val="406250560"/>
        <c:scaling>
          <c:orientation val="minMax"/>
        </c:scaling>
        <c:delete val="0"/>
        <c:axPos val="l"/>
        <c:numFmt formatCode="General" sourceLinked="0"/>
        <c:majorTickMark val="out"/>
        <c:minorTickMark val="none"/>
        <c:tickLblPos val="low"/>
        <c:crossAx val="2015907136"/>
        <c:crosses val="autoZero"/>
        <c:auto val="1"/>
        <c:lblAlgn val="ctr"/>
        <c:lblOffset val="100"/>
        <c:noMultiLvlLbl val="0"/>
      </c:catAx>
      <c:valAx>
        <c:axId val="2015907136"/>
        <c:scaling>
          <c:orientation val="minMax"/>
        </c:scaling>
        <c:delete val="1"/>
        <c:axPos val="b"/>
        <c:numFmt formatCode="General" sourceLinked="1"/>
        <c:majorTickMark val="out"/>
        <c:minorTickMark val="none"/>
        <c:tickLblPos val="nextTo"/>
        <c:crossAx val="4062505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[Hasil AKhir.xlsx]PEKERJAAN!PivotTable2</c:name>
    <c:fmtId val="2"/>
  </c:pivotSource>
  <c:chart>
    <c:title>
      <c:tx>
        <c:rich>
          <a:bodyPr/>
          <a:lstStyle/>
          <a:p>
            <a:pPr>
              <a:defRPr/>
            </a:pPr>
            <a:r>
              <a:rPr lang="id-ID"/>
              <a:t>PEKERJAAN</a:t>
            </a:r>
            <a:endParaRPr lang="en-US"/>
          </a:p>
        </c:rich>
      </c:tx>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81902886384987E-2"/>
          <c:y val="0.24392787858039483"/>
          <c:w val="0.85968084866968209"/>
          <c:h val="0.29342188748145615"/>
        </c:manualLayout>
      </c:layout>
      <c:barChart>
        <c:barDir val="col"/>
        <c:grouping val="clustered"/>
        <c:varyColors val="0"/>
        <c:ser>
          <c:idx val="0"/>
          <c:order val="0"/>
          <c:tx>
            <c:strRef>
              <c:f>PEKERJAAN!$B$3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PEKERJAAN!$A$4:$A$18</c:f>
              <c:strCache>
                <c:ptCount val="14"/>
                <c:pt idx="0">
                  <c:v>PELAJAR/MAHASISWA</c:v>
                </c:pt>
                <c:pt idx="1">
                  <c:v>WIRASWASTA</c:v>
                </c:pt>
                <c:pt idx="2">
                  <c:v>KARYAWAN SWASTA</c:v>
                </c:pt>
                <c:pt idx="3">
                  <c:v>PETANI/PEKEBUN</c:v>
                </c:pt>
                <c:pt idx="4">
                  <c:v>BELUM BEKERJA</c:v>
                </c:pt>
                <c:pt idx="5">
                  <c:v>MENGURUS RUMAH TANGGA</c:v>
                </c:pt>
                <c:pt idx="6">
                  <c:v>KARYAWAN HONORER</c:v>
                </c:pt>
                <c:pt idx="7">
                  <c:v>PERANGKAT DESA</c:v>
                </c:pt>
                <c:pt idx="8">
                  <c:v>PEDAGANG</c:v>
                </c:pt>
                <c:pt idx="9">
                  <c:v>PENSIUNAN GURU</c:v>
                </c:pt>
                <c:pt idx="10">
                  <c:v>BURUH</c:v>
                </c:pt>
                <c:pt idx="11">
                  <c:v>PENSIUNAN PNS</c:v>
                </c:pt>
                <c:pt idx="12">
                  <c:v>PENGANGGURAN</c:v>
                </c:pt>
                <c:pt idx="13">
                  <c:v>PEMULUNG</c:v>
                </c:pt>
              </c:strCache>
            </c:strRef>
          </c:cat>
          <c:val>
            <c:numRef>
              <c:f>PEKERJAAN!$B$4:$B$18</c:f>
              <c:numCache>
                <c:formatCode>General</c:formatCode>
                <c:ptCount val="14"/>
                <c:pt idx="0">
                  <c:v>34</c:v>
                </c:pt>
                <c:pt idx="1">
                  <c:v>30</c:v>
                </c:pt>
                <c:pt idx="2">
                  <c:v>20</c:v>
                </c:pt>
                <c:pt idx="3">
                  <c:v>16</c:v>
                </c:pt>
                <c:pt idx="4">
                  <c:v>12</c:v>
                </c:pt>
                <c:pt idx="5">
                  <c:v>4</c:v>
                </c:pt>
                <c:pt idx="6">
                  <c:v>4</c:v>
                </c:pt>
                <c:pt idx="7">
                  <c:v>3</c:v>
                </c:pt>
                <c:pt idx="8">
                  <c:v>3</c:v>
                </c:pt>
                <c:pt idx="9">
                  <c:v>1</c:v>
                </c:pt>
                <c:pt idx="10">
                  <c:v>1</c:v>
                </c:pt>
                <c:pt idx="11">
                  <c:v>1</c:v>
                </c:pt>
                <c:pt idx="12">
                  <c:v>1</c:v>
                </c:pt>
                <c:pt idx="13">
                  <c:v>1</c:v>
                </c:pt>
              </c:numCache>
            </c:numRef>
          </c:val>
          <c:extLst>
            <c:ext xmlns:c16="http://schemas.microsoft.com/office/drawing/2014/chart" uri="{C3380CC4-5D6E-409C-BE32-E72D297353CC}">
              <c16:uniqueId val="{00000000-6F94-49EE-8920-FFCE20948392}"/>
            </c:ext>
          </c:extLst>
        </c:ser>
        <c:dLbls>
          <c:showLegendKey val="0"/>
          <c:showVal val="0"/>
          <c:showCatName val="0"/>
          <c:showSerName val="0"/>
          <c:showPercent val="0"/>
          <c:showBubbleSize val="0"/>
        </c:dLbls>
        <c:gapWidth val="150"/>
        <c:axId val="410132128"/>
        <c:axId val="410120160"/>
      </c:barChart>
      <c:catAx>
        <c:axId val="410132128"/>
        <c:scaling>
          <c:orientation val="minMax"/>
        </c:scaling>
        <c:delete val="0"/>
        <c:axPos val="b"/>
        <c:numFmt formatCode="General" sourceLinked="0"/>
        <c:majorTickMark val="out"/>
        <c:minorTickMark val="none"/>
        <c:tickLblPos val="nextTo"/>
        <c:crossAx val="410120160"/>
        <c:crosses val="autoZero"/>
        <c:auto val="1"/>
        <c:lblAlgn val="ctr"/>
        <c:lblOffset val="100"/>
        <c:noMultiLvlLbl val="0"/>
      </c:catAx>
      <c:valAx>
        <c:axId val="410120160"/>
        <c:scaling>
          <c:orientation val="minMax"/>
        </c:scaling>
        <c:delete val="0"/>
        <c:axPos val="l"/>
        <c:majorGridlines>
          <c:spPr>
            <a:ln w="12700" cmpd="dbl">
              <a:solidFill>
                <a:schemeClr val="tx2">
                  <a:lumMod val="60000"/>
                  <a:lumOff val="40000"/>
                </a:schemeClr>
              </a:solidFill>
            </a:ln>
          </c:spPr>
        </c:majorGridlines>
        <c:numFmt formatCode="General" sourceLinked="1"/>
        <c:majorTickMark val="out"/>
        <c:minorTickMark val="none"/>
        <c:tickLblPos val="nextTo"/>
        <c:crossAx val="410132128"/>
        <c:crosses val="autoZero"/>
        <c:crossBetween val="between"/>
      </c:valAx>
    </c:plotArea>
    <c:legend>
      <c:legendPos val="r"/>
      <c:overlay val="0"/>
    </c:legend>
    <c:plotVisOnly val="1"/>
    <c:dispBlanksAs val="gap"/>
    <c:showDLblsOverMax val="0"/>
  </c:chart>
  <c:spPr>
    <a:solidFill>
      <a:srgbClr val="92D050"/>
    </a:solidFill>
    <a:ln>
      <a:solidFill>
        <a:schemeClr val="lt1">
          <a:shade val="50000"/>
        </a:schemeClr>
      </a:solidFill>
    </a:ln>
    <a:effectLst>
      <a:outerShdw blurRad="50800" dist="50800" dir="5400000" algn="ctr" rotWithShape="0">
        <a:schemeClr val="accent3">
          <a:lumMod val="50000"/>
        </a:schemeClr>
      </a:outerShdw>
    </a:effectLst>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pivotSource>
    <c:name>[Hasil AKhir.xlsx]PENDIDIKAN!PivotTable3</c:name>
    <c:fmtId val="3"/>
  </c:pivotSource>
  <c:chart>
    <c:title>
      <c:tx>
        <c:rich>
          <a:bodyPr/>
          <a:lstStyle/>
          <a:p>
            <a:pPr>
              <a:defRPr/>
            </a:pPr>
            <a:r>
              <a:rPr lang="id-ID"/>
              <a:t>PENDIDIKAN</a:t>
            </a:r>
            <a:endParaRPr lang="en-US"/>
          </a:p>
        </c:rich>
      </c:tx>
      <c:overlay val="0"/>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88763774048078E-2"/>
          <c:y val="0.29108051437704363"/>
          <c:w val="0.8746619981479351"/>
          <c:h val="0.35371779644862827"/>
        </c:manualLayout>
      </c:layout>
      <c:barChart>
        <c:barDir val="col"/>
        <c:grouping val="clustered"/>
        <c:varyColors val="0"/>
        <c:ser>
          <c:idx val="0"/>
          <c:order val="0"/>
          <c:tx>
            <c:strRef>
              <c:f>PENDIDIKAN!$B$3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PENDIDIKAN!$A$4:$A$14</c:f>
              <c:strCache>
                <c:ptCount val="10"/>
                <c:pt idx="0">
                  <c:v>SLTA</c:v>
                </c:pt>
                <c:pt idx="1">
                  <c:v>SLTP</c:v>
                </c:pt>
                <c:pt idx="2">
                  <c:v>MASIH SD</c:v>
                </c:pt>
                <c:pt idx="3">
                  <c:v>S1</c:v>
                </c:pt>
                <c:pt idx="4">
                  <c:v>SD</c:v>
                </c:pt>
                <c:pt idx="5">
                  <c:v>BELUM SEKOLAH</c:v>
                </c:pt>
                <c:pt idx="6">
                  <c:v>D3</c:v>
                </c:pt>
                <c:pt idx="7">
                  <c:v>TIDAK ADA LULUSAN</c:v>
                </c:pt>
                <c:pt idx="8">
                  <c:v>DIP III</c:v>
                </c:pt>
                <c:pt idx="9">
                  <c:v>D1</c:v>
                </c:pt>
              </c:strCache>
            </c:strRef>
          </c:cat>
          <c:val>
            <c:numRef>
              <c:f>PENDIDIKAN!$B$4:$B$14</c:f>
              <c:numCache>
                <c:formatCode>General</c:formatCode>
                <c:ptCount val="10"/>
                <c:pt idx="0">
                  <c:v>49</c:v>
                </c:pt>
                <c:pt idx="1">
                  <c:v>27</c:v>
                </c:pt>
                <c:pt idx="2">
                  <c:v>14</c:v>
                </c:pt>
                <c:pt idx="3">
                  <c:v>13</c:v>
                </c:pt>
                <c:pt idx="4">
                  <c:v>12</c:v>
                </c:pt>
                <c:pt idx="5">
                  <c:v>8</c:v>
                </c:pt>
                <c:pt idx="6">
                  <c:v>4</c:v>
                </c:pt>
                <c:pt idx="7">
                  <c:v>2</c:v>
                </c:pt>
                <c:pt idx="8">
                  <c:v>1</c:v>
                </c:pt>
                <c:pt idx="9">
                  <c:v>1</c:v>
                </c:pt>
              </c:numCache>
            </c:numRef>
          </c:val>
          <c:extLst>
            <c:ext xmlns:c16="http://schemas.microsoft.com/office/drawing/2014/chart" uri="{C3380CC4-5D6E-409C-BE32-E72D297353CC}">
              <c16:uniqueId val="{00000000-738C-4FA5-AF80-3F8C7480AE77}"/>
            </c:ext>
          </c:extLst>
        </c:ser>
        <c:dLbls>
          <c:showLegendKey val="0"/>
          <c:showVal val="0"/>
          <c:showCatName val="0"/>
          <c:showSerName val="0"/>
          <c:showPercent val="0"/>
          <c:showBubbleSize val="0"/>
        </c:dLbls>
        <c:gapWidth val="150"/>
        <c:axId val="410124512"/>
        <c:axId val="410126688"/>
      </c:barChart>
      <c:catAx>
        <c:axId val="410124512"/>
        <c:scaling>
          <c:orientation val="minMax"/>
        </c:scaling>
        <c:delete val="0"/>
        <c:axPos val="b"/>
        <c:numFmt formatCode="General" sourceLinked="0"/>
        <c:majorTickMark val="out"/>
        <c:minorTickMark val="none"/>
        <c:tickLblPos val="nextTo"/>
        <c:crossAx val="410126688"/>
        <c:crosses val="autoZero"/>
        <c:auto val="1"/>
        <c:lblAlgn val="ctr"/>
        <c:lblOffset val="100"/>
        <c:noMultiLvlLbl val="0"/>
      </c:catAx>
      <c:valAx>
        <c:axId val="410126688"/>
        <c:scaling>
          <c:orientation val="minMax"/>
        </c:scaling>
        <c:delete val="0"/>
        <c:axPos val="l"/>
        <c:majorGridlines/>
        <c:numFmt formatCode="General" sourceLinked="1"/>
        <c:majorTickMark val="out"/>
        <c:minorTickMark val="none"/>
        <c:tickLblPos val="nextTo"/>
        <c:crossAx val="41012451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AKhir.xlsx]JUMLAH WARGA!PivotTable1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D"/>
              <a:t>Penduduk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'JUMLAH WARGA'!$B$3:$B$4</c:f>
              <c:strCache>
                <c:ptCount val="1"/>
                <c:pt idx="0">
                  <c:v>LK</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'JUMLAH WARGA'!$A$5:$A$7</c:f>
              <c:strCache>
                <c:ptCount val="2"/>
                <c:pt idx="0">
                  <c:v>ANGGOTA KELUARGA</c:v>
                </c:pt>
                <c:pt idx="1">
                  <c:v>KEPALA KELUARGA</c:v>
                </c:pt>
              </c:strCache>
            </c:strRef>
          </c:cat>
          <c:val>
            <c:numRef>
              <c:f>'JUMLAH WARGA'!$B$5:$B$7</c:f>
              <c:numCache>
                <c:formatCode>General</c:formatCode>
                <c:ptCount val="2"/>
                <c:pt idx="0">
                  <c:v>34</c:v>
                </c:pt>
                <c:pt idx="1">
                  <c:v>29</c:v>
                </c:pt>
              </c:numCache>
            </c:numRef>
          </c:val>
          <c:extLst>
            <c:ext xmlns:c16="http://schemas.microsoft.com/office/drawing/2014/chart" uri="{C3380CC4-5D6E-409C-BE32-E72D297353CC}">
              <c16:uniqueId val="{00000000-75B2-45D2-B246-3E52E160C649}"/>
            </c:ext>
          </c:extLst>
        </c:ser>
        <c:ser>
          <c:idx val="1"/>
          <c:order val="1"/>
          <c:tx>
            <c:strRef>
              <c:f>'JUMLAH WARGA'!$C$3:$C$4</c:f>
              <c:strCache>
                <c:ptCount val="1"/>
                <c:pt idx="0">
                  <c:v>PR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'JUMLAH WARGA'!$A$5:$A$7</c:f>
              <c:strCache>
                <c:ptCount val="2"/>
                <c:pt idx="0">
                  <c:v>ANGGOTA KELUARGA</c:v>
                </c:pt>
                <c:pt idx="1">
                  <c:v>KEPALA KELUARGA</c:v>
                </c:pt>
              </c:strCache>
            </c:strRef>
          </c:cat>
          <c:val>
            <c:numRef>
              <c:f>'JUMLAH WARGA'!$C$5:$C$7</c:f>
              <c:numCache>
                <c:formatCode>General</c:formatCode>
                <c:ptCount val="2"/>
                <c:pt idx="0">
                  <c:v>63</c:v>
                </c:pt>
                <c:pt idx="1">
                  <c:v>5</c:v>
                </c:pt>
              </c:numCache>
            </c:numRef>
          </c:val>
          <c:extLst>
            <c:ext xmlns:c16="http://schemas.microsoft.com/office/drawing/2014/chart" uri="{C3380CC4-5D6E-409C-BE32-E72D297353CC}">
              <c16:uniqueId val="{00000001-75B2-45D2-B246-3E52E160C649}"/>
            </c:ext>
          </c:extLst>
        </c:ser>
        <c:dLbls>
          <c:showLegendKey val="0"/>
          <c:showVal val="0"/>
          <c:showCatName val="0"/>
          <c:showSerName val="0"/>
          <c:showPercent val="0"/>
          <c:showBubbleSize val="0"/>
        </c:dLbls>
        <c:gapWidth val="100"/>
        <c:overlap val="-24"/>
        <c:axId val="508650431"/>
        <c:axId val="508650847"/>
      </c:barChart>
      <c:catAx>
        <c:axId val="508650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50847"/>
        <c:crosses val="autoZero"/>
        <c:auto val="1"/>
        <c:lblAlgn val="ctr"/>
        <c:lblOffset val="100"/>
        <c:noMultiLvlLbl val="0"/>
      </c:catAx>
      <c:valAx>
        <c:axId val="508650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865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AKhir.xlsx]JUMLAH WARGA!PivotTable1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'JUMLAH WARGA'!$B$3:$B$4</c:f>
              <c:strCache>
                <c:ptCount val="1"/>
                <c:pt idx="0">
                  <c:v>LK</c:v>
                </c:pt>
              </c:strCache>
            </c:strRef>
          </c:tx>
          <c:spPr>
            <a:solidFill>
              <a:schemeClr val="accent1"/>
            </a:solidFill>
            <a:ln>
              <a:noFill/>
            </a:ln>
            <a:effectLst/>
          </c:spPr>
          <c:invertIfNegative val="0"/>
          <c:cat>
            <c:strRef>
              <c:f>'JUMLAH WARGA'!$A$5:$A$7</c:f>
              <c:strCache>
                <c:ptCount val="2"/>
                <c:pt idx="0">
                  <c:v>ANGGOTA KELUARGA</c:v>
                </c:pt>
                <c:pt idx="1">
                  <c:v>KEPALA KELUARGA</c:v>
                </c:pt>
              </c:strCache>
            </c:strRef>
          </c:cat>
          <c:val>
            <c:numRef>
              <c:f>'JUMLAH WARGA'!$B$5:$B$7</c:f>
              <c:numCache>
                <c:formatCode>General</c:formatCode>
                <c:ptCount val="2"/>
                <c:pt idx="0">
                  <c:v>34</c:v>
                </c:pt>
                <c:pt idx="1">
                  <c:v>29</c:v>
                </c:pt>
              </c:numCache>
            </c:numRef>
          </c:val>
          <c:extLst>
            <c:ext xmlns:c16="http://schemas.microsoft.com/office/drawing/2014/chart" uri="{C3380CC4-5D6E-409C-BE32-E72D297353CC}">
              <c16:uniqueId val="{00000000-8F61-4925-AEF3-01EE37E48025}"/>
            </c:ext>
          </c:extLst>
        </c:ser>
        <c:ser>
          <c:idx val="1"/>
          <c:order val="1"/>
          <c:tx>
            <c:strRef>
              <c:f>'JUMLAH WARGA'!$C$3:$C$4</c:f>
              <c:strCache>
                <c:ptCount val="1"/>
                <c:pt idx="0">
                  <c:v>PR</c:v>
                </c:pt>
              </c:strCache>
            </c:strRef>
          </c:tx>
          <c:spPr>
            <a:solidFill>
              <a:schemeClr val="accent2"/>
            </a:solidFill>
            <a:ln>
              <a:noFill/>
            </a:ln>
            <a:effectLst/>
          </c:spPr>
          <c:invertIfNegative val="0"/>
          <c:cat>
            <c:strRef>
              <c:f>'JUMLAH WARGA'!$A$5:$A$7</c:f>
              <c:strCache>
                <c:ptCount val="2"/>
                <c:pt idx="0">
                  <c:v>ANGGOTA KELUARGA</c:v>
                </c:pt>
                <c:pt idx="1">
                  <c:v>KEPALA KELUARGA</c:v>
                </c:pt>
              </c:strCache>
            </c:strRef>
          </c:cat>
          <c:val>
            <c:numRef>
              <c:f>'JUMLAH WARGA'!$C$5:$C$7</c:f>
              <c:numCache>
                <c:formatCode>General</c:formatCode>
                <c:ptCount val="2"/>
                <c:pt idx="0">
                  <c:v>63</c:v>
                </c:pt>
                <c:pt idx="1">
                  <c:v>5</c:v>
                </c:pt>
              </c:numCache>
            </c:numRef>
          </c:val>
          <c:extLst>
            <c:ext xmlns:c16="http://schemas.microsoft.com/office/drawing/2014/chart" uri="{C3380CC4-5D6E-409C-BE32-E72D297353CC}">
              <c16:uniqueId val="{00000001-8F61-4925-AEF3-01EE37E48025}"/>
            </c:ext>
          </c:extLst>
        </c:ser>
        <c:dLbls>
          <c:showLegendKey val="0"/>
          <c:showVal val="0"/>
          <c:showCatName val="0"/>
          <c:showSerName val="0"/>
          <c:showPercent val="0"/>
          <c:showBubbleSize val="0"/>
        </c:dLbls>
        <c:gapWidth val="219"/>
        <c:overlap val="-27"/>
        <c:axId val="508650431"/>
        <c:axId val="508650847"/>
      </c:barChart>
      <c:catAx>
        <c:axId val="5086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50847"/>
        <c:crosses val="autoZero"/>
        <c:auto val="1"/>
        <c:lblAlgn val="ctr"/>
        <c:lblOffset val="100"/>
        <c:noMultiLvlLbl val="0"/>
      </c:catAx>
      <c:valAx>
        <c:axId val="5086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5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[Hasil AKhir.xlsx]PEKERJAAN!PivotTable2</c:name>
    <c:fmtId val="0"/>
  </c:pivotSource>
  <c:chart>
    <c:title>
      <c:tx>
        <c:rich>
          <a:bodyPr/>
          <a:lstStyle/>
          <a:p>
            <a:pPr>
              <a:defRPr/>
            </a:pPr>
            <a:r>
              <a:rPr lang="id-ID"/>
              <a:t>PEKERJAAN</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PEKERJAAN!$B$3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PEKERJAAN!$A$4:$A$18</c:f>
              <c:strCache>
                <c:ptCount val="14"/>
                <c:pt idx="0">
                  <c:v>PELAJAR/MAHASISWA</c:v>
                </c:pt>
                <c:pt idx="1">
                  <c:v>WIRASWASTA</c:v>
                </c:pt>
                <c:pt idx="2">
                  <c:v>KARYAWAN SWASTA</c:v>
                </c:pt>
                <c:pt idx="3">
                  <c:v>PETANI/PEKEBUN</c:v>
                </c:pt>
                <c:pt idx="4">
                  <c:v>BELUM BEKERJA</c:v>
                </c:pt>
                <c:pt idx="5">
                  <c:v>MENGURUS RUMAH TANGGA</c:v>
                </c:pt>
                <c:pt idx="6">
                  <c:v>KARYAWAN HONORER</c:v>
                </c:pt>
                <c:pt idx="7">
                  <c:v>PERANGKAT DESA</c:v>
                </c:pt>
                <c:pt idx="8">
                  <c:v>PEDAGANG</c:v>
                </c:pt>
                <c:pt idx="9">
                  <c:v>PENSIUNAN GURU</c:v>
                </c:pt>
                <c:pt idx="10">
                  <c:v>BURUH</c:v>
                </c:pt>
                <c:pt idx="11">
                  <c:v>PENSIUNAN PNS</c:v>
                </c:pt>
                <c:pt idx="12">
                  <c:v>PENGANGGURAN</c:v>
                </c:pt>
                <c:pt idx="13">
                  <c:v>PEMULUNG</c:v>
                </c:pt>
              </c:strCache>
            </c:strRef>
          </c:cat>
          <c:val>
            <c:numRef>
              <c:f>PEKERJAAN!$B$4:$B$18</c:f>
              <c:numCache>
                <c:formatCode>General</c:formatCode>
                <c:ptCount val="14"/>
                <c:pt idx="0">
                  <c:v>34</c:v>
                </c:pt>
                <c:pt idx="1">
                  <c:v>30</c:v>
                </c:pt>
                <c:pt idx="2">
                  <c:v>20</c:v>
                </c:pt>
                <c:pt idx="3">
                  <c:v>16</c:v>
                </c:pt>
                <c:pt idx="4">
                  <c:v>12</c:v>
                </c:pt>
                <c:pt idx="5">
                  <c:v>4</c:v>
                </c:pt>
                <c:pt idx="6">
                  <c:v>4</c:v>
                </c:pt>
                <c:pt idx="7">
                  <c:v>3</c:v>
                </c:pt>
                <c:pt idx="8">
                  <c:v>3</c:v>
                </c:pt>
                <c:pt idx="9">
                  <c:v>1</c:v>
                </c:pt>
                <c:pt idx="10">
                  <c:v>1</c:v>
                </c:pt>
                <c:pt idx="11">
                  <c:v>1</c:v>
                </c:pt>
                <c:pt idx="12">
                  <c:v>1</c:v>
                </c:pt>
                <c:pt idx="13">
                  <c:v>1</c:v>
                </c:pt>
              </c:numCache>
            </c:numRef>
          </c:val>
          <c:extLst>
            <c:ext xmlns:c16="http://schemas.microsoft.com/office/drawing/2014/chart" uri="{C3380CC4-5D6E-409C-BE32-E72D297353CC}">
              <c16:uniqueId val="{00000000-A214-4888-94CF-8370DE120506}"/>
            </c:ext>
          </c:extLst>
        </c:ser>
        <c:dLbls>
          <c:showLegendKey val="0"/>
          <c:showVal val="0"/>
          <c:showCatName val="0"/>
          <c:showSerName val="0"/>
          <c:showPercent val="0"/>
          <c:showBubbleSize val="0"/>
        </c:dLbls>
        <c:gapWidth val="150"/>
        <c:axId val="410116896"/>
        <c:axId val="410115808"/>
      </c:barChart>
      <c:catAx>
        <c:axId val="410116896"/>
        <c:scaling>
          <c:orientation val="minMax"/>
        </c:scaling>
        <c:delete val="0"/>
        <c:axPos val="b"/>
        <c:numFmt formatCode="General" sourceLinked="0"/>
        <c:majorTickMark val="out"/>
        <c:minorTickMark val="none"/>
        <c:tickLblPos val="nextTo"/>
        <c:crossAx val="410115808"/>
        <c:crosses val="autoZero"/>
        <c:auto val="1"/>
        <c:lblAlgn val="ctr"/>
        <c:lblOffset val="100"/>
        <c:noMultiLvlLbl val="0"/>
      </c:catAx>
      <c:valAx>
        <c:axId val="410115808"/>
        <c:scaling>
          <c:orientation val="minMax"/>
        </c:scaling>
        <c:delete val="0"/>
        <c:axPos val="l"/>
        <c:majorGridlines/>
        <c:numFmt formatCode="General" sourceLinked="1"/>
        <c:majorTickMark val="out"/>
        <c:minorTickMark val="none"/>
        <c:tickLblPos val="nextTo"/>
        <c:crossAx val="410116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[Hasil AKhir.xlsx]PENDIDIKAN!PivotTable3</c:name>
    <c:fmtId val="1"/>
  </c:pivotSource>
  <c:chart>
    <c:title>
      <c:tx>
        <c:rich>
          <a:bodyPr/>
          <a:lstStyle/>
          <a:p>
            <a:pPr>
              <a:defRPr/>
            </a:pPr>
            <a:r>
              <a:rPr lang="id-ID"/>
              <a:t>PENDIDIKAN</a:t>
            </a:r>
            <a:endParaRPr lang="en-US"/>
          </a:p>
        </c:rich>
      </c:tx>
      <c:overlay val="0"/>
    </c:title>
    <c:autoTitleDeleted val="0"/>
    <c:pivotFmts>
      <c:pivotFmt>
        <c:idx val="0"/>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PENDIDIKAN!$B$3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PENDIDIKAN!$A$4:$A$14</c:f>
              <c:strCache>
                <c:ptCount val="10"/>
                <c:pt idx="0">
                  <c:v>SLTA</c:v>
                </c:pt>
                <c:pt idx="1">
                  <c:v>SLTP</c:v>
                </c:pt>
                <c:pt idx="2">
                  <c:v>MASIH SD</c:v>
                </c:pt>
                <c:pt idx="3">
                  <c:v>S1</c:v>
                </c:pt>
                <c:pt idx="4">
                  <c:v>SD</c:v>
                </c:pt>
                <c:pt idx="5">
                  <c:v>BELUM SEKOLAH</c:v>
                </c:pt>
                <c:pt idx="6">
                  <c:v>D3</c:v>
                </c:pt>
                <c:pt idx="7">
                  <c:v>TIDAK ADA LULUSAN</c:v>
                </c:pt>
                <c:pt idx="8">
                  <c:v>DIP III</c:v>
                </c:pt>
                <c:pt idx="9">
                  <c:v>D1</c:v>
                </c:pt>
              </c:strCache>
            </c:strRef>
          </c:cat>
          <c:val>
            <c:numRef>
              <c:f>PENDIDIKAN!$B$4:$B$14</c:f>
              <c:numCache>
                <c:formatCode>General</c:formatCode>
                <c:ptCount val="10"/>
                <c:pt idx="0">
                  <c:v>49</c:v>
                </c:pt>
                <c:pt idx="1">
                  <c:v>27</c:v>
                </c:pt>
                <c:pt idx="2">
                  <c:v>14</c:v>
                </c:pt>
                <c:pt idx="3">
                  <c:v>13</c:v>
                </c:pt>
                <c:pt idx="4">
                  <c:v>12</c:v>
                </c:pt>
                <c:pt idx="5">
                  <c:v>8</c:v>
                </c:pt>
                <c:pt idx="6">
                  <c:v>4</c:v>
                </c:pt>
                <c:pt idx="7">
                  <c:v>2</c:v>
                </c:pt>
                <c:pt idx="8">
                  <c:v>1</c:v>
                </c:pt>
                <c:pt idx="9">
                  <c:v>1</c:v>
                </c:pt>
              </c:numCache>
            </c:numRef>
          </c:val>
          <c:extLst>
            <c:ext xmlns:c16="http://schemas.microsoft.com/office/drawing/2014/chart" uri="{C3380CC4-5D6E-409C-BE32-E72D297353CC}">
              <c16:uniqueId val="{00000000-589B-4AE4-9411-8F65AF373361}"/>
            </c:ext>
          </c:extLst>
        </c:ser>
        <c:dLbls>
          <c:showLegendKey val="0"/>
          <c:showVal val="0"/>
          <c:showCatName val="0"/>
          <c:showSerName val="0"/>
          <c:showPercent val="0"/>
          <c:showBubbleSize val="0"/>
        </c:dLbls>
        <c:gapWidth val="150"/>
        <c:axId val="410108192"/>
        <c:axId val="410119072"/>
      </c:barChart>
      <c:catAx>
        <c:axId val="410108192"/>
        <c:scaling>
          <c:orientation val="minMax"/>
        </c:scaling>
        <c:delete val="0"/>
        <c:axPos val="b"/>
        <c:numFmt formatCode="General" sourceLinked="0"/>
        <c:majorTickMark val="out"/>
        <c:minorTickMark val="none"/>
        <c:tickLblPos val="nextTo"/>
        <c:crossAx val="410119072"/>
        <c:crosses val="autoZero"/>
        <c:auto val="1"/>
        <c:lblAlgn val="ctr"/>
        <c:lblOffset val="100"/>
        <c:noMultiLvlLbl val="0"/>
      </c:catAx>
      <c:valAx>
        <c:axId val="410119072"/>
        <c:scaling>
          <c:orientation val="minMax"/>
        </c:scaling>
        <c:delete val="0"/>
        <c:axPos val="l"/>
        <c:majorGridlines/>
        <c:numFmt formatCode="General" sourceLinked="1"/>
        <c:majorTickMark val="out"/>
        <c:minorTickMark val="none"/>
        <c:tickLblPos val="nextTo"/>
        <c:crossAx val="410108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[Hasil AKhir.xlsx]USIA!PivotTable4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s>
    <c:plotArea>
      <c:layout/>
      <c:barChart>
        <c:barDir val="col"/>
        <c:grouping val="clustered"/>
        <c:varyColors val="0"/>
        <c:ser>
          <c:idx val="0"/>
          <c:order val="0"/>
          <c:tx>
            <c:strRef>
              <c:f>USIA!$B$3:$B$4</c:f>
              <c:strCache>
                <c:ptCount val="1"/>
                <c:pt idx="0">
                  <c:v>0</c:v>
                </c:pt>
              </c:strCache>
            </c:strRef>
          </c:tx>
          <c:spPr>
            <a:solidFill>
              <a:schemeClr val="accent1"/>
            </a:solidFill>
            <a:ln>
              <a:noFill/>
            </a:ln>
            <a:effectLst/>
          </c:spPr>
          <c:invertIfNegative val="0"/>
          <c:cat>
            <c:strRef>
              <c:f>USIA!$A$5:$A$9</c:f>
              <c:strCache>
                <c:ptCount val="4"/>
                <c:pt idx="0">
                  <c:v>1</c:v>
                </c:pt>
                <c:pt idx="1">
                  <c:v>2</c:v>
                </c:pt>
                <c:pt idx="2">
                  <c:v>3</c:v>
                </c:pt>
                <c:pt idx="3">
                  <c:v>4</c:v>
                </c:pt>
              </c:strCache>
            </c:strRef>
          </c:cat>
          <c:val>
            <c:numRef>
              <c:f>USIA!$B$5:$B$9</c:f>
              <c:numCache>
                <c:formatCode>General</c:formatCode>
                <c:ptCount val="4"/>
                <c:pt idx="0">
                  <c:v>1</c:v>
                </c:pt>
                <c:pt idx="1">
                  <c:v>2</c:v>
                </c:pt>
              </c:numCache>
            </c:numRef>
          </c:val>
          <c:extLst>
            <c:ext xmlns:c16="http://schemas.microsoft.com/office/drawing/2014/chart" uri="{C3380CC4-5D6E-409C-BE32-E72D297353CC}">
              <c16:uniqueId val="{00000000-E958-4116-8855-BF50405C0C22}"/>
            </c:ext>
          </c:extLst>
        </c:ser>
        <c:ser>
          <c:idx val="1"/>
          <c:order val="1"/>
          <c:tx>
            <c:strRef>
              <c:f>USIA!$C$3:$C$4</c:f>
              <c:strCache>
                <c:ptCount val="1"/>
                <c:pt idx="0">
                  <c:v>1</c:v>
                </c:pt>
              </c:strCache>
            </c:strRef>
          </c:tx>
          <c:spPr>
            <a:solidFill>
              <a:schemeClr val="accent2"/>
            </a:solidFill>
            <a:ln>
              <a:noFill/>
            </a:ln>
            <a:effectLst/>
          </c:spPr>
          <c:invertIfNegative val="0"/>
          <c:cat>
            <c:strRef>
              <c:f>USIA!$A$5:$A$9</c:f>
              <c:strCache>
                <c:ptCount val="4"/>
                <c:pt idx="0">
                  <c:v>1</c:v>
                </c:pt>
                <c:pt idx="1">
                  <c:v>2</c:v>
                </c:pt>
                <c:pt idx="2">
                  <c:v>3</c:v>
                </c:pt>
                <c:pt idx="3">
                  <c:v>4</c:v>
                </c:pt>
              </c:strCache>
            </c:strRef>
          </c:cat>
          <c:val>
            <c:numRef>
              <c:f>USIA!$C$5:$C$9</c:f>
              <c:numCache>
                <c:formatCode>General</c:formatCode>
                <c:ptCount val="4"/>
                <c:pt idx="0">
                  <c:v>1</c:v>
                </c:pt>
                <c:pt idx="1">
                  <c:v>5</c:v>
                </c:pt>
                <c:pt idx="3">
                  <c:v>1</c:v>
                </c:pt>
              </c:numCache>
            </c:numRef>
          </c:val>
          <c:extLst>
            <c:ext xmlns:c16="http://schemas.microsoft.com/office/drawing/2014/chart" uri="{C3380CC4-5D6E-409C-BE32-E72D297353CC}">
              <c16:uniqueId val="{00000001-E958-4116-8855-BF50405C0C22}"/>
            </c:ext>
          </c:extLst>
        </c:ser>
        <c:ser>
          <c:idx val="2"/>
          <c:order val="2"/>
          <c:tx>
            <c:strRef>
              <c:f>USIA!$D$3:$D$4</c:f>
              <c:strCache>
                <c:ptCount val="1"/>
                <c:pt idx="0">
                  <c:v>2</c:v>
                </c:pt>
              </c:strCache>
            </c:strRef>
          </c:tx>
          <c:spPr>
            <a:solidFill>
              <a:schemeClr val="accent3"/>
            </a:solidFill>
            <a:ln>
              <a:noFill/>
            </a:ln>
            <a:effectLst/>
          </c:spPr>
          <c:invertIfNegative val="0"/>
          <c:cat>
            <c:strRef>
              <c:f>USIA!$A$5:$A$9</c:f>
              <c:strCache>
                <c:ptCount val="4"/>
                <c:pt idx="0">
                  <c:v>1</c:v>
                </c:pt>
                <c:pt idx="1">
                  <c:v>2</c:v>
                </c:pt>
                <c:pt idx="2">
                  <c:v>3</c:v>
                </c:pt>
                <c:pt idx="3">
                  <c:v>4</c:v>
                </c:pt>
              </c:strCache>
            </c:strRef>
          </c:cat>
          <c:val>
            <c:numRef>
              <c:f>USIA!$D$5:$D$9</c:f>
              <c:numCache>
                <c:formatCode>General</c:formatCode>
                <c:ptCount val="4"/>
                <c:pt idx="0">
                  <c:v>3</c:v>
                </c:pt>
                <c:pt idx="1">
                  <c:v>7</c:v>
                </c:pt>
              </c:numCache>
            </c:numRef>
          </c:val>
          <c:extLst>
            <c:ext xmlns:c16="http://schemas.microsoft.com/office/drawing/2014/chart" uri="{C3380CC4-5D6E-409C-BE32-E72D297353CC}">
              <c16:uniqueId val="{00000002-E958-4116-8855-BF50405C0C22}"/>
            </c:ext>
          </c:extLst>
        </c:ser>
        <c:ser>
          <c:idx val="3"/>
          <c:order val="3"/>
          <c:tx>
            <c:strRef>
              <c:f>USIA!$E$3:$E$4</c:f>
              <c:strCache>
                <c:ptCount val="1"/>
                <c:pt idx="0">
                  <c:v>3</c:v>
                </c:pt>
              </c:strCache>
            </c:strRef>
          </c:tx>
          <c:spPr>
            <a:solidFill>
              <a:schemeClr val="accent4"/>
            </a:solidFill>
            <a:ln>
              <a:noFill/>
            </a:ln>
            <a:effectLst/>
          </c:spPr>
          <c:invertIfNegative val="0"/>
          <c:cat>
            <c:strRef>
              <c:f>USIA!$A$5:$A$9</c:f>
              <c:strCache>
                <c:ptCount val="4"/>
                <c:pt idx="0">
                  <c:v>1</c:v>
                </c:pt>
                <c:pt idx="1">
                  <c:v>2</c:v>
                </c:pt>
                <c:pt idx="2">
                  <c:v>3</c:v>
                </c:pt>
                <c:pt idx="3">
                  <c:v>4</c:v>
                </c:pt>
              </c:strCache>
            </c:strRef>
          </c:cat>
          <c:val>
            <c:numRef>
              <c:f>USIA!$E$5:$E$9</c:f>
              <c:numCache>
                <c:formatCode>General</c:formatCode>
                <c:ptCount val="4"/>
                <c:pt idx="0">
                  <c:v>4</c:v>
                </c:pt>
                <c:pt idx="1">
                  <c:v>4</c:v>
                </c:pt>
                <c:pt idx="2">
                  <c:v>1</c:v>
                </c:pt>
                <c:pt idx="3">
                  <c:v>1</c:v>
                </c:pt>
              </c:numCache>
            </c:numRef>
          </c:val>
          <c:extLst>
            <c:ext xmlns:c16="http://schemas.microsoft.com/office/drawing/2014/chart" uri="{C3380CC4-5D6E-409C-BE32-E72D297353CC}">
              <c16:uniqueId val="{00000003-E958-4116-8855-BF50405C0C22}"/>
            </c:ext>
          </c:extLst>
        </c:ser>
        <c:ser>
          <c:idx val="4"/>
          <c:order val="4"/>
          <c:tx>
            <c:strRef>
              <c:f>USIA!$F$3:$F$4</c:f>
              <c:strCache>
                <c:ptCount val="1"/>
                <c:pt idx="0">
                  <c:v>4</c:v>
                </c:pt>
              </c:strCache>
            </c:strRef>
          </c:tx>
          <c:spPr>
            <a:solidFill>
              <a:schemeClr val="accent5"/>
            </a:solidFill>
            <a:ln>
              <a:noFill/>
            </a:ln>
            <a:effectLst/>
          </c:spPr>
          <c:invertIfNegative val="0"/>
          <c:cat>
            <c:strRef>
              <c:f>USIA!$A$5:$A$9</c:f>
              <c:strCache>
                <c:ptCount val="4"/>
                <c:pt idx="0">
                  <c:v>1</c:v>
                </c:pt>
                <c:pt idx="1">
                  <c:v>2</c:v>
                </c:pt>
                <c:pt idx="2">
                  <c:v>3</c:v>
                </c:pt>
                <c:pt idx="3">
                  <c:v>4</c:v>
                </c:pt>
              </c:strCache>
            </c:strRef>
          </c:cat>
          <c:val>
            <c:numRef>
              <c:f>USIA!$F$5:$F$9</c:f>
              <c:numCache>
                <c:formatCode>General</c:formatCode>
                <c:ptCount val="4"/>
                <c:pt idx="0">
                  <c:v>5</c:v>
                </c:pt>
                <c:pt idx="1">
                  <c:v>5</c:v>
                </c:pt>
                <c:pt idx="2">
                  <c:v>1</c:v>
                </c:pt>
                <c:pt idx="3">
                  <c:v>1</c:v>
                </c:pt>
              </c:numCache>
            </c:numRef>
          </c:val>
          <c:extLst>
            <c:ext xmlns:c16="http://schemas.microsoft.com/office/drawing/2014/chart" uri="{C3380CC4-5D6E-409C-BE32-E72D297353CC}">
              <c16:uniqueId val="{00000004-E958-4116-8855-BF50405C0C22}"/>
            </c:ext>
          </c:extLst>
        </c:ser>
        <c:ser>
          <c:idx val="5"/>
          <c:order val="5"/>
          <c:tx>
            <c:strRef>
              <c:f>USIA!$G$3:$G$4</c:f>
              <c:strCache>
                <c:ptCount val="1"/>
                <c:pt idx="0">
                  <c:v>5</c:v>
                </c:pt>
              </c:strCache>
            </c:strRef>
          </c:tx>
          <c:spPr>
            <a:solidFill>
              <a:schemeClr val="accent6"/>
            </a:solidFill>
            <a:ln>
              <a:noFill/>
            </a:ln>
            <a:effectLst/>
          </c:spPr>
          <c:invertIfNegative val="0"/>
          <c:cat>
            <c:strRef>
              <c:f>USIA!$A$5:$A$9</c:f>
              <c:strCache>
                <c:ptCount val="4"/>
                <c:pt idx="0">
                  <c:v>1</c:v>
                </c:pt>
                <c:pt idx="1">
                  <c:v>2</c:v>
                </c:pt>
                <c:pt idx="2">
                  <c:v>3</c:v>
                </c:pt>
                <c:pt idx="3">
                  <c:v>4</c:v>
                </c:pt>
              </c:strCache>
            </c:strRef>
          </c:cat>
          <c:val>
            <c:numRef>
              <c:f>USIA!$G$5:$G$9</c:f>
              <c:numCache>
                <c:formatCode>General</c:formatCode>
                <c:ptCount val="4"/>
                <c:pt idx="0">
                  <c:v>7</c:v>
                </c:pt>
                <c:pt idx="1">
                  <c:v>5</c:v>
                </c:pt>
                <c:pt idx="3">
                  <c:v>4</c:v>
                </c:pt>
              </c:numCache>
            </c:numRef>
          </c:val>
          <c:extLst>
            <c:ext xmlns:c16="http://schemas.microsoft.com/office/drawing/2014/chart" uri="{C3380CC4-5D6E-409C-BE32-E72D297353CC}">
              <c16:uniqueId val="{00000005-E958-4116-8855-BF50405C0C22}"/>
            </c:ext>
          </c:extLst>
        </c:ser>
        <c:ser>
          <c:idx val="6"/>
          <c:order val="6"/>
          <c:tx>
            <c:strRef>
              <c:f>USIA!$H$3:$H$4</c:f>
              <c:strCache>
                <c:ptCount val="1"/>
                <c:pt idx="0">
                  <c:v>6</c:v>
                </c:pt>
              </c:strCache>
            </c:strRef>
          </c:tx>
          <c:spPr>
            <a:solidFill>
              <a:schemeClr val="accent1">
                <a:lumMod val="60000"/>
              </a:schemeClr>
            </a:solidFill>
            <a:ln>
              <a:noFill/>
            </a:ln>
            <a:effectLst/>
          </c:spPr>
          <c:invertIfNegative val="0"/>
          <c:cat>
            <c:strRef>
              <c:f>USIA!$A$5:$A$9</c:f>
              <c:strCache>
                <c:ptCount val="4"/>
                <c:pt idx="0">
                  <c:v>1</c:v>
                </c:pt>
                <c:pt idx="1">
                  <c:v>2</c:v>
                </c:pt>
                <c:pt idx="2">
                  <c:v>3</c:v>
                </c:pt>
                <c:pt idx="3">
                  <c:v>4</c:v>
                </c:pt>
              </c:strCache>
            </c:strRef>
          </c:cat>
          <c:val>
            <c:numRef>
              <c:f>USIA!$H$5:$H$9</c:f>
              <c:numCache>
                <c:formatCode>General</c:formatCode>
                <c:ptCount val="4"/>
                <c:pt idx="0">
                  <c:v>8</c:v>
                </c:pt>
                <c:pt idx="1">
                  <c:v>6</c:v>
                </c:pt>
                <c:pt idx="2">
                  <c:v>2</c:v>
                </c:pt>
                <c:pt idx="3">
                  <c:v>2</c:v>
                </c:pt>
              </c:numCache>
            </c:numRef>
          </c:val>
          <c:extLst>
            <c:ext xmlns:c16="http://schemas.microsoft.com/office/drawing/2014/chart" uri="{C3380CC4-5D6E-409C-BE32-E72D297353CC}">
              <c16:uniqueId val="{00000006-E958-4116-8855-BF50405C0C22}"/>
            </c:ext>
          </c:extLst>
        </c:ser>
        <c:ser>
          <c:idx val="7"/>
          <c:order val="7"/>
          <c:tx>
            <c:strRef>
              <c:f>USIA!$I$3:$I$4</c:f>
              <c:strCache>
                <c:ptCount val="1"/>
                <c:pt idx="0">
                  <c:v>7</c:v>
                </c:pt>
              </c:strCache>
            </c:strRef>
          </c:tx>
          <c:spPr>
            <a:solidFill>
              <a:schemeClr val="accent2">
                <a:lumMod val="60000"/>
              </a:schemeClr>
            </a:solidFill>
            <a:ln>
              <a:noFill/>
            </a:ln>
            <a:effectLst/>
          </c:spPr>
          <c:invertIfNegative val="0"/>
          <c:cat>
            <c:strRef>
              <c:f>USIA!$A$5:$A$9</c:f>
              <c:strCache>
                <c:ptCount val="4"/>
                <c:pt idx="0">
                  <c:v>1</c:v>
                </c:pt>
                <c:pt idx="1">
                  <c:v>2</c:v>
                </c:pt>
                <c:pt idx="2">
                  <c:v>3</c:v>
                </c:pt>
                <c:pt idx="3">
                  <c:v>4</c:v>
                </c:pt>
              </c:strCache>
            </c:strRef>
          </c:cat>
          <c:val>
            <c:numRef>
              <c:f>USIA!$I$5:$I$9</c:f>
              <c:numCache>
                <c:formatCode>General</c:formatCode>
                <c:ptCount val="4"/>
                <c:pt idx="0">
                  <c:v>6</c:v>
                </c:pt>
                <c:pt idx="1">
                  <c:v>2</c:v>
                </c:pt>
                <c:pt idx="3">
                  <c:v>3</c:v>
                </c:pt>
              </c:numCache>
            </c:numRef>
          </c:val>
          <c:extLst>
            <c:ext xmlns:c16="http://schemas.microsoft.com/office/drawing/2014/chart" uri="{C3380CC4-5D6E-409C-BE32-E72D297353CC}">
              <c16:uniqueId val="{00000007-E958-4116-8855-BF50405C0C22}"/>
            </c:ext>
          </c:extLst>
        </c:ser>
        <c:ser>
          <c:idx val="8"/>
          <c:order val="8"/>
          <c:tx>
            <c:strRef>
              <c:f>USIA!$J$3:$J$4</c:f>
              <c:strCache>
                <c:ptCount val="1"/>
                <c:pt idx="0">
                  <c:v>8</c:v>
                </c:pt>
              </c:strCache>
            </c:strRef>
          </c:tx>
          <c:spPr>
            <a:solidFill>
              <a:schemeClr val="accent3">
                <a:lumMod val="60000"/>
              </a:schemeClr>
            </a:solidFill>
            <a:ln>
              <a:noFill/>
            </a:ln>
            <a:effectLst/>
          </c:spPr>
          <c:invertIfNegative val="0"/>
          <c:cat>
            <c:strRef>
              <c:f>USIA!$A$5:$A$9</c:f>
              <c:strCache>
                <c:ptCount val="4"/>
                <c:pt idx="0">
                  <c:v>1</c:v>
                </c:pt>
                <c:pt idx="1">
                  <c:v>2</c:v>
                </c:pt>
                <c:pt idx="2">
                  <c:v>3</c:v>
                </c:pt>
                <c:pt idx="3">
                  <c:v>4</c:v>
                </c:pt>
              </c:strCache>
            </c:strRef>
          </c:cat>
          <c:val>
            <c:numRef>
              <c:f>USIA!$J$5:$J$9</c:f>
              <c:numCache>
                <c:formatCode>General</c:formatCode>
                <c:ptCount val="4"/>
                <c:pt idx="0">
                  <c:v>9</c:v>
                </c:pt>
                <c:pt idx="1">
                  <c:v>4</c:v>
                </c:pt>
                <c:pt idx="2">
                  <c:v>2</c:v>
                </c:pt>
                <c:pt idx="3">
                  <c:v>1</c:v>
                </c:pt>
              </c:numCache>
            </c:numRef>
          </c:val>
          <c:extLst>
            <c:ext xmlns:c16="http://schemas.microsoft.com/office/drawing/2014/chart" uri="{C3380CC4-5D6E-409C-BE32-E72D297353CC}">
              <c16:uniqueId val="{00000008-E958-4116-8855-BF50405C0C22}"/>
            </c:ext>
          </c:extLst>
        </c:ser>
        <c:ser>
          <c:idx val="9"/>
          <c:order val="9"/>
          <c:tx>
            <c:strRef>
              <c:f>USIA!$K$3:$K$4</c:f>
              <c:strCache>
                <c:ptCount val="1"/>
                <c:pt idx="0">
                  <c:v>9</c:v>
                </c:pt>
              </c:strCache>
            </c:strRef>
          </c:tx>
          <c:spPr>
            <a:solidFill>
              <a:schemeClr val="accent4">
                <a:lumMod val="60000"/>
              </a:schemeClr>
            </a:solidFill>
            <a:ln>
              <a:noFill/>
            </a:ln>
            <a:effectLst/>
          </c:spPr>
          <c:invertIfNegative val="0"/>
          <c:cat>
            <c:strRef>
              <c:f>USIA!$A$5:$A$9</c:f>
              <c:strCache>
                <c:ptCount val="4"/>
                <c:pt idx="0">
                  <c:v>1</c:v>
                </c:pt>
                <c:pt idx="1">
                  <c:v>2</c:v>
                </c:pt>
                <c:pt idx="2">
                  <c:v>3</c:v>
                </c:pt>
                <c:pt idx="3">
                  <c:v>4</c:v>
                </c:pt>
              </c:strCache>
            </c:strRef>
          </c:cat>
          <c:val>
            <c:numRef>
              <c:f>USIA!$K$5:$K$9</c:f>
              <c:numCache>
                <c:formatCode>General</c:formatCode>
                <c:ptCount val="4"/>
                <c:pt idx="0">
                  <c:v>10</c:v>
                </c:pt>
                <c:pt idx="1">
                  <c:v>5</c:v>
                </c:pt>
                <c:pt idx="2">
                  <c:v>2</c:v>
                </c:pt>
                <c:pt idx="3">
                  <c:v>2</c:v>
                </c:pt>
              </c:numCache>
            </c:numRef>
          </c:val>
          <c:extLst>
            <c:ext xmlns:c16="http://schemas.microsoft.com/office/drawing/2014/chart" uri="{C3380CC4-5D6E-409C-BE32-E72D297353CC}">
              <c16:uniqueId val="{00000009-E958-4116-8855-BF50405C0C22}"/>
            </c:ext>
          </c:extLst>
        </c:ser>
        <c:ser>
          <c:idx val="10"/>
          <c:order val="10"/>
          <c:tx>
            <c:strRef>
              <c:f>USIA!$L$3:$L$4</c:f>
              <c:strCache>
                <c:ptCount val="1"/>
                <c:pt idx="0">
                  <c:v>10</c:v>
                </c:pt>
              </c:strCache>
            </c:strRef>
          </c:tx>
          <c:spPr>
            <a:solidFill>
              <a:schemeClr val="accent5">
                <a:lumMod val="60000"/>
              </a:schemeClr>
            </a:solidFill>
            <a:ln>
              <a:noFill/>
            </a:ln>
            <a:effectLst/>
          </c:spPr>
          <c:invertIfNegative val="0"/>
          <c:cat>
            <c:strRef>
              <c:f>USIA!$A$5:$A$9</c:f>
              <c:strCache>
                <c:ptCount val="4"/>
                <c:pt idx="0">
                  <c:v>1</c:v>
                </c:pt>
                <c:pt idx="1">
                  <c:v>2</c:v>
                </c:pt>
                <c:pt idx="2">
                  <c:v>3</c:v>
                </c:pt>
                <c:pt idx="3">
                  <c:v>4</c:v>
                </c:pt>
              </c:strCache>
            </c:strRef>
          </c:cat>
          <c:val>
            <c:numRef>
              <c:f>USIA!$L$5:$L$9</c:f>
              <c:numCache>
                <c:formatCode>General</c:formatCode>
                <c:ptCount val="4"/>
                <c:pt idx="0">
                  <c:v>6</c:v>
                </c:pt>
                <c:pt idx="1">
                  <c:v>8</c:v>
                </c:pt>
                <c:pt idx="2">
                  <c:v>2</c:v>
                </c:pt>
                <c:pt idx="3">
                  <c:v>2</c:v>
                </c:pt>
              </c:numCache>
            </c:numRef>
          </c:val>
          <c:extLst>
            <c:ext xmlns:c16="http://schemas.microsoft.com/office/drawing/2014/chart" uri="{C3380CC4-5D6E-409C-BE32-E72D297353CC}">
              <c16:uniqueId val="{0000000A-E958-4116-8855-BF50405C0C22}"/>
            </c:ext>
          </c:extLst>
        </c:ser>
        <c:ser>
          <c:idx val="11"/>
          <c:order val="11"/>
          <c:tx>
            <c:strRef>
              <c:f>USIA!$M$3:$M$4</c:f>
              <c:strCache>
                <c:ptCount val="1"/>
                <c:pt idx="0">
                  <c:v>11</c:v>
                </c:pt>
              </c:strCache>
            </c:strRef>
          </c:tx>
          <c:spPr>
            <a:solidFill>
              <a:schemeClr val="accent6">
                <a:lumMod val="60000"/>
              </a:schemeClr>
            </a:solidFill>
            <a:ln>
              <a:noFill/>
            </a:ln>
            <a:effectLst/>
          </c:spPr>
          <c:invertIfNegative val="0"/>
          <c:cat>
            <c:strRef>
              <c:f>USIA!$A$5:$A$9</c:f>
              <c:strCache>
                <c:ptCount val="4"/>
                <c:pt idx="0">
                  <c:v>1</c:v>
                </c:pt>
                <c:pt idx="1">
                  <c:v>2</c:v>
                </c:pt>
                <c:pt idx="2">
                  <c:v>3</c:v>
                </c:pt>
                <c:pt idx="3">
                  <c:v>4</c:v>
                </c:pt>
              </c:strCache>
            </c:strRef>
          </c:cat>
          <c:val>
            <c:numRef>
              <c:f>USIA!$M$5:$M$9</c:f>
              <c:numCache>
                <c:formatCode>General</c:formatCode>
                <c:ptCount val="4"/>
                <c:pt idx="0">
                  <c:v>2</c:v>
                </c:pt>
                <c:pt idx="1">
                  <c:v>4</c:v>
                </c:pt>
                <c:pt idx="2">
                  <c:v>4</c:v>
                </c:pt>
                <c:pt idx="3">
                  <c:v>3</c:v>
                </c:pt>
              </c:numCache>
            </c:numRef>
          </c:val>
          <c:extLst>
            <c:ext xmlns:c16="http://schemas.microsoft.com/office/drawing/2014/chart" uri="{C3380CC4-5D6E-409C-BE32-E72D297353CC}">
              <c16:uniqueId val="{0000000B-E958-4116-8855-BF50405C0C22}"/>
            </c:ext>
          </c:extLst>
        </c:ser>
        <c:ser>
          <c:idx val="12"/>
          <c:order val="12"/>
          <c:tx>
            <c:strRef>
              <c:f>USIA!$N$3:$N$4</c:f>
              <c:strCache>
                <c:ptCount val="1"/>
                <c:pt idx="0">
                  <c:v>12</c:v>
                </c:pt>
              </c:strCache>
            </c:strRef>
          </c:tx>
          <c:spPr>
            <a:solidFill>
              <a:schemeClr val="accent1">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USIA!$N$5:$N$9</c:f>
              <c:numCache>
                <c:formatCode>General</c:formatCode>
                <c:ptCount val="4"/>
                <c:pt idx="0">
                  <c:v>9</c:v>
                </c:pt>
                <c:pt idx="1">
                  <c:v>5</c:v>
                </c:pt>
                <c:pt idx="2">
                  <c:v>2</c:v>
                </c:pt>
                <c:pt idx="3">
                  <c:v>2</c:v>
                </c:pt>
              </c:numCache>
            </c:numRef>
          </c:val>
          <c:extLst>
            <c:ext xmlns:c16="http://schemas.microsoft.com/office/drawing/2014/chart" uri="{C3380CC4-5D6E-409C-BE32-E72D297353CC}">
              <c16:uniqueId val="{0000000C-E958-4116-8855-BF50405C0C22}"/>
            </c:ext>
          </c:extLst>
        </c:ser>
        <c:ser>
          <c:idx val="13"/>
          <c:order val="13"/>
          <c:tx>
            <c:strRef>
              <c:f>USIA!$O$3:$O$4</c:f>
              <c:strCache>
                <c:ptCount val="1"/>
                <c:pt idx="0">
                  <c:v>13</c:v>
                </c:pt>
              </c:strCache>
            </c:strRef>
          </c:tx>
          <c:spPr>
            <a:solidFill>
              <a:schemeClr val="accent2">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USIA!$O$5:$O$9</c:f>
              <c:numCache>
                <c:formatCode>General</c:formatCode>
                <c:ptCount val="4"/>
                <c:pt idx="0">
                  <c:v>8</c:v>
                </c:pt>
                <c:pt idx="1">
                  <c:v>10</c:v>
                </c:pt>
                <c:pt idx="2">
                  <c:v>3</c:v>
                </c:pt>
                <c:pt idx="3">
                  <c:v>4</c:v>
                </c:pt>
              </c:numCache>
            </c:numRef>
          </c:val>
          <c:extLst>
            <c:ext xmlns:c16="http://schemas.microsoft.com/office/drawing/2014/chart" uri="{C3380CC4-5D6E-409C-BE32-E72D297353CC}">
              <c16:uniqueId val="{0000000D-E958-4116-8855-BF50405C0C22}"/>
            </c:ext>
          </c:extLst>
        </c:ser>
        <c:ser>
          <c:idx val="14"/>
          <c:order val="14"/>
          <c:tx>
            <c:strRef>
              <c:f>USIA!$P$3:$P$4</c:f>
              <c:strCache>
                <c:ptCount val="1"/>
                <c:pt idx="0">
                  <c:v>14</c:v>
                </c:pt>
              </c:strCache>
            </c:strRef>
          </c:tx>
          <c:spPr>
            <a:solidFill>
              <a:schemeClr val="accent3">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USIA!$P$5:$P$9</c:f>
              <c:numCache>
                <c:formatCode>General</c:formatCode>
                <c:ptCount val="4"/>
                <c:pt idx="0">
                  <c:v>9</c:v>
                </c:pt>
                <c:pt idx="1">
                  <c:v>7</c:v>
                </c:pt>
                <c:pt idx="2">
                  <c:v>2</c:v>
                </c:pt>
              </c:numCache>
            </c:numRef>
          </c:val>
          <c:extLst>
            <c:ext xmlns:c16="http://schemas.microsoft.com/office/drawing/2014/chart" uri="{C3380CC4-5D6E-409C-BE32-E72D297353CC}">
              <c16:uniqueId val="{0000000E-E958-4116-8855-BF50405C0C22}"/>
            </c:ext>
          </c:extLst>
        </c:ser>
        <c:ser>
          <c:idx val="15"/>
          <c:order val="15"/>
          <c:tx>
            <c:strRef>
              <c:f>USIA!$Q$3:$Q$4</c:f>
              <c:strCache>
                <c:ptCount val="1"/>
                <c:pt idx="0">
                  <c:v>15</c:v>
                </c:pt>
              </c:strCache>
            </c:strRef>
          </c:tx>
          <c:spPr>
            <a:solidFill>
              <a:schemeClr val="accent4">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USIA!$Q$5:$Q$9</c:f>
              <c:numCache>
                <c:formatCode>General</c:formatCode>
                <c:ptCount val="4"/>
                <c:pt idx="0">
                  <c:v>10</c:v>
                </c:pt>
                <c:pt idx="1">
                  <c:v>4</c:v>
                </c:pt>
                <c:pt idx="2">
                  <c:v>6</c:v>
                </c:pt>
                <c:pt idx="3">
                  <c:v>4</c:v>
                </c:pt>
              </c:numCache>
            </c:numRef>
          </c:val>
          <c:extLst>
            <c:ext xmlns:c16="http://schemas.microsoft.com/office/drawing/2014/chart" uri="{C3380CC4-5D6E-409C-BE32-E72D297353CC}">
              <c16:uniqueId val="{0000000F-E958-4116-8855-BF50405C0C22}"/>
            </c:ext>
          </c:extLst>
        </c:ser>
        <c:ser>
          <c:idx val="16"/>
          <c:order val="16"/>
          <c:tx>
            <c:strRef>
              <c:f>USIA!$R$3:$R$4</c:f>
              <c:strCache>
                <c:ptCount val="1"/>
                <c:pt idx="0">
                  <c:v>16</c:v>
                </c:pt>
              </c:strCache>
            </c:strRef>
          </c:tx>
          <c:spPr>
            <a:solidFill>
              <a:schemeClr val="accent5">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USIA!$R$5:$R$9</c:f>
              <c:numCache>
                <c:formatCode>General</c:formatCode>
                <c:ptCount val="4"/>
                <c:pt idx="0">
                  <c:v>6</c:v>
                </c:pt>
                <c:pt idx="1">
                  <c:v>8</c:v>
                </c:pt>
                <c:pt idx="2">
                  <c:v>1</c:v>
                </c:pt>
                <c:pt idx="3">
                  <c:v>2</c:v>
                </c:pt>
              </c:numCache>
            </c:numRef>
          </c:val>
          <c:extLst>
            <c:ext xmlns:c16="http://schemas.microsoft.com/office/drawing/2014/chart" uri="{C3380CC4-5D6E-409C-BE32-E72D297353CC}">
              <c16:uniqueId val="{00000010-E958-4116-8855-BF50405C0C22}"/>
            </c:ext>
          </c:extLst>
        </c:ser>
        <c:ser>
          <c:idx val="17"/>
          <c:order val="17"/>
          <c:tx>
            <c:strRef>
              <c:f>USIA!$S$3:$S$4</c:f>
              <c:strCache>
                <c:ptCount val="1"/>
                <c:pt idx="0">
                  <c:v>17</c:v>
                </c:pt>
              </c:strCache>
            </c:strRef>
          </c:tx>
          <c:spPr>
            <a:solidFill>
              <a:schemeClr val="accent6">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USIA!$S$5:$S$9</c:f>
              <c:numCache>
                <c:formatCode>General</c:formatCode>
                <c:ptCount val="4"/>
                <c:pt idx="0">
                  <c:v>6</c:v>
                </c:pt>
                <c:pt idx="1">
                  <c:v>2</c:v>
                </c:pt>
                <c:pt idx="2">
                  <c:v>2</c:v>
                </c:pt>
                <c:pt idx="3">
                  <c:v>3</c:v>
                </c:pt>
              </c:numCache>
            </c:numRef>
          </c:val>
          <c:extLst>
            <c:ext xmlns:c16="http://schemas.microsoft.com/office/drawing/2014/chart" uri="{C3380CC4-5D6E-409C-BE32-E72D297353CC}">
              <c16:uniqueId val="{00000011-E958-4116-8855-BF50405C0C22}"/>
            </c:ext>
          </c:extLst>
        </c:ser>
        <c:ser>
          <c:idx val="18"/>
          <c:order val="18"/>
          <c:tx>
            <c:strRef>
              <c:f>USIA!$T$3:$T$4</c:f>
              <c:strCache>
                <c:ptCount val="1"/>
                <c:pt idx="0">
                  <c:v>18</c:v>
                </c:pt>
              </c:strCache>
            </c:strRef>
          </c:tx>
          <c:spPr>
            <a:solidFill>
              <a:schemeClr val="accent1">
                <a:lumMod val="80000"/>
              </a:schemeClr>
            </a:solidFill>
            <a:ln>
              <a:noFill/>
            </a:ln>
            <a:effectLst/>
          </c:spPr>
          <c:invertIfNegative val="0"/>
          <c:cat>
            <c:strRef>
              <c:f>USIA!$A$5:$A$9</c:f>
              <c:strCache>
                <c:ptCount val="4"/>
                <c:pt idx="0">
                  <c:v>1</c:v>
                </c:pt>
                <c:pt idx="1">
                  <c:v>2</c:v>
                </c:pt>
                <c:pt idx="2">
                  <c:v>3</c:v>
                </c:pt>
                <c:pt idx="3">
                  <c:v>4</c:v>
                </c:pt>
              </c:strCache>
            </c:strRef>
          </c:cat>
          <c:val>
            <c:numRef>
              <c:f>USIA!$T$5:$T$9</c:f>
              <c:numCache>
                <c:formatCode>General</c:formatCode>
                <c:ptCount val="4"/>
                <c:pt idx="0">
                  <c:v>9</c:v>
                </c:pt>
                <c:pt idx="1">
                  <c:v>9</c:v>
                </c:pt>
                <c:pt idx="2">
                  <c:v>3</c:v>
                </c:pt>
                <c:pt idx="3">
                  <c:v>4</c:v>
                </c:pt>
              </c:numCache>
            </c:numRef>
          </c:val>
          <c:extLst>
            <c:ext xmlns:c16="http://schemas.microsoft.com/office/drawing/2014/chart" uri="{C3380CC4-5D6E-409C-BE32-E72D297353CC}">
              <c16:uniqueId val="{00000012-E958-4116-8855-BF50405C0C22}"/>
            </c:ext>
          </c:extLst>
        </c:ser>
        <c:ser>
          <c:idx val="19"/>
          <c:order val="19"/>
          <c:tx>
            <c:strRef>
              <c:f>USIA!$U$3:$U$4</c:f>
              <c:strCache>
                <c:ptCount val="1"/>
                <c:pt idx="0">
                  <c:v>19</c:v>
                </c:pt>
              </c:strCache>
            </c:strRef>
          </c:tx>
          <c:spPr>
            <a:solidFill>
              <a:schemeClr val="accent2">
                <a:lumMod val="80000"/>
              </a:schemeClr>
            </a:solidFill>
            <a:ln>
              <a:noFill/>
            </a:ln>
            <a:effectLst/>
          </c:spPr>
          <c:invertIfNegative val="0"/>
          <c:cat>
            <c:strRef>
              <c:f>USIA!$A$5:$A$9</c:f>
              <c:strCache>
                <c:ptCount val="4"/>
                <c:pt idx="0">
                  <c:v>1</c:v>
                </c:pt>
                <c:pt idx="1">
                  <c:v>2</c:v>
                </c:pt>
                <c:pt idx="2">
                  <c:v>3</c:v>
                </c:pt>
                <c:pt idx="3">
                  <c:v>4</c:v>
                </c:pt>
              </c:strCache>
            </c:strRef>
          </c:cat>
          <c:val>
            <c:numRef>
              <c:f>USIA!$U$5:$U$9</c:f>
              <c:numCache>
                <c:formatCode>General</c:formatCode>
                <c:ptCount val="4"/>
                <c:pt idx="0">
                  <c:v>12</c:v>
                </c:pt>
                <c:pt idx="1">
                  <c:v>8</c:v>
                </c:pt>
                <c:pt idx="2">
                  <c:v>3</c:v>
                </c:pt>
                <c:pt idx="3">
                  <c:v>3</c:v>
                </c:pt>
              </c:numCache>
            </c:numRef>
          </c:val>
          <c:extLst>
            <c:ext xmlns:c16="http://schemas.microsoft.com/office/drawing/2014/chart" uri="{C3380CC4-5D6E-409C-BE32-E72D297353CC}">
              <c16:uniqueId val="{00000013-E958-4116-8855-BF50405C0C22}"/>
            </c:ext>
          </c:extLst>
        </c:ser>
        <c:ser>
          <c:idx val="20"/>
          <c:order val="20"/>
          <c:tx>
            <c:strRef>
              <c:f>USIA!$V$3:$V$4</c:f>
              <c:strCache>
                <c:ptCount val="1"/>
                <c:pt idx="0">
                  <c:v>20</c:v>
                </c:pt>
              </c:strCache>
            </c:strRef>
          </c:tx>
          <c:spPr>
            <a:solidFill>
              <a:schemeClr val="accent3">
                <a:lumMod val="80000"/>
              </a:schemeClr>
            </a:solidFill>
            <a:ln>
              <a:noFill/>
            </a:ln>
            <a:effectLst/>
          </c:spPr>
          <c:invertIfNegative val="0"/>
          <c:cat>
            <c:strRef>
              <c:f>USIA!$A$5:$A$9</c:f>
              <c:strCache>
                <c:ptCount val="4"/>
                <c:pt idx="0">
                  <c:v>1</c:v>
                </c:pt>
                <c:pt idx="1">
                  <c:v>2</c:v>
                </c:pt>
                <c:pt idx="2">
                  <c:v>3</c:v>
                </c:pt>
                <c:pt idx="3">
                  <c:v>4</c:v>
                </c:pt>
              </c:strCache>
            </c:strRef>
          </c:cat>
          <c:val>
            <c:numRef>
              <c:f>USIA!$V$5:$V$9</c:f>
              <c:numCache>
                <c:formatCode>General</c:formatCode>
                <c:ptCount val="4"/>
                <c:pt idx="0">
                  <c:v>3</c:v>
                </c:pt>
                <c:pt idx="1">
                  <c:v>6</c:v>
                </c:pt>
                <c:pt idx="2">
                  <c:v>2</c:v>
                </c:pt>
                <c:pt idx="3">
                  <c:v>2</c:v>
                </c:pt>
              </c:numCache>
            </c:numRef>
          </c:val>
          <c:extLst>
            <c:ext xmlns:c16="http://schemas.microsoft.com/office/drawing/2014/chart" uri="{C3380CC4-5D6E-409C-BE32-E72D297353CC}">
              <c16:uniqueId val="{00000014-E958-4116-8855-BF50405C0C22}"/>
            </c:ext>
          </c:extLst>
        </c:ser>
        <c:ser>
          <c:idx val="21"/>
          <c:order val="21"/>
          <c:tx>
            <c:strRef>
              <c:f>USIA!$W$3:$W$4</c:f>
              <c:strCache>
                <c:ptCount val="1"/>
                <c:pt idx="0">
                  <c:v>21</c:v>
                </c:pt>
              </c:strCache>
            </c:strRef>
          </c:tx>
          <c:spPr>
            <a:solidFill>
              <a:schemeClr val="accent4">
                <a:lumMod val="80000"/>
              </a:schemeClr>
            </a:solidFill>
            <a:ln>
              <a:noFill/>
            </a:ln>
            <a:effectLst/>
          </c:spPr>
          <c:invertIfNegative val="0"/>
          <c:cat>
            <c:strRef>
              <c:f>USIA!$A$5:$A$9</c:f>
              <c:strCache>
                <c:ptCount val="4"/>
                <c:pt idx="0">
                  <c:v>1</c:v>
                </c:pt>
                <c:pt idx="1">
                  <c:v>2</c:v>
                </c:pt>
                <c:pt idx="2">
                  <c:v>3</c:v>
                </c:pt>
                <c:pt idx="3">
                  <c:v>4</c:v>
                </c:pt>
              </c:strCache>
            </c:strRef>
          </c:cat>
          <c:val>
            <c:numRef>
              <c:f>USIA!$W$5:$W$9</c:f>
              <c:numCache>
                <c:formatCode>General</c:formatCode>
                <c:ptCount val="4"/>
                <c:pt idx="0">
                  <c:v>9</c:v>
                </c:pt>
                <c:pt idx="1">
                  <c:v>4</c:v>
                </c:pt>
                <c:pt idx="2">
                  <c:v>3</c:v>
                </c:pt>
                <c:pt idx="3">
                  <c:v>6</c:v>
                </c:pt>
              </c:numCache>
            </c:numRef>
          </c:val>
          <c:extLst>
            <c:ext xmlns:c16="http://schemas.microsoft.com/office/drawing/2014/chart" uri="{C3380CC4-5D6E-409C-BE32-E72D297353CC}">
              <c16:uniqueId val="{00000015-E958-4116-8855-BF50405C0C22}"/>
            </c:ext>
          </c:extLst>
        </c:ser>
        <c:ser>
          <c:idx val="22"/>
          <c:order val="22"/>
          <c:tx>
            <c:strRef>
              <c:f>USIA!$X$3:$X$4</c:f>
              <c:strCache>
                <c:ptCount val="1"/>
                <c:pt idx="0">
                  <c:v>22</c:v>
                </c:pt>
              </c:strCache>
            </c:strRef>
          </c:tx>
          <c:spPr>
            <a:solidFill>
              <a:schemeClr val="accent5">
                <a:lumMod val="80000"/>
              </a:schemeClr>
            </a:solidFill>
            <a:ln>
              <a:noFill/>
            </a:ln>
            <a:effectLst/>
          </c:spPr>
          <c:invertIfNegative val="0"/>
          <c:cat>
            <c:strRef>
              <c:f>USIA!$A$5:$A$9</c:f>
              <c:strCache>
                <c:ptCount val="4"/>
                <c:pt idx="0">
                  <c:v>1</c:v>
                </c:pt>
                <c:pt idx="1">
                  <c:v>2</c:v>
                </c:pt>
                <c:pt idx="2">
                  <c:v>3</c:v>
                </c:pt>
                <c:pt idx="3">
                  <c:v>4</c:v>
                </c:pt>
              </c:strCache>
            </c:strRef>
          </c:cat>
          <c:val>
            <c:numRef>
              <c:f>USIA!$X$5:$X$9</c:f>
              <c:numCache>
                <c:formatCode>General</c:formatCode>
                <c:ptCount val="4"/>
                <c:pt idx="0">
                  <c:v>11</c:v>
                </c:pt>
                <c:pt idx="1">
                  <c:v>7</c:v>
                </c:pt>
                <c:pt idx="2">
                  <c:v>2</c:v>
                </c:pt>
              </c:numCache>
            </c:numRef>
          </c:val>
          <c:extLst>
            <c:ext xmlns:c16="http://schemas.microsoft.com/office/drawing/2014/chart" uri="{C3380CC4-5D6E-409C-BE32-E72D297353CC}">
              <c16:uniqueId val="{00000016-E958-4116-8855-BF50405C0C22}"/>
            </c:ext>
          </c:extLst>
        </c:ser>
        <c:ser>
          <c:idx val="23"/>
          <c:order val="23"/>
          <c:tx>
            <c:strRef>
              <c:f>USIA!$Y$3:$Y$4</c:f>
              <c:strCache>
                <c:ptCount val="1"/>
                <c:pt idx="0">
                  <c:v>23</c:v>
                </c:pt>
              </c:strCache>
            </c:strRef>
          </c:tx>
          <c:spPr>
            <a:solidFill>
              <a:schemeClr val="accent6">
                <a:lumMod val="80000"/>
              </a:schemeClr>
            </a:solidFill>
            <a:ln>
              <a:noFill/>
            </a:ln>
            <a:effectLst/>
          </c:spPr>
          <c:invertIfNegative val="0"/>
          <c:cat>
            <c:strRef>
              <c:f>USIA!$A$5:$A$9</c:f>
              <c:strCache>
                <c:ptCount val="4"/>
                <c:pt idx="0">
                  <c:v>1</c:v>
                </c:pt>
                <c:pt idx="1">
                  <c:v>2</c:v>
                </c:pt>
                <c:pt idx="2">
                  <c:v>3</c:v>
                </c:pt>
                <c:pt idx="3">
                  <c:v>4</c:v>
                </c:pt>
              </c:strCache>
            </c:strRef>
          </c:cat>
          <c:val>
            <c:numRef>
              <c:f>USIA!$Y$5:$Y$9</c:f>
              <c:numCache>
                <c:formatCode>General</c:formatCode>
                <c:ptCount val="4"/>
                <c:pt idx="0">
                  <c:v>3</c:v>
                </c:pt>
                <c:pt idx="1">
                  <c:v>3</c:v>
                </c:pt>
                <c:pt idx="3">
                  <c:v>3</c:v>
                </c:pt>
              </c:numCache>
            </c:numRef>
          </c:val>
          <c:extLst>
            <c:ext xmlns:c16="http://schemas.microsoft.com/office/drawing/2014/chart" uri="{C3380CC4-5D6E-409C-BE32-E72D297353CC}">
              <c16:uniqueId val="{00000017-E958-4116-8855-BF50405C0C22}"/>
            </c:ext>
          </c:extLst>
        </c:ser>
        <c:ser>
          <c:idx val="24"/>
          <c:order val="24"/>
          <c:tx>
            <c:strRef>
              <c:f>USIA!$Z$3:$Z$4</c:f>
              <c:strCache>
                <c:ptCount val="1"/>
                <c:pt idx="0">
                  <c:v>24</c:v>
                </c:pt>
              </c:strCache>
            </c:strRef>
          </c:tx>
          <c:spPr>
            <a:solidFill>
              <a:schemeClr val="accent1">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USIA!$Z$5:$Z$9</c:f>
              <c:numCache>
                <c:formatCode>General</c:formatCode>
                <c:ptCount val="4"/>
                <c:pt idx="0">
                  <c:v>6</c:v>
                </c:pt>
                <c:pt idx="1">
                  <c:v>4</c:v>
                </c:pt>
                <c:pt idx="2">
                  <c:v>2</c:v>
                </c:pt>
                <c:pt idx="3">
                  <c:v>3</c:v>
                </c:pt>
              </c:numCache>
            </c:numRef>
          </c:val>
          <c:extLst>
            <c:ext xmlns:c16="http://schemas.microsoft.com/office/drawing/2014/chart" uri="{C3380CC4-5D6E-409C-BE32-E72D297353CC}">
              <c16:uniqueId val="{00000018-E958-4116-8855-BF50405C0C22}"/>
            </c:ext>
          </c:extLst>
        </c:ser>
        <c:ser>
          <c:idx val="25"/>
          <c:order val="25"/>
          <c:tx>
            <c:strRef>
              <c:f>USIA!$AA$3:$AA$4</c:f>
              <c:strCache>
                <c:ptCount val="1"/>
                <c:pt idx="0">
                  <c:v>25</c:v>
                </c:pt>
              </c:strCache>
            </c:strRef>
          </c:tx>
          <c:spPr>
            <a:solidFill>
              <a:schemeClr val="accent2">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USIA!$AA$5:$AA$9</c:f>
              <c:numCache>
                <c:formatCode>General</c:formatCode>
                <c:ptCount val="4"/>
                <c:pt idx="0">
                  <c:v>6</c:v>
                </c:pt>
                <c:pt idx="1">
                  <c:v>3</c:v>
                </c:pt>
                <c:pt idx="2">
                  <c:v>2</c:v>
                </c:pt>
                <c:pt idx="3">
                  <c:v>1</c:v>
                </c:pt>
              </c:numCache>
            </c:numRef>
          </c:val>
          <c:extLst>
            <c:ext xmlns:c16="http://schemas.microsoft.com/office/drawing/2014/chart" uri="{C3380CC4-5D6E-409C-BE32-E72D297353CC}">
              <c16:uniqueId val="{00000019-E958-4116-8855-BF50405C0C22}"/>
            </c:ext>
          </c:extLst>
        </c:ser>
        <c:ser>
          <c:idx val="26"/>
          <c:order val="26"/>
          <c:tx>
            <c:strRef>
              <c:f>USIA!$AB$3:$AB$4</c:f>
              <c:strCache>
                <c:ptCount val="1"/>
                <c:pt idx="0">
                  <c:v>26</c:v>
                </c:pt>
              </c:strCache>
            </c:strRef>
          </c:tx>
          <c:spPr>
            <a:solidFill>
              <a:schemeClr val="accent3">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USIA!$AB$5:$AB$9</c:f>
              <c:numCache>
                <c:formatCode>General</c:formatCode>
                <c:ptCount val="4"/>
                <c:pt idx="0">
                  <c:v>8</c:v>
                </c:pt>
                <c:pt idx="1">
                  <c:v>3</c:v>
                </c:pt>
                <c:pt idx="3">
                  <c:v>2</c:v>
                </c:pt>
              </c:numCache>
            </c:numRef>
          </c:val>
          <c:extLst>
            <c:ext xmlns:c16="http://schemas.microsoft.com/office/drawing/2014/chart" uri="{C3380CC4-5D6E-409C-BE32-E72D297353CC}">
              <c16:uniqueId val="{0000001A-E958-4116-8855-BF50405C0C22}"/>
            </c:ext>
          </c:extLst>
        </c:ser>
        <c:ser>
          <c:idx val="27"/>
          <c:order val="27"/>
          <c:tx>
            <c:strRef>
              <c:f>USIA!$AC$3:$AC$4</c:f>
              <c:strCache>
                <c:ptCount val="1"/>
                <c:pt idx="0">
                  <c:v>27</c:v>
                </c:pt>
              </c:strCache>
            </c:strRef>
          </c:tx>
          <c:spPr>
            <a:solidFill>
              <a:schemeClr val="accent4">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USIA!$AC$5:$AC$9</c:f>
              <c:numCache>
                <c:formatCode>General</c:formatCode>
                <c:ptCount val="4"/>
                <c:pt idx="0">
                  <c:v>11</c:v>
                </c:pt>
                <c:pt idx="1">
                  <c:v>5</c:v>
                </c:pt>
                <c:pt idx="2">
                  <c:v>1</c:v>
                </c:pt>
                <c:pt idx="3">
                  <c:v>1</c:v>
                </c:pt>
              </c:numCache>
            </c:numRef>
          </c:val>
          <c:extLst>
            <c:ext xmlns:c16="http://schemas.microsoft.com/office/drawing/2014/chart" uri="{C3380CC4-5D6E-409C-BE32-E72D297353CC}">
              <c16:uniqueId val="{0000001B-E958-4116-8855-BF50405C0C22}"/>
            </c:ext>
          </c:extLst>
        </c:ser>
        <c:ser>
          <c:idx val="28"/>
          <c:order val="28"/>
          <c:tx>
            <c:strRef>
              <c:f>USIA!$AD$3:$AD$4</c:f>
              <c:strCache>
                <c:ptCount val="1"/>
                <c:pt idx="0">
                  <c:v>28</c:v>
                </c:pt>
              </c:strCache>
            </c:strRef>
          </c:tx>
          <c:spPr>
            <a:solidFill>
              <a:schemeClr val="accent5">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USIA!$AD$5:$AD$9</c:f>
              <c:numCache>
                <c:formatCode>General</c:formatCode>
                <c:ptCount val="4"/>
                <c:pt idx="0">
                  <c:v>7</c:v>
                </c:pt>
                <c:pt idx="1">
                  <c:v>6</c:v>
                </c:pt>
                <c:pt idx="2">
                  <c:v>1</c:v>
                </c:pt>
                <c:pt idx="3">
                  <c:v>2</c:v>
                </c:pt>
              </c:numCache>
            </c:numRef>
          </c:val>
          <c:extLst>
            <c:ext xmlns:c16="http://schemas.microsoft.com/office/drawing/2014/chart" uri="{C3380CC4-5D6E-409C-BE32-E72D297353CC}">
              <c16:uniqueId val="{0000001C-E958-4116-8855-BF50405C0C22}"/>
            </c:ext>
          </c:extLst>
        </c:ser>
        <c:ser>
          <c:idx val="29"/>
          <c:order val="29"/>
          <c:tx>
            <c:strRef>
              <c:f>USIA!$AE$3:$AE$4</c:f>
              <c:strCache>
                <c:ptCount val="1"/>
                <c:pt idx="0">
                  <c:v>29</c:v>
                </c:pt>
              </c:strCache>
            </c:strRef>
          </c:tx>
          <c:spPr>
            <a:solidFill>
              <a:schemeClr val="accent6">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USIA!$AE$5:$AE$9</c:f>
              <c:numCache>
                <c:formatCode>General</c:formatCode>
                <c:ptCount val="4"/>
                <c:pt idx="0">
                  <c:v>7</c:v>
                </c:pt>
                <c:pt idx="1">
                  <c:v>2</c:v>
                </c:pt>
                <c:pt idx="2">
                  <c:v>1</c:v>
                </c:pt>
                <c:pt idx="3">
                  <c:v>3</c:v>
                </c:pt>
              </c:numCache>
            </c:numRef>
          </c:val>
          <c:extLst>
            <c:ext xmlns:c16="http://schemas.microsoft.com/office/drawing/2014/chart" uri="{C3380CC4-5D6E-409C-BE32-E72D297353CC}">
              <c16:uniqueId val="{0000001D-E958-4116-8855-BF50405C0C22}"/>
            </c:ext>
          </c:extLst>
        </c:ser>
        <c:ser>
          <c:idx val="30"/>
          <c:order val="30"/>
          <c:tx>
            <c:strRef>
              <c:f>USIA!$AF$3:$AF$4</c:f>
              <c:strCache>
                <c:ptCount val="1"/>
                <c:pt idx="0">
                  <c:v>30</c:v>
                </c:pt>
              </c:strCache>
            </c:strRef>
          </c:tx>
          <c:spPr>
            <a:solidFill>
              <a:schemeClr val="accent1">
                <a:lumMod val="50000"/>
              </a:schemeClr>
            </a:solidFill>
            <a:ln>
              <a:noFill/>
            </a:ln>
            <a:effectLst/>
          </c:spPr>
          <c:invertIfNegative val="0"/>
          <c:cat>
            <c:strRef>
              <c:f>USIA!$A$5:$A$9</c:f>
              <c:strCache>
                <c:ptCount val="4"/>
                <c:pt idx="0">
                  <c:v>1</c:v>
                </c:pt>
                <c:pt idx="1">
                  <c:v>2</c:v>
                </c:pt>
                <c:pt idx="2">
                  <c:v>3</c:v>
                </c:pt>
                <c:pt idx="3">
                  <c:v>4</c:v>
                </c:pt>
              </c:strCache>
            </c:strRef>
          </c:cat>
          <c:val>
            <c:numRef>
              <c:f>USIA!$AF$5:$AF$9</c:f>
              <c:numCache>
                <c:formatCode>General</c:formatCode>
                <c:ptCount val="4"/>
                <c:pt idx="0">
                  <c:v>8</c:v>
                </c:pt>
                <c:pt idx="1">
                  <c:v>2</c:v>
                </c:pt>
                <c:pt idx="2">
                  <c:v>1</c:v>
                </c:pt>
                <c:pt idx="3">
                  <c:v>4</c:v>
                </c:pt>
              </c:numCache>
            </c:numRef>
          </c:val>
          <c:extLst>
            <c:ext xmlns:c16="http://schemas.microsoft.com/office/drawing/2014/chart" uri="{C3380CC4-5D6E-409C-BE32-E72D297353CC}">
              <c16:uniqueId val="{0000001E-E958-4116-8855-BF50405C0C22}"/>
            </c:ext>
          </c:extLst>
        </c:ser>
        <c:ser>
          <c:idx val="31"/>
          <c:order val="31"/>
          <c:tx>
            <c:strRef>
              <c:f>USIA!$AG$3:$AG$4</c:f>
              <c:strCache>
                <c:ptCount val="1"/>
                <c:pt idx="0">
                  <c:v>31</c:v>
                </c:pt>
              </c:strCache>
            </c:strRef>
          </c:tx>
          <c:spPr>
            <a:solidFill>
              <a:schemeClr val="accent2">
                <a:lumMod val="50000"/>
              </a:schemeClr>
            </a:solidFill>
            <a:ln>
              <a:noFill/>
            </a:ln>
            <a:effectLst/>
          </c:spPr>
          <c:invertIfNegative val="0"/>
          <c:cat>
            <c:strRef>
              <c:f>USIA!$A$5:$A$9</c:f>
              <c:strCache>
                <c:ptCount val="4"/>
                <c:pt idx="0">
                  <c:v>1</c:v>
                </c:pt>
                <c:pt idx="1">
                  <c:v>2</c:v>
                </c:pt>
                <c:pt idx="2">
                  <c:v>3</c:v>
                </c:pt>
                <c:pt idx="3">
                  <c:v>4</c:v>
                </c:pt>
              </c:strCache>
            </c:strRef>
          </c:cat>
          <c:val>
            <c:numRef>
              <c:f>USIA!$AG$5:$AG$9</c:f>
              <c:numCache>
                <c:formatCode>General</c:formatCode>
                <c:ptCount val="4"/>
                <c:pt idx="0">
                  <c:v>10</c:v>
                </c:pt>
                <c:pt idx="1">
                  <c:v>6</c:v>
                </c:pt>
                <c:pt idx="3">
                  <c:v>1</c:v>
                </c:pt>
              </c:numCache>
            </c:numRef>
          </c:val>
          <c:extLst>
            <c:ext xmlns:c16="http://schemas.microsoft.com/office/drawing/2014/chart" uri="{C3380CC4-5D6E-409C-BE32-E72D297353CC}">
              <c16:uniqueId val="{0000001F-E958-4116-8855-BF50405C0C22}"/>
            </c:ext>
          </c:extLst>
        </c:ser>
        <c:ser>
          <c:idx val="32"/>
          <c:order val="32"/>
          <c:tx>
            <c:strRef>
              <c:f>USIA!$AH$3:$AH$4</c:f>
              <c:strCache>
                <c:ptCount val="1"/>
                <c:pt idx="0">
                  <c:v>32</c:v>
                </c:pt>
              </c:strCache>
            </c:strRef>
          </c:tx>
          <c:spPr>
            <a:solidFill>
              <a:schemeClr val="accent3">
                <a:lumMod val="50000"/>
              </a:schemeClr>
            </a:solidFill>
            <a:ln>
              <a:noFill/>
            </a:ln>
            <a:effectLst/>
          </c:spPr>
          <c:invertIfNegative val="0"/>
          <c:cat>
            <c:strRef>
              <c:f>USIA!$A$5:$A$9</c:f>
              <c:strCache>
                <c:ptCount val="4"/>
                <c:pt idx="0">
                  <c:v>1</c:v>
                </c:pt>
                <c:pt idx="1">
                  <c:v>2</c:v>
                </c:pt>
                <c:pt idx="2">
                  <c:v>3</c:v>
                </c:pt>
                <c:pt idx="3">
                  <c:v>4</c:v>
                </c:pt>
              </c:strCache>
            </c:strRef>
          </c:cat>
          <c:val>
            <c:numRef>
              <c:f>USIA!$AH$5:$AH$9</c:f>
              <c:numCache>
                <c:formatCode>General</c:formatCode>
                <c:ptCount val="4"/>
                <c:pt idx="0">
                  <c:v>9</c:v>
                </c:pt>
                <c:pt idx="1">
                  <c:v>5</c:v>
                </c:pt>
                <c:pt idx="3">
                  <c:v>2</c:v>
                </c:pt>
              </c:numCache>
            </c:numRef>
          </c:val>
          <c:extLst>
            <c:ext xmlns:c16="http://schemas.microsoft.com/office/drawing/2014/chart" uri="{C3380CC4-5D6E-409C-BE32-E72D297353CC}">
              <c16:uniqueId val="{00000020-E958-4116-8855-BF50405C0C22}"/>
            </c:ext>
          </c:extLst>
        </c:ser>
        <c:ser>
          <c:idx val="33"/>
          <c:order val="33"/>
          <c:tx>
            <c:strRef>
              <c:f>USIA!$AI$3:$AI$4</c:f>
              <c:strCache>
                <c:ptCount val="1"/>
                <c:pt idx="0">
                  <c:v>33</c:v>
                </c:pt>
              </c:strCache>
            </c:strRef>
          </c:tx>
          <c:spPr>
            <a:solidFill>
              <a:schemeClr val="accent4">
                <a:lumMod val="50000"/>
              </a:schemeClr>
            </a:solidFill>
            <a:ln>
              <a:noFill/>
            </a:ln>
            <a:effectLst/>
          </c:spPr>
          <c:invertIfNegative val="0"/>
          <c:cat>
            <c:strRef>
              <c:f>USIA!$A$5:$A$9</c:f>
              <c:strCache>
                <c:ptCount val="4"/>
                <c:pt idx="0">
                  <c:v>1</c:v>
                </c:pt>
                <c:pt idx="1">
                  <c:v>2</c:v>
                </c:pt>
                <c:pt idx="2">
                  <c:v>3</c:v>
                </c:pt>
                <c:pt idx="3">
                  <c:v>4</c:v>
                </c:pt>
              </c:strCache>
            </c:strRef>
          </c:cat>
          <c:val>
            <c:numRef>
              <c:f>USIA!$AI$5:$AI$9</c:f>
              <c:numCache>
                <c:formatCode>General</c:formatCode>
                <c:ptCount val="4"/>
                <c:pt idx="0">
                  <c:v>6</c:v>
                </c:pt>
                <c:pt idx="1">
                  <c:v>3</c:v>
                </c:pt>
                <c:pt idx="2">
                  <c:v>1</c:v>
                </c:pt>
                <c:pt idx="3">
                  <c:v>1</c:v>
                </c:pt>
              </c:numCache>
            </c:numRef>
          </c:val>
          <c:extLst>
            <c:ext xmlns:c16="http://schemas.microsoft.com/office/drawing/2014/chart" uri="{C3380CC4-5D6E-409C-BE32-E72D297353CC}">
              <c16:uniqueId val="{00000021-E958-4116-8855-BF50405C0C22}"/>
            </c:ext>
          </c:extLst>
        </c:ser>
        <c:ser>
          <c:idx val="34"/>
          <c:order val="34"/>
          <c:tx>
            <c:strRef>
              <c:f>USIA!$AJ$3:$AJ$4</c:f>
              <c:strCache>
                <c:ptCount val="1"/>
                <c:pt idx="0">
                  <c:v>34</c:v>
                </c:pt>
              </c:strCache>
            </c:strRef>
          </c:tx>
          <c:spPr>
            <a:solidFill>
              <a:schemeClr val="accent5">
                <a:lumMod val="50000"/>
              </a:schemeClr>
            </a:solidFill>
            <a:ln>
              <a:noFill/>
            </a:ln>
            <a:effectLst/>
          </c:spPr>
          <c:invertIfNegative val="0"/>
          <c:cat>
            <c:strRef>
              <c:f>USIA!$A$5:$A$9</c:f>
              <c:strCache>
                <c:ptCount val="4"/>
                <c:pt idx="0">
                  <c:v>1</c:v>
                </c:pt>
                <c:pt idx="1">
                  <c:v>2</c:v>
                </c:pt>
                <c:pt idx="2">
                  <c:v>3</c:v>
                </c:pt>
                <c:pt idx="3">
                  <c:v>4</c:v>
                </c:pt>
              </c:strCache>
            </c:strRef>
          </c:cat>
          <c:val>
            <c:numRef>
              <c:f>USIA!$AJ$5:$AJ$9</c:f>
              <c:numCache>
                <c:formatCode>General</c:formatCode>
                <c:ptCount val="4"/>
                <c:pt idx="0">
                  <c:v>6</c:v>
                </c:pt>
                <c:pt idx="1">
                  <c:v>4</c:v>
                </c:pt>
                <c:pt idx="2">
                  <c:v>1</c:v>
                </c:pt>
                <c:pt idx="3">
                  <c:v>3</c:v>
                </c:pt>
              </c:numCache>
            </c:numRef>
          </c:val>
          <c:extLst>
            <c:ext xmlns:c16="http://schemas.microsoft.com/office/drawing/2014/chart" uri="{C3380CC4-5D6E-409C-BE32-E72D297353CC}">
              <c16:uniqueId val="{00000022-E958-4116-8855-BF50405C0C22}"/>
            </c:ext>
          </c:extLst>
        </c:ser>
        <c:ser>
          <c:idx val="35"/>
          <c:order val="35"/>
          <c:tx>
            <c:strRef>
              <c:f>USIA!$AK$3:$AK$4</c:f>
              <c:strCache>
                <c:ptCount val="1"/>
                <c:pt idx="0">
                  <c:v>35</c:v>
                </c:pt>
              </c:strCache>
            </c:strRef>
          </c:tx>
          <c:spPr>
            <a:solidFill>
              <a:schemeClr val="accent6">
                <a:lumMod val="50000"/>
              </a:schemeClr>
            </a:solidFill>
            <a:ln>
              <a:noFill/>
            </a:ln>
            <a:effectLst/>
          </c:spPr>
          <c:invertIfNegative val="0"/>
          <c:cat>
            <c:strRef>
              <c:f>USIA!$A$5:$A$9</c:f>
              <c:strCache>
                <c:ptCount val="4"/>
                <c:pt idx="0">
                  <c:v>1</c:v>
                </c:pt>
                <c:pt idx="1">
                  <c:v>2</c:v>
                </c:pt>
                <c:pt idx="2">
                  <c:v>3</c:v>
                </c:pt>
                <c:pt idx="3">
                  <c:v>4</c:v>
                </c:pt>
              </c:strCache>
            </c:strRef>
          </c:cat>
          <c:val>
            <c:numRef>
              <c:f>USIA!$AK$5:$AK$9</c:f>
              <c:numCache>
                <c:formatCode>General</c:formatCode>
                <c:ptCount val="4"/>
                <c:pt idx="0">
                  <c:v>7</c:v>
                </c:pt>
                <c:pt idx="1">
                  <c:v>4</c:v>
                </c:pt>
                <c:pt idx="2">
                  <c:v>2</c:v>
                </c:pt>
                <c:pt idx="3">
                  <c:v>2</c:v>
                </c:pt>
              </c:numCache>
            </c:numRef>
          </c:val>
          <c:extLst>
            <c:ext xmlns:c16="http://schemas.microsoft.com/office/drawing/2014/chart" uri="{C3380CC4-5D6E-409C-BE32-E72D297353CC}">
              <c16:uniqueId val="{00000023-E958-4116-8855-BF50405C0C22}"/>
            </c:ext>
          </c:extLst>
        </c:ser>
        <c:ser>
          <c:idx val="36"/>
          <c:order val="36"/>
          <c:tx>
            <c:strRef>
              <c:f>USIA!$AL$3:$AL$4</c:f>
              <c:strCache>
                <c:ptCount val="1"/>
                <c:pt idx="0">
                  <c:v>36</c:v>
                </c:pt>
              </c:strCache>
            </c:strRef>
          </c:tx>
          <c:spPr>
            <a:solidFill>
              <a:schemeClr val="accent1">
                <a:lumMod val="70000"/>
                <a:lumOff val="30000"/>
              </a:schemeClr>
            </a:solidFill>
            <a:ln>
              <a:noFill/>
            </a:ln>
            <a:effectLst/>
          </c:spPr>
          <c:invertIfNegative val="0"/>
          <c:cat>
            <c:strRef>
              <c:f>USIA!$A$5:$A$9</c:f>
              <c:strCache>
                <c:ptCount val="4"/>
                <c:pt idx="0">
                  <c:v>1</c:v>
                </c:pt>
                <c:pt idx="1">
                  <c:v>2</c:v>
                </c:pt>
                <c:pt idx="2">
                  <c:v>3</c:v>
                </c:pt>
                <c:pt idx="3">
                  <c:v>4</c:v>
                </c:pt>
              </c:strCache>
            </c:strRef>
          </c:cat>
          <c:val>
            <c:numRef>
              <c:f>USIA!$AL$5:$AL$9</c:f>
              <c:numCache>
                <c:formatCode>General</c:formatCode>
                <c:ptCount val="4"/>
                <c:pt idx="0">
                  <c:v>10</c:v>
                </c:pt>
                <c:pt idx="1">
                  <c:v>3</c:v>
                </c:pt>
                <c:pt idx="2">
                  <c:v>2</c:v>
                </c:pt>
                <c:pt idx="3">
                  <c:v>1</c:v>
                </c:pt>
              </c:numCache>
            </c:numRef>
          </c:val>
          <c:extLst>
            <c:ext xmlns:c16="http://schemas.microsoft.com/office/drawing/2014/chart" uri="{C3380CC4-5D6E-409C-BE32-E72D297353CC}">
              <c16:uniqueId val="{00000024-E958-4116-8855-BF50405C0C22}"/>
            </c:ext>
          </c:extLst>
        </c:ser>
        <c:ser>
          <c:idx val="37"/>
          <c:order val="37"/>
          <c:tx>
            <c:strRef>
              <c:f>USIA!$AM$3:$AM$4</c:f>
              <c:strCache>
                <c:ptCount val="1"/>
                <c:pt idx="0">
                  <c:v>37</c:v>
                </c:pt>
              </c:strCache>
            </c:strRef>
          </c:tx>
          <c:spPr>
            <a:solidFill>
              <a:schemeClr val="accent2">
                <a:lumMod val="70000"/>
                <a:lumOff val="30000"/>
              </a:schemeClr>
            </a:solidFill>
            <a:ln>
              <a:noFill/>
            </a:ln>
            <a:effectLst/>
          </c:spPr>
          <c:invertIfNegative val="0"/>
          <c:cat>
            <c:strRef>
              <c:f>USIA!$A$5:$A$9</c:f>
              <c:strCache>
                <c:ptCount val="4"/>
                <c:pt idx="0">
                  <c:v>1</c:v>
                </c:pt>
                <c:pt idx="1">
                  <c:v>2</c:v>
                </c:pt>
                <c:pt idx="2">
                  <c:v>3</c:v>
                </c:pt>
                <c:pt idx="3">
                  <c:v>4</c:v>
                </c:pt>
              </c:strCache>
            </c:strRef>
          </c:cat>
          <c:val>
            <c:numRef>
              <c:f>USIA!$AM$5:$AM$9</c:f>
              <c:numCache>
                <c:formatCode>General</c:formatCode>
                <c:ptCount val="4"/>
                <c:pt idx="0">
                  <c:v>4</c:v>
                </c:pt>
                <c:pt idx="1">
                  <c:v>2</c:v>
                </c:pt>
                <c:pt idx="2">
                  <c:v>2</c:v>
                </c:pt>
                <c:pt idx="3">
                  <c:v>1</c:v>
                </c:pt>
              </c:numCache>
            </c:numRef>
          </c:val>
          <c:extLst>
            <c:ext xmlns:c16="http://schemas.microsoft.com/office/drawing/2014/chart" uri="{C3380CC4-5D6E-409C-BE32-E72D297353CC}">
              <c16:uniqueId val="{00000025-E958-4116-8855-BF50405C0C22}"/>
            </c:ext>
          </c:extLst>
        </c:ser>
        <c:ser>
          <c:idx val="38"/>
          <c:order val="38"/>
          <c:tx>
            <c:strRef>
              <c:f>USIA!$AN$3:$AN$4</c:f>
              <c:strCache>
                <c:ptCount val="1"/>
                <c:pt idx="0">
                  <c:v>38</c:v>
                </c:pt>
              </c:strCache>
            </c:strRef>
          </c:tx>
          <c:spPr>
            <a:solidFill>
              <a:schemeClr val="accent3">
                <a:lumMod val="70000"/>
                <a:lumOff val="30000"/>
              </a:schemeClr>
            </a:solidFill>
            <a:ln>
              <a:noFill/>
            </a:ln>
            <a:effectLst/>
          </c:spPr>
          <c:invertIfNegative val="0"/>
          <c:cat>
            <c:strRef>
              <c:f>USIA!$A$5:$A$9</c:f>
              <c:strCache>
                <c:ptCount val="4"/>
                <c:pt idx="0">
                  <c:v>1</c:v>
                </c:pt>
                <c:pt idx="1">
                  <c:v>2</c:v>
                </c:pt>
                <c:pt idx="2">
                  <c:v>3</c:v>
                </c:pt>
                <c:pt idx="3">
                  <c:v>4</c:v>
                </c:pt>
              </c:strCache>
            </c:strRef>
          </c:cat>
          <c:val>
            <c:numRef>
              <c:f>USIA!$AN$5:$AN$9</c:f>
              <c:numCache>
                <c:formatCode>General</c:formatCode>
                <c:ptCount val="4"/>
                <c:pt idx="0">
                  <c:v>5</c:v>
                </c:pt>
                <c:pt idx="1">
                  <c:v>3</c:v>
                </c:pt>
                <c:pt idx="3">
                  <c:v>2</c:v>
                </c:pt>
              </c:numCache>
            </c:numRef>
          </c:val>
          <c:extLst>
            <c:ext xmlns:c16="http://schemas.microsoft.com/office/drawing/2014/chart" uri="{C3380CC4-5D6E-409C-BE32-E72D297353CC}">
              <c16:uniqueId val="{00000026-E958-4116-8855-BF50405C0C22}"/>
            </c:ext>
          </c:extLst>
        </c:ser>
        <c:ser>
          <c:idx val="39"/>
          <c:order val="39"/>
          <c:tx>
            <c:strRef>
              <c:f>USIA!$AO$3:$AO$4</c:f>
              <c:strCache>
                <c:ptCount val="1"/>
                <c:pt idx="0">
                  <c:v>39</c:v>
                </c:pt>
              </c:strCache>
            </c:strRef>
          </c:tx>
          <c:spPr>
            <a:solidFill>
              <a:schemeClr val="accent4">
                <a:lumMod val="70000"/>
                <a:lumOff val="30000"/>
              </a:schemeClr>
            </a:solidFill>
            <a:ln>
              <a:noFill/>
            </a:ln>
            <a:effectLst/>
          </c:spPr>
          <c:invertIfNegative val="0"/>
          <c:cat>
            <c:strRef>
              <c:f>USIA!$A$5:$A$9</c:f>
              <c:strCache>
                <c:ptCount val="4"/>
                <c:pt idx="0">
                  <c:v>1</c:v>
                </c:pt>
                <c:pt idx="1">
                  <c:v>2</c:v>
                </c:pt>
                <c:pt idx="2">
                  <c:v>3</c:v>
                </c:pt>
                <c:pt idx="3">
                  <c:v>4</c:v>
                </c:pt>
              </c:strCache>
            </c:strRef>
          </c:cat>
          <c:val>
            <c:numRef>
              <c:f>USIA!$AO$5:$AO$9</c:f>
              <c:numCache>
                <c:formatCode>General</c:formatCode>
                <c:ptCount val="4"/>
                <c:pt idx="0">
                  <c:v>1</c:v>
                </c:pt>
                <c:pt idx="1">
                  <c:v>9</c:v>
                </c:pt>
                <c:pt idx="2">
                  <c:v>1</c:v>
                </c:pt>
                <c:pt idx="3">
                  <c:v>2</c:v>
                </c:pt>
              </c:numCache>
            </c:numRef>
          </c:val>
          <c:extLst>
            <c:ext xmlns:c16="http://schemas.microsoft.com/office/drawing/2014/chart" uri="{C3380CC4-5D6E-409C-BE32-E72D297353CC}">
              <c16:uniqueId val="{00000027-E958-4116-8855-BF50405C0C22}"/>
            </c:ext>
          </c:extLst>
        </c:ser>
        <c:ser>
          <c:idx val="40"/>
          <c:order val="40"/>
          <c:tx>
            <c:strRef>
              <c:f>USIA!$AP$3:$AP$4</c:f>
              <c:strCache>
                <c:ptCount val="1"/>
                <c:pt idx="0">
                  <c:v>40</c:v>
                </c:pt>
              </c:strCache>
            </c:strRef>
          </c:tx>
          <c:spPr>
            <a:solidFill>
              <a:schemeClr val="accent5">
                <a:lumMod val="70000"/>
                <a:lumOff val="30000"/>
              </a:schemeClr>
            </a:solidFill>
            <a:ln>
              <a:noFill/>
            </a:ln>
            <a:effectLst/>
          </c:spPr>
          <c:invertIfNegative val="0"/>
          <c:cat>
            <c:strRef>
              <c:f>USIA!$A$5:$A$9</c:f>
              <c:strCache>
                <c:ptCount val="4"/>
                <c:pt idx="0">
                  <c:v>1</c:v>
                </c:pt>
                <c:pt idx="1">
                  <c:v>2</c:v>
                </c:pt>
                <c:pt idx="2">
                  <c:v>3</c:v>
                </c:pt>
                <c:pt idx="3">
                  <c:v>4</c:v>
                </c:pt>
              </c:strCache>
            </c:strRef>
          </c:cat>
          <c:val>
            <c:numRef>
              <c:f>USIA!$AP$5:$AP$9</c:f>
              <c:numCache>
                <c:formatCode>General</c:formatCode>
                <c:ptCount val="4"/>
                <c:pt idx="0">
                  <c:v>4</c:v>
                </c:pt>
                <c:pt idx="1">
                  <c:v>4</c:v>
                </c:pt>
                <c:pt idx="2">
                  <c:v>1</c:v>
                </c:pt>
                <c:pt idx="3">
                  <c:v>2</c:v>
                </c:pt>
              </c:numCache>
            </c:numRef>
          </c:val>
          <c:extLst>
            <c:ext xmlns:c16="http://schemas.microsoft.com/office/drawing/2014/chart" uri="{C3380CC4-5D6E-409C-BE32-E72D297353CC}">
              <c16:uniqueId val="{00000028-E958-4116-8855-BF50405C0C22}"/>
            </c:ext>
          </c:extLst>
        </c:ser>
        <c:ser>
          <c:idx val="41"/>
          <c:order val="41"/>
          <c:tx>
            <c:strRef>
              <c:f>USIA!$AQ$3:$AQ$4</c:f>
              <c:strCache>
                <c:ptCount val="1"/>
                <c:pt idx="0">
                  <c:v>41</c:v>
                </c:pt>
              </c:strCache>
            </c:strRef>
          </c:tx>
          <c:spPr>
            <a:solidFill>
              <a:schemeClr val="accent6">
                <a:lumMod val="70000"/>
                <a:lumOff val="30000"/>
              </a:schemeClr>
            </a:solidFill>
            <a:ln>
              <a:noFill/>
            </a:ln>
            <a:effectLst/>
          </c:spPr>
          <c:invertIfNegative val="0"/>
          <c:cat>
            <c:strRef>
              <c:f>USIA!$A$5:$A$9</c:f>
              <c:strCache>
                <c:ptCount val="4"/>
                <c:pt idx="0">
                  <c:v>1</c:v>
                </c:pt>
                <c:pt idx="1">
                  <c:v>2</c:v>
                </c:pt>
                <c:pt idx="2">
                  <c:v>3</c:v>
                </c:pt>
                <c:pt idx="3">
                  <c:v>4</c:v>
                </c:pt>
              </c:strCache>
            </c:strRef>
          </c:cat>
          <c:val>
            <c:numRef>
              <c:f>USIA!$AQ$5:$AQ$9</c:f>
              <c:numCache>
                <c:formatCode>General</c:formatCode>
                <c:ptCount val="4"/>
                <c:pt idx="0">
                  <c:v>7</c:v>
                </c:pt>
                <c:pt idx="1">
                  <c:v>4</c:v>
                </c:pt>
                <c:pt idx="2">
                  <c:v>1</c:v>
                </c:pt>
                <c:pt idx="3">
                  <c:v>4</c:v>
                </c:pt>
              </c:numCache>
            </c:numRef>
          </c:val>
          <c:extLst>
            <c:ext xmlns:c16="http://schemas.microsoft.com/office/drawing/2014/chart" uri="{C3380CC4-5D6E-409C-BE32-E72D297353CC}">
              <c16:uniqueId val="{00000029-E958-4116-8855-BF50405C0C22}"/>
            </c:ext>
          </c:extLst>
        </c:ser>
        <c:ser>
          <c:idx val="42"/>
          <c:order val="42"/>
          <c:tx>
            <c:strRef>
              <c:f>USIA!$AR$3:$AR$4</c:f>
              <c:strCache>
                <c:ptCount val="1"/>
                <c:pt idx="0">
                  <c:v>42</c:v>
                </c:pt>
              </c:strCache>
            </c:strRef>
          </c:tx>
          <c:spPr>
            <a:solidFill>
              <a:schemeClr val="accent1">
                <a:lumMod val="70000"/>
              </a:schemeClr>
            </a:solidFill>
            <a:ln>
              <a:noFill/>
            </a:ln>
            <a:effectLst/>
          </c:spPr>
          <c:invertIfNegative val="0"/>
          <c:cat>
            <c:strRef>
              <c:f>USIA!$A$5:$A$9</c:f>
              <c:strCache>
                <c:ptCount val="4"/>
                <c:pt idx="0">
                  <c:v>1</c:v>
                </c:pt>
                <c:pt idx="1">
                  <c:v>2</c:v>
                </c:pt>
                <c:pt idx="2">
                  <c:v>3</c:v>
                </c:pt>
                <c:pt idx="3">
                  <c:v>4</c:v>
                </c:pt>
              </c:strCache>
            </c:strRef>
          </c:cat>
          <c:val>
            <c:numRef>
              <c:f>USIA!$AR$5:$AR$9</c:f>
              <c:numCache>
                <c:formatCode>General</c:formatCode>
                <c:ptCount val="4"/>
                <c:pt idx="0">
                  <c:v>4</c:v>
                </c:pt>
                <c:pt idx="1">
                  <c:v>2</c:v>
                </c:pt>
                <c:pt idx="2">
                  <c:v>2</c:v>
                </c:pt>
                <c:pt idx="3">
                  <c:v>3</c:v>
                </c:pt>
              </c:numCache>
            </c:numRef>
          </c:val>
          <c:extLst>
            <c:ext xmlns:c16="http://schemas.microsoft.com/office/drawing/2014/chart" uri="{C3380CC4-5D6E-409C-BE32-E72D297353CC}">
              <c16:uniqueId val="{0000002A-E958-4116-8855-BF50405C0C22}"/>
            </c:ext>
          </c:extLst>
        </c:ser>
        <c:ser>
          <c:idx val="43"/>
          <c:order val="43"/>
          <c:tx>
            <c:strRef>
              <c:f>USIA!$AS$3:$AS$4</c:f>
              <c:strCache>
                <c:ptCount val="1"/>
                <c:pt idx="0">
                  <c:v>43</c:v>
                </c:pt>
              </c:strCache>
            </c:strRef>
          </c:tx>
          <c:spPr>
            <a:solidFill>
              <a:schemeClr val="accent2">
                <a:lumMod val="70000"/>
              </a:schemeClr>
            </a:solidFill>
            <a:ln>
              <a:noFill/>
            </a:ln>
            <a:effectLst/>
          </c:spPr>
          <c:invertIfNegative val="0"/>
          <c:cat>
            <c:strRef>
              <c:f>USIA!$A$5:$A$9</c:f>
              <c:strCache>
                <c:ptCount val="4"/>
                <c:pt idx="0">
                  <c:v>1</c:v>
                </c:pt>
                <c:pt idx="1">
                  <c:v>2</c:v>
                </c:pt>
                <c:pt idx="2">
                  <c:v>3</c:v>
                </c:pt>
                <c:pt idx="3">
                  <c:v>4</c:v>
                </c:pt>
              </c:strCache>
            </c:strRef>
          </c:cat>
          <c:val>
            <c:numRef>
              <c:f>USIA!$AS$5:$AS$9</c:f>
              <c:numCache>
                <c:formatCode>General</c:formatCode>
                <c:ptCount val="4"/>
                <c:pt idx="0">
                  <c:v>6</c:v>
                </c:pt>
                <c:pt idx="1">
                  <c:v>3</c:v>
                </c:pt>
                <c:pt idx="2">
                  <c:v>3</c:v>
                </c:pt>
                <c:pt idx="3">
                  <c:v>4</c:v>
                </c:pt>
              </c:numCache>
            </c:numRef>
          </c:val>
          <c:extLst>
            <c:ext xmlns:c16="http://schemas.microsoft.com/office/drawing/2014/chart" uri="{C3380CC4-5D6E-409C-BE32-E72D297353CC}">
              <c16:uniqueId val="{0000002B-E958-4116-8855-BF50405C0C22}"/>
            </c:ext>
          </c:extLst>
        </c:ser>
        <c:ser>
          <c:idx val="44"/>
          <c:order val="44"/>
          <c:tx>
            <c:strRef>
              <c:f>USIA!$AT$3:$AT$4</c:f>
              <c:strCache>
                <c:ptCount val="1"/>
                <c:pt idx="0">
                  <c:v>44</c:v>
                </c:pt>
              </c:strCache>
            </c:strRef>
          </c:tx>
          <c:spPr>
            <a:solidFill>
              <a:schemeClr val="accent3">
                <a:lumMod val="70000"/>
              </a:schemeClr>
            </a:solidFill>
            <a:ln>
              <a:noFill/>
            </a:ln>
            <a:effectLst/>
          </c:spPr>
          <c:invertIfNegative val="0"/>
          <c:cat>
            <c:strRef>
              <c:f>USIA!$A$5:$A$9</c:f>
              <c:strCache>
                <c:ptCount val="4"/>
                <c:pt idx="0">
                  <c:v>1</c:v>
                </c:pt>
                <c:pt idx="1">
                  <c:v>2</c:v>
                </c:pt>
                <c:pt idx="2">
                  <c:v>3</c:v>
                </c:pt>
                <c:pt idx="3">
                  <c:v>4</c:v>
                </c:pt>
              </c:strCache>
            </c:strRef>
          </c:cat>
          <c:val>
            <c:numRef>
              <c:f>USIA!$AT$5:$AT$9</c:f>
              <c:numCache>
                <c:formatCode>General</c:formatCode>
                <c:ptCount val="4"/>
                <c:pt idx="0">
                  <c:v>4</c:v>
                </c:pt>
                <c:pt idx="1">
                  <c:v>2</c:v>
                </c:pt>
              </c:numCache>
            </c:numRef>
          </c:val>
          <c:extLst>
            <c:ext xmlns:c16="http://schemas.microsoft.com/office/drawing/2014/chart" uri="{C3380CC4-5D6E-409C-BE32-E72D297353CC}">
              <c16:uniqueId val="{0000002C-E958-4116-8855-BF50405C0C22}"/>
            </c:ext>
          </c:extLst>
        </c:ser>
        <c:ser>
          <c:idx val="45"/>
          <c:order val="45"/>
          <c:tx>
            <c:strRef>
              <c:f>USIA!$AU$3:$AU$4</c:f>
              <c:strCache>
                <c:ptCount val="1"/>
                <c:pt idx="0">
                  <c:v>45</c:v>
                </c:pt>
              </c:strCache>
            </c:strRef>
          </c:tx>
          <c:spPr>
            <a:solidFill>
              <a:schemeClr val="accent4">
                <a:lumMod val="70000"/>
              </a:schemeClr>
            </a:solidFill>
            <a:ln>
              <a:noFill/>
            </a:ln>
            <a:effectLst/>
          </c:spPr>
          <c:invertIfNegative val="0"/>
          <c:cat>
            <c:strRef>
              <c:f>USIA!$A$5:$A$9</c:f>
              <c:strCache>
                <c:ptCount val="4"/>
                <c:pt idx="0">
                  <c:v>1</c:v>
                </c:pt>
                <c:pt idx="1">
                  <c:v>2</c:v>
                </c:pt>
                <c:pt idx="2">
                  <c:v>3</c:v>
                </c:pt>
                <c:pt idx="3">
                  <c:v>4</c:v>
                </c:pt>
              </c:strCache>
            </c:strRef>
          </c:cat>
          <c:val>
            <c:numRef>
              <c:f>USIA!$AU$5:$AU$9</c:f>
              <c:numCache>
                <c:formatCode>General</c:formatCode>
                <c:ptCount val="4"/>
                <c:pt idx="0">
                  <c:v>4</c:v>
                </c:pt>
                <c:pt idx="1">
                  <c:v>4</c:v>
                </c:pt>
                <c:pt idx="2">
                  <c:v>3</c:v>
                </c:pt>
              </c:numCache>
            </c:numRef>
          </c:val>
          <c:extLst>
            <c:ext xmlns:c16="http://schemas.microsoft.com/office/drawing/2014/chart" uri="{C3380CC4-5D6E-409C-BE32-E72D297353CC}">
              <c16:uniqueId val="{0000002D-E958-4116-8855-BF50405C0C22}"/>
            </c:ext>
          </c:extLst>
        </c:ser>
        <c:ser>
          <c:idx val="46"/>
          <c:order val="46"/>
          <c:tx>
            <c:strRef>
              <c:f>USIA!$AV$3:$AV$4</c:f>
              <c:strCache>
                <c:ptCount val="1"/>
                <c:pt idx="0">
                  <c:v>46</c:v>
                </c:pt>
              </c:strCache>
            </c:strRef>
          </c:tx>
          <c:spPr>
            <a:solidFill>
              <a:schemeClr val="accent5">
                <a:lumMod val="70000"/>
              </a:schemeClr>
            </a:solidFill>
            <a:ln>
              <a:noFill/>
            </a:ln>
            <a:effectLst/>
          </c:spPr>
          <c:invertIfNegative val="0"/>
          <c:cat>
            <c:strRef>
              <c:f>USIA!$A$5:$A$9</c:f>
              <c:strCache>
                <c:ptCount val="4"/>
                <c:pt idx="0">
                  <c:v>1</c:v>
                </c:pt>
                <c:pt idx="1">
                  <c:v>2</c:v>
                </c:pt>
                <c:pt idx="2">
                  <c:v>3</c:v>
                </c:pt>
                <c:pt idx="3">
                  <c:v>4</c:v>
                </c:pt>
              </c:strCache>
            </c:strRef>
          </c:cat>
          <c:val>
            <c:numRef>
              <c:f>USIA!$AV$5:$AV$9</c:f>
              <c:numCache>
                <c:formatCode>General</c:formatCode>
                <c:ptCount val="4"/>
                <c:pt idx="0">
                  <c:v>5</c:v>
                </c:pt>
                <c:pt idx="1">
                  <c:v>2</c:v>
                </c:pt>
                <c:pt idx="2">
                  <c:v>3</c:v>
                </c:pt>
                <c:pt idx="3">
                  <c:v>1</c:v>
                </c:pt>
              </c:numCache>
            </c:numRef>
          </c:val>
          <c:extLst>
            <c:ext xmlns:c16="http://schemas.microsoft.com/office/drawing/2014/chart" uri="{C3380CC4-5D6E-409C-BE32-E72D297353CC}">
              <c16:uniqueId val="{0000002E-E958-4116-8855-BF50405C0C22}"/>
            </c:ext>
          </c:extLst>
        </c:ser>
        <c:ser>
          <c:idx val="47"/>
          <c:order val="47"/>
          <c:tx>
            <c:strRef>
              <c:f>USIA!$AW$3:$AW$4</c:f>
              <c:strCache>
                <c:ptCount val="1"/>
                <c:pt idx="0">
                  <c:v>47</c:v>
                </c:pt>
              </c:strCache>
            </c:strRef>
          </c:tx>
          <c:spPr>
            <a:solidFill>
              <a:schemeClr val="accent6">
                <a:lumMod val="70000"/>
              </a:schemeClr>
            </a:solidFill>
            <a:ln>
              <a:noFill/>
            </a:ln>
            <a:effectLst/>
          </c:spPr>
          <c:invertIfNegative val="0"/>
          <c:cat>
            <c:strRef>
              <c:f>USIA!$A$5:$A$9</c:f>
              <c:strCache>
                <c:ptCount val="4"/>
                <c:pt idx="0">
                  <c:v>1</c:v>
                </c:pt>
                <c:pt idx="1">
                  <c:v>2</c:v>
                </c:pt>
                <c:pt idx="2">
                  <c:v>3</c:v>
                </c:pt>
                <c:pt idx="3">
                  <c:v>4</c:v>
                </c:pt>
              </c:strCache>
            </c:strRef>
          </c:cat>
          <c:val>
            <c:numRef>
              <c:f>USIA!$AW$5:$AW$9</c:f>
              <c:numCache>
                <c:formatCode>General</c:formatCode>
                <c:ptCount val="4"/>
                <c:pt idx="0">
                  <c:v>5</c:v>
                </c:pt>
                <c:pt idx="1">
                  <c:v>1</c:v>
                </c:pt>
              </c:numCache>
            </c:numRef>
          </c:val>
          <c:extLst>
            <c:ext xmlns:c16="http://schemas.microsoft.com/office/drawing/2014/chart" uri="{C3380CC4-5D6E-409C-BE32-E72D297353CC}">
              <c16:uniqueId val="{0000002F-E958-4116-8855-BF50405C0C22}"/>
            </c:ext>
          </c:extLst>
        </c:ser>
        <c:ser>
          <c:idx val="48"/>
          <c:order val="48"/>
          <c:tx>
            <c:strRef>
              <c:f>USIA!$AX$3:$AX$4</c:f>
              <c:strCache>
                <c:ptCount val="1"/>
                <c:pt idx="0">
                  <c:v>48</c:v>
                </c:pt>
              </c:strCache>
            </c:strRef>
          </c:tx>
          <c:spPr>
            <a:solidFill>
              <a:schemeClr val="accent1">
                <a:lumMod val="50000"/>
                <a:lumOff val="50000"/>
              </a:schemeClr>
            </a:solidFill>
            <a:ln>
              <a:noFill/>
            </a:ln>
            <a:effectLst/>
          </c:spPr>
          <c:invertIfNegative val="0"/>
          <c:cat>
            <c:strRef>
              <c:f>USIA!$A$5:$A$9</c:f>
              <c:strCache>
                <c:ptCount val="4"/>
                <c:pt idx="0">
                  <c:v>1</c:v>
                </c:pt>
                <c:pt idx="1">
                  <c:v>2</c:v>
                </c:pt>
                <c:pt idx="2">
                  <c:v>3</c:v>
                </c:pt>
                <c:pt idx="3">
                  <c:v>4</c:v>
                </c:pt>
              </c:strCache>
            </c:strRef>
          </c:cat>
          <c:val>
            <c:numRef>
              <c:f>USIA!$AX$5:$AX$9</c:f>
              <c:numCache>
                <c:formatCode>General</c:formatCode>
                <c:ptCount val="4"/>
                <c:pt idx="0">
                  <c:v>6</c:v>
                </c:pt>
                <c:pt idx="1">
                  <c:v>4</c:v>
                </c:pt>
                <c:pt idx="3">
                  <c:v>4</c:v>
                </c:pt>
              </c:numCache>
            </c:numRef>
          </c:val>
          <c:extLst>
            <c:ext xmlns:c16="http://schemas.microsoft.com/office/drawing/2014/chart" uri="{C3380CC4-5D6E-409C-BE32-E72D297353CC}">
              <c16:uniqueId val="{00000030-E958-4116-8855-BF50405C0C22}"/>
            </c:ext>
          </c:extLst>
        </c:ser>
        <c:ser>
          <c:idx val="49"/>
          <c:order val="49"/>
          <c:tx>
            <c:strRef>
              <c:f>USIA!$AY$3:$AY$4</c:f>
              <c:strCache>
                <c:ptCount val="1"/>
                <c:pt idx="0">
                  <c:v>49</c:v>
                </c:pt>
              </c:strCache>
            </c:strRef>
          </c:tx>
          <c:spPr>
            <a:solidFill>
              <a:schemeClr val="accent2">
                <a:lumMod val="50000"/>
                <a:lumOff val="50000"/>
              </a:schemeClr>
            </a:solidFill>
            <a:ln>
              <a:noFill/>
            </a:ln>
            <a:effectLst/>
          </c:spPr>
          <c:invertIfNegative val="0"/>
          <c:cat>
            <c:strRef>
              <c:f>USIA!$A$5:$A$9</c:f>
              <c:strCache>
                <c:ptCount val="4"/>
                <c:pt idx="0">
                  <c:v>1</c:v>
                </c:pt>
                <c:pt idx="1">
                  <c:v>2</c:v>
                </c:pt>
                <c:pt idx="2">
                  <c:v>3</c:v>
                </c:pt>
                <c:pt idx="3">
                  <c:v>4</c:v>
                </c:pt>
              </c:strCache>
            </c:strRef>
          </c:cat>
          <c:val>
            <c:numRef>
              <c:f>USIA!$AY$5:$AY$9</c:f>
              <c:numCache>
                <c:formatCode>General</c:formatCode>
                <c:ptCount val="4"/>
                <c:pt idx="0">
                  <c:v>3</c:v>
                </c:pt>
                <c:pt idx="1">
                  <c:v>4</c:v>
                </c:pt>
                <c:pt idx="2">
                  <c:v>2</c:v>
                </c:pt>
                <c:pt idx="3">
                  <c:v>3</c:v>
                </c:pt>
              </c:numCache>
            </c:numRef>
          </c:val>
          <c:extLst>
            <c:ext xmlns:c16="http://schemas.microsoft.com/office/drawing/2014/chart" uri="{C3380CC4-5D6E-409C-BE32-E72D297353CC}">
              <c16:uniqueId val="{00000031-E958-4116-8855-BF50405C0C22}"/>
            </c:ext>
          </c:extLst>
        </c:ser>
        <c:ser>
          <c:idx val="50"/>
          <c:order val="50"/>
          <c:tx>
            <c:strRef>
              <c:f>USIA!$AZ$3:$AZ$4</c:f>
              <c:strCache>
                <c:ptCount val="1"/>
                <c:pt idx="0">
                  <c:v>50</c:v>
                </c:pt>
              </c:strCache>
            </c:strRef>
          </c:tx>
          <c:spPr>
            <a:solidFill>
              <a:schemeClr val="accent3">
                <a:lumMod val="50000"/>
                <a:lumOff val="50000"/>
              </a:schemeClr>
            </a:solidFill>
            <a:ln>
              <a:noFill/>
            </a:ln>
            <a:effectLst/>
          </c:spPr>
          <c:invertIfNegative val="0"/>
          <c:cat>
            <c:strRef>
              <c:f>USIA!$A$5:$A$9</c:f>
              <c:strCache>
                <c:ptCount val="4"/>
                <c:pt idx="0">
                  <c:v>1</c:v>
                </c:pt>
                <c:pt idx="1">
                  <c:v>2</c:v>
                </c:pt>
                <c:pt idx="2">
                  <c:v>3</c:v>
                </c:pt>
                <c:pt idx="3">
                  <c:v>4</c:v>
                </c:pt>
              </c:strCache>
            </c:strRef>
          </c:cat>
          <c:val>
            <c:numRef>
              <c:f>USIA!$AZ$5:$AZ$9</c:f>
              <c:numCache>
                <c:formatCode>General</c:formatCode>
                <c:ptCount val="4"/>
                <c:pt idx="0">
                  <c:v>5</c:v>
                </c:pt>
                <c:pt idx="1">
                  <c:v>7</c:v>
                </c:pt>
              </c:numCache>
            </c:numRef>
          </c:val>
          <c:extLst>
            <c:ext xmlns:c16="http://schemas.microsoft.com/office/drawing/2014/chart" uri="{C3380CC4-5D6E-409C-BE32-E72D297353CC}">
              <c16:uniqueId val="{00000032-E958-4116-8855-BF50405C0C22}"/>
            </c:ext>
          </c:extLst>
        </c:ser>
        <c:ser>
          <c:idx val="51"/>
          <c:order val="51"/>
          <c:tx>
            <c:strRef>
              <c:f>USIA!$BA$3:$BA$4</c:f>
              <c:strCache>
                <c:ptCount val="1"/>
                <c:pt idx="0">
                  <c:v>51</c:v>
                </c:pt>
              </c:strCache>
            </c:strRef>
          </c:tx>
          <c:spPr>
            <a:solidFill>
              <a:schemeClr val="accent4">
                <a:lumMod val="50000"/>
                <a:lumOff val="50000"/>
              </a:schemeClr>
            </a:solidFill>
            <a:ln>
              <a:noFill/>
            </a:ln>
            <a:effectLst/>
          </c:spPr>
          <c:invertIfNegative val="0"/>
          <c:cat>
            <c:strRef>
              <c:f>USIA!$A$5:$A$9</c:f>
              <c:strCache>
                <c:ptCount val="4"/>
                <c:pt idx="0">
                  <c:v>1</c:v>
                </c:pt>
                <c:pt idx="1">
                  <c:v>2</c:v>
                </c:pt>
                <c:pt idx="2">
                  <c:v>3</c:v>
                </c:pt>
                <c:pt idx="3">
                  <c:v>4</c:v>
                </c:pt>
              </c:strCache>
            </c:strRef>
          </c:cat>
          <c:val>
            <c:numRef>
              <c:f>USIA!$BA$5:$BA$9</c:f>
              <c:numCache>
                <c:formatCode>General</c:formatCode>
                <c:ptCount val="4"/>
                <c:pt idx="0">
                  <c:v>4</c:v>
                </c:pt>
                <c:pt idx="1">
                  <c:v>4</c:v>
                </c:pt>
                <c:pt idx="2">
                  <c:v>2</c:v>
                </c:pt>
              </c:numCache>
            </c:numRef>
          </c:val>
          <c:extLst>
            <c:ext xmlns:c16="http://schemas.microsoft.com/office/drawing/2014/chart" uri="{C3380CC4-5D6E-409C-BE32-E72D297353CC}">
              <c16:uniqueId val="{00000033-E958-4116-8855-BF50405C0C22}"/>
            </c:ext>
          </c:extLst>
        </c:ser>
        <c:ser>
          <c:idx val="52"/>
          <c:order val="52"/>
          <c:tx>
            <c:strRef>
              <c:f>USIA!$BB$3:$BB$4</c:f>
              <c:strCache>
                <c:ptCount val="1"/>
                <c:pt idx="0">
                  <c:v>52</c:v>
                </c:pt>
              </c:strCache>
            </c:strRef>
          </c:tx>
          <c:spPr>
            <a:solidFill>
              <a:schemeClr val="accent5">
                <a:lumMod val="50000"/>
                <a:lumOff val="50000"/>
              </a:schemeClr>
            </a:solidFill>
            <a:ln>
              <a:noFill/>
            </a:ln>
            <a:effectLst/>
          </c:spPr>
          <c:invertIfNegative val="0"/>
          <c:cat>
            <c:strRef>
              <c:f>USIA!$A$5:$A$9</c:f>
              <c:strCache>
                <c:ptCount val="4"/>
                <c:pt idx="0">
                  <c:v>1</c:v>
                </c:pt>
                <c:pt idx="1">
                  <c:v>2</c:v>
                </c:pt>
                <c:pt idx="2">
                  <c:v>3</c:v>
                </c:pt>
                <c:pt idx="3">
                  <c:v>4</c:v>
                </c:pt>
              </c:strCache>
            </c:strRef>
          </c:cat>
          <c:val>
            <c:numRef>
              <c:f>USIA!$BB$5:$BB$9</c:f>
              <c:numCache>
                <c:formatCode>General</c:formatCode>
                <c:ptCount val="4"/>
                <c:pt idx="0">
                  <c:v>2</c:v>
                </c:pt>
                <c:pt idx="1">
                  <c:v>3</c:v>
                </c:pt>
                <c:pt idx="2">
                  <c:v>3</c:v>
                </c:pt>
                <c:pt idx="3">
                  <c:v>2</c:v>
                </c:pt>
              </c:numCache>
            </c:numRef>
          </c:val>
          <c:extLst>
            <c:ext xmlns:c16="http://schemas.microsoft.com/office/drawing/2014/chart" uri="{C3380CC4-5D6E-409C-BE32-E72D297353CC}">
              <c16:uniqueId val="{00000034-E958-4116-8855-BF50405C0C22}"/>
            </c:ext>
          </c:extLst>
        </c:ser>
        <c:ser>
          <c:idx val="53"/>
          <c:order val="53"/>
          <c:tx>
            <c:strRef>
              <c:f>USIA!$BC$3:$BC$4</c:f>
              <c:strCache>
                <c:ptCount val="1"/>
                <c:pt idx="0">
                  <c:v>53</c:v>
                </c:pt>
              </c:strCache>
            </c:strRef>
          </c:tx>
          <c:spPr>
            <a:solidFill>
              <a:schemeClr val="accent6">
                <a:lumMod val="50000"/>
                <a:lumOff val="50000"/>
              </a:schemeClr>
            </a:solidFill>
            <a:ln>
              <a:noFill/>
            </a:ln>
            <a:effectLst/>
          </c:spPr>
          <c:invertIfNegative val="0"/>
          <c:cat>
            <c:strRef>
              <c:f>USIA!$A$5:$A$9</c:f>
              <c:strCache>
                <c:ptCount val="4"/>
                <c:pt idx="0">
                  <c:v>1</c:v>
                </c:pt>
                <c:pt idx="1">
                  <c:v>2</c:v>
                </c:pt>
                <c:pt idx="2">
                  <c:v>3</c:v>
                </c:pt>
                <c:pt idx="3">
                  <c:v>4</c:v>
                </c:pt>
              </c:strCache>
            </c:strRef>
          </c:cat>
          <c:val>
            <c:numRef>
              <c:f>USIA!$BC$5:$BC$9</c:f>
              <c:numCache>
                <c:formatCode>General</c:formatCode>
                <c:ptCount val="4"/>
                <c:pt idx="0">
                  <c:v>4</c:v>
                </c:pt>
                <c:pt idx="1">
                  <c:v>2</c:v>
                </c:pt>
                <c:pt idx="3">
                  <c:v>2</c:v>
                </c:pt>
              </c:numCache>
            </c:numRef>
          </c:val>
          <c:extLst>
            <c:ext xmlns:c16="http://schemas.microsoft.com/office/drawing/2014/chart" uri="{C3380CC4-5D6E-409C-BE32-E72D297353CC}">
              <c16:uniqueId val="{00000035-E958-4116-8855-BF50405C0C22}"/>
            </c:ext>
          </c:extLst>
        </c:ser>
        <c:ser>
          <c:idx val="54"/>
          <c:order val="54"/>
          <c:tx>
            <c:strRef>
              <c:f>USIA!$BD$3:$BD$4</c:f>
              <c:strCache>
                <c:ptCount val="1"/>
                <c:pt idx="0">
                  <c:v>54</c:v>
                </c:pt>
              </c:strCache>
            </c:strRef>
          </c:tx>
          <c:spPr>
            <a:solidFill>
              <a:schemeClr val="accent1"/>
            </a:solidFill>
            <a:ln>
              <a:noFill/>
            </a:ln>
            <a:effectLst/>
          </c:spPr>
          <c:invertIfNegative val="0"/>
          <c:cat>
            <c:strRef>
              <c:f>USIA!$A$5:$A$9</c:f>
              <c:strCache>
                <c:ptCount val="4"/>
                <c:pt idx="0">
                  <c:v>1</c:v>
                </c:pt>
                <c:pt idx="1">
                  <c:v>2</c:v>
                </c:pt>
                <c:pt idx="2">
                  <c:v>3</c:v>
                </c:pt>
                <c:pt idx="3">
                  <c:v>4</c:v>
                </c:pt>
              </c:strCache>
            </c:strRef>
          </c:cat>
          <c:val>
            <c:numRef>
              <c:f>USIA!$BD$5:$BD$9</c:f>
              <c:numCache>
                <c:formatCode>General</c:formatCode>
                <c:ptCount val="4"/>
                <c:pt idx="0">
                  <c:v>4</c:v>
                </c:pt>
                <c:pt idx="1">
                  <c:v>3</c:v>
                </c:pt>
                <c:pt idx="2">
                  <c:v>2</c:v>
                </c:pt>
                <c:pt idx="3">
                  <c:v>1</c:v>
                </c:pt>
              </c:numCache>
            </c:numRef>
          </c:val>
          <c:extLst>
            <c:ext xmlns:c16="http://schemas.microsoft.com/office/drawing/2014/chart" uri="{C3380CC4-5D6E-409C-BE32-E72D297353CC}">
              <c16:uniqueId val="{00000036-E958-4116-8855-BF50405C0C22}"/>
            </c:ext>
          </c:extLst>
        </c:ser>
        <c:ser>
          <c:idx val="55"/>
          <c:order val="55"/>
          <c:tx>
            <c:strRef>
              <c:f>USIA!$BE$3:$BE$4</c:f>
              <c:strCache>
                <c:ptCount val="1"/>
                <c:pt idx="0">
                  <c:v>55</c:v>
                </c:pt>
              </c:strCache>
            </c:strRef>
          </c:tx>
          <c:spPr>
            <a:solidFill>
              <a:schemeClr val="accent2"/>
            </a:solidFill>
            <a:ln>
              <a:noFill/>
            </a:ln>
            <a:effectLst/>
          </c:spPr>
          <c:invertIfNegative val="0"/>
          <c:cat>
            <c:strRef>
              <c:f>USIA!$A$5:$A$9</c:f>
              <c:strCache>
                <c:ptCount val="4"/>
                <c:pt idx="0">
                  <c:v>1</c:v>
                </c:pt>
                <c:pt idx="1">
                  <c:v>2</c:v>
                </c:pt>
                <c:pt idx="2">
                  <c:v>3</c:v>
                </c:pt>
                <c:pt idx="3">
                  <c:v>4</c:v>
                </c:pt>
              </c:strCache>
            </c:strRef>
          </c:cat>
          <c:val>
            <c:numRef>
              <c:f>USIA!$BE$5:$BE$9</c:f>
              <c:numCache>
                <c:formatCode>General</c:formatCode>
                <c:ptCount val="4"/>
                <c:pt idx="0">
                  <c:v>5</c:v>
                </c:pt>
                <c:pt idx="1">
                  <c:v>1</c:v>
                </c:pt>
                <c:pt idx="2">
                  <c:v>1</c:v>
                </c:pt>
              </c:numCache>
            </c:numRef>
          </c:val>
          <c:extLst>
            <c:ext xmlns:c16="http://schemas.microsoft.com/office/drawing/2014/chart" uri="{C3380CC4-5D6E-409C-BE32-E72D297353CC}">
              <c16:uniqueId val="{00000037-E958-4116-8855-BF50405C0C22}"/>
            </c:ext>
          </c:extLst>
        </c:ser>
        <c:ser>
          <c:idx val="56"/>
          <c:order val="56"/>
          <c:tx>
            <c:strRef>
              <c:f>USIA!$BF$3:$BF$4</c:f>
              <c:strCache>
                <c:ptCount val="1"/>
                <c:pt idx="0">
                  <c:v>56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USIA!$A$5:$A$9</c:f>
              <c:strCache>
                <c:ptCount val="4"/>
                <c:pt idx="0">
                  <c:v>1</c:v>
                </c:pt>
                <c:pt idx="1">
                  <c:v>2</c:v>
                </c:pt>
                <c:pt idx="2">
                  <c:v>3</c:v>
                </c:pt>
                <c:pt idx="3">
                  <c:v>4</c:v>
                </c:pt>
              </c:strCache>
            </c:strRef>
          </c:cat>
          <c:val>
            <c:numRef>
              <c:f>USIA!$BF$5:$BF$9</c:f>
              <c:numCache>
                <c:formatCode>General</c:formatCode>
                <c:ptCount val="4"/>
                <c:pt idx="0">
                  <c:v>4</c:v>
                </c:pt>
                <c:pt idx="1">
                  <c:v>4</c:v>
                </c:pt>
                <c:pt idx="3">
                  <c:v>1</c:v>
                </c:pt>
              </c:numCache>
            </c:numRef>
          </c:val>
          <c:extLst>
            <c:ext xmlns:c16="http://schemas.microsoft.com/office/drawing/2014/chart" uri="{C3380CC4-5D6E-409C-BE32-E72D297353CC}">
              <c16:uniqueId val="{00000038-E958-4116-8855-BF50405C0C22}"/>
            </c:ext>
          </c:extLst>
        </c:ser>
        <c:ser>
          <c:idx val="57"/>
          <c:order val="57"/>
          <c:tx>
            <c:strRef>
              <c:f>USIA!$BG$3:$BG$4</c:f>
              <c:strCache>
                <c:ptCount val="1"/>
                <c:pt idx="0">
                  <c:v>57</c:v>
                </c:pt>
              </c:strCache>
            </c:strRef>
          </c:tx>
          <c:spPr>
            <a:solidFill>
              <a:schemeClr val="accent4"/>
            </a:solidFill>
            <a:ln>
              <a:noFill/>
            </a:ln>
            <a:effectLst/>
          </c:spPr>
          <c:invertIfNegative val="0"/>
          <c:cat>
            <c:strRef>
              <c:f>USIA!$A$5:$A$9</c:f>
              <c:strCache>
                <c:ptCount val="4"/>
                <c:pt idx="0">
                  <c:v>1</c:v>
                </c:pt>
                <c:pt idx="1">
                  <c:v>2</c:v>
                </c:pt>
                <c:pt idx="2">
                  <c:v>3</c:v>
                </c:pt>
                <c:pt idx="3">
                  <c:v>4</c:v>
                </c:pt>
              </c:strCache>
            </c:strRef>
          </c:cat>
          <c:val>
            <c:numRef>
              <c:f>USIA!$BG$5:$BG$9</c:f>
              <c:numCache>
                <c:formatCode>General</c:formatCode>
                <c:ptCount val="4"/>
                <c:pt idx="0">
                  <c:v>4</c:v>
                </c:pt>
                <c:pt idx="1">
                  <c:v>2</c:v>
                </c:pt>
                <c:pt idx="2">
                  <c:v>1</c:v>
                </c:pt>
                <c:pt idx="3">
                  <c:v>2</c:v>
                </c:pt>
              </c:numCache>
            </c:numRef>
          </c:val>
          <c:extLst>
            <c:ext xmlns:c16="http://schemas.microsoft.com/office/drawing/2014/chart" uri="{C3380CC4-5D6E-409C-BE32-E72D297353CC}">
              <c16:uniqueId val="{00000039-E958-4116-8855-BF50405C0C22}"/>
            </c:ext>
          </c:extLst>
        </c:ser>
        <c:ser>
          <c:idx val="58"/>
          <c:order val="58"/>
          <c:tx>
            <c:strRef>
              <c:f>USIA!$BH$3:$BH$4</c:f>
              <c:strCache>
                <c:ptCount val="1"/>
                <c:pt idx="0">
                  <c:v>58</c:v>
                </c:pt>
              </c:strCache>
            </c:strRef>
          </c:tx>
          <c:spPr>
            <a:solidFill>
              <a:schemeClr val="accent5"/>
            </a:solidFill>
            <a:ln>
              <a:noFill/>
            </a:ln>
            <a:effectLst/>
          </c:spPr>
          <c:invertIfNegative val="0"/>
          <c:cat>
            <c:strRef>
              <c:f>USIA!$A$5:$A$9</c:f>
              <c:strCache>
                <c:ptCount val="4"/>
                <c:pt idx="0">
                  <c:v>1</c:v>
                </c:pt>
                <c:pt idx="1">
                  <c:v>2</c:v>
                </c:pt>
                <c:pt idx="2">
                  <c:v>3</c:v>
                </c:pt>
                <c:pt idx="3">
                  <c:v>4</c:v>
                </c:pt>
              </c:strCache>
            </c:strRef>
          </c:cat>
          <c:val>
            <c:numRef>
              <c:f>USIA!$BH$5:$BH$9</c:f>
              <c:numCache>
                <c:formatCode>General</c:formatCode>
                <c:ptCount val="4"/>
                <c:pt idx="0">
                  <c:v>5</c:v>
                </c:pt>
                <c:pt idx="1">
                  <c:v>4</c:v>
                </c:pt>
                <c:pt idx="2">
                  <c:v>1</c:v>
                </c:pt>
              </c:numCache>
            </c:numRef>
          </c:val>
          <c:extLst>
            <c:ext xmlns:c16="http://schemas.microsoft.com/office/drawing/2014/chart" uri="{C3380CC4-5D6E-409C-BE32-E72D297353CC}">
              <c16:uniqueId val="{0000003A-E958-4116-8855-BF50405C0C22}"/>
            </c:ext>
          </c:extLst>
        </c:ser>
        <c:ser>
          <c:idx val="59"/>
          <c:order val="59"/>
          <c:tx>
            <c:strRef>
              <c:f>USIA!$BI$3:$BI$4</c:f>
              <c:strCache>
                <c:ptCount val="1"/>
                <c:pt idx="0">
                  <c:v>59</c:v>
                </c:pt>
              </c:strCache>
            </c:strRef>
          </c:tx>
          <c:spPr>
            <a:solidFill>
              <a:schemeClr val="accent6"/>
            </a:solidFill>
            <a:ln>
              <a:noFill/>
            </a:ln>
            <a:effectLst/>
          </c:spPr>
          <c:invertIfNegative val="0"/>
          <c:cat>
            <c:strRef>
              <c:f>USIA!$A$5:$A$9</c:f>
              <c:strCache>
                <c:ptCount val="4"/>
                <c:pt idx="0">
                  <c:v>1</c:v>
                </c:pt>
                <c:pt idx="1">
                  <c:v>2</c:v>
                </c:pt>
                <c:pt idx="2">
                  <c:v>3</c:v>
                </c:pt>
                <c:pt idx="3">
                  <c:v>4</c:v>
                </c:pt>
              </c:strCache>
            </c:strRef>
          </c:cat>
          <c:val>
            <c:numRef>
              <c:f>USIA!$BI$5:$BI$9</c:f>
              <c:numCache>
                <c:formatCode>General</c:formatCode>
                <c:ptCount val="4"/>
                <c:pt idx="0">
                  <c:v>1</c:v>
                </c:pt>
                <c:pt idx="1">
                  <c:v>1</c:v>
                </c:pt>
                <c:pt idx="3">
                  <c:v>1</c:v>
                </c:pt>
              </c:numCache>
            </c:numRef>
          </c:val>
          <c:extLst>
            <c:ext xmlns:c16="http://schemas.microsoft.com/office/drawing/2014/chart" uri="{C3380CC4-5D6E-409C-BE32-E72D297353CC}">
              <c16:uniqueId val="{0000003B-E958-4116-8855-BF50405C0C22}"/>
            </c:ext>
          </c:extLst>
        </c:ser>
        <c:ser>
          <c:idx val="60"/>
          <c:order val="60"/>
          <c:tx>
            <c:strRef>
              <c:f>USIA!$BJ$3:$BJ$4</c:f>
              <c:strCache>
                <c:ptCount val="1"/>
                <c:pt idx="0">
                  <c:v>60</c:v>
                </c:pt>
              </c:strCache>
            </c:strRef>
          </c:tx>
          <c:spPr>
            <a:solidFill>
              <a:schemeClr val="accent1">
                <a:lumMod val="60000"/>
              </a:schemeClr>
            </a:solidFill>
            <a:ln>
              <a:noFill/>
            </a:ln>
            <a:effectLst/>
          </c:spPr>
          <c:invertIfNegative val="0"/>
          <c:cat>
            <c:strRef>
              <c:f>USIA!$A$5:$A$9</c:f>
              <c:strCache>
                <c:ptCount val="4"/>
                <c:pt idx="0">
                  <c:v>1</c:v>
                </c:pt>
                <c:pt idx="1">
                  <c:v>2</c:v>
                </c:pt>
                <c:pt idx="2">
                  <c:v>3</c:v>
                </c:pt>
                <c:pt idx="3">
                  <c:v>4</c:v>
                </c:pt>
              </c:strCache>
            </c:strRef>
          </c:cat>
          <c:val>
            <c:numRef>
              <c:f>USIA!$BJ$5:$BJ$9</c:f>
              <c:numCache>
                <c:formatCode>General</c:formatCode>
                <c:ptCount val="4"/>
                <c:pt idx="0">
                  <c:v>5</c:v>
                </c:pt>
                <c:pt idx="1">
                  <c:v>4</c:v>
                </c:pt>
                <c:pt idx="3">
                  <c:v>1</c:v>
                </c:pt>
              </c:numCache>
            </c:numRef>
          </c:val>
          <c:extLst>
            <c:ext xmlns:c16="http://schemas.microsoft.com/office/drawing/2014/chart" uri="{C3380CC4-5D6E-409C-BE32-E72D297353CC}">
              <c16:uniqueId val="{0000003C-E958-4116-8855-BF50405C0C22}"/>
            </c:ext>
          </c:extLst>
        </c:ser>
        <c:ser>
          <c:idx val="61"/>
          <c:order val="61"/>
          <c:tx>
            <c:strRef>
              <c:f>USIA!$BK$3:$BK$4</c:f>
              <c:strCache>
                <c:ptCount val="1"/>
                <c:pt idx="0">
                  <c:v>61</c:v>
                </c:pt>
              </c:strCache>
            </c:strRef>
          </c:tx>
          <c:spPr>
            <a:solidFill>
              <a:schemeClr val="accent2">
                <a:lumMod val="60000"/>
              </a:schemeClr>
            </a:solidFill>
            <a:ln>
              <a:noFill/>
            </a:ln>
            <a:effectLst/>
          </c:spPr>
          <c:invertIfNegative val="0"/>
          <c:cat>
            <c:strRef>
              <c:f>USIA!$A$5:$A$9</c:f>
              <c:strCache>
                <c:ptCount val="4"/>
                <c:pt idx="0">
                  <c:v>1</c:v>
                </c:pt>
                <c:pt idx="1">
                  <c:v>2</c:v>
                </c:pt>
                <c:pt idx="2">
                  <c:v>3</c:v>
                </c:pt>
                <c:pt idx="3">
                  <c:v>4</c:v>
                </c:pt>
              </c:strCache>
            </c:strRef>
          </c:cat>
          <c:val>
            <c:numRef>
              <c:f>USIA!$BK$5:$BK$9</c:f>
              <c:numCache>
                <c:formatCode>General</c:formatCode>
                <c:ptCount val="4"/>
                <c:pt idx="0">
                  <c:v>4</c:v>
                </c:pt>
                <c:pt idx="1">
                  <c:v>2</c:v>
                </c:pt>
                <c:pt idx="3">
                  <c:v>4</c:v>
                </c:pt>
              </c:numCache>
            </c:numRef>
          </c:val>
          <c:extLst>
            <c:ext xmlns:c16="http://schemas.microsoft.com/office/drawing/2014/chart" uri="{C3380CC4-5D6E-409C-BE32-E72D297353CC}">
              <c16:uniqueId val="{0000003D-E958-4116-8855-BF50405C0C22}"/>
            </c:ext>
          </c:extLst>
        </c:ser>
        <c:ser>
          <c:idx val="62"/>
          <c:order val="62"/>
          <c:tx>
            <c:strRef>
              <c:f>USIA!$BL$3:$BL$4</c:f>
              <c:strCache>
                <c:ptCount val="1"/>
                <c:pt idx="0">
                  <c:v>62</c:v>
                </c:pt>
              </c:strCache>
            </c:strRef>
          </c:tx>
          <c:spPr>
            <a:solidFill>
              <a:schemeClr val="accent3">
                <a:lumMod val="60000"/>
              </a:schemeClr>
            </a:solidFill>
            <a:ln>
              <a:noFill/>
            </a:ln>
            <a:effectLst/>
          </c:spPr>
          <c:invertIfNegative val="0"/>
          <c:cat>
            <c:strRef>
              <c:f>USIA!$A$5:$A$9</c:f>
              <c:strCache>
                <c:ptCount val="4"/>
                <c:pt idx="0">
                  <c:v>1</c:v>
                </c:pt>
                <c:pt idx="1">
                  <c:v>2</c:v>
                </c:pt>
                <c:pt idx="2">
                  <c:v>3</c:v>
                </c:pt>
                <c:pt idx="3">
                  <c:v>4</c:v>
                </c:pt>
              </c:strCache>
            </c:strRef>
          </c:cat>
          <c:val>
            <c:numRef>
              <c:f>USIA!$BL$5:$BL$9</c:f>
              <c:numCache>
                <c:formatCode>General</c:formatCode>
                <c:ptCount val="4"/>
                <c:pt idx="0">
                  <c:v>4</c:v>
                </c:pt>
                <c:pt idx="1">
                  <c:v>2</c:v>
                </c:pt>
              </c:numCache>
            </c:numRef>
          </c:val>
          <c:extLst>
            <c:ext xmlns:c16="http://schemas.microsoft.com/office/drawing/2014/chart" uri="{C3380CC4-5D6E-409C-BE32-E72D297353CC}">
              <c16:uniqueId val="{0000003E-E958-4116-8855-BF50405C0C22}"/>
            </c:ext>
          </c:extLst>
        </c:ser>
        <c:ser>
          <c:idx val="63"/>
          <c:order val="63"/>
          <c:tx>
            <c:strRef>
              <c:f>USIA!$BM$3:$BM$4</c:f>
              <c:strCache>
                <c:ptCount val="1"/>
                <c:pt idx="0">
                  <c:v>63</c:v>
                </c:pt>
              </c:strCache>
            </c:strRef>
          </c:tx>
          <c:spPr>
            <a:solidFill>
              <a:schemeClr val="accent4">
                <a:lumMod val="60000"/>
              </a:schemeClr>
            </a:solidFill>
            <a:ln>
              <a:noFill/>
            </a:ln>
            <a:effectLst/>
          </c:spPr>
          <c:invertIfNegative val="0"/>
          <c:cat>
            <c:strRef>
              <c:f>USIA!$A$5:$A$9</c:f>
              <c:strCache>
                <c:ptCount val="4"/>
                <c:pt idx="0">
                  <c:v>1</c:v>
                </c:pt>
                <c:pt idx="1">
                  <c:v>2</c:v>
                </c:pt>
                <c:pt idx="2">
                  <c:v>3</c:v>
                </c:pt>
                <c:pt idx="3">
                  <c:v>4</c:v>
                </c:pt>
              </c:strCache>
            </c:strRef>
          </c:cat>
          <c:val>
            <c:numRef>
              <c:f>USIA!$BM$5:$BM$9</c:f>
              <c:numCache>
                <c:formatCode>General</c:formatCode>
                <c:ptCount val="4"/>
                <c:pt idx="0">
                  <c:v>2</c:v>
                </c:pt>
                <c:pt idx="1">
                  <c:v>2</c:v>
                </c:pt>
                <c:pt idx="2">
                  <c:v>1</c:v>
                </c:pt>
                <c:pt idx="3">
                  <c:v>3</c:v>
                </c:pt>
              </c:numCache>
            </c:numRef>
          </c:val>
          <c:extLst>
            <c:ext xmlns:c16="http://schemas.microsoft.com/office/drawing/2014/chart" uri="{C3380CC4-5D6E-409C-BE32-E72D297353CC}">
              <c16:uniqueId val="{0000003F-E958-4116-8855-BF50405C0C22}"/>
            </c:ext>
          </c:extLst>
        </c:ser>
        <c:ser>
          <c:idx val="64"/>
          <c:order val="64"/>
          <c:tx>
            <c:strRef>
              <c:f>USIA!$BN$3:$BN$4</c:f>
              <c:strCache>
                <c:ptCount val="1"/>
                <c:pt idx="0">
                  <c:v>66</c:v>
                </c:pt>
              </c:strCache>
            </c:strRef>
          </c:tx>
          <c:spPr>
            <a:solidFill>
              <a:schemeClr val="accent5">
                <a:lumMod val="60000"/>
              </a:schemeClr>
            </a:solidFill>
            <a:ln>
              <a:noFill/>
            </a:ln>
            <a:effectLst/>
          </c:spPr>
          <c:invertIfNegative val="0"/>
          <c:cat>
            <c:strRef>
              <c:f>USIA!$A$5:$A$9</c:f>
              <c:strCache>
                <c:ptCount val="4"/>
                <c:pt idx="0">
                  <c:v>1</c:v>
                </c:pt>
                <c:pt idx="1">
                  <c:v>2</c:v>
                </c:pt>
                <c:pt idx="2">
                  <c:v>3</c:v>
                </c:pt>
                <c:pt idx="3">
                  <c:v>4</c:v>
                </c:pt>
              </c:strCache>
            </c:strRef>
          </c:cat>
          <c:val>
            <c:numRef>
              <c:f>USIA!$BN$5:$BN$9</c:f>
              <c:numCache>
                <c:formatCode>General</c:formatCode>
                <c:ptCount val="4"/>
                <c:pt idx="0">
                  <c:v>7</c:v>
                </c:pt>
                <c:pt idx="2">
                  <c:v>2</c:v>
                </c:pt>
              </c:numCache>
            </c:numRef>
          </c:val>
          <c:extLst>
            <c:ext xmlns:c16="http://schemas.microsoft.com/office/drawing/2014/chart" uri="{C3380CC4-5D6E-409C-BE32-E72D297353CC}">
              <c16:uniqueId val="{00000040-E958-4116-8855-BF50405C0C22}"/>
            </c:ext>
          </c:extLst>
        </c:ser>
        <c:ser>
          <c:idx val="65"/>
          <c:order val="65"/>
          <c:tx>
            <c:strRef>
              <c:f>USIA!$BO$3:$BO$4</c:f>
              <c:strCache>
                <c:ptCount val="1"/>
                <c:pt idx="0">
                  <c:v>68</c:v>
                </c:pt>
              </c:strCache>
            </c:strRef>
          </c:tx>
          <c:spPr>
            <a:solidFill>
              <a:schemeClr val="accent6">
                <a:lumMod val="60000"/>
              </a:schemeClr>
            </a:solidFill>
            <a:ln>
              <a:noFill/>
            </a:ln>
            <a:effectLst/>
          </c:spPr>
          <c:invertIfNegative val="0"/>
          <c:cat>
            <c:strRef>
              <c:f>USIA!$A$5:$A$9</c:f>
              <c:strCache>
                <c:ptCount val="4"/>
                <c:pt idx="0">
                  <c:v>1</c:v>
                </c:pt>
                <c:pt idx="1">
                  <c:v>2</c:v>
                </c:pt>
                <c:pt idx="2">
                  <c:v>3</c:v>
                </c:pt>
                <c:pt idx="3">
                  <c:v>4</c:v>
                </c:pt>
              </c:strCache>
            </c:strRef>
          </c:cat>
          <c:val>
            <c:numRef>
              <c:f>USIA!$BO$5:$BO$9</c:f>
              <c:numCache>
                <c:formatCode>General</c:formatCode>
                <c:ptCount val="4"/>
                <c:pt idx="0">
                  <c:v>4</c:v>
                </c:pt>
                <c:pt idx="1">
                  <c:v>2</c:v>
                </c:pt>
                <c:pt idx="2">
                  <c:v>1</c:v>
                </c:pt>
                <c:pt idx="3">
                  <c:v>1</c:v>
                </c:pt>
              </c:numCache>
            </c:numRef>
          </c:val>
          <c:extLst>
            <c:ext xmlns:c16="http://schemas.microsoft.com/office/drawing/2014/chart" uri="{C3380CC4-5D6E-409C-BE32-E72D297353CC}">
              <c16:uniqueId val="{00000041-E958-4116-8855-BF50405C0C22}"/>
            </c:ext>
          </c:extLst>
        </c:ser>
        <c:ser>
          <c:idx val="66"/>
          <c:order val="66"/>
          <c:tx>
            <c:strRef>
              <c:f>USIA!$BP$3:$BP$4</c:f>
              <c:strCache>
                <c:ptCount val="1"/>
                <c:pt idx="0">
                  <c:v>69</c:v>
                </c:pt>
              </c:strCache>
            </c:strRef>
          </c:tx>
          <c:spPr>
            <a:solidFill>
              <a:schemeClr val="accent1">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USIA!$BP$5:$BP$9</c:f>
              <c:numCache>
                <c:formatCode>General</c:formatCode>
                <c:ptCount val="4"/>
                <c:pt idx="0">
                  <c:v>4</c:v>
                </c:pt>
                <c:pt idx="1">
                  <c:v>2</c:v>
                </c:pt>
                <c:pt idx="3">
                  <c:v>1</c:v>
                </c:pt>
              </c:numCache>
            </c:numRef>
          </c:val>
          <c:extLst>
            <c:ext xmlns:c16="http://schemas.microsoft.com/office/drawing/2014/chart" uri="{C3380CC4-5D6E-409C-BE32-E72D297353CC}">
              <c16:uniqueId val="{00000042-E958-4116-8855-BF50405C0C22}"/>
            </c:ext>
          </c:extLst>
        </c:ser>
        <c:ser>
          <c:idx val="67"/>
          <c:order val="67"/>
          <c:tx>
            <c:strRef>
              <c:f>USIA!$BQ$3:$BQ$4</c:f>
              <c:strCache>
                <c:ptCount val="1"/>
                <c:pt idx="0">
                  <c:v>70</c:v>
                </c:pt>
              </c:strCache>
            </c:strRef>
          </c:tx>
          <c:spPr>
            <a:solidFill>
              <a:schemeClr val="accent2">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USIA!$BQ$5:$BQ$9</c:f>
              <c:numCache>
                <c:formatCode>General</c:formatCode>
                <c:ptCount val="4"/>
                <c:pt idx="0">
                  <c:v>1</c:v>
                </c:pt>
                <c:pt idx="1">
                  <c:v>1</c:v>
                </c:pt>
                <c:pt idx="2">
                  <c:v>3</c:v>
                </c:pt>
              </c:numCache>
            </c:numRef>
          </c:val>
          <c:extLst>
            <c:ext xmlns:c16="http://schemas.microsoft.com/office/drawing/2014/chart" uri="{C3380CC4-5D6E-409C-BE32-E72D297353CC}">
              <c16:uniqueId val="{00000043-E958-4116-8855-BF50405C0C22}"/>
            </c:ext>
          </c:extLst>
        </c:ser>
        <c:ser>
          <c:idx val="68"/>
          <c:order val="68"/>
          <c:tx>
            <c:strRef>
              <c:f>USIA!$BR$3:$BR$4</c:f>
              <c:strCache>
                <c:ptCount val="1"/>
                <c:pt idx="0">
                  <c:v>71</c:v>
                </c:pt>
              </c:strCache>
            </c:strRef>
          </c:tx>
          <c:spPr>
            <a:solidFill>
              <a:schemeClr val="accent3">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USIA!$BR$5:$BR$9</c:f>
              <c:numCache>
                <c:formatCode>General</c:formatCode>
                <c:ptCount val="4"/>
                <c:pt idx="0">
                  <c:v>2</c:v>
                </c:pt>
                <c:pt idx="1">
                  <c:v>1</c:v>
                </c:pt>
                <c:pt idx="3">
                  <c:v>1</c:v>
                </c:pt>
              </c:numCache>
            </c:numRef>
          </c:val>
          <c:extLst>
            <c:ext xmlns:c16="http://schemas.microsoft.com/office/drawing/2014/chart" uri="{C3380CC4-5D6E-409C-BE32-E72D297353CC}">
              <c16:uniqueId val="{00000044-E958-4116-8855-BF50405C0C22}"/>
            </c:ext>
          </c:extLst>
        </c:ser>
        <c:ser>
          <c:idx val="69"/>
          <c:order val="69"/>
          <c:tx>
            <c:strRef>
              <c:f>USIA!$BS$3:$BS$4</c:f>
              <c:strCache>
                <c:ptCount val="1"/>
                <c:pt idx="0">
                  <c:v>72</c:v>
                </c:pt>
              </c:strCache>
            </c:strRef>
          </c:tx>
          <c:spPr>
            <a:solidFill>
              <a:schemeClr val="accent4">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USIA!$BS$5:$BS$9</c:f>
              <c:numCache>
                <c:formatCode>General</c:formatCode>
                <c:ptCount val="4"/>
                <c:pt idx="0">
                  <c:v>2</c:v>
                </c:pt>
                <c:pt idx="1">
                  <c:v>1</c:v>
                </c:pt>
                <c:pt idx="2">
                  <c:v>1</c:v>
                </c:pt>
                <c:pt idx="3">
                  <c:v>2</c:v>
                </c:pt>
              </c:numCache>
            </c:numRef>
          </c:val>
          <c:extLst>
            <c:ext xmlns:c16="http://schemas.microsoft.com/office/drawing/2014/chart" uri="{C3380CC4-5D6E-409C-BE32-E72D297353CC}">
              <c16:uniqueId val="{00000045-E958-4116-8855-BF50405C0C22}"/>
            </c:ext>
          </c:extLst>
        </c:ser>
        <c:ser>
          <c:idx val="70"/>
          <c:order val="70"/>
          <c:tx>
            <c:strRef>
              <c:f>USIA!$BT$3:$BT$4</c:f>
              <c:strCache>
                <c:ptCount val="1"/>
                <c:pt idx="0">
                  <c:v>64</c:v>
                </c:pt>
              </c:strCache>
            </c:strRef>
          </c:tx>
          <c:spPr>
            <a:solidFill>
              <a:schemeClr val="accent5">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USIA!$BT$5:$BT$9</c:f>
              <c:numCache>
                <c:formatCode>General</c:formatCode>
                <c:ptCount val="4"/>
                <c:pt idx="0">
                  <c:v>1</c:v>
                </c:pt>
                <c:pt idx="1">
                  <c:v>1</c:v>
                </c:pt>
                <c:pt idx="2">
                  <c:v>1</c:v>
                </c:pt>
              </c:numCache>
            </c:numRef>
          </c:val>
          <c:extLst>
            <c:ext xmlns:c16="http://schemas.microsoft.com/office/drawing/2014/chart" uri="{C3380CC4-5D6E-409C-BE32-E72D297353CC}">
              <c16:uniqueId val="{00000046-E958-4116-8855-BF50405C0C22}"/>
            </c:ext>
          </c:extLst>
        </c:ser>
        <c:ser>
          <c:idx val="71"/>
          <c:order val="71"/>
          <c:tx>
            <c:strRef>
              <c:f>USIA!$BU$3:$BU$4</c:f>
              <c:strCache>
                <c:ptCount val="1"/>
                <c:pt idx="0">
                  <c:v>80</c:v>
                </c:pt>
              </c:strCache>
            </c:strRef>
          </c:tx>
          <c:spPr>
            <a:solidFill>
              <a:schemeClr val="accent6">
                <a:lumMod val="80000"/>
                <a:lumOff val="20000"/>
              </a:schemeClr>
            </a:solidFill>
            <a:ln>
              <a:noFill/>
            </a:ln>
            <a:effectLst/>
          </c:spPr>
          <c:invertIfNegative val="0"/>
          <c:cat>
            <c:strRef>
              <c:f>USIA!$A$5:$A$9</c:f>
              <c:strCache>
                <c:ptCount val="4"/>
                <c:pt idx="0">
                  <c:v>1</c:v>
                </c:pt>
                <c:pt idx="1">
                  <c:v>2</c:v>
                </c:pt>
                <c:pt idx="2">
                  <c:v>3</c:v>
                </c:pt>
                <c:pt idx="3">
                  <c:v>4</c:v>
                </c:pt>
              </c:strCache>
            </c:strRef>
          </c:cat>
          <c:val>
            <c:numRef>
              <c:f>USIA!$BU$5:$BU$9</c:f>
              <c:numCache>
                <c:formatCode>General</c:formatCode>
                <c:ptCount val="4"/>
                <c:pt idx="0">
                  <c:v>1</c:v>
                </c:pt>
                <c:pt idx="1">
                  <c:v>1</c:v>
                </c:pt>
                <c:pt idx="2">
                  <c:v>1</c:v>
                </c:pt>
              </c:numCache>
            </c:numRef>
          </c:val>
          <c:extLst>
            <c:ext xmlns:c16="http://schemas.microsoft.com/office/drawing/2014/chart" uri="{C3380CC4-5D6E-409C-BE32-E72D297353CC}">
              <c16:uniqueId val="{00000047-E958-4116-8855-BF50405C0C22}"/>
            </c:ext>
          </c:extLst>
        </c:ser>
        <c:ser>
          <c:idx val="72"/>
          <c:order val="72"/>
          <c:tx>
            <c:strRef>
              <c:f>USIA!$BV$3:$BV$4</c:f>
              <c:strCache>
                <c:ptCount val="1"/>
                <c:pt idx="0">
                  <c:v>67</c:v>
                </c:pt>
              </c:strCache>
            </c:strRef>
          </c:tx>
          <c:spPr>
            <a:solidFill>
              <a:schemeClr val="accent1">
                <a:lumMod val="80000"/>
              </a:schemeClr>
            </a:solidFill>
            <a:ln>
              <a:noFill/>
            </a:ln>
            <a:effectLst/>
          </c:spPr>
          <c:invertIfNegative val="0"/>
          <c:cat>
            <c:strRef>
              <c:f>USIA!$A$5:$A$9</c:f>
              <c:strCache>
                <c:ptCount val="4"/>
                <c:pt idx="0">
                  <c:v>1</c:v>
                </c:pt>
                <c:pt idx="1">
                  <c:v>2</c:v>
                </c:pt>
                <c:pt idx="2">
                  <c:v>3</c:v>
                </c:pt>
                <c:pt idx="3">
                  <c:v>4</c:v>
                </c:pt>
              </c:strCache>
            </c:strRef>
          </c:cat>
          <c:val>
            <c:numRef>
              <c:f>USIA!$BV$5:$BV$9</c:f>
              <c:numCache>
                <c:formatCode>General</c:formatCode>
                <c:ptCount val="4"/>
                <c:pt idx="0">
                  <c:v>2</c:v>
                </c:pt>
              </c:numCache>
            </c:numRef>
          </c:val>
          <c:extLst>
            <c:ext xmlns:c16="http://schemas.microsoft.com/office/drawing/2014/chart" uri="{C3380CC4-5D6E-409C-BE32-E72D297353CC}">
              <c16:uniqueId val="{00000048-E958-4116-8855-BF50405C0C22}"/>
            </c:ext>
          </c:extLst>
        </c:ser>
        <c:ser>
          <c:idx val="73"/>
          <c:order val="73"/>
          <c:tx>
            <c:strRef>
              <c:f>USIA!$BW$3:$BW$4</c:f>
              <c:strCache>
                <c:ptCount val="1"/>
                <c:pt idx="0">
                  <c:v>82</c:v>
                </c:pt>
              </c:strCache>
            </c:strRef>
          </c:tx>
          <c:spPr>
            <a:solidFill>
              <a:schemeClr val="accent2">
                <a:lumMod val="80000"/>
              </a:schemeClr>
            </a:solidFill>
            <a:ln>
              <a:noFill/>
            </a:ln>
            <a:effectLst/>
          </c:spPr>
          <c:invertIfNegative val="0"/>
          <c:cat>
            <c:strRef>
              <c:f>USIA!$A$5:$A$9</c:f>
              <c:strCache>
                <c:ptCount val="4"/>
                <c:pt idx="0">
                  <c:v>1</c:v>
                </c:pt>
                <c:pt idx="1">
                  <c:v>2</c:v>
                </c:pt>
                <c:pt idx="2">
                  <c:v>3</c:v>
                </c:pt>
                <c:pt idx="3">
                  <c:v>4</c:v>
                </c:pt>
              </c:strCache>
            </c:strRef>
          </c:cat>
          <c:val>
            <c:numRef>
              <c:f>USIA!$BW$5:$BW$9</c:f>
              <c:numCache>
                <c:formatCode>General</c:formatCode>
                <c:ptCount val="4"/>
                <c:pt idx="0">
                  <c:v>3</c:v>
                </c:pt>
                <c:pt idx="3">
                  <c:v>1</c:v>
                </c:pt>
              </c:numCache>
            </c:numRef>
          </c:val>
          <c:extLst>
            <c:ext xmlns:c16="http://schemas.microsoft.com/office/drawing/2014/chart" uri="{C3380CC4-5D6E-409C-BE32-E72D297353CC}">
              <c16:uniqueId val="{00000049-E958-4116-8855-BF50405C0C22}"/>
            </c:ext>
          </c:extLst>
        </c:ser>
        <c:ser>
          <c:idx val="74"/>
          <c:order val="74"/>
          <c:tx>
            <c:strRef>
              <c:f>USIA!$BX$3:$BX$4</c:f>
              <c:strCache>
                <c:ptCount val="1"/>
                <c:pt idx="0">
                  <c:v>84</c:v>
                </c:pt>
              </c:strCache>
            </c:strRef>
          </c:tx>
          <c:spPr>
            <a:solidFill>
              <a:schemeClr val="accent3">
                <a:lumMod val="80000"/>
              </a:schemeClr>
            </a:solidFill>
            <a:ln>
              <a:noFill/>
            </a:ln>
            <a:effectLst/>
          </c:spPr>
          <c:invertIfNegative val="0"/>
          <c:cat>
            <c:strRef>
              <c:f>USIA!$A$5:$A$9</c:f>
              <c:strCache>
                <c:ptCount val="4"/>
                <c:pt idx="0">
                  <c:v>1</c:v>
                </c:pt>
                <c:pt idx="1">
                  <c:v>2</c:v>
                </c:pt>
                <c:pt idx="2">
                  <c:v>3</c:v>
                </c:pt>
                <c:pt idx="3">
                  <c:v>4</c:v>
                </c:pt>
              </c:strCache>
            </c:strRef>
          </c:cat>
          <c:val>
            <c:numRef>
              <c:f>USIA!$BX$5:$BX$9</c:f>
              <c:numCache>
                <c:formatCode>General</c:formatCode>
                <c:ptCount val="4"/>
                <c:pt idx="0">
                  <c:v>2</c:v>
                </c:pt>
              </c:numCache>
            </c:numRef>
          </c:val>
          <c:extLst>
            <c:ext xmlns:c16="http://schemas.microsoft.com/office/drawing/2014/chart" uri="{C3380CC4-5D6E-409C-BE32-E72D297353CC}">
              <c16:uniqueId val="{0000004A-E958-4116-8855-BF50405C0C22}"/>
            </c:ext>
          </c:extLst>
        </c:ser>
        <c:ser>
          <c:idx val="75"/>
          <c:order val="75"/>
          <c:tx>
            <c:strRef>
              <c:f>USIA!$BY$3:$BY$4</c:f>
              <c:strCache>
                <c:ptCount val="1"/>
                <c:pt idx="0">
                  <c:v>75</c:v>
                </c:pt>
              </c:strCache>
            </c:strRef>
          </c:tx>
          <c:spPr>
            <a:solidFill>
              <a:schemeClr val="accent4">
                <a:lumMod val="80000"/>
              </a:schemeClr>
            </a:solidFill>
            <a:ln>
              <a:noFill/>
            </a:ln>
            <a:effectLst/>
          </c:spPr>
          <c:invertIfNegative val="0"/>
          <c:cat>
            <c:strRef>
              <c:f>USIA!$A$5:$A$9</c:f>
              <c:strCache>
                <c:ptCount val="4"/>
                <c:pt idx="0">
                  <c:v>1</c:v>
                </c:pt>
                <c:pt idx="1">
                  <c:v>2</c:v>
                </c:pt>
                <c:pt idx="2">
                  <c:v>3</c:v>
                </c:pt>
                <c:pt idx="3">
                  <c:v>4</c:v>
                </c:pt>
              </c:strCache>
            </c:strRef>
          </c:cat>
          <c:val>
            <c:numRef>
              <c:f>USIA!$BY$5:$BY$9</c:f>
              <c:numCache>
                <c:formatCode>General</c:formatCode>
                <c:ptCount val="4"/>
                <c:pt idx="0">
                  <c:v>2</c:v>
                </c:pt>
                <c:pt idx="1">
                  <c:v>2</c:v>
                </c:pt>
              </c:numCache>
            </c:numRef>
          </c:val>
          <c:extLst>
            <c:ext xmlns:c16="http://schemas.microsoft.com/office/drawing/2014/chart" uri="{C3380CC4-5D6E-409C-BE32-E72D297353CC}">
              <c16:uniqueId val="{0000004B-E958-4116-8855-BF50405C0C22}"/>
            </c:ext>
          </c:extLst>
        </c:ser>
        <c:ser>
          <c:idx val="76"/>
          <c:order val="76"/>
          <c:tx>
            <c:strRef>
              <c:f>USIA!$BZ$3:$BZ$4</c:f>
              <c:strCache>
                <c:ptCount val="1"/>
                <c:pt idx="0">
                  <c:v>65</c:v>
                </c:pt>
              </c:strCache>
            </c:strRef>
          </c:tx>
          <c:spPr>
            <a:solidFill>
              <a:schemeClr val="accent5">
                <a:lumMod val="80000"/>
              </a:schemeClr>
            </a:solidFill>
            <a:ln>
              <a:noFill/>
            </a:ln>
            <a:effectLst/>
          </c:spPr>
          <c:invertIfNegative val="0"/>
          <c:cat>
            <c:strRef>
              <c:f>USIA!$A$5:$A$9</c:f>
              <c:strCache>
                <c:ptCount val="4"/>
                <c:pt idx="0">
                  <c:v>1</c:v>
                </c:pt>
                <c:pt idx="1">
                  <c:v>2</c:v>
                </c:pt>
                <c:pt idx="2">
                  <c:v>3</c:v>
                </c:pt>
                <c:pt idx="3">
                  <c:v>4</c:v>
                </c:pt>
              </c:strCache>
            </c:strRef>
          </c:cat>
          <c:val>
            <c:numRef>
              <c:f>USIA!$BZ$5:$BZ$9</c:f>
              <c:numCache>
                <c:formatCode>General</c:formatCode>
                <c:ptCount val="4"/>
                <c:pt idx="0">
                  <c:v>2</c:v>
                </c:pt>
                <c:pt idx="1">
                  <c:v>3</c:v>
                </c:pt>
              </c:numCache>
            </c:numRef>
          </c:val>
          <c:extLst>
            <c:ext xmlns:c16="http://schemas.microsoft.com/office/drawing/2014/chart" uri="{C3380CC4-5D6E-409C-BE32-E72D297353CC}">
              <c16:uniqueId val="{0000004C-E958-4116-8855-BF50405C0C22}"/>
            </c:ext>
          </c:extLst>
        </c:ser>
        <c:ser>
          <c:idx val="77"/>
          <c:order val="77"/>
          <c:tx>
            <c:strRef>
              <c:f>USIA!$CA$3:$CA$4</c:f>
              <c:strCache>
                <c:ptCount val="1"/>
                <c:pt idx="0">
                  <c:v>83</c:v>
                </c:pt>
              </c:strCache>
            </c:strRef>
          </c:tx>
          <c:spPr>
            <a:solidFill>
              <a:schemeClr val="accent6">
                <a:lumMod val="80000"/>
              </a:schemeClr>
            </a:solidFill>
            <a:ln>
              <a:noFill/>
            </a:ln>
            <a:effectLst/>
          </c:spPr>
          <c:invertIfNegative val="0"/>
          <c:cat>
            <c:strRef>
              <c:f>USIA!$A$5:$A$9</c:f>
              <c:strCache>
                <c:ptCount val="4"/>
                <c:pt idx="0">
                  <c:v>1</c:v>
                </c:pt>
                <c:pt idx="1">
                  <c:v>2</c:v>
                </c:pt>
                <c:pt idx="2">
                  <c:v>3</c:v>
                </c:pt>
                <c:pt idx="3">
                  <c:v>4</c:v>
                </c:pt>
              </c:strCache>
            </c:strRef>
          </c:cat>
          <c:val>
            <c:numRef>
              <c:f>USIA!$CA$5:$CA$9</c:f>
              <c:numCache>
                <c:formatCode>General</c:formatCode>
                <c:ptCount val="4"/>
                <c:pt idx="0">
                  <c:v>1</c:v>
                </c:pt>
              </c:numCache>
            </c:numRef>
          </c:val>
          <c:extLst>
            <c:ext xmlns:c16="http://schemas.microsoft.com/office/drawing/2014/chart" uri="{C3380CC4-5D6E-409C-BE32-E72D297353CC}">
              <c16:uniqueId val="{0000004D-E958-4116-8855-BF50405C0C22}"/>
            </c:ext>
          </c:extLst>
        </c:ser>
        <c:ser>
          <c:idx val="78"/>
          <c:order val="78"/>
          <c:tx>
            <c:strRef>
              <c:f>USIA!$CB$3:$CB$4</c:f>
              <c:strCache>
                <c:ptCount val="1"/>
                <c:pt idx="0">
                  <c:v>73</c:v>
                </c:pt>
              </c:strCache>
            </c:strRef>
          </c:tx>
          <c:spPr>
            <a:solidFill>
              <a:schemeClr val="accent1">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USIA!$CB$5:$CB$9</c:f>
              <c:numCache>
                <c:formatCode>General</c:formatCode>
                <c:ptCount val="4"/>
                <c:pt idx="0">
                  <c:v>2</c:v>
                </c:pt>
                <c:pt idx="2">
                  <c:v>1</c:v>
                </c:pt>
              </c:numCache>
            </c:numRef>
          </c:val>
          <c:extLst>
            <c:ext xmlns:c16="http://schemas.microsoft.com/office/drawing/2014/chart" uri="{C3380CC4-5D6E-409C-BE32-E72D297353CC}">
              <c16:uniqueId val="{0000004E-E958-4116-8855-BF50405C0C22}"/>
            </c:ext>
          </c:extLst>
        </c:ser>
        <c:ser>
          <c:idx val="79"/>
          <c:order val="79"/>
          <c:tx>
            <c:strRef>
              <c:f>USIA!$CC$3:$CC$4</c:f>
              <c:strCache>
                <c:ptCount val="1"/>
                <c:pt idx="0">
                  <c:v>92</c:v>
                </c:pt>
              </c:strCache>
            </c:strRef>
          </c:tx>
          <c:spPr>
            <a:solidFill>
              <a:schemeClr val="accent2">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USIA!$CC$5:$CC$9</c:f>
              <c:numCache>
                <c:formatCode>General</c:formatCode>
                <c:ptCount val="4"/>
                <c:pt idx="1">
                  <c:v>1</c:v>
                </c:pt>
              </c:numCache>
            </c:numRef>
          </c:val>
          <c:extLst>
            <c:ext xmlns:c16="http://schemas.microsoft.com/office/drawing/2014/chart" uri="{C3380CC4-5D6E-409C-BE32-E72D297353CC}">
              <c16:uniqueId val="{0000004F-E958-4116-8855-BF50405C0C22}"/>
            </c:ext>
          </c:extLst>
        </c:ser>
        <c:ser>
          <c:idx val="80"/>
          <c:order val="80"/>
          <c:tx>
            <c:strRef>
              <c:f>USIA!$CD$3:$CD$4</c:f>
              <c:strCache>
                <c:ptCount val="1"/>
                <c:pt idx="0">
                  <c:v>76</c:v>
                </c:pt>
              </c:strCache>
            </c:strRef>
          </c:tx>
          <c:spPr>
            <a:solidFill>
              <a:schemeClr val="accent3">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USIA!$CD$5:$CD$9</c:f>
              <c:numCache>
                <c:formatCode>General</c:formatCode>
                <c:ptCount val="4"/>
                <c:pt idx="2">
                  <c:v>1</c:v>
                </c:pt>
                <c:pt idx="3">
                  <c:v>1</c:v>
                </c:pt>
              </c:numCache>
            </c:numRef>
          </c:val>
          <c:extLst>
            <c:ext xmlns:c16="http://schemas.microsoft.com/office/drawing/2014/chart" uri="{C3380CC4-5D6E-409C-BE32-E72D297353CC}">
              <c16:uniqueId val="{00000050-E958-4116-8855-BF50405C0C22}"/>
            </c:ext>
          </c:extLst>
        </c:ser>
        <c:ser>
          <c:idx val="81"/>
          <c:order val="81"/>
          <c:tx>
            <c:strRef>
              <c:f>USIA!$CE$3:$CE$4</c:f>
              <c:strCache>
                <c:ptCount val="1"/>
                <c:pt idx="0">
                  <c:v>77</c:v>
                </c:pt>
              </c:strCache>
            </c:strRef>
          </c:tx>
          <c:spPr>
            <a:solidFill>
              <a:schemeClr val="accent4">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USIA!$CE$5:$CE$9</c:f>
              <c:numCache>
                <c:formatCode>General</c:formatCode>
                <c:ptCount val="4"/>
                <c:pt idx="2">
                  <c:v>1</c:v>
                </c:pt>
                <c:pt idx="3">
                  <c:v>1</c:v>
                </c:pt>
              </c:numCache>
            </c:numRef>
          </c:val>
          <c:extLst>
            <c:ext xmlns:c16="http://schemas.microsoft.com/office/drawing/2014/chart" uri="{C3380CC4-5D6E-409C-BE32-E72D297353CC}">
              <c16:uniqueId val="{00000051-E958-4116-8855-BF50405C0C22}"/>
            </c:ext>
          </c:extLst>
        </c:ser>
        <c:ser>
          <c:idx val="82"/>
          <c:order val="82"/>
          <c:tx>
            <c:strRef>
              <c:f>USIA!$CF$3:$CF$4</c:f>
              <c:strCache>
                <c:ptCount val="1"/>
                <c:pt idx="0">
                  <c:v>74</c:v>
                </c:pt>
              </c:strCache>
            </c:strRef>
          </c:tx>
          <c:spPr>
            <a:solidFill>
              <a:schemeClr val="accent5">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USIA!$CF$5:$CF$9</c:f>
              <c:numCache>
                <c:formatCode>General</c:formatCode>
                <c:ptCount val="4"/>
                <c:pt idx="3">
                  <c:v>1</c:v>
                </c:pt>
              </c:numCache>
            </c:numRef>
          </c:val>
          <c:extLst>
            <c:ext xmlns:c16="http://schemas.microsoft.com/office/drawing/2014/chart" uri="{C3380CC4-5D6E-409C-BE32-E72D297353CC}">
              <c16:uniqueId val="{00000052-E958-4116-8855-BF50405C0C22}"/>
            </c:ext>
          </c:extLst>
        </c:ser>
        <c:ser>
          <c:idx val="83"/>
          <c:order val="83"/>
          <c:tx>
            <c:strRef>
              <c:f>USIA!$CG$3:$CG$4</c:f>
              <c:strCache>
                <c:ptCount val="1"/>
                <c:pt idx="0">
                  <c:v>85</c:v>
                </c:pt>
              </c:strCache>
            </c:strRef>
          </c:tx>
          <c:spPr>
            <a:solidFill>
              <a:schemeClr val="accent6">
                <a:lumMod val="60000"/>
                <a:lumOff val="40000"/>
              </a:schemeClr>
            </a:solidFill>
            <a:ln>
              <a:noFill/>
            </a:ln>
            <a:effectLst/>
          </c:spPr>
          <c:invertIfNegative val="0"/>
          <c:cat>
            <c:strRef>
              <c:f>USIA!$A$5:$A$9</c:f>
              <c:strCache>
                <c:ptCount val="4"/>
                <c:pt idx="0">
                  <c:v>1</c:v>
                </c:pt>
                <c:pt idx="1">
                  <c:v>2</c:v>
                </c:pt>
                <c:pt idx="2">
                  <c:v>3</c:v>
                </c:pt>
                <c:pt idx="3">
                  <c:v>4</c:v>
                </c:pt>
              </c:strCache>
            </c:strRef>
          </c:cat>
          <c:val>
            <c:numRef>
              <c:f>USIA!$CG$5:$CG$9</c:f>
              <c:numCache>
                <c:formatCode>General</c:formatCode>
                <c:ptCount val="4"/>
                <c:pt idx="1">
                  <c:v>1</c:v>
                </c:pt>
              </c:numCache>
            </c:numRef>
          </c:val>
          <c:extLst>
            <c:ext xmlns:c16="http://schemas.microsoft.com/office/drawing/2014/chart" uri="{C3380CC4-5D6E-409C-BE32-E72D297353CC}">
              <c16:uniqueId val="{00000053-E958-4116-8855-BF50405C0C22}"/>
            </c:ext>
          </c:extLst>
        </c:ser>
        <c:dLbls>
          <c:showLegendKey val="0"/>
          <c:showVal val="0"/>
          <c:showCatName val="0"/>
          <c:showSerName val="0"/>
          <c:showPercent val="0"/>
          <c:showBubbleSize val="0"/>
        </c:dLbls>
        <c:gapWidth val="219"/>
        <c:overlap val="-27"/>
        <c:axId val="410135936"/>
        <c:axId val="410128864"/>
      </c:barChart>
      <c:catAx>
        <c:axId val="4101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28864"/>
        <c:crosses val="autoZero"/>
        <c:auto val="1"/>
        <c:lblAlgn val="ctr"/>
        <c:lblOffset val="100"/>
        <c:noMultiLvlLbl val="0"/>
      </c:catAx>
      <c:valAx>
        <c:axId val="4101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5936"/>
        <c:crosses val="autoZero"/>
        <c:crossBetween val="between"/>
      </c:valAx>
      <c:spPr>
        <a:noFill/>
        <a:ln>
          <a:noFill/>
        </a:ln>
        <a:effectLst/>
      </c:spPr>
    </c:plotArea>
    <c:legend>
      <c:legendPos val="r"/>
      <c:layout>
        <c:manualLayout>
          <c:xMode val="edge"/>
          <c:yMode val="edge"/>
          <c:x val="0.87633205716981077"/>
          <c:y val="0.19292723826188393"/>
          <c:w val="3.7140854940434481E-2"/>
          <c:h val="0.76103346669578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504824</xdr:colOff>
      <xdr:row>28</xdr:row>
      <xdr:rowOff>47624</xdr:rowOff>
    </xdr:from>
    <xdr:to>
      <xdr:col>15</xdr:col>
      <xdr:colOff>381000</xdr:colOff>
      <xdr:row>53</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11</xdr:row>
      <xdr:rowOff>131381</xdr:rowOff>
    </xdr:from>
    <xdr:to>
      <xdr:col>18</xdr:col>
      <xdr:colOff>599418</xdr:colOff>
      <xdr:row>25</xdr:row>
      <xdr:rowOff>57480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xdr:row>
      <xdr:rowOff>8212</xdr:rowOff>
    </xdr:from>
    <xdr:to>
      <xdr:col>19</xdr:col>
      <xdr:colOff>0</xdr:colOff>
      <xdr:row>11</xdr:row>
      <xdr:rowOff>142876</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41056</xdr:rowOff>
    </xdr:from>
    <xdr:to>
      <xdr:col>4</xdr:col>
      <xdr:colOff>28576</xdr:colOff>
      <xdr:row>9</xdr:row>
      <xdr:rowOff>143632</xdr:rowOff>
    </xdr:to>
    <mc:AlternateContent xmlns:mc="http://schemas.openxmlformats.org/markup-compatibility/2006" xmlns:a14="http://schemas.microsoft.com/office/drawing/2010/main">
      <mc:Choice Requires="a14">
        <xdr:graphicFrame macro="">
          <xdr:nvGraphicFramePr>
            <xdr:cNvPr id="5" name="No/Dusun">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microsoft.com/office/drawing/2010/slicer">
              <sle:slicer xmlns:sle="http://schemas.microsoft.com/office/drawing/2010/slicer" name="No/Dusun"/>
            </a:graphicData>
          </a:graphic>
        </xdr:graphicFrame>
      </mc:Choice>
      <mc:Fallback xmlns="">
        <xdr:sp macro="" textlink="">
          <xdr:nvSpPr>
            <xdr:cNvPr id="0" name=""/>
            <xdr:cNvSpPr>
              <a:spLocks noTextEdit="1"/>
            </xdr:cNvSpPr>
          </xdr:nvSpPr>
          <xdr:spPr>
            <a:xfrm>
              <a:off x="0" y="418772"/>
              <a:ext cx="2459093" cy="14245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22372</xdr:colOff>
      <xdr:row>9</xdr:row>
      <xdr:rowOff>153996</xdr:rowOff>
    </xdr:from>
    <xdr:to>
      <xdr:col>2</xdr:col>
      <xdr:colOff>213491</xdr:colOff>
      <xdr:row>11</xdr:row>
      <xdr:rowOff>65690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22372" y="1664858"/>
          <a:ext cx="1406378" cy="289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Jumlah Keluarga</a:t>
          </a:r>
        </a:p>
      </xdr:txBody>
    </xdr:sp>
    <xdr:clientData/>
  </xdr:twoCellAnchor>
  <xdr:twoCellAnchor>
    <xdr:from>
      <xdr:col>0</xdr:col>
      <xdr:colOff>24633</xdr:colOff>
      <xdr:row>11</xdr:row>
      <xdr:rowOff>73902</xdr:rowOff>
    </xdr:from>
    <xdr:to>
      <xdr:col>2</xdr:col>
      <xdr:colOff>246336</xdr:colOff>
      <xdr:row>12</xdr:row>
      <xdr:rowOff>114957</xdr:rowOff>
    </xdr:to>
    <xdr:sp macro="" textlink="">
      <xdr:nvSpPr>
        <xdr:cNvPr id="7" name="TextBox 6">
          <a:extLst>
            <a:ext uri="{FF2B5EF4-FFF2-40B4-BE49-F238E27FC236}">
              <a16:creationId xmlns:a16="http://schemas.microsoft.com/office/drawing/2014/main" id="{DFE0497E-7758-5196-C518-FD368F4EE35A}"/>
            </a:ext>
          </a:extLst>
        </xdr:cNvPr>
        <xdr:cNvSpPr txBox="1"/>
      </xdr:nvSpPr>
      <xdr:spPr>
        <a:xfrm>
          <a:off x="24633" y="1962480"/>
          <a:ext cx="1436962" cy="229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a:t>Jumlah Warga</a:t>
          </a:r>
        </a:p>
      </xdr:txBody>
    </xdr:sp>
    <xdr:clientData/>
  </xdr:twoCellAnchor>
  <xdr:twoCellAnchor>
    <xdr:from>
      <xdr:col>2</xdr:col>
      <xdr:colOff>226300</xdr:colOff>
      <xdr:row>9</xdr:row>
      <xdr:rowOff>144190</xdr:rowOff>
    </xdr:from>
    <xdr:to>
      <xdr:col>3</xdr:col>
      <xdr:colOff>599418</xdr:colOff>
      <xdr:row>11</xdr:row>
      <xdr:rowOff>57478</xdr:rowOff>
    </xdr:to>
    <xdr:sp macro="" textlink="'JUMLAH WARGA'!G5">
      <xdr:nvSpPr>
        <xdr:cNvPr id="8" name="TextBox 7">
          <a:extLst>
            <a:ext uri="{FF2B5EF4-FFF2-40B4-BE49-F238E27FC236}">
              <a16:creationId xmlns:a16="http://schemas.microsoft.com/office/drawing/2014/main" id="{1ABD5A84-9789-43E9-8C45-2AC89490E918}"/>
            </a:ext>
          </a:extLst>
        </xdr:cNvPr>
        <xdr:cNvSpPr txBox="1"/>
      </xdr:nvSpPr>
      <xdr:spPr>
        <a:xfrm>
          <a:off x="1441559" y="1655052"/>
          <a:ext cx="980747" cy="2910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F5A21D-6CD9-4DE7-8568-FAD709168B21}" type="TxLink">
            <a:rPr lang="en-US" sz="1100" b="0" i="0" u="none" strike="noStrike">
              <a:solidFill>
                <a:srgbClr val="000000"/>
              </a:solidFill>
              <a:latin typeface="Calibri"/>
              <a:ea typeface="Calibri"/>
              <a:cs typeface="Calibri"/>
            </a:rPr>
            <a:pPr algn="ctr"/>
            <a:t>34</a:t>
          </a:fld>
          <a:endParaRPr lang="en-ID" sz="1100"/>
        </a:p>
      </xdr:txBody>
    </xdr:sp>
    <xdr:clientData/>
  </xdr:twoCellAnchor>
  <xdr:twoCellAnchor>
    <xdr:from>
      <xdr:col>2</xdr:col>
      <xdr:colOff>222687</xdr:colOff>
      <xdr:row>11</xdr:row>
      <xdr:rowOff>50254</xdr:rowOff>
    </xdr:from>
    <xdr:to>
      <xdr:col>3</xdr:col>
      <xdr:colOff>595805</xdr:colOff>
      <xdr:row>12</xdr:row>
      <xdr:rowOff>114957</xdr:rowOff>
    </xdr:to>
    <xdr:sp macro="" textlink="'JUMLAH WARGA'!G6">
      <xdr:nvSpPr>
        <xdr:cNvPr id="9" name="TextBox 8">
          <a:extLst>
            <a:ext uri="{FF2B5EF4-FFF2-40B4-BE49-F238E27FC236}">
              <a16:creationId xmlns:a16="http://schemas.microsoft.com/office/drawing/2014/main" id="{F508AEE9-B51A-46F1-A32E-032D42899CFF}"/>
            </a:ext>
          </a:extLst>
        </xdr:cNvPr>
        <xdr:cNvSpPr txBox="1"/>
      </xdr:nvSpPr>
      <xdr:spPr>
        <a:xfrm>
          <a:off x="1437946" y="1938832"/>
          <a:ext cx="980747" cy="25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DA759D-F973-4D27-81A5-2FCF08A38FF7}" type="TxLink">
            <a:rPr lang="en-US" sz="1100" b="0" i="0" u="none" strike="noStrike">
              <a:solidFill>
                <a:srgbClr val="000000"/>
              </a:solidFill>
              <a:latin typeface="Calibri"/>
              <a:ea typeface="Calibri"/>
              <a:cs typeface="Calibri"/>
            </a:rPr>
            <a:pPr algn="ctr"/>
            <a:t>131</a:t>
          </a:fld>
          <a:endParaRPr lang="en-ID" sz="1100"/>
        </a:p>
      </xdr:txBody>
    </xdr:sp>
    <xdr:clientData/>
  </xdr:twoCellAnchor>
  <xdr:twoCellAnchor>
    <xdr:from>
      <xdr:col>0</xdr:col>
      <xdr:colOff>8211</xdr:colOff>
      <xdr:row>12</xdr:row>
      <xdr:rowOff>114957</xdr:rowOff>
    </xdr:from>
    <xdr:to>
      <xdr:col>4</xdr:col>
      <xdr:colOff>24634</xdr:colOff>
      <xdr:row>25</xdr:row>
      <xdr:rowOff>82111</xdr:rowOff>
    </xdr:to>
    <xdr:graphicFrame macro="">
      <xdr:nvGraphicFramePr>
        <xdr:cNvPr id="10" name="Chart 9">
          <a:extLst>
            <a:ext uri="{FF2B5EF4-FFF2-40B4-BE49-F238E27FC236}">
              <a16:creationId xmlns:a16="http://schemas.microsoft.com/office/drawing/2014/main" id="{F84D4A96-A317-4E37-A856-3AC549CD2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1042987</xdr:colOff>
      <xdr:row>9</xdr:row>
      <xdr:rowOff>166687</xdr:rowOff>
    </xdr:from>
    <xdr:to>
      <xdr:col>8</xdr:col>
      <xdr:colOff>147637</xdr:colOff>
      <xdr:row>24</xdr:row>
      <xdr:rowOff>52387</xdr:rowOff>
    </xdr:to>
    <xdr:graphicFrame macro="">
      <xdr:nvGraphicFramePr>
        <xdr:cNvPr id="3" name="Chart 2">
          <a:extLst>
            <a:ext uri="{FF2B5EF4-FFF2-40B4-BE49-F238E27FC236}">
              <a16:creationId xmlns:a16="http://schemas.microsoft.com/office/drawing/2014/main" id="{9AE2B9AD-E1C6-D1DD-4E41-31B1C9EBC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219074</xdr:colOff>
      <xdr:row>5</xdr:row>
      <xdr:rowOff>47625</xdr:rowOff>
    </xdr:from>
    <xdr:to>
      <xdr:col>18</xdr:col>
      <xdr:colOff>85725</xdr:colOff>
      <xdr:row>19</xdr:row>
      <xdr:rowOff>123825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76199</xdr:colOff>
      <xdr:row>5</xdr:row>
      <xdr:rowOff>47625</xdr:rowOff>
    </xdr:from>
    <xdr:to>
      <xdr:col>16</xdr:col>
      <xdr:colOff>600074</xdr:colOff>
      <xdr:row>19</xdr:row>
      <xdr:rowOff>123825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180975</xdr:colOff>
      <xdr:row>9</xdr:row>
      <xdr:rowOff>33336</xdr:rowOff>
    </xdr:from>
    <xdr:to>
      <xdr:col>72</xdr:col>
      <xdr:colOff>171450</xdr:colOff>
      <xdr:row>34</xdr:row>
      <xdr:rowOff>19049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2022\USULAN%20DS%20LUMBAN%20BULBUL%20JULI%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KETERANGAN"/>
      <sheetName val="Sheet2"/>
    </sheetNames>
    <sheetDataSet>
      <sheetData sheetId="0"/>
      <sheetData sheetId="1">
        <row r="2">
          <cell r="K2">
            <v>1</v>
          </cell>
        </row>
        <row r="3">
          <cell r="K3">
            <v>44763</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11.415762500001" createdVersion="3" refreshedVersion="8" minRefreshableVersion="3" recordCount="915" xr:uid="{00000000-000A-0000-FFFF-FFFF00000000}">
  <cacheSource type="worksheet">
    <worksheetSource name="Table2"/>
  </cacheSource>
  <cacheFields count="14">
    <cacheField name="No/Dusun" numFmtId="0">
      <sharedItems containsSemiMixedTypes="0" containsString="0" containsNumber="1" containsInteger="1" minValue="1" maxValue="4" count="4">
        <n v="1"/>
        <n v="2"/>
        <n v="3"/>
        <n v="4"/>
      </sharedItems>
    </cacheField>
    <cacheField name="NO. KK" numFmtId="49">
      <sharedItems/>
    </cacheField>
    <cacheField name="NO. NIK" numFmtId="49">
      <sharedItems containsBlank="1"/>
    </cacheField>
    <cacheField name="STATUS ANGGOTA KELUARGA" numFmtId="164">
      <sharedItems count="2">
        <s v="KEPALA KELUARGA"/>
        <s v="ANGGOTA KELUARGA"/>
      </sharedItems>
    </cacheField>
    <cacheField name="NAMA ANGGOTA KELUARGA" numFmtId="0">
      <sharedItems/>
    </cacheField>
    <cacheField name="LAKI LAKI" numFmtId="0">
      <sharedItems count="2">
        <s v="LK"/>
        <s v="PR"/>
      </sharedItems>
    </cacheField>
    <cacheField name="TEMPAT LAHIR" numFmtId="0">
      <sharedItems/>
    </cacheField>
    <cacheField name="TANGGAL LAHIR" numFmtId="164">
      <sharedItems containsDate="1" containsMixedTypes="1" minDate="1930-04-30T00:00:00" maxDate="2022-02-05T00:00:00"/>
    </cacheField>
    <cacheField name="UMUR" numFmtId="0">
      <sharedItems containsSemiMixedTypes="0" containsString="0" containsNumber="1" containsInteger="1" minValue="0" maxValue="92" count="85">
        <n v="61"/>
        <n v="62"/>
        <n v="32"/>
        <n v="36"/>
        <n v="8"/>
        <n v="5"/>
        <n v="3"/>
        <n v="52"/>
        <n v="48"/>
        <n v="23"/>
        <n v="19"/>
        <n v="18"/>
        <n v="16"/>
        <n v="13"/>
        <n v="9"/>
        <n v="50"/>
        <n v="12"/>
        <n v="10"/>
        <n v="33"/>
        <n v="37"/>
        <n v="31"/>
        <n v="60"/>
        <n v="30"/>
        <n v="27"/>
        <n v="54"/>
        <n v="57"/>
        <n v="25"/>
        <n v="21"/>
        <n v="7"/>
        <n v="66"/>
        <n v="35"/>
        <n v="70"/>
        <n v="72"/>
        <n v="28"/>
        <n v="42"/>
        <n v="51"/>
        <n v="49"/>
        <n v="15"/>
        <n v="56"/>
        <n v="55"/>
        <n v="20"/>
        <n v="14"/>
        <n v="29"/>
        <n v="4"/>
        <n v="58"/>
        <n v="34"/>
        <n v="24"/>
        <n v="22"/>
        <n v="2"/>
        <n v="64"/>
        <n v="26"/>
        <n v="63"/>
        <n v="80"/>
        <n v="46"/>
        <n v="38"/>
        <n v="71"/>
        <n v="53"/>
        <n v="47"/>
        <n v="11"/>
        <n v="6"/>
        <n v="68"/>
        <n v="67"/>
        <n v="43"/>
        <n v="41"/>
        <n v="40"/>
        <n v="0"/>
        <n v="73"/>
        <n v="82"/>
        <n v="44"/>
        <n v="84"/>
        <n v="69"/>
        <n v="59"/>
        <n v="75"/>
        <n v="45"/>
        <n v="65"/>
        <n v="17"/>
        <n v="83"/>
        <n v="39"/>
        <n v="1"/>
        <n v="85"/>
        <n v="92"/>
        <n v="76"/>
        <n v="77"/>
        <n v="74"/>
        <n v="78" u="1"/>
      </sharedItems>
    </cacheField>
    <cacheField name="KELOMPOK UMUR" numFmtId="164">
      <sharedItems count="19">
        <s v="60 - 64"/>
        <s v="30 - 34"/>
        <s v="35 - 39"/>
        <s v="5 - 9"/>
        <s v="0 - 4"/>
        <s v="50 - 54"/>
        <s v="45 - 49"/>
        <s v="20 - 24"/>
        <s v="15 - 19"/>
        <s v="11 - 14"/>
        <s v="25 - 29"/>
        <s v="55 - 59"/>
        <s v="65 - 69"/>
        <s v="70 - 74"/>
        <s v="40 - 44"/>
        <s v="80 - 84"/>
        <s v="75 - 79"/>
        <s v="85 - 89"/>
        <s v="90 - 94"/>
      </sharedItems>
    </cacheField>
    <cacheField name="LULUSAN" numFmtId="0">
      <sharedItems count="11">
        <s v="SLTA"/>
        <s v="S1"/>
        <s v="SLTP"/>
        <s v="D3"/>
        <s v="MASIH SD"/>
        <s v="BELUM SEKOLAH"/>
        <s v="SD"/>
        <s v="TIDAK ADA LULUSAN"/>
        <s v="DIV"/>
        <s v="D1"/>
        <s v="DIP III"/>
      </sharedItems>
    </cacheField>
    <cacheField name="PEKERJAAN" numFmtId="0">
      <sharedItems count="29">
        <s v="PENSIUNAN TNI"/>
        <s v="PNS GURU"/>
        <s v="PETANI/PEKEBUN"/>
        <s v="WIRASWASTA"/>
        <s v="MENGURUS RUMAH TANGGA"/>
        <s v="BELUM BEKERJA"/>
        <s v="KARYAWAN SWASTA"/>
        <s v="PELAJAR/MAHASISWA"/>
        <s v="BURUH"/>
        <s v="GURU HONORER"/>
        <s v="PENSIUNAN GURU"/>
        <s v="PEDAGANG"/>
        <s v="KARYAWAN BUMN"/>
        <s v="KARYAWAN HONORER"/>
        <s v="KARYAWAN PABRIK"/>
        <s v="PNS"/>
        <s v="PERANGKAT DESA"/>
        <s v="KEPALA DESA"/>
        <s v="POLISI"/>
        <s v="DOSEN"/>
        <s v="PENGANGGURAN"/>
        <s v="NELAYAN"/>
        <s v="GURU PAUD"/>
        <s v="KARYAWAN HOTEL"/>
        <s v="TUKANG BANGUNAN"/>
        <s v="BIDUAN"/>
        <s v="BURUH TUKANG"/>
        <s v="PENSIUNAN PNS"/>
        <s v="PEMULUNG"/>
      </sharedItems>
    </cacheField>
    <cacheField name="NO DTKS" numFmtId="0">
      <sharedItems containsBlank="1"/>
    </cacheField>
    <cacheField name="KET" numFmtId="0">
      <sharedItems containsBlank="1" containsMixedTypes="1" containsNumber="1" containsInteger="1" minValue="11" maxValue="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5">
  <r>
    <x v="0"/>
    <s v="1212011604090008"/>
    <s v="1212010411610002"/>
    <x v="0"/>
    <s v="DONGAN SILALAHI"/>
    <x v="0"/>
    <s v="TARUTUNG"/>
    <s v="04/11/61"/>
    <x v="0"/>
    <x v="0"/>
    <x v="0"/>
    <x v="0"/>
    <m/>
    <s v="PNS"/>
  </r>
  <r>
    <x v="0"/>
    <s v="1212011604090008"/>
    <s v="1212016101600001"/>
    <x v="1"/>
    <s v="SALOME PASARIBU"/>
    <x v="1"/>
    <s v="P. SIANTAR"/>
    <s v="21/01/60"/>
    <x v="1"/>
    <x v="0"/>
    <x v="1"/>
    <x v="1"/>
    <m/>
    <m/>
  </r>
  <r>
    <x v="0"/>
    <s v="1212011012070005"/>
    <s v="1212016512600004"/>
    <x v="0"/>
    <s v="LINDA MARPAUNG"/>
    <x v="1"/>
    <s v="LUMBAN BULBUL"/>
    <s v="25/12/60"/>
    <x v="0"/>
    <x v="0"/>
    <x v="2"/>
    <x v="2"/>
    <m/>
    <s v="KEL. PENSIUNAN PNS"/>
  </r>
  <r>
    <x v="0"/>
    <s v="1212012807150003"/>
    <s v="1212011902900003"/>
    <x v="0"/>
    <s v="WESRON SIMANJUNTAK"/>
    <x v="0"/>
    <s v="HUTADAME"/>
    <s v="19/02/90"/>
    <x v="2"/>
    <x v="1"/>
    <x v="3"/>
    <x v="3"/>
    <s v="PENGUSULAN DTKS"/>
    <m/>
  </r>
  <r>
    <x v="0"/>
    <s v="1212012807150003"/>
    <s v="1272036901860002"/>
    <x v="1"/>
    <s v="CHINTAMI QORAZON RUMAPEA"/>
    <x v="1"/>
    <s v="JANJI RAJA"/>
    <s v="29/01/86"/>
    <x v="3"/>
    <x v="2"/>
    <x v="1"/>
    <x v="4"/>
    <m/>
    <m/>
  </r>
  <r>
    <x v="0"/>
    <s v="1212012807150003"/>
    <s v="1212016811140001"/>
    <x v="1"/>
    <s v="BUNGA KIRANA SIMANJUNTAK"/>
    <x v="1"/>
    <s v="LUMBAN BULBUL"/>
    <s v="28/11/14"/>
    <x v="4"/>
    <x v="3"/>
    <x v="4"/>
    <x v="5"/>
    <m/>
    <m/>
  </r>
  <r>
    <x v="0"/>
    <s v="1212012807150003"/>
    <s v="1212015408170001"/>
    <x v="1"/>
    <s v="ESTER OLIVIA SIMANJUNTAK"/>
    <x v="1"/>
    <s v="MEDAN"/>
    <s v="14/08/17"/>
    <x v="5"/>
    <x v="3"/>
    <x v="3"/>
    <x v="5"/>
    <m/>
    <m/>
  </r>
  <r>
    <x v="0"/>
    <s v="1212012807150003"/>
    <s v="1212012510190002"/>
    <x v="1"/>
    <s v="PARUNTUNGAN SIMANJUNTAK"/>
    <x v="0"/>
    <s v="DOLOK SANGGUL"/>
    <s v="25/10/19"/>
    <x v="6"/>
    <x v="4"/>
    <x v="5"/>
    <x v="5"/>
    <m/>
    <m/>
  </r>
  <r>
    <x v="0"/>
    <s v="1212011112070005"/>
    <s v="1212011502700004"/>
    <x v="0"/>
    <s v="BAHARI SIMANGUNSONG"/>
    <x v="0"/>
    <s v="LUMBAN BULBUL"/>
    <s v="15/02/70"/>
    <x v="7"/>
    <x v="5"/>
    <x v="0"/>
    <x v="2"/>
    <s v="1206030032000018"/>
    <m/>
  </r>
  <r>
    <x v="0"/>
    <s v="1212011112070005"/>
    <s v="1212016911740003"/>
    <x v="1"/>
    <s v="LISBET HUTAGAOL"/>
    <x v="1"/>
    <s v="RANTAU PARAPAT"/>
    <s v="29/11/74"/>
    <x v="8"/>
    <x v="6"/>
    <x v="0"/>
    <x v="2"/>
    <m/>
    <m/>
  </r>
  <r>
    <x v="0"/>
    <s v="1212011112070005"/>
    <s v="1212010605990001"/>
    <x v="1"/>
    <s v="RIO FARHAN SIMANGUNSONG"/>
    <x v="0"/>
    <s v="JAKARTA"/>
    <s v="06/05/99"/>
    <x v="9"/>
    <x v="7"/>
    <x v="0"/>
    <x v="6"/>
    <m/>
    <m/>
  </r>
  <r>
    <x v="0"/>
    <s v="1212011112070005"/>
    <s v="1212014609030001"/>
    <x v="1"/>
    <s v="ELIZABETH VANNY SIMANGUNSONG"/>
    <x v="1"/>
    <s v="LUMBAN BULBUL"/>
    <s v="6/09/03"/>
    <x v="10"/>
    <x v="8"/>
    <x v="0"/>
    <x v="7"/>
    <m/>
    <m/>
  </r>
  <r>
    <x v="0"/>
    <s v="1212011112070005"/>
    <s v="1212011310040001"/>
    <x v="1"/>
    <s v="JAYA ASIROHA SIMANGUNSONG"/>
    <x v="0"/>
    <s v="LUMBAN BULBUL"/>
    <s v="13/10/04"/>
    <x v="11"/>
    <x v="8"/>
    <x v="6"/>
    <x v="8"/>
    <m/>
    <m/>
  </r>
  <r>
    <x v="0"/>
    <s v="1212011112070005"/>
    <s v="1212016408060002"/>
    <x v="1"/>
    <s v="DOLOROSA SIMANGUNSONG"/>
    <x v="1"/>
    <s v="LUMBAN BULBUL"/>
    <s v="24/08/06"/>
    <x v="12"/>
    <x v="8"/>
    <x v="6"/>
    <x v="7"/>
    <m/>
    <m/>
  </r>
  <r>
    <x v="0"/>
    <s v="1212011112070005"/>
    <s v="1212011012090001"/>
    <x v="1"/>
    <s v="TONGAM SIMANGUNSONG"/>
    <x v="0"/>
    <s v="LUMBAN BULBUL"/>
    <s v="10/12/09"/>
    <x v="13"/>
    <x v="9"/>
    <x v="4"/>
    <x v="7"/>
    <m/>
    <m/>
  </r>
  <r>
    <x v="0"/>
    <s v="1212011112070005"/>
    <s v="1212011612130001"/>
    <x v="1"/>
    <s v="AMSAL SIMANGUNSONG"/>
    <x v="0"/>
    <s v="LUMBAN BULBUL"/>
    <s v="16/12/13"/>
    <x v="14"/>
    <x v="3"/>
    <x v="4"/>
    <x v="7"/>
    <m/>
    <m/>
  </r>
  <r>
    <x v="0"/>
    <s v="1212012202120003"/>
    <s v="1212012704720003"/>
    <x v="0"/>
    <s v="NELSON SIMANGUNSONG"/>
    <x v="0"/>
    <s v="LUMBAN BULBUL"/>
    <s v="27/04/72"/>
    <x v="15"/>
    <x v="5"/>
    <x v="0"/>
    <x v="2"/>
    <s v="1206030032000056"/>
    <m/>
  </r>
  <r>
    <x v="0"/>
    <s v="1212012202120003"/>
    <s v="1212014606740002"/>
    <x v="1"/>
    <s v="DEWIARNY RAJAGUKGUK"/>
    <x v="1"/>
    <s v="MUARA"/>
    <s v="6/06/74"/>
    <x v="8"/>
    <x v="6"/>
    <x v="0"/>
    <x v="2"/>
    <m/>
    <m/>
  </r>
  <r>
    <x v="0"/>
    <s v="1212012202120003"/>
    <s v="1212011609100001"/>
    <x v="1"/>
    <s v="FERRY SIMANGUNSONG"/>
    <x v="0"/>
    <s v="LUMBAN BULBUL"/>
    <s v="16/09/10"/>
    <x v="16"/>
    <x v="9"/>
    <x v="4"/>
    <x v="7"/>
    <m/>
    <m/>
  </r>
  <r>
    <x v="0"/>
    <s v="1212012202120003"/>
    <s v="1212013011120001"/>
    <x v="1"/>
    <s v="ADEN DIKKY SIMANGUNSONG"/>
    <x v="0"/>
    <s v="LUMBAN BULBUL"/>
    <s v="30/11/12"/>
    <x v="17"/>
    <x v="9"/>
    <x v="4"/>
    <x v="7"/>
    <m/>
    <m/>
  </r>
  <r>
    <x v="0"/>
    <s v="1212211010140001"/>
    <s v="1212121506860001"/>
    <x v="0"/>
    <s v="GOKKON PARULIAN SIPAHUTAR"/>
    <x v="0"/>
    <s v="BATU MANUMPAK"/>
    <s v="15/06/86"/>
    <x v="3"/>
    <x v="2"/>
    <x v="1"/>
    <x v="9"/>
    <s v="PENGUSULAN DTKS"/>
    <m/>
  </r>
  <r>
    <x v="0"/>
    <s v="1212211010140001"/>
    <s v="1202044111890002"/>
    <x v="1"/>
    <s v="INTAN P. SIMANJUNTAK"/>
    <x v="1"/>
    <s v="BALIGE"/>
    <s v="1/11/89"/>
    <x v="18"/>
    <x v="1"/>
    <x v="1"/>
    <x v="9"/>
    <m/>
    <m/>
  </r>
  <r>
    <x v="0"/>
    <s v="1212211010140001"/>
    <s v="1212015811140003"/>
    <x v="1"/>
    <s v="RACHEL SHINE SIPAHUTAB"/>
    <x v="1"/>
    <s v="BALIGE"/>
    <s v="18/11/14"/>
    <x v="4"/>
    <x v="3"/>
    <x v="4"/>
    <x v="7"/>
    <m/>
    <m/>
  </r>
  <r>
    <x v="0"/>
    <s v="1212010710190005"/>
    <s v="1202092002850008"/>
    <x v="0"/>
    <s v="ANTONIUS S.F. SIHOTANG"/>
    <x v="0"/>
    <s v="DANUALUHU"/>
    <s v="20/02/85"/>
    <x v="19"/>
    <x v="2"/>
    <x v="1"/>
    <x v="9"/>
    <s v="PENGUSULAN DTKS"/>
    <m/>
  </r>
  <r>
    <x v="0"/>
    <s v="1212010710190005"/>
    <s v="1409095712900002"/>
    <x v="1"/>
    <s v="RESI NATALIA MANURUNG"/>
    <x v="1"/>
    <s v="DURI"/>
    <s v="17/12/90"/>
    <x v="20"/>
    <x v="1"/>
    <x v="1"/>
    <x v="9"/>
    <m/>
    <m/>
  </r>
  <r>
    <x v="0"/>
    <s v="1212010710190005"/>
    <s v="1212010807170003"/>
    <x v="1"/>
    <s v="ANDRE ROBERKAT SIHOTANG"/>
    <x v="0"/>
    <s v="PEKAN BARU"/>
    <s v="08/07/17"/>
    <x v="5"/>
    <x v="3"/>
    <x v="5"/>
    <x v="5"/>
    <m/>
    <m/>
  </r>
  <r>
    <x v="0"/>
    <s v="1212012506180001"/>
    <s v="1212016702620001"/>
    <x v="0"/>
    <s v="RONDANG SILALAHI"/>
    <x v="1"/>
    <s v="GIRSANG"/>
    <s v="27/02/62"/>
    <x v="21"/>
    <x v="0"/>
    <x v="1"/>
    <x v="1"/>
    <m/>
    <s v="PNS"/>
  </r>
  <r>
    <x v="0"/>
    <s v="1212012506180001"/>
    <s v="1212016601920001"/>
    <x v="1"/>
    <s v="RUMINDANG PARULIAN ROSWATI SINAGA"/>
    <x v="1"/>
    <s v="LUMBAN BULBUL"/>
    <s v="26/01/92"/>
    <x v="22"/>
    <x v="1"/>
    <x v="1"/>
    <x v="6"/>
    <m/>
    <m/>
  </r>
  <r>
    <x v="0"/>
    <s v="1212012506180001"/>
    <s v="1212012003950001"/>
    <x v="1"/>
    <s v="VIKTORY ROMULUS PANDAPOTAN SINAGA"/>
    <x v="0"/>
    <s v="BALIGE"/>
    <s v="20/03/95"/>
    <x v="23"/>
    <x v="10"/>
    <x v="1"/>
    <x v="3"/>
    <m/>
    <m/>
  </r>
  <r>
    <x v="0"/>
    <s v="1212011212070028"/>
    <s v="1212012509680001"/>
    <x v="0"/>
    <s v="MARUDIN SIMANJUNTAK"/>
    <x v="0"/>
    <s v="ONAN SAMPANG"/>
    <s v="25/09/68"/>
    <x v="24"/>
    <x v="5"/>
    <x v="1"/>
    <x v="1"/>
    <m/>
    <s v="PNS"/>
  </r>
  <r>
    <x v="0"/>
    <s v="1212011212070028"/>
    <s v="1212014707650004"/>
    <x v="1"/>
    <s v="TINORMA MARPAUNG"/>
    <x v="1"/>
    <s v="LUMBAN BULBUL"/>
    <s v="7/07/65"/>
    <x v="25"/>
    <x v="11"/>
    <x v="1"/>
    <x v="1"/>
    <m/>
    <m/>
  </r>
  <r>
    <x v="0"/>
    <s v="1212011212070028"/>
    <s v="1212011907970001"/>
    <x v="1"/>
    <s v="JULIPER SIMANJUNTAK"/>
    <x v="0"/>
    <s v="BALIGE"/>
    <s v="19/07/97"/>
    <x v="26"/>
    <x v="10"/>
    <x v="1"/>
    <x v="6"/>
    <m/>
    <m/>
  </r>
  <r>
    <x v="0"/>
    <s v="1212011212070028"/>
    <s v="1212010207990001"/>
    <x v="1"/>
    <s v="HERBET FRANS RIVALDO SIMANJUNTAK"/>
    <x v="0"/>
    <s v="BALIGE"/>
    <s v="02/07/99"/>
    <x v="9"/>
    <x v="7"/>
    <x v="1"/>
    <x v="7"/>
    <m/>
    <m/>
  </r>
  <r>
    <x v="0"/>
    <s v="1212011212070028"/>
    <s v="1212016508010001"/>
    <x v="1"/>
    <s v="ANGELIKA SIMANJUNTAK"/>
    <x v="1"/>
    <s v="BALIGE"/>
    <s v="25/08/01"/>
    <x v="27"/>
    <x v="7"/>
    <x v="1"/>
    <x v="7"/>
    <m/>
    <m/>
  </r>
  <r>
    <x v="0"/>
    <s v="1212011212070028"/>
    <s v="1212015308130002"/>
    <x v="1"/>
    <s v="NATALIA M. NAINGGOLAN"/>
    <x v="1"/>
    <s v="SEI MENTARAM"/>
    <s v="13/08/13"/>
    <x v="14"/>
    <x v="3"/>
    <x v="4"/>
    <x v="7"/>
    <m/>
    <m/>
  </r>
  <r>
    <x v="0"/>
    <s v="1212012309140001"/>
    <s v="1212011506850002"/>
    <x v="0"/>
    <s v="JUPENTUS SINAGA"/>
    <x v="0"/>
    <s v="LUMBAN BULBUL"/>
    <s v="15/06/85"/>
    <x v="19"/>
    <x v="2"/>
    <x v="1"/>
    <x v="3"/>
    <s v="PENGUSULAN DTKS"/>
    <m/>
  </r>
  <r>
    <x v="0"/>
    <s v="1212012309140001"/>
    <s v="1212116708890001"/>
    <x v="1"/>
    <s v="JUITA SIMANJUNTAK"/>
    <x v="1"/>
    <s v="SILIMBAT"/>
    <s v="27/08/89"/>
    <x v="18"/>
    <x v="1"/>
    <x v="0"/>
    <x v="4"/>
    <m/>
    <m/>
  </r>
  <r>
    <x v="0"/>
    <s v="1212012309140001"/>
    <s v="1212010505150001"/>
    <x v="1"/>
    <s v="ALVARO J.S.SINAGA"/>
    <x v="0"/>
    <s v="BALIGE"/>
    <s v="05/05/15"/>
    <x v="28"/>
    <x v="3"/>
    <x v="4"/>
    <x v="5"/>
    <m/>
    <m/>
  </r>
  <r>
    <x v="0"/>
    <s v="1212012309140001"/>
    <s v="1212011409170001"/>
    <x v="1"/>
    <s v="KEYCELLO J.SINAGA"/>
    <x v="0"/>
    <s v="BALIGE"/>
    <s v="14/09/17"/>
    <x v="5"/>
    <x v="3"/>
    <x v="5"/>
    <x v="5"/>
    <m/>
    <m/>
  </r>
  <r>
    <x v="0"/>
    <s v="1212011012070002"/>
    <s v="1212010503560001"/>
    <x v="0"/>
    <s v="HOTNER TAMPUBOLON"/>
    <x v="0"/>
    <s v="PEATALUN"/>
    <s v="05/03/56"/>
    <x v="29"/>
    <x v="12"/>
    <x v="1"/>
    <x v="10"/>
    <m/>
    <s v="PNS"/>
  </r>
  <r>
    <x v="0"/>
    <s v="1212011012070002"/>
    <s v="1212016511560001"/>
    <x v="1"/>
    <s v="SERIMINTEN HUTAGAOL"/>
    <x v="1"/>
    <s v="SOSOR DOLOK"/>
    <s v="25/11/56"/>
    <x v="29"/>
    <x v="12"/>
    <x v="2"/>
    <x v="11"/>
    <m/>
    <m/>
  </r>
  <r>
    <x v="0"/>
    <s v="1212011012070002"/>
    <s v="1212010604870001"/>
    <x v="1"/>
    <s v="MOMPO ALBOIN TAMPUBOLON"/>
    <x v="0"/>
    <s v="LUMBAN BULBUL"/>
    <s v="06/04/87"/>
    <x v="30"/>
    <x v="2"/>
    <x v="0"/>
    <x v="3"/>
    <m/>
    <m/>
  </r>
  <r>
    <x v="0"/>
    <s v="1212011012070002"/>
    <s v="1212016205900001"/>
    <x v="1"/>
    <s v="ELVIAH SUSANTI TAMPUBOLON"/>
    <x v="1"/>
    <s v="LUMBAN BULBUL"/>
    <s v="22/05/90"/>
    <x v="2"/>
    <x v="1"/>
    <x v="3"/>
    <x v="12"/>
    <m/>
    <m/>
  </r>
  <r>
    <x v="0"/>
    <s v="1212012603100006"/>
    <s v="1212011301600003"/>
    <x v="0"/>
    <s v="JANTER SIMANGUNSONG"/>
    <x v="0"/>
    <s v="LUMBAN BULBUL"/>
    <s v="13/01/60"/>
    <x v="1"/>
    <x v="0"/>
    <x v="2"/>
    <x v="2"/>
    <s v="1206030032000127"/>
    <m/>
  </r>
  <r>
    <x v="0"/>
    <s v="1212012603100006"/>
    <s v="1212012507090001"/>
    <x v="1"/>
    <s v="JONA W.M.SIMANGUNSONG"/>
    <x v="0"/>
    <s v="LUMBAN BULBUL"/>
    <s v="25/07/09"/>
    <x v="13"/>
    <x v="9"/>
    <x v="6"/>
    <x v="7"/>
    <m/>
    <m/>
  </r>
  <r>
    <x v="0"/>
    <s v="1212011012070011"/>
    <s v="1212010303520001"/>
    <x v="0"/>
    <s v="MARTIN SIMANGUNSONG"/>
    <x v="0"/>
    <s v="LUMBAN BULBUL"/>
    <s v="03/03/52"/>
    <x v="31"/>
    <x v="13"/>
    <x v="6"/>
    <x v="2"/>
    <s v="1206030032000073"/>
    <m/>
  </r>
  <r>
    <x v="0"/>
    <s v="1212011012070011"/>
    <s v="1212016007500001"/>
    <x v="1"/>
    <s v="PORMAN SINAGA"/>
    <x v="1"/>
    <s v="KATAR BAYU"/>
    <s v="20/07/50"/>
    <x v="32"/>
    <x v="13"/>
    <x v="6"/>
    <x v="2"/>
    <m/>
    <m/>
  </r>
  <r>
    <x v="0"/>
    <s v="1212011012070011"/>
    <s v="1212010905870002"/>
    <x v="1"/>
    <s v="JUNI DARBIN SIMANGUNSONG"/>
    <x v="0"/>
    <s v="LUMBAN BULBUL"/>
    <s v="09/05/87"/>
    <x v="30"/>
    <x v="2"/>
    <x v="1"/>
    <x v="6"/>
    <m/>
    <m/>
  </r>
  <r>
    <x v="0"/>
    <s v="1212011012070011"/>
    <s v="1212012505940004"/>
    <x v="1"/>
    <s v="SAMUEL FERRY SIMANGUNSONG"/>
    <x v="0"/>
    <s v="LUMBAN BULBUL"/>
    <s v="25/05/94"/>
    <x v="33"/>
    <x v="10"/>
    <x v="1"/>
    <x v="6"/>
    <m/>
    <m/>
  </r>
  <r>
    <x v="0"/>
    <s v="1212012905200007"/>
    <s v="1212012810800001"/>
    <x v="0"/>
    <s v="MANOSOR ELIXON SIMANGUNSONG"/>
    <x v="0"/>
    <s v="LUMBAN BULBUL"/>
    <s v="28/10/80"/>
    <x v="34"/>
    <x v="14"/>
    <x v="6"/>
    <x v="3"/>
    <s v="PENGUSULAN DTKS"/>
    <m/>
  </r>
  <r>
    <x v="0"/>
    <s v="1212012905200007"/>
    <s v="1212014505740003"/>
    <x v="1"/>
    <s v="MASTA SIAHAAN"/>
    <x v="1"/>
    <s v="LUMBAN BULBUL"/>
    <s v="5/05/74"/>
    <x v="8"/>
    <x v="6"/>
    <x v="0"/>
    <x v="3"/>
    <m/>
    <m/>
  </r>
  <r>
    <x v="0"/>
    <s v="1212011012070001"/>
    <s v="1212010608710001"/>
    <x v="0"/>
    <s v="HERMAN SIREGAR"/>
    <x v="0"/>
    <s v="PORSEA"/>
    <s v="06/08/71"/>
    <x v="35"/>
    <x v="5"/>
    <x v="2"/>
    <x v="2"/>
    <s v="1206030032000019"/>
    <m/>
  </r>
  <r>
    <x v="0"/>
    <s v="1212011012070001"/>
    <s v="1212016003730002"/>
    <x v="1"/>
    <s v="RESTY SIMANGUNSONG"/>
    <x v="1"/>
    <s v="LUMBAN BULBUL"/>
    <s v="20/03/73"/>
    <x v="36"/>
    <x v="6"/>
    <x v="0"/>
    <x v="2"/>
    <m/>
    <m/>
  </r>
  <r>
    <x v="0"/>
    <s v="1212011012070001"/>
    <s v="1212012810970003"/>
    <x v="1"/>
    <s v="JENOVA HERYANTO SIREGAR"/>
    <x v="0"/>
    <s v="JAKARTA"/>
    <s v="28/10/97"/>
    <x v="26"/>
    <x v="10"/>
    <x v="0"/>
    <x v="6"/>
    <m/>
    <m/>
  </r>
  <r>
    <x v="0"/>
    <s v="1212011012070001"/>
    <s v="1212014705040001"/>
    <x v="1"/>
    <s v="CYNTIA TRINITA SIREGAR"/>
    <x v="1"/>
    <s v="LUMBAN BULBUL"/>
    <s v="7/05/04"/>
    <x v="11"/>
    <x v="8"/>
    <x v="2"/>
    <x v="7"/>
    <m/>
    <m/>
  </r>
  <r>
    <x v="0"/>
    <s v="1212011012070001"/>
    <s v="1212016611070001"/>
    <x v="1"/>
    <s v="CINTA CLANESSA SIREGAR"/>
    <x v="1"/>
    <s v="LUMBAN BULBUL"/>
    <s v="26/11/07"/>
    <x v="37"/>
    <x v="8"/>
    <x v="6"/>
    <x v="7"/>
    <m/>
    <m/>
  </r>
  <r>
    <x v="0"/>
    <s v="1212011012070006"/>
    <s v="1212010207660001"/>
    <x v="0"/>
    <s v="TIGOR HAPOSAN SIMANGUNSONG"/>
    <x v="0"/>
    <s v="LUMBAN BULBUL"/>
    <s v="02/07/66"/>
    <x v="38"/>
    <x v="11"/>
    <x v="2"/>
    <x v="3"/>
    <s v="1206030032000007"/>
    <m/>
  </r>
  <r>
    <x v="0"/>
    <s v="1212011012070006"/>
    <s v="1212016410670001"/>
    <x v="1"/>
    <s v="ASRA SITUMORANG"/>
    <x v="1"/>
    <s v="HAUMA BANGE"/>
    <s v="24/10/67"/>
    <x v="39"/>
    <x v="11"/>
    <x v="0"/>
    <x v="3"/>
    <m/>
    <m/>
  </r>
  <r>
    <x v="0"/>
    <s v="1212011012070006"/>
    <s v="1212011906950001"/>
    <x v="1"/>
    <s v="GADING LEONARDI SIMANGUNSONG"/>
    <x v="0"/>
    <s v="LUMBAN BULBUL"/>
    <s v="19/06/95"/>
    <x v="23"/>
    <x v="10"/>
    <x v="0"/>
    <x v="3"/>
    <m/>
    <m/>
  </r>
  <r>
    <x v="0"/>
    <s v="1212011012070006"/>
    <s v="1212011303020001"/>
    <x v="1"/>
    <s v="KARDI SIMANGUNSONG"/>
    <x v="0"/>
    <s v="LUMBAN BULBUL"/>
    <s v="13/03/02"/>
    <x v="40"/>
    <x v="7"/>
    <x v="0"/>
    <x v="3"/>
    <m/>
    <m/>
  </r>
  <r>
    <x v="0"/>
    <s v="1212011012070006"/>
    <s v="1212014705040002"/>
    <x v="1"/>
    <s v="JELITA SIMANGUNSONG"/>
    <x v="1"/>
    <s v="LUMBAN BULBUL"/>
    <s v="7/05/04"/>
    <x v="11"/>
    <x v="8"/>
    <x v="0"/>
    <x v="7"/>
    <m/>
    <m/>
  </r>
  <r>
    <x v="0"/>
    <s v="1212011012070006"/>
    <s v="1212012903080002"/>
    <x v="1"/>
    <s v="INDRA SIMANGUNSONG"/>
    <x v="0"/>
    <s v="LUMBAN BULBUL"/>
    <s v="29/03/08"/>
    <x v="41"/>
    <x v="9"/>
    <x v="6"/>
    <x v="7"/>
    <m/>
    <m/>
  </r>
  <r>
    <x v="0"/>
    <s v="1212010412140002"/>
    <s v="1212011605870002"/>
    <x v="0"/>
    <s v="JEFRI SIMANJUNTAK"/>
    <x v="0"/>
    <s v="BONAN DOLOK"/>
    <s v="16/05/87"/>
    <x v="30"/>
    <x v="2"/>
    <x v="6"/>
    <x v="3"/>
    <s v="1206030032000001"/>
    <m/>
  </r>
  <r>
    <x v="0"/>
    <s v="1212010412140002"/>
    <s v="1212015909930001"/>
    <x v="1"/>
    <s v="MONICA SEPRIANA SIMANGUNSONG"/>
    <x v="1"/>
    <s v="LUMBAN BULBUL"/>
    <s v="19/09/93"/>
    <x v="42"/>
    <x v="10"/>
    <x v="0"/>
    <x v="3"/>
    <m/>
    <m/>
  </r>
  <r>
    <x v="0"/>
    <s v="1212010412140002"/>
    <s v="1212014401130001"/>
    <x v="1"/>
    <s v="CICI SIMANJUNTAK"/>
    <x v="1"/>
    <s v="BALIGE"/>
    <s v="4/01/13"/>
    <x v="14"/>
    <x v="3"/>
    <x v="4"/>
    <x v="7"/>
    <m/>
    <m/>
  </r>
  <r>
    <x v="0"/>
    <s v="1212010412140002"/>
    <s v="1212011801180001"/>
    <x v="1"/>
    <s v="GLEN FREDY SIMANJUNTAK"/>
    <x v="0"/>
    <s v="BALIGE"/>
    <s v="18/01/18"/>
    <x v="43"/>
    <x v="4"/>
    <x v="5"/>
    <x v="5"/>
    <m/>
    <m/>
  </r>
  <r>
    <x v="0"/>
    <s v="1212011112070024"/>
    <s v="1212015608640001"/>
    <x v="0"/>
    <s v="PURNAMA SILALAHI"/>
    <x v="1"/>
    <s v="SILALAHI DOLOK"/>
    <s v="16/08/64"/>
    <x v="44"/>
    <x v="11"/>
    <x v="2"/>
    <x v="2"/>
    <s v="PENGUSULAN DTKS"/>
    <m/>
  </r>
  <r>
    <x v="0"/>
    <s v="1212011112070024"/>
    <s v="1212011910880004"/>
    <x v="1"/>
    <s v="RUDIANTO RAMOT SIMANGUNSONG"/>
    <x v="0"/>
    <s v="LUMBAN BULBUL"/>
    <s v="19/10/88"/>
    <x v="45"/>
    <x v="1"/>
    <x v="2"/>
    <x v="3"/>
    <m/>
    <m/>
  </r>
  <r>
    <x v="0"/>
    <s v="1212011112070024"/>
    <s v="1212015711920001"/>
    <x v="1"/>
    <s v="NOVITA SARI DEWI SIMANGUNSONG"/>
    <x v="1"/>
    <s v="LUMBAN BULBUL"/>
    <s v="17/11/92"/>
    <x v="22"/>
    <x v="1"/>
    <x v="0"/>
    <x v="3"/>
    <m/>
    <m/>
  </r>
  <r>
    <x v="0"/>
    <s v="1212011112070024"/>
    <s v="1212015707950003"/>
    <x v="1"/>
    <s v="NATALIA FAMELA SIMANGUNSONG"/>
    <x v="1"/>
    <s v="LUMBAN BULBUL"/>
    <s v="17/07/95"/>
    <x v="23"/>
    <x v="10"/>
    <x v="0"/>
    <x v="6"/>
    <m/>
    <m/>
  </r>
  <r>
    <x v="0"/>
    <s v="1212011112070024"/>
    <s v="1212010412980001"/>
    <x v="1"/>
    <s v="RIKSON RONALDO SIMANGUNSONG"/>
    <x v="0"/>
    <s v="LUMBAN BULBUL"/>
    <s v="04/12/98"/>
    <x v="46"/>
    <x v="7"/>
    <x v="1"/>
    <x v="7"/>
    <m/>
    <m/>
  </r>
  <r>
    <x v="0"/>
    <s v="1212011112070024"/>
    <s v="1212016811000001"/>
    <x v="1"/>
    <s v="INDRI SONIA FRETTY SIMANGUNSONG"/>
    <x v="1"/>
    <s v="LUMBAN BULBUL"/>
    <s v="28/11/00"/>
    <x v="47"/>
    <x v="7"/>
    <x v="3"/>
    <x v="7"/>
    <m/>
    <m/>
  </r>
  <r>
    <x v="0"/>
    <s v="1212011809190002"/>
    <s v="9203011009930001"/>
    <x v="0"/>
    <s v="FAISAL IRFAN SIMANGUNSONG"/>
    <x v="0"/>
    <s v="LUMBAN BULBUL"/>
    <s v="10/09/93"/>
    <x v="42"/>
    <x v="10"/>
    <x v="0"/>
    <x v="3"/>
    <s v="PENGUSULAN DTKS"/>
    <m/>
  </r>
  <r>
    <x v="0"/>
    <s v="1212011809190002"/>
    <s v="9203011112950001"/>
    <x v="1"/>
    <s v="MARTUA SILITONGA"/>
    <x v="1"/>
    <s v="SINGKAMJULU"/>
    <s v="11/12/95"/>
    <x v="23"/>
    <x v="10"/>
    <x v="0"/>
    <x v="4"/>
    <m/>
    <m/>
  </r>
  <r>
    <x v="0"/>
    <s v="1212011809190002"/>
    <s v="1212016308180001"/>
    <x v="1"/>
    <s v="ALENA ZELIMA SIMANGUNSONG"/>
    <x v="1"/>
    <s v="BALIGE"/>
    <s v="23/08/18"/>
    <x v="43"/>
    <x v="4"/>
    <x v="5"/>
    <x v="5"/>
    <m/>
    <m/>
  </r>
  <r>
    <x v="0"/>
    <s v="1212011809190002"/>
    <s v="1212010511200001"/>
    <x v="1"/>
    <s v="FAJAR IMMANUEL SIMANGUNSONG"/>
    <x v="0"/>
    <s v="BALIGE"/>
    <d v="2020-11-05T00:00:00"/>
    <x v="48"/>
    <x v="4"/>
    <x v="5"/>
    <x v="5"/>
    <m/>
    <m/>
  </r>
  <r>
    <x v="0"/>
    <s v="1212012301150003"/>
    <s v="1208192803880001"/>
    <x v="0"/>
    <s v="PRIKSON MANURUNG"/>
    <x v="0"/>
    <s v="JAWA MARAJA"/>
    <s v="28/03/88"/>
    <x v="45"/>
    <x v="1"/>
    <x v="1"/>
    <x v="13"/>
    <s v="PENGUSULAN DTKS"/>
    <m/>
  </r>
  <r>
    <x v="0"/>
    <s v="1212012301150003"/>
    <s v="1212016207870001"/>
    <x v="1"/>
    <s v="TATI SIMANGUNSONG"/>
    <x v="1"/>
    <s v="BALIGE"/>
    <s v="22/07/87"/>
    <x v="30"/>
    <x v="2"/>
    <x v="0"/>
    <x v="3"/>
    <m/>
    <m/>
  </r>
  <r>
    <x v="0"/>
    <s v="1212012301150003"/>
    <s v="1212016508150001"/>
    <x v="1"/>
    <s v="NAGITA FRITY MANURUNG"/>
    <x v="1"/>
    <s v="BALIGE"/>
    <s v="25/08/15"/>
    <x v="28"/>
    <x v="3"/>
    <x v="4"/>
    <x v="5"/>
    <m/>
    <m/>
  </r>
  <r>
    <x v="0"/>
    <s v="1212012301150003"/>
    <s v="1212015808170001"/>
    <x v="1"/>
    <s v="NABILA MANURUNG"/>
    <x v="1"/>
    <s v="PEMATANG SIANTAR"/>
    <s v="18/08/17"/>
    <x v="5"/>
    <x v="3"/>
    <x v="5"/>
    <x v="5"/>
    <m/>
    <m/>
  </r>
  <r>
    <x v="0"/>
    <s v="1212012301150003"/>
    <s v="1212015808170002"/>
    <x v="1"/>
    <s v="NABELA MANURUNG"/>
    <x v="1"/>
    <s v="PEMATANG SIANTAR"/>
    <s v="18/08/17"/>
    <x v="5"/>
    <x v="3"/>
    <x v="5"/>
    <x v="5"/>
    <m/>
    <m/>
  </r>
  <r>
    <x v="0"/>
    <s v="1212011905090040"/>
    <s v="1212010704560002"/>
    <x v="0"/>
    <s v="TURMAN SIMANGUNSONG"/>
    <x v="0"/>
    <s v="LUMBAN BULBUL"/>
    <s v="07/04/56"/>
    <x v="29"/>
    <x v="12"/>
    <x v="6"/>
    <x v="3"/>
    <m/>
    <m/>
  </r>
  <r>
    <x v="0"/>
    <s v="1212011905090040"/>
    <s v="1212015808580005"/>
    <x v="1"/>
    <s v="TIAMAN HUTAJULU"/>
    <x v="1"/>
    <s v="LUMBAN BINANGA"/>
    <s v="18/08/58"/>
    <x v="49"/>
    <x v="0"/>
    <x v="6"/>
    <x v="3"/>
    <m/>
    <m/>
  </r>
  <r>
    <x v="0"/>
    <s v="1212011212070017"/>
    <s v="1212010807670003"/>
    <x v="0"/>
    <s v="SITOR SITUMORANG"/>
    <x v="0"/>
    <s v="SAMOSIR"/>
    <s v="08/07/67"/>
    <x v="39"/>
    <x v="11"/>
    <x v="0"/>
    <x v="2"/>
    <s v="1206030032000059"/>
    <m/>
  </r>
  <r>
    <x v="0"/>
    <s v="1212011212070017"/>
    <s v="1212014704560001"/>
    <x v="1"/>
    <s v="TUMIAR SIMANGUNSONG"/>
    <x v="1"/>
    <s v="LUMBAN BULBUL"/>
    <s v="7/04/56"/>
    <x v="29"/>
    <x v="12"/>
    <x v="2"/>
    <x v="2"/>
    <m/>
    <m/>
  </r>
  <r>
    <x v="0"/>
    <s v="1212011212070017"/>
    <s v="1212015407960002"/>
    <x v="1"/>
    <s v="RIA EFELINA SITUMORANG"/>
    <x v="1"/>
    <s v="LUMBAN BULBUL"/>
    <s v="14/07/96"/>
    <x v="50"/>
    <x v="10"/>
    <x v="1"/>
    <x v="6"/>
    <m/>
    <m/>
  </r>
  <r>
    <x v="0"/>
    <s v="1212013004150005"/>
    <s v="1212011103910001"/>
    <x v="0"/>
    <s v="RUDI ERIANTO SITUMORANG"/>
    <x v="0"/>
    <s v="LUMBAN BULBUL"/>
    <s v="11/03/91"/>
    <x v="20"/>
    <x v="1"/>
    <x v="0"/>
    <x v="3"/>
    <m/>
    <m/>
  </r>
  <r>
    <x v="0"/>
    <s v="1212013004150005"/>
    <s v="1272036304940002"/>
    <x v="1"/>
    <s v="PAHALA ZIPPORA ELVARO SIMANJUNTAK"/>
    <x v="1"/>
    <s v="BEKASI"/>
    <s v="23/04/94"/>
    <x v="33"/>
    <x v="10"/>
    <x v="0"/>
    <x v="3"/>
    <m/>
    <m/>
  </r>
  <r>
    <x v="0"/>
    <s v="1212013004150005"/>
    <s v="1212011706150002"/>
    <x v="1"/>
    <s v="MARSEL SITUMORANG"/>
    <x v="0"/>
    <s v="BALIGE"/>
    <s v="17/06/15"/>
    <x v="28"/>
    <x v="3"/>
    <x v="4"/>
    <x v="5"/>
    <m/>
    <m/>
  </r>
  <r>
    <x v="0"/>
    <s v="1212011212070043"/>
    <s v="1212010806620001"/>
    <x v="0"/>
    <s v="BISMARK SIMANGUNSONG"/>
    <x v="0"/>
    <s v="LUMBAN BULBUL"/>
    <s v="08/06/62"/>
    <x v="21"/>
    <x v="0"/>
    <x v="0"/>
    <x v="2"/>
    <s v="1206030032000087"/>
    <m/>
  </r>
  <r>
    <x v="0"/>
    <s v="1212011212070043"/>
    <s v="1212016404730003"/>
    <x v="1"/>
    <s v="ASNARIA PASARIBU"/>
    <x v="1"/>
    <s v="SIBOLGA"/>
    <s v="24/04/73"/>
    <x v="36"/>
    <x v="6"/>
    <x v="2"/>
    <x v="2"/>
    <m/>
    <m/>
  </r>
  <r>
    <x v="0"/>
    <s v="1212011212070043"/>
    <s v="1212016203000001"/>
    <x v="1"/>
    <s v="KRISTIN SIMANGUNSONG"/>
    <x v="1"/>
    <s v="LUMBAN BULBUL"/>
    <s v="22/03/00"/>
    <x v="47"/>
    <x v="7"/>
    <x v="0"/>
    <x v="7"/>
    <m/>
    <m/>
  </r>
  <r>
    <x v="0"/>
    <s v="1212011212070043"/>
    <s v="1212013001030001"/>
    <x v="1"/>
    <s v="ERDISON SIMANGUNSONG"/>
    <x v="0"/>
    <s v="LUMBAN BULBUL"/>
    <s v="30/01/03"/>
    <x v="10"/>
    <x v="8"/>
    <x v="0"/>
    <x v="7"/>
    <m/>
    <m/>
  </r>
  <r>
    <x v="0"/>
    <s v="1212011212070043"/>
    <s v="1212014508070001"/>
    <x v="1"/>
    <s v="NENSI SIMANGUNSONG"/>
    <x v="1"/>
    <s v="LUMBAN BULBUL"/>
    <s v="5/08/07"/>
    <x v="37"/>
    <x v="8"/>
    <x v="2"/>
    <x v="7"/>
    <m/>
    <m/>
  </r>
  <r>
    <x v="0"/>
    <s v="1212011212070043"/>
    <s v="1212014503100003"/>
    <x v="1"/>
    <s v="YOHANNA SIMANGUNSONG"/>
    <x v="1"/>
    <s v="LUMBAN BULBUL"/>
    <s v="5/03/10"/>
    <x v="16"/>
    <x v="9"/>
    <x v="4"/>
    <x v="7"/>
    <m/>
    <m/>
  </r>
  <r>
    <x v="0"/>
    <s v="1212010403090003"/>
    <s v="1212011801650001"/>
    <x v="0"/>
    <s v="PANTUN JAMES SIMANGUNSONG"/>
    <x v="0"/>
    <s v="LUMBAN BULBUL"/>
    <s v="18/01/65"/>
    <x v="25"/>
    <x v="11"/>
    <x v="6"/>
    <x v="3"/>
    <s v="PENGUSULAN DTKS"/>
    <m/>
  </r>
  <r>
    <x v="0"/>
    <s v="1212010403090003"/>
    <s v="1212011007920001"/>
    <x v="1"/>
    <s v="SUDARSONO SIMANGUNSONG"/>
    <x v="0"/>
    <s v="BALIGE"/>
    <s v="10/07/92"/>
    <x v="22"/>
    <x v="1"/>
    <x v="0"/>
    <x v="6"/>
    <m/>
    <m/>
  </r>
  <r>
    <x v="0"/>
    <s v="1212011212070051"/>
    <s v="1212015212590002"/>
    <x v="0"/>
    <s v="TIASA SIMANGUNSONG"/>
    <x v="1"/>
    <s v="LUMBAN BULBUL"/>
    <s v="12/12/59"/>
    <x v="51"/>
    <x v="0"/>
    <x v="6"/>
    <x v="3"/>
    <s v="1206030032000061"/>
    <m/>
  </r>
  <r>
    <x v="0"/>
    <s v="1212011212070051"/>
    <s v="1212011908950003"/>
    <x v="1"/>
    <s v="JENIUS SIAHAAN"/>
    <x v="0"/>
    <s v="LUMBAN BULBUL"/>
    <s v="19/08/95"/>
    <x v="23"/>
    <x v="10"/>
    <x v="0"/>
    <x v="3"/>
    <m/>
    <m/>
  </r>
  <r>
    <x v="0"/>
    <s v="1212011212070051"/>
    <s v="1212015304000001"/>
    <x v="1"/>
    <s v="RUSNA SIAHAAN"/>
    <x v="1"/>
    <s v="LUMBAN BULBUL"/>
    <s v="13/04/00"/>
    <x v="47"/>
    <x v="7"/>
    <x v="0"/>
    <x v="14"/>
    <m/>
    <m/>
  </r>
  <r>
    <x v="0"/>
    <s v="1212011212070048"/>
    <s v="1212016209420001"/>
    <x v="0"/>
    <s v="PANAMEAN SIMAJUNTAK"/>
    <x v="1"/>
    <s v="BALIGE"/>
    <s v="22/09/42"/>
    <x v="52"/>
    <x v="15"/>
    <x v="6"/>
    <x v="4"/>
    <m/>
    <m/>
  </r>
  <r>
    <x v="0"/>
    <s v="1212010109090006"/>
    <s v="1212011110760003"/>
    <x v="0"/>
    <s v="TUMPAK SIMANGUNSONG"/>
    <x v="0"/>
    <s v="LUMBAN BULBUL"/>
    <s v="11/10/76"/>
    <x v="53"/>
    <x v="6"/>
    <x v="2"/>
    <x v="3"/>
    <s v="1206030032000071"/>
    <n v="11"/>
  </r>
  <r>
    <x v="0"/>
    <s v="1212010109090006"/>
    <s v="1212015010840005"/>
    <x v="1"/>
    <s v="ARSITA RAJAGUKGUK"/>
    <x v="1"/>
    <s v="SITANGGOR BONAN DOLOK"/>
    <s v="10/10/84"/>
    <x v="54"/>
    <x v="2"/>
    <x v="2"/>
    <x v="3"/>
    <m/>
    <m/>
  </r>
  <r>
    <x v="0"/>
    <s v="1212010109090006"/>
    <s v="1212010104060003"/>
    <x v="1"/>
    <s v="PANDE SIMANGUNSONG"/>
    <x v="0"/>
    <s v="LUMBAN BULBUL"/>
    <s v="01/04/06"/>
    <x v="12"/>
    <x v="8"/>
    <x v="6"/>
    <x v="7"/>
    <m/>
    <m/>
  </r>
  <r>
    <x v="0"/>
    <s v="1212010109090006"/>
    <s v="1212010802080001"/>
    <x v="1"/>
    <s v="SANDI SIMANGUNSONG"/>
    <x v="0"/>
    <s v="LUMBAN BULBUL"/>
    <s v="08/02/08"/>
    <x v="41"/>
    <x v="9"/>
    <x v="6"/>
    <x v="7"/>
    <m/>
    <m/>
  </r>
  <r>
    <x v="0"/>
    <s v="1212010109090006"/>
    <s v="1212012208130001"/>
    <x v="1"/>
    <s v="FRENGKI JUDIKA SIMANGUNSONG"/>
    <x v="0"/>
    <s v="BALIGE"/>
    <s v="22/08/13"/>
    <x v="14"/>
    <x v="3"/>
    <x v="4"/>
    <x v="7"/>
    <m/>
    <m/>
  </r>
  <r>
    <x v="0"/>
    <s v="1212011212070084"/>
    <s v="1212014101510004"/>
    <x v="0"/>
    <s v="NAVIA SIMANGUNSONG"/>
    <x v="1"/>
    <s v="LUMBAN BULBUL"/>
    <s v="1/01/51"/>
    <x v="55"/>
    <x v="13"/>
    <x v="6"/>
    <x v="2"/>
    <s v="PENGUSULAN DTKS"/>
    <m/>
  </r>
  <r>
    <x v="0"/>
    <s v="1212010301200002"/>
    <s v="1212016601690001"/>
    <x v="0"/>
    <s v="TIURLAN HUTAJULU"/>
    <x v="1"/>
    <s v="LAGUBOTI"/>
    <s v="26/01/69"/>
    <x v="56"/>
    <x v="5"/>
    <x v="2"/>
    <x v="2"/>
    <s v="1206030032000039"/>
    <m/>
  </r>
  <r>
    <x v="0"/>
    <s v="1212010301200002"/>
    <s v="1212011202900003"/>
    <x v="1"/>
    <s v="PALTI PANDIANGAN"/>
    <x v="0"/>
    <s v="LUMBAN BULBUL"/>
    <s v="12/02/90"/>
    <x v="2"/>
    <x v="1"/>
    <x v="0"/>
    <x v="6"/>
    <m/>
    <m/>
  </r>
  <r>
    <x v="0"/>
    <s v="1212010301200002"/>
    <s v="1212012805960002"/>
    <x v="1"/>
    <s v="DONA PANDIANGAN"/>
    <x v="0"/>
    <s v="LUMBAN BULBUL"/>
    <s v="28/05/96"/>
    <x v="50"/>
    <x v="10"/>
    <x v="0"/>
    <x v="6"/>
    <m/>
    <m/>
  </r>
  <r>
    <x v="0"/>
    <s v="1212010301200002"/>
    <s v="1212010604000004"/>
    <x v="1"/>
    <s v="DIMAS DONI PANDIANGAN"/>
    <x v="0"/>
    <s v="LUMBAN BULBUL"/>
    <s v="06/04/00"/>
    <x v="47"/>
    <x v="7"/>
    <x v="0"/>
    <x v="7"/>
    <m/>
    <m/>
  </r>
  <r>
    <x v="0"/>
    <s v="1212010301200002"/>
    <s v="1212014301070006"/>
    <x v="1"/>
    <s v="RATU CELSIA PANDIANGAN"/>
    <x v="1"/>
    <s v="LUMBAN BULBUL"/>
    <s v="3/01/07"/>
    <x v="37"/>
    <x v="8"/>
    <x v="2"/>
    <x v="7"/>
    <m/>
    <m/>
  </r>
  <r>
    <x v="0"/>
    <s v="1212011212070042"/>
    <s v="1212011901560002"/>
    <x v="0"/>
    <s v="MANGATUR SIMANGUNSONG"/>
    <x v="0"/>
    <s v="LUMBAN BULBUL"/>
    <s v="19/01/56"/>
    <x v="29"/>
    <x v="12"/>
    <x v="0"/>
    <x v="2"/>
    <s v="1206030032000130"/>
    <m/>
  </r>
  <r>
    <x v="0"/>
    <s v="1212011212070042"/>
    <s v="1212015809750005"/>
    <x v="1"/>
    <s v="TITIN KARTINI"/>
    <x v="1"/>
    <s v="CEPU"/>
    <s v="18/09/75"/>
    <x v="57"/>
    <x v="6"/>
    <x v="0"/>
    <x v="2"/>
    <m/>
    <m/>
  </r>
  <r>
    <x v="0"/>
    <s v="1212011212070042"/>
    <s v="1212010910000002"/>
    <x v="1"/>
    <s v="RYAN SETIAWAN SIMANGUNSONG"/>
    <x v="0"/>
    <s v="JAKARTA"/>
    <s v="09/10/00"/>
    <x v="47"/>
    <x v="7"/>
    <x v="0"/>
    <x v="3"/>
    <m/>
    <m/>
  </r>
  <r>
    <x v="0"/>
    <s v="1212010410100003"/>
    <s v="1212010304620003"/>
    <x v="0"/>
    <s v="ALEX CHARLES M SIMANGUNSONG"/>
    <x v="0"/>
    <s v="LUMBAN BULBUL"/>
    <s v="03/04/62"/>
    <x v="21"/>
    <x v="0"/>
    <x v="2"/>
    <x v="3"/>
    <s v="PENGUSULAN DTKS"/>
    <m/>
  </r>
  <r>
    <x v="0"/>
    <s v="1212010410100003"/>
    <s v="1212015010640003"/>
    <x v="1"/>
    <s v="NURITA HUTAJULU"/>
    <x v="1"/>
    <s v="LAGUBOTI"/>
    <s v="10/10/64"/>
    <x v="44"/>
    <x v="11"/>
    <x v="2"/>
    <x v="3"/>
    <m/>
    <m/>
  </r>
  <r>
    <x v="0"/>
    <s v="1212010410100003"/>
    <s v="1212012711920005"/>
    <x v="1"/>
    <s v="DIPA MUSTAFA SIMANGUNSONG"/>
    <x v="0"/>
    <s v="BALIGE"/>
    <s v="27/11/92"/>
    <x v="22"/>
    <x v="1"/>
    <x v="0"/>
    <x v="3"/>
    <m/>
    <m/>
  </r>
  <r>
    <x v="0"/>
    <s v="1212010410100003"/>
    <s v="1212011908940003"/>
    <x v="1"/>
    <s v="MORENOTARA SIMANGUNSONG"/>
    <x v="0"/>
    <s v="BALIGE"/>
    <s v="19/08/94"/>
    <x v="33"/>
    <x v="10"/>
    <x v="0"/>
    <x v="3"/>
    <m/>
    <m/>
  </r>
  <r>
    <x v="0"/>
    <s v="1212011212110004"/>
    <s v="1212010511890004"/>
    <x v="0"/>
    <s v="DENI PUTRA SIMANGUNSONG"/>
    <x v="0"/>
    <s v="LUMBAN BULBUL"/>
    <s v="05/11/89"/>
    <x v="18"/>
    <x v="1"/>
    <x v="2"/>
    <x v="3"/>
    <s v="1206030032000101"/>
    <m/>
  </r>
  <r>
    <x v="0"/>
    <s v="1212011212110004"/>
    <s v="1212014408920002"/>
    <x v="1"/>
    <s v="GUSTINA L.SIREGAR"/>
    <x v="1"/>
    <s v="LUMBAN BULBUL"/>
    <s v="4/08/92"/>
    <x v="22"/>
    <x v="1"/>
    <x v="0"/>
    <x v="3"/>
    <m/>
    <m/>
  </r>
  <r>
    <x v="0"/>
    <s v="1212011212110004"/>
    <s v="1212016710110001"/>
    <x v="1"/>
    <s v="GLADIEZ YOBELA SIMANGUNSONG"/>
    <x v="1"/>
    <s v="LUMBAN BULBUL"/>
    <s v="27/10/11"/>
    <x v="58"/>
    <x v="9"/>
    <x v="4"/>
    <x v="7"/>
    <m/>
    <m/>
  </r>
  <r>
    <x v="0"/>
    <s v="1212011212110004"/>
    <s v="1212015703150001"/>
    <x v="1"/>
    <s v="HANABEL A.M.SIMANGUNSONG"/>
    <x v="1"/>
    <s v="LUMBAN BULBUL"/>
    <s v="17/03/15"/>
    <x v="28"/>
    <x v="3"/>
    <x v="4"/>
    <x v="5"/>
    <m/>
    <m/>
  </r>
  <r>
    <x v="0"/>
    <s v="1212011212110004"/>
    <s v="1212010811160004"/>
    <x v="1"/>
    <s v="EDINTON E.SIMANGUNSONG"/>
    <x v="0"/>
    <s v="LUMBAN BULBUL"/>
    <s v="08/11/16"/>
    <x v="59"/>
    <x v="3"/>
    <x v="5"/>
    <x v="5"/>
    <m/>
    <m/>
  </r>
  <r>
    <x v="0"/>
    <s v="1212012907090009"/>
    <s v="1212014801540001"/>
    <x v="0"/>
    <s v="RUSLAN SIMANJUNTAK"/>
    <x v="1"/>
    <s v="TAMPAHAN"/>
    <s v="8/01/54"/>
    <x v="60"/>
    <x v="12"/>
    <x v="6"/>
    <x v="2"/>
    <m/>
    <m/>
  </r>
  <r>
    <x v="0"/>
    <s v="1212011207170005"/>
    <s v="1219042703870005"/>
    <x v="0"/>
    <s v="MARCH JONATHAN TOBING"/>
    <x v="0"/>
    <s v="LIMA PULUH"/>
    <s v="27/03/87"/>
    <x v="30"/>
    <x v="2"/>
    <x v="0"/>
    <x v="3"/>
    <s v="1206030032000132"/>
    <m/>
  </r>
  <r>
    <x v="0"/>
    <s v="1212011207170005"/>
    <s v="1212015102890001"/>
    <x v="1"/>
    <s v="FRIDA HILDA SIMANGUNSONG"/>
    <x v="1"/>
    <s v="LUMBAN BULBUL"/>
    <s v="11/02/89"/>
    <x v="18"/>
    <x v="1"/>
    <x v="1"/>
    <x v="3"/>
    <m/>
    <m/>
  </r>
  <r>
    <x v="0"/>
    <s v="1212010411080002"/>
    <s v="1212012505550001"/>
    <x v="0"/>
    <s v="MARADEN SIMANGUNSONG"/>
    <x v="0"/>
    <s v="BALIGE"/>
    <s v="25/05/55"/>
    <x v="61"/>
    <x v="12"/>
    <x v="2"/>
    <x v="3"/>
    <m/>
    <s v="PNS"/>
  </r>
  <r>
    <x v="0"/>
    <s v="1212010411080002"/>
    <s v="1212015707540001"/>
    <x v="1"/>
    <s v="RUMINA SIAHAAN"/>
    <x v="1"/>
    <s v="HINALANG"/>
    <s v="17/07/54"/>
    <x v="60"/>
    <x v="12"/>
    <x v="1"/>
    <x v="10"/>
    <m/>
    <m/>
  </r>
  <r>
    <x v="0"/>
    <s v="1212010411080002"/>
    <s v="1212012409940001"/>
    <x v="1"/>
    <s v="DASAWANTO SIMANGUNSONG"/>
    <x v="0"/>
    <s v="LUMBAN BULBUL"/>
    <s v="24/09/94"/>
    <x v="33"/>
    <x v="10"/>
    <x v="3"/>
    <x v="6"/>
    <m/>
    <m/>
  </r>
  <r>
    <x v="0"/>
    <s v="1212011212110005"/>
    <s v="1212010704790003"/>
    <x v="0"/>
    <s v="JONDIAMAN PURBA"/>
    <x v="0"/>
    <s v="GUNUNG MERIAH"/>
    <s v="07/04/79"/>
    <x v="62"/>
    <x v="14"/>
    <x v="0"/>
    <x v="2"/>
    <m/>
    <s v="PNS"/>
  </r>
  <r>
    <x v="0"/>
    <s v="1212011212110005"/>
    <s v="1212016303810006"/>
    <x v="1"/>
    <s v="IRMA SIMANGUNSONG"/>
    <x v="1"/>
    <s v="BALIGE"/>
    <s v="23/03/81"/>
    <x v="63"/>
    <x v="14"/>
    <x v="1"/>
    <x v="15"/>
    <m/>
    <m/>
  </r>
  <r>
    <x v="0"/>
    <s v="1212011212110005"/>
    <s v="1212010610100001"/>
    <x v="1"/>
    <s v="YOEL PURBA"/>
    <x v="0"/>
    <s v="BALIGE"/>
    <s v="06/10/10"/>
    <x v="16"/>
    <x v="9"/>
    <x v="4"/>
    <x v="7"/>
    <m/>
    <m/>
  </r>
  <r>
    <x v="0"/>
    <s v="1212011212110005"/>
    <s v="1212016002160001"/>
    <x v="1"/>
    <s v="VANIA YUNA PURBA"/>
    <x v="1"/>
    <s v="PEMATANG SIANTAR"/>
    <s v="20/02/16"/>
    <x v="59"/>
    <x v="3"/>
    <x v="5"/>
    <x v="5"/>
    <m/>
    <m/>
  </r>
  <r>
    <x v="0"/>
    <s v="1212010711190005"/>
    <s v="1212014507920001"/>
    <x v="0"/>
    <s v="IMANIAR SIMANGUNSONG"/>
    <x v="1"/>
    <s v="LUMBAN BULBUL"/>
    <s v="5/07/92"/>
    <x v="22"/>
    <x v="1"/>
    <x v="3"/>
    <x v="13"/>
    <m/>
    <s v="PNS"/>
  </r>
  <r>
    <x v="0"/>
    <s v="1212011905090038"/>
    <s v="1212011204820002"/>
    <x v="0"/>
    <s v="DARMA MANONGTONG SIMANGUNSONG"/>
    <x v="0"/>
    <s v="LUMBAN BULBUL"/>
    <s v="12/04/82"/>
    <x v="64"/>
    <x v="14"/>
    <x v="0"/>
    <x v="3"/>
    <m/>
    <m/>
  </r>
  <r>
    <x v="0"/>
    <s v="1212011905090038"/>
    <s v="1212016801880001"/>
    <x v="1"/>
    <s v="ROSMA MELATI SIAHAAN"/>
    <x v="1"/>
    <s v="LAGUBOTI"/>
    <s v="28/01/88"/>
    <x v="45"/>
    <x v="1"/>
    <x v="0"/>
    <x v="3"/>
    <m/>
    <m/>
  </r>
  <r>
    <x v="0"/>
    <s v="1212011905090038"/>
    <s v="1212012711090001"/>
    <x v="1"/>
    <s v="FIRSTNOEDWARD HAMONANGAN SIMANGUNSONG"/>
    <x v="0"/>
    <s v="BALIGE"/>
    <s v="27/11/09"/>
    <x v="13"/>
    <x v="9"/>
    <x v="4"/>
    <x v="7"/>
    <m/>
    <m/>
  </r>
  <r>
    <x v="0"/>
    <s v="1212011905090038"/>
    <s v="1212010202120004"/>
    <x v="1"/>
    <s v="FEBRICO ADITYA SIMANGUNSONG"/>
    <x v="0"/>
    <s v="BALIGE"/>
    <s v="02/02/12"/>
    <x v="17"/>
    <x v="9"/>
    <x v="4"/>
    <x v="7"/>
    <m/>
    <m/>
  </r>
  <r>
    <x v="0"/>
    <s v="1212011905090038"/>
    <s v="1212016703140001"/>
    <x v="1"/>
    <s v="FIKA AVANTI SIMANGUNSONG"/>
    <x v="1"/>
    <s v="BALIGE"/>
    <s v="27/03/14"/>
    <x v="4"/>
    <x v="3"/>
    <x v="4"/>
    <x v="7"/>
    <m/>
    <m/>
  </r>
  <r>
    <x v="0"/>
    <s v="1212010508160003"/>
    <s v="1212012804840001"/>
    <x v="0"/>
    <s v="RAHMAN SIMANGUNSONG"/>
    <x v="0"/>
    <s v="LUMBAN BULBUL"/>
    <s v="28/04/84"/>
    <x v="54"/>
    <x v="2"/>
    <x v="1"/>
    <x v="16"/>
    <s v="1206030032000139"/>
    <m/>
  </r>
  <r>
    <x v="0"/>
    <s v="1212010508160003"/>
    <s v="1212014912810002"/>
    <x v="1"/>
    <s v="GOMGOM ARENDINA SIAGIAN"/>
    <x v="1"/>
    <s v="TARUTUNG"/>
    <s v="9/12/81"/>
    <x v="63"/>
    <x v="14"/>
    <x v="1"/>
    <x v="4"/>
    <m/>
    <m/>
  </r>
  <r>
    <x v="0"/>
    <s v="1212010508160003"/>
    <s v="1212015707120004"/>
    <x v="1"/>
    <s v="ELYSHA ANINDYA SIMANGUNSONG"/>
    <x v="1"/>
    <s v="BATAM"/>
    <s v="17/07/12"/>
    <x v="17"/>
    <x v="9"/>
    <x v="4"/>
    <x v="7"/>
    <m/>
    <m/>
  </r>
  <r>
    <x v="0"/>
    <s v="1212010508160003"/>
    <s v="1212011802160001"/>
    <x v="1"/>
    <s v="MATTHEW OSAZE SIMANGUNSONG"/>
    <x v="0"/>
    <s v="BALIGE"/>
    <s v="18/02/16"/>
    <x v="59"/>
    <x v="3"/>
    <x v="5"/>
    <x v="5"/>
    <m/>
    <m/>
  </r>
  <r>
    <x v="0"/>
    <s v="1212010508160003"/>
    <s v="1212016509170003"/>
    <x v="1"/>
    <s v="THERESIA BEATRICE SIMANGUNSONG"/>
    <x v="1"/>
    <s v="BALIGE"/>
    <d v="2017-09-25T00:00:00"/>
    <x v="5"/>
    <x v="3"/>
    <x v="5"/>
    <x v="5"/>
    <m/>
    <m/>
  </r>
  <r>
    <x v="0"/>
    <s v="1212010508160003"/>
    <s v="1212011501220001"/>
    <x v="1"/>
    <s v="DAVID MIGUEL SIMANGUNSONG"/>
    <x v="0"/>
    <s v="BALIGE"/>
    <d v="2022-01-15T00:00:00"/>
    <x v="65"/>
    <x v="4"/>
    <x v="5"/>
    <x v="5"/>
    <m/>
    <m/>
  </r>
  <r>
    <x v="0"/>
    <s v="1212011312070031"/>
    <s v="1212015512490002"/>
    <x v="0"/>
    <s v="TIARMA SILALAHI"/>
    <x v="1"/>
    <s v="PAGAR BATU"/>
    <s v="15/12/49"/>
    <x v="66"/>
    <x v="13"/>
    <x v="2"/>
    <x v="2"/>
    <s v="1206030032000038"/>
    <m/>
  </r>
  <r>
    <x v="0"/>
    <s v="1212011312070031"/>
    <s v="1212014511900004"/>
    <x v="1"/>
    <s v="NANCE NOFERLINA SIMANGUNSONG"/>
    <x v="1"/>
    <s v="LUMBAN BULBUL"/>
    <s v="5/11/90"/>
    <x v="2"/>
    <x v="1"/>
    <x v="0"/>
    <x v="3"/>
    <m/>
    <m/>
  </r>
  <r>
    <x v="0"/>
    <s v="1212010211150005"/>
    <s v="1212011210840001"/>
    <x v="0"/>
    <s v="NICOBUS SIMANGUNSONG"/>
    <x v="0"/>
    <s v="LUMBAN BULBUL"/>
    <s v="12/10/84"/>
    <x v="54"/>
    <x v="2"/>
    <x v="0"/>
    <x v="3"/>
    <m/>
    <m/>
  </r>
  <r>
    <x v="0"/>
    <s v="1212010211150005"/>
    <s v="1208134105900001"/>
    <x v="1"/>
    <s v="HOTMAULI AMBARITA"/>
    <x v="1"/>
    <s v="PEMATANG SIANTAR"/>
    <s v="1/05/90"/>
    <x v="2"/>
    <x v="1"/>
    <x v="2"/>
    <x v="3"/>
    <m/>
    <m/>
  </r>
  <r>
    <x v="0"/>
    <s v="1212010211150005"/>
    <s v="1212011903160001"/>
    <x v="1"/>
    <s v="WINNER A.SIMANGUNSONG"/>
    <x v="0"/>
    <s v="LUMBAN BULBUL"/>
    <s v="19/03/16"/>
    <x v="59"/>
    <x v="3"/>
    <x v="5"/>
    <x v="5"/>
    <m/>
    <m/>
  </r>
  <r>
    <x v="0"/>
    <s v="1212010211150005"/>
    <s v="1212011410200002"/>
    <x v="1"/>
    <s v="WILSON SIMANGUNSONG"/>
    <x v="0"/>
    <s v="LUMBAN BULBUL"/>
    <d v="2020-10-14T00:00:00"/>
    <x v="48"/>
    <x v="4"/>
    <x v="5"/>
    <x v="5"/>
    <m/>
    <m/>
  </r>
  <r>
    <x v="0"/>
    <s v="1212012307090008"/>
    <s v="1212011604680002"/>
    <x v="0"/>
    <s v="DONAL SIMANGUNSONG"/>
    <x v="0"/>
    <s v="LUMBAN BULBUL"/>
    <s v="16/04/68"/>
    <x v="24"/>
    <x v="5"/>
    <x v="0"/>
    <x v="3"/>
    <m/>
    <s v="PNS"/>
  </r>
  <r>
    <x v="0"/>
    <s v="1212012307090008"/>
    <s v="1212016312660001"/>
    <x v="1"/>
    <s v="HERLINA SITUMORANG"/>
    <x v="1"/>
    <s v="LANGKAT"/>
    <s v="23/12/66"/>
    <x v="39"/>
    <x v="11"/>
    <x v="0"/>
    <x v="15"/>
    <m/>
    <m/>
  </r>
  <r>
    <x v="0"/>
    <s v="1212012307090008"/>
    <s v="1212011110930001"/>
    <x v="1"/>
    <s v="HENDRIK SAUT M.SIMANGUNSONG"/>
    <x v="0"/>
    <s v="BALIGE"/>
    <s v="11/10/93"/>
    <x v="42"/>
    <x v="10"/>
    <x v="1"/>
    <x v="3"/>
    <m/>
    <m/>
  </r>
  <r>
    <x v="0"/>
    <s v="1212012307090008"/>
    <s v="1212014712950003"/>
    <x v="1"/>
    <s v="RENI HOTMA R.SIMANGUNSONG"/>
    <x v="1"/>
    <s v="BALIGE"/>
    <s v="7/12/95"/>
    <x v="23"/>
    <x v="10"/>
    <x v="1"/>
    <x v="6"/>
    <m/>
    <m/>
  </r>
  <r>
    <x v="0"/>
    <s v="1212012307090008"/>
    <s v="1212014502010001"/>
    <x v="1"/>
    <s v="RIDOH SIMANGUNSONG"/>
    <x v="1"/>
    <s v="LUMBAN BULBUL"/>
    <s v="5/02/01"/>
    <x v="27"/>
    <x v="7"/>
    <x v="1"/>
    <x v="7"/>
    <m/>
    <m/>
  </r>
  <r>
    <x v="0"/>
    <s v="1212012305110006"/>
    <s v="1212011604660001"/>
    <x v="0"/>
    <s v="SUDUNG SIMANGUNSONG"/>
    <x v="0"/>
    <s v="LUMBAN BULBUL"/>
    <s v="16/04/66"/>
    <x v="38"/>
    <x v="11"/>
    <x v="0"/>
    <x v="11"/>
    <m/>
    <m/>
  </r>
  <r>
    <x v="0"/>
    <s v="1212012305110006"/>
    <s v="1212016505680005"/>
    <x v="1"/>
    <s v="ROSMAIDA SIREGAR"/>
    <x v="1"/>
    <s v="SIBOLAHOTANG"/>
    <s v="25/05/68"/>
    <x v="24"/>
    <x v="5"/>
    <x v="0"/>
    <x v="11"/>
    <m/>
    <m/>
  </r>
  <r>
    <x v="0"/>
    <s v="1212012305110006"/>
    <s v="1212012505860001"/>
    <x v="1"/>
    <s v="MARTAHAN SIMANGUNSONG"/>
    <x v="0"/>
    <s v="LUMBAN BULBUL"/>
    <s v="25/05/86"/>
    <x v="3"/>
    <x v="2"/>
    <x v="0"/>
    <x v="3"/>
    <m/>
    <m/>
  </r>
  <r>
    <x v="0"/>
    <s v="1212012305110006"/>
    <s v="1212015305950003"/>
    <x v="1"/>
    <s v="PUTRI GRASELLA SIMANGUNSONG"/>
    <x v="1"/>
    <s v="LUMBAN BULBUL"/>
    <s v="13/05/95"/>
    <x v="23"/>
    <x v="10"/>
    <x v="0"/>
    <x v="3"/>
    <m/>
    <m/>
  </r>
  <r>
    <x v="0"/>
    <s v="1212012305110006"/>
    <s v="1212012003000003"/>
    <x v="1"/>
    <s v="ALDI MICHAEL SIMANGUNSONG"/>
    <x v="0"/>
    <s v="LUMBAN BULBUL"/>
    <s v="20/03/00"/>
    <x v="47"/>
    <x v="7"/>
    <x v="0"/>
    <x v="3"/>
    <m/>
    <m/>
  </r>
  <r>
    <x v="0"/>
    <s v="1212012708100002"/>
    <s v="1212014304400001"/>
    <x v="0"/>
    <s v="SINTA SILALAHI"/>
    <x v="1"/>
    <s v="PAGAR BATU"/>
    <s v="3/04/40"/>
    <x v="67"/>
    <x v="15"/>
    <x v="2"/>
    <x v="2"/>
    <s v="1206030032000021"/>
    <m/>
  </r>
  <r>
    <x v="0"/>
    <s v="1212010903120004"/>
    <s v="1212010603780002"/>
    <x v="0"/>
    <s v="DORIS LUDIN SIMANGUNSONG"/>
    <x v="0"/>
    <s v="LUMBAN BULBUL"/>
    <s v="06/03/78"/>
    <x v="68"/>
    <x v="14"/>
    <x v="2"/>
    <x v="3"/>
    <s v="PENGUSULAN DTKS"/>
    <m/>
  </r>
  <r>
    <x v="0"/>
    <s v="1212010903120004"/>
    <s v="1212015111780002"/>
    <x v="1"/>
    <s v="SUGARI RAYANI SIMANJUNTAK"/>
    <x v="1"/>
    <s v="LINTONG NIHUTA"/>
    <s v="11/11/78"/>
    <x v="68"/>
    <x v="14"/>
    <x v="0"/>
    <x v="3"/>
    <m/>
    <m/>
  </r>
  <r>
    <x v="0"/>
    <s v="1212010903120004"/>
    <s v="1212012004120001"/>
    <x v="1"/>
    <s v="ROMMY SIMANGUNSONG"/>
    <x v="0"/>
    <s v="BALIGE"/>
    <s v="20/04/12"/>
    <x v="17"/>
    <x v="9"/>
    <x v="4"/>
    <x v="7"/>
    <m/>
    <m/>
  </r>
  <r>
    <x v="0"/>
    <s v="1212010903120004"/>
    <s v="1212012107140001"/>
    <x v="1"/>
    <s v="RUDOLF P.SIMANGUNSONG"/>
    <x v="0"/>
    <s v="BALIGE"/>
    <s v="21/07/14"/>
    <x v="4"/>
    <x v="3"/>
    <x v="4"/>
    <x v="7"/>
    <m/>
    <m/>
  </r>
  <r>
    <x v="0"/>
    <s v="1212010903120004"/>
    <s v="1212012605160001"/>
    <x v="1"/>
    <s v="ARJUNA SIMANGUNSONG"/>
    <x v="0"/>
    <s v="BALIGE"/>
    <s v="26/05/16"/>
    <x v="59"/>
    <x v="3"/>
    <x v="5"/>
    <x v="5"/>
    <m/>
    <m/>
  </r>
  <r>
    <x v="0"/>
    <s v="1212010309150001"/>
    <s v="3274031005560007"/>
    <x v="0"/>
    <s v="SORDANG PARULIAN SIMANGUNSONG"/>
    <x v="0"/>
    <s v="TAPANULI UTARA"/>
    <s v="10/05/56"/>
    <x v="29"/>
    <x v="12"/>
    <x v="0"/>
    <x v="3"/>
    <s v="PENGUSULAN DTKS"/>
    <m/>
  </r>
  <r>
    <x v="0"/>
    <s v="1212010309150001"/>
    <s v="3274034206620009"/>
    <x v="1"/>
    <s v="RESLIN TAMBUNAN"/>
    <x v="1"/>
    <s v="LUMBAN RAU"/>
    <s v="2/06/62"/>
    <x v="21"/>
    <x v="0"/>
    <x v="0"/>
    <x v="3"/>
    <m/>
    <m/>
  </r>
  <r>
    <x v="0"/>
    <s v="1212010309150001"/>
    <s v="1212014911110004"/>
    <x v="1"/>
    <s v="SANDRINA SIMANGUNSONG"/>
    <x v="1"/>
    <s v="LUMBAN BULBUL"/>
    <s v="9/11/11"/>
    <x v="58"/>
    <x v="9"/>
    <x v="4"/>
    <x v="7"/>
    <m/>
    <m/>
  </r>
  <r>
    <x v="0"/>
    <s v="1212011212070012"/>
    <s v="1212012701810001"/>
    <x v="0"/>
    <s v="JEPRI SIMANGUNSONG"/>
    <x v="0"/>
    <s v="LUMBAN BULBUL"/>
    <s v="27/01/81"/>
    <x v="63"/>
    <x v="14"/>
    <x v="0"/>
    <x v="16"/>
    <s v="1206030032000055"/>
    <m/>
  </r>
  <r>
    <x v="0"/>
    <s v="1212011212070012"/>
    <s v="1212015610840001"/>
    <x v="1"/>
    <s v="NIRMAWATI MALEWA"/>
    <x v="1"/>
    <s v="MANADO"/>
    <s v="16/10/84"/>
    <x v="54"/>
    <x v="2"/>
    <x v="2"/>
    <x v="3"/>
    <m/>
    <m/>
  </r>
  <r>
    <x v="0"/>
    <s v="1212011212070012"/>
    <s v="1212011604040004"/>
    <x v="1"/>
    <s v="CHRISTIAN YOHANES SIMANGUNSONG"/>
    <x v="0"/>
    <s v="JAKARTA"/>
    <s v="16/04/04"/>
    <x v="11"/>
    <x v="8"/>
    <x v="0"/>
    <x v="7"/>
    <m/>
    <m/>
  </r>
  <r>
    <x v="0"/>
    <s v="1212011212070012"/>
    <s v="1212010503070004"/>
    <x v="1"/>
    <s v="MARCELL SIMANGUNSONG"/>
    <x v="0"/>
    <s v="LUMBAN BULBUL"/>
    <s v="05/03/07"/>
    <x v="37"/>
    <x v="8"/>
    <x v="2"/>
    <x v="7"/>
    <m/>
    <m/>
  </r>
  <r>
    <x v="0"/>
    <s v="1212011212070012"/>
    <s v="1212010711080001"/>
    <x v="1"/>
    <s v="RAFAEL SIMANGUNSONG"/>
    <x v="0"/>
    <s v="LUMBAN BULBUL"/>
    <s v="07/11/08"/>
    <x v="41"/>
    <x v="9"/>
    <x v="4"/>
    <x v="7"/>
    <m/>
    <m/>
  </r>
  <r>
    <x v="0"/>
    <s v="1212011212070012"/>
    <s v="1212015504130002"/>
    <x v="1"/>
    <s v="AMELIANA SIMANGUNSONG"/>
    <x v="1"/>
    <s v="LUMBAN BULBUL"/>
    <s v="15/04/13"/>
    <x v="14"/>
    <x v="3"/>
    <x v="4"/>
    <x v="7"/>
    <m/>
    <m/>
  </r>
  <r>
    <x v="0"/>
    <s v="1212012304140002"/>
    <s v="1212014311380001"/>
    <x v="0"/>
    <s v="KESIANNA SIMANGUNSONG"/>
    <x v="1"/>
    <s v="LUMBAN BULBUL"/>
    <s v="3/11/38"/>
    <x v="69"/>
    <x v="15"/>
    <x v="6"/>
    <x v="2"/>
    <s v="1206030032000093"/>
    <m/>
  </r>
  <r>
    <x v="0"/>
    <s v="1212012304140002"/>
    <s v="1212010502030004"/>
    <x v="1"/>
    <s v="JERICO NABABAN"/>
    <x v="0"/>
    <s v="ONAN SIBAGANDING"/>
    <s v="05/02/03"/>
    <x v="10"/>
    <x v="8"/>
    <x v="0"/>
    <x v="7"/>
    <m/>
    <m/>
  </r>
  <r>
    <x v="0"/>
    <s v="1212010509180003"/>
    <s v="117405700990001"/>
    <x v="0"/>
    <s v="DINA MEGA LASTIUR SIMANGUNSONG"/>
    <x v="1"/>
    <s v="MEDAN"/>
    <s v="30/09/90"/>
    <x v="2"/>
    <x v="1"/>
    <x v="0"/>
    <x v="13"/>
    <m/>
    <m/>
  </r>
  <r>
    <x v="0"/>
    <s v="1212011212070070"/>
    <s v="1212015906530001"/>
    <x v="0"/>
    <s v="MELIANA BUTARBUTAR"/>
    <x v="1"/>
    <s v="PEMATANG SIANTAR"/>
    <s v="19/06/53"/>
    <x v="70"/>
    <x v="12"/>
    <x v="6"/>
    <x v="2"/>
    <m/>
    <m/>
  </r>
  <r>
    <x v="0"/>
    <s v="1212011212070070"/>
    <s v="1212011211800005"/>
    <x v="1"/>
    <s v="MIDUK SIMANGUNSONG"/>
    <x v="0"/>
    <s v="LUMBAN BULBUL"/>
    <s v="12/11/80"/>
    <x v="34"/>
    <x v="14"/>
    <x v="6"/>
    <x v="6"/>
    <m/>
    <m/>
  </r>
  <r>
    <x v="0"/>
    <s v="1212012203180008"/>
    <s v="3275074411890005"/>
    <x v="0"/>
    <s v="LENI NOFERIANTI SIMANGUNSONG"/>
    <x v="1"/>
    <s v="LUMBAN BULBUL"/>
    <s v="4/11/89"/>
    <x v="18"/>
    <x v="1"/>
    <x v="0"/>
    <x v="3"/>
    <s v="PENGUSULAN DTKS"/>
    <m/>
  </r>
  <r>
    <x v="0"/>
    <s v="1212012203180008"/>
    <s v="3275055103120005"/>
    <x v="1"/>
    <s v="CITRA INJELIN MANUELA TOGATOROP"/>
    <x v="1"/>
    <s v="BEKASI"/>
    <s v="11/03/12"/>
    <x v="17"/>
    <x v="9"/>
    <x v="4"/>
    <x v="7"/>
    <m/>
    <m/>
  </r>
  <r>
    <x v="0"/>
    <s v="1212012203180008"/>
    <s v="3275050902150006"/>
    <x v="1"/>
    <s v="BALANDO RAJA GINUGUN TOGATOROP"/>
    <x v="0"/>
    <s v="BOGOR"/>
    <s v="09/02/15"/>
    <x v="28"/>
    <x v="3"/>
    <x v="4"/>
    <x v="5"/>
    <m/>
    <m/>
  </r>
  <r>
    <x v="0"/>
    <s v="1212012308110013"/>
    <s v="1212015410690002"/>
    <x v="0"/>
    <s v="RENGSINA JUNIATY SIMANJUNTAK"/>
    <x v="1"/>
    <s v="PARSURATAN"/>
    <s v="14/10/69"/>
    <x v="56"/>
    <x v="5"/>
    <x v="0"/>
    <x v="3"/>
    <s v="PENGUSULAN DTKS"/>
    <m/>
  </r>
  <r>
    <x v="0"/>
    <s v="1212012308110013"/>
    <s v="1212012601030001"/>
    <x v="1"/>
    <s v="ADRIAN SAMUEL MARTOGI SIMANGUNSONG"/>
    <x v="0"/>
    <s v="LUMBAN BULBUL"/>
    <s v="26/01/03"/>
    <x v="10"/>
    <x v="8"/>
    <x v="0"/>
    <x v="7"/>
    <m/>
    <m/>
  </r>
  <r>
    <x v="0"/>
    <s v="1212011212070003"/>
    <s v="1212012708640001"/>
    <x v="0"/>
    <s v="MANDASOR SIMANGUNSONG"/>
    <x v="0"/>
    <s v="LUMBAN BULBUL"/>
    <s v="27/08/64"/>
    <x v="44"/>
    <x v="11"/>
    <x v="0"/>
    <x v="16"/>
    <s v="1206030032000069"/>
    <m/>
  </r>
  <r>
    <x v="0"/>
    <s v="1212011212070003"/>
    <s v="1212016307720001"/>
    <x v="1"/>
    <s v="HOTMARIA MARPAUNG"/>
    <x v="1"/>
    <s v="LUMBAN BULBUL"/>
    <s v="23/07/72"/>
    <x v="15"/>
    <x v="5"/>
    <x v="0"/>
    <x v="2"/>
    <m/>
    <m/>
  </r>
  <r>
    <x v="0"/>
    <s v="1212011212070003"/>
    <s v="1212012509960001"/>
    <x v="1"/>
    <s v="DANIEL PAHOTAN SIMANGUNSONG"/>
    <x v="0"/>
    <s v="LUMBAN BULBUL"/>
    <s v="25/09/96"/>
    <x v="50"/>
    <x v="10"/>
    <x v="0"/>
    <x v="3"/>
    <m/>
    <m/>
  </r>
  <r>
    <x v="0"/>
    <s v="1212011212070003"/>
    <s v="1212017101010002"/>
    <x v="1"/>
    <s v="HENI M.SIMANGUNSONG"/>
    <x v="1"/>
    <s v="BALIGE"/>
    <s v="31/01/01"/>
    <x v="27"/>
    <x v="7"/>
    <x v="0"/>
    <x v="3"/>
    <m/>
    <m/>
  </r>
  <r>
    <x v="0"/>
    <s v="1212011212070003"/>
    <s v="1212010603030001"/>
    <x v="1"/>
    <s v="LAMHOT PANGIDOAN SIMANGUNSONG"/>
    <x v="0"/>
    <s v="LUMBAN BULBUL"/>
    <s v="06/03/03"/>
    <x v="10"/>
    <x v="8"/>
    <x v="0"/>
    <x v="7"/>
    <m/>
    <m/>
  </r>
  <r>
    <x v="0"/>
    <s v="1212011212070003"/>
    <s v="1212014406060001"/>
    <x v="1"/>
    <s v="BUNGA JUNIARTA SIMANGUNSONG"/>
    <x v="1"/>
    <s v="LUMBAN BULBUL"/>
    <s v="4/06/06"/>
    <x v="12"/>
    <x v="8"/>
    <x v="2"/>
    <x v="7"/>
    <m/>
    <m/>
  </r>
  <r>
    <x v="0"/>
    <s v="1212011212070003"/>
    <s v="1212010310910001"/>
    <x v="1"/>
    <s v="RISCO FRANCISKUS MANURUNG"/>
    <x v="0"/>
    <s v="LUMBAN BULBUL"/>
    <s v="03/10/91"/>
    <x v="20"/>
    <x v="1"/>
    <x v="0"/>
    <x v="3"/>
    <m/>
    <m/>
  </r>
  <r>
    <x v="0"/>
    <s v="1212012806180002"/>
    <s v="1212012403670006"/>
    <x v="0"/>
    <s v="REINHARD TAMPUBOLON"/>
    <x v="0"/>
    <s v="PEMATANG SIANTAR"/>
    <s v="24/03/67"/>
    <x v="39"/>
    <x v="11"/>
    <x v="2"/>
    <x v="3"/>
    <s v="PENGUSULAN DTKS"/>
    <m/>
  </r>
  <r>
    <x v="0"/>
    <s v="1212012806180002"/>
    <s v="1212014111610002"/>
    <x v="1"/>
    <s v="FLORENTINA SIMANGUNSONG"/>
    <x v="1"/>
    <s v="BALIGE"/>
    <s v="1/11/61"/>
    <x v="0"/>
    <x v="0"/>
    <x v="0"/>
    <x v="3"/>
    <m/>
    <m/>
  </r>
  <r>
    <x v="0"/>
    <s v="1212010508200004"/>
    <s v="1212015103630004"/>
    <x v="0"/>
    <s v="KARTINI SIMANGUNSONG"/>
    <x v="1"/>
    <s v="LUMBAN BULBUL"/>
    <s v="11/03/63"/>
    <x v="71"/>
    <x v="11"/>
    <x v="7"/>
    <x v="5"/>
    <m/>
    <m/>
  </r>
  <r>
    <x v="0"/>
    <s v="1212013009100014"/>
    <s v="1212011506450003"/>
    <x v="0"/>
    <s v="BISTOK SIMANGUNSONG"/>
    <x v="0"/>
    <s v="LUMBAN BULBUL"/>
    <s v="15/06/47"/>
    <x v="72"/>
    <x v="16"/>
    <x v="2"/>
    <x v="3"/>
    <s v="PENGUSULAN DTKS"/>
    <m/>
  </r>
  <r>
    <x v="0"/>
    <s v="1212013009100014"/>
    <s v="1212014105530002"/>
    <x v="1"/>
    <s v="RENA HANNI TAMPUBOLON"/>
    <x v="1"/>
    <s v="LUMBAN BULBUL"/>
    <s v="1/05/53"/>
    <x v="70"/>
    <x v="12"/>
    <x v="6"/>
    <x v="3"/>
    <m/>
    <m/>
  </r>
  <r>
    <x v="0"/>
    <s v="1212010212080006"/>
    <s v="1212011404720001"/>
    <x v="0"/>
    <s v="MANOTAR SIMANGUNSONG"/>
    <x v="0"/>
    <s v="LUMBAN BULBUL"/>
    <s v="14/04/72"/>
    <x v="15"/>
    <x v="5"/>
    <x v="0"/>
    <x v="3"/>
    <s v="1206030032000037"/>
    <m/>
  </r>
  <r>
    <x v="0"/>
    <s v="1212010212080006"/>
    <s v="1212014511750002"/>
    <x v="1"/>
    <s v="RASMI PASARIBU"/>
    <x v="1"/>
    <s v="SIDIKALANG"/>
    <s v="5/11/75"/>
    <x v="57"/>
    <x v="6"/>
    <x v="6"/>
    <x v="3"/>
    <m/>
    <m/>
  </r>
  <r>
    <x v="0"/>
    <s v="1212010212080006"/>
    <s v="1212012102940004"/>
    <x v="1"/>
    <s v="SIHOT BALATA SIMANGUNSONG"/>
    <x v="0"/>
    <s v="LUMBAN BULBUL"/>
    <s v="21/02/94"/>
    <x v="33"/>
    <x v="10"/>
    <x v="2"/>
    <x v="3"/>
    <m/>
    <m/>
  </r>
  <r>
    <x v="0"/>
    <s v="1212010212080006"/>
    <s v="1212014106960001"/>
    <x v="1"/>
    <s v="HARATI SIMANGUNSONG"/>
    <x v="1"/>
    <s v="LUMBAN BULBUL"/>
    <s v="1/06/96"/>
    <x v="50"/>
    <x v="10"/>
    <x v="2"/>
    <x v="3"/>
    <m/>
    <m/>
  </r>
  <r>
    <x v="0"/>
    <s v="1212010212080006"/>
    <s v="1212011810980001"/>
    <x v="1"/>
    <s v="WARDIMAN SIMANGUNSONG"/>
    <x v="0"/>
    <s v="LUMBAN BULBUL"/>
    <s v="18/10/98"/>
    <x v="46"/>
    <x v="7"/>
    <x v="0"/>
    <x v="7"/>
    <m/>
    <m/>
  </r>
  <r>
    <x v="0"/>
    <s v="1212010212080006"/>
    <s v="1212014112040001"/>
    <x v="1"/>
    <s v="WINDA HELENA SIMANGUNSONG"/>
    <x v="1"/>
    <s v="LUMBAN BULBUL"/>
    <s v="1/12/04"/>
    <x v="11"/>
    <x v="8"/>
    <x v="0"/>
    <x v="7"/>
    <m/>
    <m/>
  </r>
  <r>
    <x v="0"/>
    <s v="1212010212080006"/>
    <s v="1212015107070001"/>
    <x v="1"/>
    <s v="ELSAY JUIARNI SIMANGUNSONG"/>
    <x v="1"/>
    <s v="LUMBAN BULBUL"/>
    <s v="11/07/07"/>
    <x v="37"/>
    <x v="8"/>
    <x v="2"/>
    <x v="7"/>
    <m/>
    <m/>
  </r>
  <r>
    <x v="0"/>
    <s v="1212011710100005"/>
    <s v="1212016411840003"/>
    <x v="0"/>
    <s v="LUSIANA SIMANGUNSONG"/>
    <x v="1"/>
    <s v="LUMBAN BULBUL"/>
    <s v="24/11/84"/>
    <x v="54"/>
    <x v="2"/>
    <x v="0"/>
    <x v="3"/>
    <s v="1206030032000009"/>
    <m/>
  </r>
  <r>
    <x v="0"/>
    <s v="1212011710100005"/>
    <s v="1212011010080001"/>
    <x v="1"/>
    <s v="BLESSING GIDEON MANIK"/>
    <x v="0"/>
    <s v="LUMBAN BULBUL"/>
    <s v="10/10/08"/>
    <x v="41"/>
    <x v="9"/>
    <x v="6"/>
    <x v="7"/>
    <m/>
    <m/>
  </r>
  <r>
    <x v="0"/>
    <s v="1212011710100005"/>
    <s v="1212016310090001"/>
    <x v="1"/>
    <s v="ANA TASYA OKFRIDA MANIK"/>
    <x v="1"/>
    <s v="LUMBAN BULBUL"/>
    <s v="23/10/09"/>
    <x v="13"/>
    <x v="9"/>
    <x v="4"/>
    <x v="7"/>
    <m/>
    <m/>
  </r>
  <r>
    <x v="0"/>
    <s v="1212010306200025"/>
    <s v="3172025807770002"/>
    <x v="0"/>
    <s v="SULASTRI SIMANGUNSONG"/>
    <x v="1"/>
    <s v="MEDAN"/>
    <s v="18/07/77"/>
    <x v="73"/>
    <x v="6"/>
    <x v="0"/>
    <x v="3"/>
    <m/>
    <m/>
  </r>
  <r>
    <x v="0"/>
    <s v="1212010306200025"/>
    <s v="3172026004020006"/>
    <x v="1"/>
    <s v="PUTRI PATRICIA PANGARIBUAN"/>
    <x v="1"/>
    <s v="JAKARTA"/>
    <s v="20/04/02"/>
    <x v="40"/>
    <x v="7"/>
    <x v="0"/>
    <x v="3"/>
    <m/>
    <m/>
  </r>
  <r>
    <x v="0"/>
    <s v="1212010107190003"/>
    <s v="1212015503650001"/>
    <x v="0"/>
    <s v="RUSMIN SIAHAAN"/>
    <x v="1"/>
    <s v="HINALANG"/>
    <s v="15/03/65"/>
    <x v="25"/>
    <x v="11"/>
    <x v="6"/>
    <x v="2"/>
    <s v="PENGUSULAN DTKS"/>
    <m/>
  </r>
  <r>
    <x v="0"/>
    <s v="1212010107190003"/>
    <s v="1212010505950001"/>
    <x v="1"/>
    <s v="LUJUBEL SIMANGUNSONG"/>
    <x v="0"/>
    <s v="LUMBAN BULBUL"/>
    <s v="05/05/95"/>
    <x v="23"/>
    <x v="10"/>
    <x v="0"/>
    <x v="2"/>
    <m/>
    <m/>
  </r>
  <r>
    <x v="0"/>
    <s v="1212010107190003"/>
    <s v="1212010505970001"/>
    <x v="1"/>
    <s v="LARISMAN SIMANGUNSONG"/>
    <x v="0"/>
    <s v="LUMBAN BULBUL"/>
    <s v="05/05/97"/>
    <x v="26"/>
    <x v="10"/>
    <x v="0"/>
    <x v="2"/>
    <m/>
    <m/>
  </r>
  <r>
    <x v="0"/>
    <s v="1212010107190003"/>
    <s v="1212015002000002"/>
    <x v="1"/>
    <s v="MARIA SIMANGUNSONG"/>
    <x v="1"/>
    <s v="LUMBAN BULBUL"/>
    <s v="10/02/00"/>
    <x v="47"/>
    <x v="7"/>
    <x v="0"/>
    <x v="2"/>
    <m/>
    <m/>
  </r>
  <r>
    <x v="0"/>
    <s v="1212012605200016"/>
    <s v="1212017003570002"/>
    <x v="0"/>
    <s v="TIOMADA GULTOM"/>
    <x v="1"/>
    <s v="SAMOSIR"/>
    <s v="30/03/57"/>
    <x v="74"/>
    <x v="12"/>
    <x v="6"/>
    <x v="2"/>
    <s v="1206030032000032"/>
    <m/>
  </r>
  <r>
    <x v="0"/>
    <s v="1212012605200016"/>
    <s v="1212010808910001"/>
    <x v="1"/>
    <s v="RENOL SIMANGUNSONG"/>
    <x v="0"/>
    <s v="LUMBAN BULBUL"/>
    <s v="08/08/91"/>
    <x v="20"/>
    <x v="1"/>
    <x v="0"/>
    <x v="3"/>
    <m/>
    <m/>
  </r>
  <r>
    <x v="0"/>
    <s v="1212011604190005"/>
    <s v="1212010306730001"/>
    <x v="0"/>
    <s v="SAHATA ARITONANG"/>
    <x v="0"/>
    <s v="SIDIKALANG"/>
    <s v="03/06/73"/>
    <x v="36"/>
    <x v="6"/>
    <x v="0"/>
    <x v="3"/>
    <s v="1206030032000047"/>
    <m/>
  </r>
  <r>
    <x v="0"/>
    <s v="1212011604190005"/>
    <s v="1212015812750001"/>
    <x v="1"/>
    <s v="ROHANA SIMANGUNSONG"/>
    <x v="1"/>
    <s v="LUMBAN BULBUL"/>
    <s v="18/12/75"/>
    <x v="53"/>
    <x v="6"/>
    <x v="0"/>
    <x v="2"/>
    <m/>
    <m/>
  </r>
  <r>
    <x v="0"/>
    <s v="1212011604190005"/>
    <s v="1212016501180002"/>
    <x v="1"/>
    <s v="DORLAND ALEZA ARITONANG"/>
    <x v="1"/>
    <s v="BALIGE"/>
    <s v="25/01/18"/>
    <x v="43"/>
    <x v="4"/>
    <x v="5"/>
    <x v="5"/>
    <m/>
    <m/>
  </r>
  <r>
    <x v="0"/>
    <s v="1212011604190005"/>
    <s v="1212015105190001"/>
    <x v="1"/>
    <s v="SANTA HANNA ARITONANG"/>
    <x v="1"/>
    <s v="BALIGE"/>
    <s v="11/05/19"/>
    <x v="6"/>
    <x v="4"/>
    <x v="5"/>
    <x v="5"/>
    <m/>
    <m/>
  </r>
  <r>
    <x v="0"/>
    <s v="1212011604190005"/>
    <s v="1212011905050001"/>
    <x v="1"/>
    <s v="CONNAD DEMETTRIO TAISO"/>
    <x v="0"/>
    <s v="TENTENA"/>
    <s v="19/05/05"/>
    <x v="75"/>
    <x v="8"/>
    <x v="2"/>
    <x v="7"/>
    <m/>
    <m/>
  </r>
  <r>
    <x v="0"/>
    <s v="1212010202180002"/>
    <s v="1212016307540001"/>
    <x v="0"/>
    <s v="DARLINCE HARIANJA"/>
    <x v="1"/>
    <s v="PANGARIBUAN"/>
    <s v="23/07/54"/>
    <x v="60"/>
    <x v="12"/>
    <x v="6"/>
    <x v="2"/>
    <s v="1206030032000052"/>
    <m/>
  </r>
  <r>
    <x v="0"/>
    <s v="1212010202180002"/>
    <s v="1212016811980001"/>
    <x v="1"/>
    <s v="RIA IKA SIMANGUNSONG"/>
    <x v="1"/>
    <s v="LUMBAN BULBUL"/>
    <s v="28/11/98"/>
    <x v="46"/>
    <x v="7"/>
    <x v="0"/>
    <x v="3"/>
    <m/>
    <m/>
  </r>
  <r>
    <x v="0"/>
    <s v="1212010202180002"/>
    <s v="1212015704010002"/>
    <x v="1"/>
    <s v="APRIL SIMANGUNSONG"/>
    <x v="1"/>
    <s v="LUMBAN BULBUL"/>
    <s v="17/04/01"/>
    <x v="27"/>
    <x v="7"/>
    <x v="0"/>
    <x v="3"/>
    <m/>
    <m/>
  </r>
  <r>
    <x v="0"/>
    <s v="1212010202180002"/>
    <s v="1212012009080006"/>
    <x v="1"/>
    <s v="EFRAL SIMANGUNSONG"/>
    <x v="0"/>
    <s v="LUMBAN BULBUL"/>
    <s v="20/09/08"/>
    <x v="41"/>
    <x v="9"/>
    <x v="6"/>
    <x v="7"/>
    <m/>
    <m/>
  </r>
  <r>
    <x v="0"/>
    <s v="1212012312190007"/>
    <s v="1212011707900003"/>
    <x v="0"/>
    <s v="JASMER REMANTO SIMANGUNSONG"/>
    <x v="0"/>
    <s v="LUMBAN BULBUL"/>
    <s v="17/07/90"/>
    <x v="2"/>
    <x v="1"/>
    <x v="0"/>
    <x v="3"/>
    <m/>
    <m/>
  </r>
  <r>
    <x v="0"/>
    <s v="1212012312190007"/>
    <s v="1212056410960002"/>
    <x v="1"/>
    <s v="RINI NURHAYATI PANJAITAN"/>
    <x v="1"/>
    <s v="KM 12"/>
    <s v="24/10/96"/>
    <x v="50"/>
    <x v="10"/>
    <x v="0"/>
    <x v="4"/>
    <m/>
    <m/>
  </r>
  <r>
    <x v="0"/>
    <s v="1212012312190007"/>
    <s v="1212014901200001"/>
    <x v="1"/>
    <s v="FELYCIA SIMANGUNSONG"/>
    <x v="1"/>
    <s v="LUMBAN BULBUL"/>
    <s v="9/01/20"/>
    <x v="48"/>
    <x v="4"/>
    <x v="5"/>
    <x v="5"/>
    <m/>
    <m/>
  </r>
  <r>
    <x v="0"/>
    <s v="1212011212070075"/>
    <s v="1212011410740003"/>
    <x v="0"/>
    <s v="SOTARDUGA NAINGGOLAN"/>
    <x v="0"/>
    <s v="LUMBAN BULBUL"/>
    <s v="14/10/74"/>
    <x v="8"/>
    <x v="6"/>
    <x v="2"/>
    <x v="2"/>
    <s v="1206030032000060"/>
    <m/>
  </r>
  <r>
    <x v="0"/>
    <s v="1212011212070075"/>
    <s v="1212011610010001"/>
    <x v="1"/>
    <s v="AMSTRON TONY NAINGGOLAN"/>
    <x v="0"/>
    <s v="LUMBAN BULBUL"/>
    <s v="16/10/01"/>
    <x v="27"/>
    <x v="7"/>
    <x v="0"/>
    <x v="7"/>
    <m/>
    <m/>
  </r>
  <r>
    <x v="0"/>
    <s v="1212011212070075"/>
    <s v="1212015407030002"/>
    <x v="1"/>
    <s v="ENJELI SUBUR NAINGGOLAN"/>
    <x v="1"/>
    <s v="LUMBAN BULBUL"/>
    <s v="14/07/03"/>
    <x v="10"/>
    <x v="8"/>
    <x v="0"/>
    <x v="7"/>
    <m/>
    <m/>
  </r>
  <r>
    <x v="0"/>
    <s v="1212011212070075"/>
    <s v="1212017004090001"/>
    <x v="1"/>
    <s v="KAILA ALESSIA NAINGGOLAN"/>
    <x v="1"/>
    <s v="LUMBAN BULBUL"/>
    <s v="30/04/09"/>
    <x v="13"/>
    <x v="9"/>
    <x v="4"/>
    <x v="7"/>
    <m/>
    <m/>
  </r>
  <r>
    <x v="0"/>
    <s v="1212012502190002"/>
    <s v="1271030106940005"/>
    <x v="0"/>
    <s v="PUTRADA RAMANDANI MARBUN"/>
    <x v="0"/>
    <s v="BELAWAN"/>
    <s v="01/06/94"/>
    <x v="33"/>
    <x v="10"/>
    <x v="2"/>
    <x v="2"/>
    <s v="1206030032000116"/>
    <m/>
  </r>
  <r>
    <x v="0"/>
    <s v="1212012502190002"/>
    <s v="1212014204950002"/>
    <x v="1"/>
    <s v="DELIMA NAINGGOLAN"/>
    <x v="1"/>
    <s v="LUMBAN BULBUL"/>
    <s v="2/04/95"/>
    <x v="23"/>
    <x v="10"/>
    <x v="0"/>
    <x v="3"/>
    <m/>
    <m/>
  </r>
  <r>
    <x v="0"/>
    <s v="1212012502190002"/>
    <s v="1271034304180001"/>
    <x v="1"/>
    <s v="OKTA METY HELEN MARBUN"/>
    <x v="1"/>
    <s v="MEDAN"/>
    <s v="3/04/18"/>
    <x v="43"/>
    <x v="4"/>
    <x v="5"/>
    <x v="5"/>
    <m/>
    <m/>
  </r>
  <r>
    <x v="0"/>
    <s v="1212011212070053"/>
    <s v="1212011709770003"/>
    <x v="0"/>
    <s v="ULIRANTO LUMBAN RAJA"/>
    <x v="0"/>
    <s v="LUMBAN BULBUL"/>
    <s v="17/09/77"/>
    <x v="73"/>
    <x v="6"/>
    <x v="2"/>
    <x v="3"/>
    <s v="1206030032000010"/>
    <m/>
  </r>
  <r>
    <x v="0"/>
    <s v="1212011212070053"/>
    <s v="1212014309790001"/>
    <x v="1"/>
    <s v="TIURMA PAKPAHAN"/>
    <x v="1"/>
    <s v="LUMBAN BULBUL"/>
    <s v="3/09/79"/>
    <x v="62"/>
    <x v="14"/>
    <x v="2"/>
    <x v="3"/>
    <m/>
    <m/>
  </r>
  <r>
    <x v="0"/>
    <s v="1212011212070053"/>
    <s v="1212011404000002"/>
    <x v="1"/>
    <s v="PARTAHANAN LUMBAN RAJA"/>
    <x v="0"/>
    <s v="LUMBAN BULBUL"/>
    <s v="14/04/00"/>
    <x v="47"/>
    <x v="7"/>
    <x v="0"/>
    <x v="3"/>
    <m/>
    <m/>
  </r>
  <r>
    <x v="0"/>
    <s v="1212011212070053"/>
    <s v="1212013006010005"/>
    <x v="1"/>
    <s v="JHONFERY LUMBAN RAJA"/>
    <x v="0"/>
    <s v="LUMBAN BULBUL"/>
    <s v="30/06/01"/>
    <x v="27"/>
    <x v="7"/>
    <x v="0"/>
    <x v="3"/>
    <m/>
    <m/>
  </r>
  <r>
    <x v="0"/>
    <s v="1212011212070053"/>
    <s v="1212011009030001"/>
    <x v="1"/>
    <s v="PRAYOGA LUMBAN RAJA"/>
    <x v="0"/>
    <s v="LUMBAN BULBUL"/>
    <s v="10/09/03"/>
    <x v="10"/>
    <x v="8"/>
    <x v="0"/>
    <x v="7"/>
    <m/>
    <m/>
  </r>
  <r>
    <x v="0"/>
    <s v="1212011212070053"/>
    <s v="1212014309060002"/>
    <x v="1"/>
    <s v="MELLA LUMBAN RAJA"/>
    <x v="1"/>
    <s v="LUMBAN BULBUL"/>
    <s v="3/09/06"/>
    <x v="12"/>
    <x v="8"/>
    <x v="2"/>
    <x v="7"/>
    <m/>
    <m/>
  </r>
  <r>
    <x v="0"/>
    <s v="1212011810120006"/>
    <s v="1212012609700001"/>
    <x v="0"/>
    <s v="SAYUR MANOSOR SIMANJUNTAK"/>
    <x v="0"/>
    <s v="BANDAR"/>
    <s v="26/09/70"/>
    <x v="7"/>
    <x v="5"/>
    <x v="2"/>
    <x v="2"/>
    <m/>
    <m/>
  </r>
  <r>
    <x v="0"/>
    <s v="1212011810120006"/>
    <s v="1212014103640001"/>
    <x v="1"/>
    <s v="MARLINA SIMANGUNSONG"/>
    <x v="1"/>
    <s v="BALIGE"/>
    <s v="1/03/64"/>
    <x v="44"/>
    <x v="11"/>
    <x v="1"/>
    <x v="2"/>
    <m/>
    <m/>
  </r>
  <r>
    <x v="0"/>
    <s v="1212011810120006"/>
    <s v="1212012103950002"/>
    <x v="1"/>
    <s v="DHUMOLI TAMPUBOLON"/>
    <x v="0"/>
    <s v="BATAM"/>
    <s v="21/03/95"/>
    <x v="23"/>
    <x v="10"/>
    <x v="0"/>
    <x v="6"/>
    <m/>
    <m/>
  </r>
  <r>
    <x v="0"/>
    <s v="1212011810120006"/>
    <s v="1212016401970001"/>
    <x v="1"/>
    <s v="YESICA TAMPUBOLON"/>
    <x v="1"/>
    <s v="BATAM"/>
    <s v="24/01/97"/>
    <x v="26"/>
    <x v="10"/>
    <x v="1"/>
    <x v="6"/>
    <m/>
    <m/>
  </r>
  <r>
    <x v="0"/>
    <s v="1212011810120006"/>
    <s v="1212016912000002"/>
    <x v="1"/>
    <s v="DESNA ROMAULI TAMPUBOLON"/>
    <x v="1"/>
    <s v="LUMBAN BULBUL"/>
    <s v="29/12/00"/>
    <x v="27"/>
    <x v="7"/>
    <x v="1"/>
    <x v="7"/>
    <m/>
    <m/>
  </r>
  <r>
    <x v="0"/>
    <s v="1212011403190008"/>
    <s v="1212013011740001"/>
    <x v="0"/>
    <s v="HERMES M.SIREGAR"/>
    <x v="0"/>
    <s v="PARANGINAN"/>
    <s v="30/11/74"/>
    <x v="8"/>
    <x v="6"/>
    <x v="6"/>
    <x v="3"/>
    <s v="PENGUSULAN DTKS"/>
    <m/>
  </r>
  <r>
    <x v="0"/>
    <s v="1212010109160003"/>
    <s v="1212012107820006"/>
    <x v="0"/>
    <s v="TULUS SIMANGUNSONG"/>
    <x v="0"/>
    <s v="LUMBAN BULBUL"/>
    <s v="21/07/82"/>
    <x v="64"/>
    <x v="14"/>
    <x v="1"/>
    <x v="16"/>
    <s v="PENGUSULAN DTKS"/>
    <m/>
  </r>
  <r>
    <x v="0"/>
    <s v="1212010109160003"/>
    <s v="1212011409860005"/>
    <x v="1"/>
    <s v="JUBER SIMANGUNSONG"/>
    <x v="0"/>
    <s v="LUMBAN BULBUL"/>
    <s v="14/09/86"/>
    <x v="3"/>
    <x v="2"/>
    <x v="0"/>
    <x v="3"/>
    <m/>
    <m/>
  </r>
  <r>
    <x v="0"/>
    <s v="1212010109160003"/>
    <s v="1212016409930005"/>
    <x v="1"/>
    <s v="FITRITUANI SIMANGUNSONG"/>
    <x v="1"/>
    <s v="LUMBAN BULBUL"/>
    <s v="24/09/93"/>
    <x v="42"/>
    <x v="10"/>
    <x v="0"/>
    <x v="3"/>
    <m/>
    <m/>
  </r>
  <r>
    <x v="0"/>
    <s v="1212010905110005"/>
    <s v="1212011508610002"/>
    <x v="0"/>
    <s v="PARIAMAN SIMANGUNSONG"/>
    <x v="0"/>
    <s v="LUMBAN BULBUL"/>
    <s v="15/08/61"/>
    <x v="0"/>
    <x v="0"/>
    <x v="6"/>
    <x v="2"/>
    <s v="1206030032000058"/>
    <m/>
  </r>
  <r>
    <x v="0"/>
    <s v="1212010905110005"/>
    <s v="1212014910670003"/>
    <x v="1"/>
    <s v="LINDA SITUMORANG"/>
    <x v="1"/>
    <s v="TEBING"/>
    <s v="9/10/67"/>
    <x v="39"/>
    <x v="11"/>
    <x v="2"/>
    <x v="2"/>
    <m/>
    <m/>
  </r>
  <r>
    <x v="0"/>
    <s v="1212010905110005"/>
    <s v="1212010205980003"/>
    <x v="1"/>
    <s v="OPEN SIMANGUNSONG"/>
    <x v="0"/>
    <s v="LUMBAN BULBUL"/>
    <s v="02/05/98"/>
    <x v="46"/>
    <x v="7"/>
    <x v="7"/>
    <x v="5"/>
    <m/>
    <m/>
  </r>
  <r>
    <x v="0"/>
    <s v="1212010905110005"/>
    <s v="1212014204010005"/>
    <x v="1"/>
    <s v="HEMA SIMANGUNSONG"/>
    <x v="1"/>
    <s v="LUMBAN BULBUL"/>
    <s v="2/04/01"/>
    <x v="27"/>
    <x v="7"/>
    <x v="0"/>
    <x v="3"/>
    <m/>
    <m/>
  </r>
  <r>
    <x v="0"/>
    <s v="1212010905110005"/>
    <s v="1212011407030003"/>
    <x v="1"/>
    <s v="OSCAR SIMANGUNSONG"/>
    <x v="0"/>
    <s v="LUMBAN BULBUL"/>
    <s v="14/07/03"/>
    <x v="10"/>
    <x v="8"/>
    <x v="0"/>
    <x v="7"/>
    <m/>
    <m/>
  </r>
  <r>
    <x v="0"/>
    <s v="1212011112070025"/>
    <s v="1212010908720001"/>
    <x v="0"/>
    <s v="HARUN SIMANGUNSONG"/>
    <x v="0"/>
    <s v="LUMBAN BULBUL"/>
    <s v="09/08/72"/>
    <x v="15"/>
    <x v="5"/>
    <x v="2"/>
    <x v="2"/>
    <s v="1206030032000025"/>
    <m/>
  </r>
  <r>
    <x v="0"/>
    <s v="1212011112070025"/>
    <s v="1212015310710003"/>
    <x v="1"/>
    <s v="MESTIKA SIMAMORA"/>
    <x v="1"/>
    <s v="DOLOK SANGGUL"/>
    <s v="13/10/71"/>
    <x v="35"/>
    <x v="5"/>
    <x v="2"/>
    <x v="2"/>
    <m/>
    <m/>
  </r>
  <r>
    <x v="0"/>
    <s v="1212011112070025"/>
    <s v="1212016711960004"/>
    <x v="1"/>
    <s v="SUSI KRISTINA SIMANGUNSONG"/>
    <x v="1"/>
    <s v="SUNGAI BALAM"/>
    <s v="27/11/96"/>
    <x v="50"/>
    <x v="10"/>
    <x v="0"/>
    <x v="6"/>
    <m/>
    <m/>
  </r>
  <r>
    <x v="0"/>
    <s v="1212011112070025"/>
    <s v="1212016002990003"/>
    <x v="1"/>
    <s v="HESTY MARLINA SIMANGUNSONG"/>
    <x v="1"/>
    <s v="LUMBAN BULBUL"/>
    <s v="20/02/99"/>
    <x v="9"/>
    <x v="7"/>
    <x v="0"/>
    <x v="6"/>
    <m/>
    <m/>
  </r>
  <r>
    <x v="0"/>
    <s v="1212011112070025"/>
    <s v="1212016904010001"/>
    <x v="1"/>
    <s v="PANI SATRIA SIMANGUNSONG"/>
    <x v="1"/>
    <s v="LUMBAN BULBUL"/>
    <s v="29/04/01"/>
    <x v="27"/>
    <x v="7"/>
    <x v="0"/>
    <x v="3"/>
    <m/>
    <m/>
  </r>
  <r>
    <x v="0"/>
    <s v="1212011112070025"/>
    <s v="1212012308020001"/>
    <x v="1"/>
    <s v="GUSTI HARIADI SIMANGUNSONG"/>
    <x v="0"/>
    <s v="LUMBAN BULBUL"/>
    <s v="23/08/02"/>
    <x v="40"/>
    <x v="7"/>
    <x v="0"/>
    <x v="7"/>
    <m/>
    <m/>
  </r>
  <r>
    <x v="0"/>
    <s v="1212011112070025"/>
    <s v="1212014707040001"/>
    <x v="1"/>
    <s v="NELLI JUITA SIMANGUNSONG"/>
    <x v="1"/>
    <s v="LUMBAN BULBUL"/>
    <s v="7/07/04"/>
    <x v="11"/>
    <x v="8"/>
    <x v="0"/>
    <x v="7"/>
    <m/>
    <m/>
  </r>
  <r>
    <x v="0"/>
    <s v="1212011112070025"/>
    <s v="1212011009070001"/>
    <x v="1"/>
    <s v="FERDI FAUZI SIMANGUNSONG"/>
    <x v="0"/>
    <s v="LUMBAN BULBUL"/>
    <s v="10/09/07"/>
    <x v="37"/>
    <x v="8"/>
    <x v="6"/>
    <x v="7"/>
    <m/>
    <m/>
  </r>
  <r>
    <x v="0"/>
    <s v="1212011811080002"/>
    <s v="1212011209590001"/>
    <x v="0"/>
    <s v="PANAHATAN SIMANGUNSONG"/>
    <x v="0"/>
    <s v="LUMBAN BULBUL"/>
    <s v="12/09/59"/>
    <x v="51"/>
    <x v="0"/>
    <x v="2"/>
    <x v="3"/>
    <s v="1206030032000022"/>
    <m/>
  </r>
  <r>
    <x v="0"/>
    <s v="1212011811080002"/>
    <s v="1212014102510001"/>
    <x v="1"/>
    <s v="ELVINA SIMBOLON"/>
    <x v="1"/>
    <s v="PARLILITAN"/>
    <s v="1/02/51"/>
    <x v="55"/>
    <x v="13"/>
    <x v="2"/>
    <x v="3"/>
    <m/>
    <m/>
  </r>
  <r>
    <x v="0"/>
    <s v="1212011811080002"/>
    <s v="1212015508960001"/>
    <x v="1"/>
    <s v="FRIANHA SIMANGUNSONG"/>
    <x v="1"/>
    <s v="LUMBAN BULBUL"/>
    <s v="15/08/96"/>
    <x v="50"/>
    <x v="10"/>
    <x v="1"/>
    <x v="7"/>
    <m/>
    <m/>
  </r>
  <r>
    <x v="0"/>
    <s v="1212012810150005"/>
    <s v="1571021705860141"/>
    <x v="0"/>
    <s v="ROY PALTI SIMANGUNSONG"/>
    <x v="0"/>
    <s v="LUMBAN BULBUL"/>
    <s v="7/05/86"/>
    <x v="3"/>
    <x v="2"/>
    <x v="0"/>
    <x v="3"/>
    <s v="1206030032000118"/>
    <m/>
  </r>
  <r>
    <x v="0"/>
    <s v="1212012810150005"/>
    <s v="1212016805910004"/>
    <x v="1"/>
    <s v="WIDE PUTRINISARI ZENDRATO"/>
    <x v="1"/>
    <s v="FADORO"/>
    <s v="28/05/91"/>
    <x v="20"/>
    <x v="1"/>
    <x v="0"/>
    <x v="3"/>
    <m/>
    <m/>
  </r>
  <r>
    <x v="0"/>
    <s v="1212012810150005"/>
    <s v="1212010202160002"/>
    <x v="1"/>
    <s v="MARCOREUS PANDAPOTAN SIMANGUNSONG"/>
    <x v="0"/>
    <s v="LUMBAN BULBUL"/>
    <s v="02/02/16"/>
    <x v="59"/>
    <x v="3"/>
    <x v="5"/>
    <x v="5"/>
    <m/>
    <m/>
  </r>
  <r>
    <x v="0"/>
    <s v="1212012810150005"/>
    <s v="1212011707170002"/>
    <x v="1"/>
    <s v="EL OSBERT JULIO SIMANGUNSONG"/>
    <x v="0"/>
    <s v="LUMBAN BULBUL"/>
    <d v="2017-07-17T00:00:00"/>
    <x v="5"/>
    <x v="3"/>
    <x v="5"/>
    <x v="5"/>
    <m/>
    <m/>
  </r>
  <r>
    <x v="0"/>
    <s v="1212012810150005"/>
    <s v="1212011311190003"/>
    <x v="1"/>
    <s v="DEVANO SIMANGUNSONG"/>
    <x v="0"/>
    <s v="LUMBAN BULBUL"/>
    <d v="2019-11-13T00:00:00"/>
    <x v="6"/>
    <x v="4"/>
    <x v="5"/>
    <x v="5"/>
    <m/>
    <m/>
  </r>
  <r>
    <x v="0"/>
    <s v="1212011112070006"/>
    <s v="1212010801400001"/>
    <x v="0"/>
    <s v="KONDAR SIMANGUNSONG"/>
    <x v="0"/>
    <s v="LUMBAN BULBUL"/>
    <s v="08/01/40"/>
    <x v="67"/>
    <x v="15"/>
    <x v="0"/>
    <x v="2"/>
    <s v="PENGUSULAN DTKS"/>
    <m/>
  </r>
  <r>
    <x v="0"/>
    <s v="1212011112070006"/>
    <s v="1212014908390001"/>
    <x v="1"/>
    <s v="LOIDE SIAGIAN"/>
    <x v="1"/>
    <s v="BONAN DOLOK"/>
    <s v="9/08/39"/>
    <x v="76"/>
    <x v="15"/>
    <x v="2"/>
    <x v="2"/>
    <m/>
    <m/>
  </r>
  <r>
    <x v="0"/>
    <s v="1212011201120004"/>
    <s v="1212012905750001"/>
    <x v="0"/>
    <s v="CHANDRA JUDIANTO SIMANGUNSONG"/>
    <x v="0"/>
    <s v="LUMBAN BULBUL"/>
    <s v="29/05/75"/>
    <x v="57"/>
    <x v="6"/>
    <x v="0"/>
    <x v="2"/>
    <s v="PENGUSULAN DTKS"/>
    <m/>
  </r>
  <r>
    <x v="0"/>
    <s v="1212011201120004"/>
    <s v="1212014809790002"/>
    <x v="1"/>
    <s v="EMMELIA RIRIS TAMPUBOLON"/>
    <x v="1"/>
    <s v="TAMPUBOLON"/>
    <s v="8/09/79"/>
    <x v="62"/>
    <x v="14"/>
    <x v="0"/>
    <x v="2"/>
    <m/>
    <m/>
  </r>
  <r>
    <x v="0"/>
    <s v="1212011201120004"/>
    <s v="1212015301050002"/>
    <x v="1"/>
    <s v="HELENA CKRISTIN SIMANGUNSONG"/>
    <x v="1"/>
    <s v="BEKASI"/>
    <s v="13/01/05"/>
    <x v="75"/>
    <x v="8"/>
    <x v="2"/>
    <x v="7"/>
    <m/>
    <m/>
  </r>
  <r>
    <x v="0"/>
    <s v="1212011201120004"/>
    <s v="1212015703070001"/>
    <x v="1"/>
    <s v="NOVITA SARI SIMANGUNSONG"/>
    <x v="1"/>
    <s v="LUMBAN BULBUL"/>
    <s v="17/03/07"/>
    <x v="37"/>
    <x v="8"/>
    <x v="2"/>
    <x v="7"/>
    <m/>
    <m/>
  </r>
  <r>
    <x v="0"/>
    <s v="1212011201120004"/>
    <s v="1212014304090001"/>
    <x v="1"/>
    <s v="CHELSI OKTAVIA SIMANGUNSONG"/>
    <x v="1"/>
    <s v="LUMBAN BULBUL"/>
    <s v="3/04/09"/>
    <x v="13"/>
    <x v="9"/>
    <x v="4"/>
    <x v="7"/>
    <m/>
    <m/>
  </r>
  <r>
    <x v="0"/>
    <s v="1212011201120004"/>
    <s v="1212012109100002"/>
    <x v="1"/>
    <s v="REZA BASTIAN SIMANGUNSONG"/>
    <x v="0"/>
    <s v="LUMBAN BULBUL"/>
    <s v="21/09/10"/>
    <x v="16"/>
    <x v="9"/>
    <x v="6"/>
    <x v="7"/>
    <m/>
    <m/>
  </r>
  <r>
    <x v="0"/>
    <s v="1212011201120004"/>
    <s v="1212014202140002"/>
    <x v="1"/>
    <s v="SRI REZEKI SIMANGUNSONG"/>
    <x v="1"/>
    <s v="LUMBAN BULBUL"/>
    <s v="2/02/14"/>
    <x v="4"/>
    <x v="3"/>
    <x v="6"/>
    <x v="7"/>
    <m/>
    <m/>
  </r>
  <r>
    <x v="0"/>
    <s v="1212011212070083"/>
    <s v="1212014803550001"/>
    <x v="0"/>
    <s v="ROSMADA RUMAPEA"/>
    <x v="1"/>
    <s v="SIANIPAR TANGGA"/>
    <s v="8/03/55"/>
    <x v="61"/>
    <x v="12"/>
    <x v="0"/>
    <x v="2"/>
    <s v="PENGUSULAN DTKS"/>
    <m/>
  </r>
  <r>
    <x v="0"/>
    <s v="1212011212070083"/>
    <s v="1212010404810005"/>
    <x v="1"/>
    <s v="LASMAN SIMANGUNSONG"/>
    <x v="0"/>
    <s v="LUMBAN BULBUL"/>
    <s v="04/04/81"/>
    <x v="63"/>
    <x v="14"/>
    <x v="0"/>
    <x v="3"/>
    <m/>
    <m/>
  </r>
  <r>
    <x v="0"/>
    <s v="1212011212070064"/>
    <s v="1212016402470001"/>
    <x v="0"/>
    <s v="BENNI SIAHAAN"/>
    <x v="1"/>
    <s v="AEK BOLON"/>
    <s v="24/02/47"/>
    <x v="72"/>
    <x v="16"/>
    <x v="6"/>
    <x v="2"/>
    <s v="PENGUSULAN DTKS"/>
    <m/>
  </r>
  <r>
    <x v="0"/>
    <s v="1212011602080032"/>
    <s v="1212012807770001"/>
    <x v="0"/>
    <s v="MARTUA PARDOMUAN SIMANGUNSONG"/>
    <x v="0"/>
    <s v="SIDIKALANG"/>
    <s v="28/07/77"/>
    <x v="73"/>
    <x v="6"/>
    <x v="0"/>
    <x v="3"/>
    <s v="1206030032000111"/>
    <m/>
  </r>
  <r>
    <x v="0"/>
    <s v="1212011602080032"/>
    <s v="1212016511850001"/>
    <x v="1"/>
    <s v="MARAS HOTMARITO SITANGGANG"/>
    <x v="1"/>
    <s v="P.SIDEMPUAN"/>
    <s v="25/11/85"/>
    <x v="19"/>
    <x v="2"/>
    <x v="2"/>
    <x v="3"/>
    <m/>
    <m/>
  </r>
  <r>
    <x v="0"/>
    <s v="1212011602080032"/>
    <s v="1212014802070001"/>
    <x v="1"/>
    <s v="FRISKILA VEBRIANA SIMANGUNSONG"/>
    <x v="1"/>
    <s v="SILALAHI DOLOK"/>
    <s v="8/02/07"/>
    <x v="37"/>
    <x v="8"/>
    <x v="6"/>
    <x v="7"/>
    <m/>
    <m/>
  </r>
  <r>
    <x v="0"/>
    <s v="1212011602080032"/>
    <s v="1212010612080002"/>
    <x v="1"/>
    <s v="SAPUTRA MARTAHAN SIMANGUNSONG"/>
    <x v="0"/>
    <s v="SILALAHI DOLOK"/>
    <s v="06/12/08"/>
    <x v="41"/>
    <x v="9"/>
    <x v="6"/>
    <x v="7"/>
    <m/>
    <m/>
  </r>
  <r>
    <x v="0"/>
    <s v="1212011602080032"/>
    <s v="1212011308120001"/>
    <x v="1"/>
    <s v="MICHAEL JUSUP SIMANGUNSONG"/>
    <x v="0"/>
    <s v="BALIGE"/>
    <s v="13/08/12"/>
    <x v="17"/>
    <x v="9"/>
    <x v="4"/>
    <x v="7"/>
    <m/>
    <m/>
  </r>
  <r>
    <x v="0"/>
    <s v="1212013101120007"/>
    <s v="1212012306800004"/>
    <x v="0"/>
    <s v="JHONLY TAMPUBOLON"/>
    <x v="0"/>
    <s v="SOSOR DOLOK"/>
    <s v="23/06/80"/>
    <x v="34"/>
    <x v="14"/>
    <x v="2"/>
    <x v="3"/>
    <s v="1206030032000106"/>
    <m/>
  </r>
  <r>
    <x v="0"/>
    <s v="1212013101120007"/>
    <s v="1212016505880006"/>
    <x v="1"/>
    <s v="MERIANAN NAINGGOLAN"/>
    <x v="1"/>
    <s v="LUMBAN BULBUL"/>
    <s v="25/05/88"/>
    <x v="45"/>
    <x v="1"/>
    <x v="0"/>
    <x v="3"/>
    <m/>
    <m/>
  </r>
  <r>
    <x v="0"/>
    <s v="1212013101120007"/>
    <s v="1212011611100003"/>
    <x v="1"/>
    <s v="FREYL HUSEN IMMANUEL TAMPUBOLON"/>
    <x v="0"/>
    <s v="LUMBAN BULBUL"/>
    <s v="16/11/10"/>
    <x v="16"/>
    <x v="9"/>
    <x v="4"/>
    <x v="7"/>
    <m/>
    <m/>
  </r>
  <r>
    <x v="0"/>
    <s v="1212013101120007"/>
    <s v="1212015804140001"/>
    <x v="1"/>
    <s v="ANISA TAMPUBOLON"/>
    <x v="1"/>
    <s v="LUMBAN BULBUL"/>
    <s v="18/04/14"/>
    <x v="4"/>
    <x v="3"/>
    <x v="4"/>
    <x v="7"/>
    <m/>
    <m/>
  </r>
  <r>
    <x v="0"/>
    <s v="1212012011170006"/>
    <s v="1216045706760003"/>
    <x v="0"/>
    <s v="RENGSIDA NAINGGOLAN"/>
    <x v="1"/>
    <s v="BALIGE"/>
    <s v="17/06/76"/>
    <x v="53"/>
    <x v="6"/>
    <x v="0"/>
    <x v="3"/>
    <s v="1206030032000117"/>
    <m/>
  </r>
  <r>
    <x v="0"/>
    <s v="1212012011170006"/>
    <s v="1216041409090001"/>
    <x v="1"/>
    <s v="AUSTIN MORADO PRATAMA MANALU"/>
    <x v="0"/>
    <s v="MEDAN"/>
    <s v="14/09/09"/>
    <x v="13"/>
    <x v="9"/>
    <x v="4"/>
    <x v="7"/>
    <m/>
    <m/>
  </r>
  <r>
    <x v="0"/>
    <s v="1212012011170006"/>
    <s v="1216044503100001"/>
    <x v="1"/>
    <s v="CHANTIKA MAHARANI MANALU"/>
    <x v="1"/>
    <s v="BALIGE"/>
    <s v="5/03/10"/>
    <x v="16"/>
    <x v="9"/>
    <x v="4"/>
    <x v="7"/>
    <m/>
    <m/>
  </r>
  <r>
    <x v="0"/>
    <s v="1212011212070004"/>
    <s v="1212011705530001"/>
    <x v="0"/>
    <s v="TAMBA TUA SIMANGUNSONG"/>
    <x v="0"/>
    <s v="LUMBAN BULBUL"/>
    <s v="17/05/53"/>
    <x v="70"/>
    <x v="12"/>
    <x v="6"/>
    <x v="2"/>
    <s v="1206030032000005"/>
    <m/>
  </r>
  <r>
    <x v="0"/>
    <s v="1212011212070004"/>
    <s v="1212015706490001"/>
    <x v="1"/>
    <s v="HERLINA SINAGA"/>
    <x v="1"/>
    <s v="SIMALUNGUN"/>
    <s v="17/06/49"/>
    <x v="66"/>
    <x v="13"/>
    <x v="6"/>
    <x v="2"/>
    <m/>
    <m/>
  </r>
  <r>
    <x v="0"/>
    <s v="1212011212070004"/>
    <s v="1212011703960002"/>
    <x v="1"/>
    <s v="SAUT TAHAN MAROJAHAN SIMANGUNSONG"/>
    <x v="0"/>
    <s v="LUMBAN BULBUL"/>
    <s v="17/03/96"/>
    <x v="50"/>
    <x v="10"/>
    <x v="2"/>
    <x v="3"/>
    <m/>
    <m/>
  </r>
  <r>
    <x v="0"/>
    <s v="1212010110190001"/>
    <s v="1208213108810004"/>
    <x v="0"/>
    <s v="RIANTO TOMU PARULIAN SIMANGUNSONG"/>
    <x v="0"/>
    <s v="MEDAN"/>
    <s v="31/08/81"/>
    <x v="63"/>
    <x v="14"/>
    <x v="0"/>
    <x v="3"/>
    <m/>
    <m/>
  </r>
  <r>
    <x v="0"/>
    <s v="1212010110190001"/>
    <s v="1208215710820006"/>
    <x v="1"/>
    <s v="NINA JURAIDA CENDAWASIH NAINGGOLAN"/>
    <x v="1"/>
    <s v="CINTA DAMAI"/>
    <s v="17/10/82"/>
    <x v="64"/>
    <x v="14"/>
    <x v="3"/>
    <x v="4"/>
    <m/>
    <m/>
  </r>
  <r>
    <x v="0"/>
    <s v="1212010110190001"/>
    <s v="1208215406100002"/>
    <x v="1"/>
    <s v="MUTIA SARI SIMANGUNSONG"/>
    <x v="1"/>
    <s v="CINTA DAMAI"/>
    <s v="14/06/10"/>
    <x v="16"/>
    <x v="9"/>
    <x v="4"/>
    <x v="7"/>
    <m/>
    <m/>
  </r>
  <r>
    <x v="0"/>
    <s v="1212010110190001"/>
    <s v="1405022605180001"/>
    <x v="1"/>
    <s v="RADEVA SIMANGUNSONG"/>
    <x v="0"/>
    <s v="PELALANAN"/>
    <s v="26/05/18"/>
    <x v="43"/>
    <x v="4"/>
    <x v="5"/>
    <x v="5"/>
    <m/>
    <m/>
  </r>
  <r>
    <x v="0"/>
    <s v="1212012905200010"/>
    <s v="1212010201860005"/>
    <x v="0"/>
    <s v="ALBOIN MARULI TUA SIMANGUNSONG"/>
    <x v="0"/>
    <s v="LUMBAN BULBUL"/>
    <s v="02/01/86"/>
    <x v="3"/>
    <x v="2"/>
    <x v="2"/>
    <x v="3"/>
    <s v="1206030032000005"/>
    <m/>
  </r>
  <r>
    <x v="0"/>
    <s v="1212012010080017"/>
    <s v="1212012802680002"/>
    <x v="0"/>
    <s v="MARSOPANG SITOMPUL"/>
    <x v="0"/>
    <s v="LUMBAN BULBUL"/>
    <s v="28/02/68"/>
    <x v="24"/>
    <x v="5"/>
    <x v="6"/>
    <x v="2"/>
    <s v="1206030032000023"/>
    <m/>
  </r>
  <r>
    <x v="0"/>
    <s v="1212012010080017"/>
    <s v="1212014505530001"/>
    <x v="1"/>
    <s v="LAMRIA SIMANGUNSONG"/>
    <x v="1"/>
    <s v="LUMBAN BULBUL"/>
    <s v="5/05/53"/>
    <x v="70"/>
    <x v="12"/>
    <x v="6"/>
    <x v="2"/>
    <m/>
    <m/>
  </r>
  <r>
    <x v="0"/>
    <s v="1212012010080017"/>
    <s v="1212014401030001"/>
    <x v="1"/>
    <s v="SOVIA LORINA SITOMPUL"/>
    <x v="1"/>
    <s v="LUMBAN BULBUL"/>
    <s v="4/01/03"/>
    <x v="10"/>
    <x v="8"/>
    <x v="0"/>
    <x v="7"/>
    <m/>
    <m/>
  </r>
  <r>
    <x v="0"/>
    <s v="1212012010080017"/>
    <s v="1212016304050001"/>
    <x v="1"/>
    <s v="LOLITAAURORA SITOMPUL"/>
    <x v="1"/>
    <s v="LUMBAN BULBUL"/>
    <s v="23/04/05"/>
    <x v="75"/>
    <x v="8"/>
    <x v="2"/>
    <x v="7"/>
    <m/>
    <m/>
  </r>
  <r>
    <x v="0"/>
    <s v="1212012010080017"/>
    <s v="1212016412960001"/>
    <x v="1"/>
    <s v="KRISTINA NATALIA SIREGAR"/>
    <x v="1"/>
    <s v="LUMBAN BULBUL"/>
    <s v="24/12/96"/>
    <x v="26"/>
    <x v="10"/>
    <x v="0"/>
    <x v="3"/>
    <m/>
    <m/>
  </r>
  <r>
    <x v="0"/>
    <s v="1212012010080017"/>
    <m/>
    <x v="1"/>
    <s v="FRILI"/>
    <x v="1"/>
    <s v="MEDAN"/>
    <d v="2016-09-14T00:00:00"/>
    <x v="59"/>
    <x v="3"/>
    <x v="5"/>
    <x v="5"/>
    <m/>
    <m/>
  </r>
  <r>
    <x v="0"/>
    <s v="1212011109090002"/>
    <s v="1212011308910002"/>
    <x v="0"/>
    <s v="HISAR M SIMANGUNSONG"/>
    <x v="0"/>
    <s v="LUMBAN BULBUL"/>
    <s v="13/08/91"/>
    <x v="20"/>
    <x v="1"/>
    <x v="0"/>
    <x v="3"/>
    <s v="1206030032000053"/>
    <m/>
  </r>
  <r>
    <x v="0"/>
    <s v="1212011109090002"/>
    <s v="1212016910660002"/>
    <x v="1"/>
    <s v="MELVA PANJAITAN"/>
    <x v="1"/>
    <s v="BALIGE"/>
    <s v="29/10/66"/>
    <x v="38"/>
    <x v="11"/>
    <x v="0"/>
    <x v="17"/>
    <m/>
    <m/>
  </r>
  <r>
    <x v="0"/>
    <s v="1212011109090002"/>
    <s v="1212010310980001"/>
    <x v="1"/>
    <s v="RICKY PRATAMA MANGUNSONG"/>
    <x v="0"/>
    <s v="JAKARTA"/>
    <s v="03/10/98"/>
    <x v="46"/>
    <x v="7"/>
    <x v="0"/>
    <x v="3"/>
    <m/>
    <m/>
  </r>
  <r>
    <x v="0"/>
    <s v="1212011109090002"/>
    <s v="1212014207000001"/>
    <x v="1"/>
    <s v="KHETY INDRIYANI"/>
    <x v="1"/>
    <s v="JAKARTA"/>
    <s v="2/07/00"/>
    <x v="47"/>
    <x v="7"/>
    <x v="0"/>
    <x v="13"/>
    <m/>
    <m/>
  </r>
  <r>
    <x v="0"/>
    <s v="1212012406200004"/>
    <s v="1212015210380001"/>
    <x v="0"/>
    <s v="REMIN SIAHAAN"/>
    <x v="1"/>
    <s v="BALIGE"/>
    <s v="12/10/38"/>
    <x v="69"/>
    <x v="15"/>
    <x v="6"/>
    <x v="2"/>
    <m/>
    <m/>
  </r>
  <r>
    <x v="0"/>
    <s v="1212010502180004"/>
    <s v="1212015808570001"/>
    <x v="0"/>
    <s v="MARINTAN HUTAJULU"/>
    <x v="0"/>
    <s v="LAGUBOTI"/>
    <s v="18/08/57"/>
    <x v="74"/>
    <x v="12"/>
    <x v="0"/>
    <x v="2"/>
    <m/>
    <s v="KEL. PENSIUNAN PNS"/>
  </r>
  <r>
    <x v="0"/>
    <s v="1212011212070013"/>
    <s v="1212010907640001"/>
    <x v="0"/>
    <s v="TIMBUL SIMANGUNSONG"/>
    <x v="0"/>
    <s v="BALIGE"/>
    <s v="09/07/64"/>
    <x v="44"/>
    <x v="11"/>
    <x v="2"/>
    <x v="3"/>
    <m/>
    <m/>
  </r>
  <r>
    <x v="0"/>
    <s v="1212011212070013"/>
    <s v="1212016609810001"/>
    <x v="1"/>
    <s v="HOTMA EVLIN SIAHAAN"/>
    <x v="1"/>
    <s v="P.SIANTAR"/>
    <s v="26/09/81"/>
    <x v="63"/>
    <x v="14"/>
    <x v="0"/>
    <x v="3"/>
    <m/>
    <m/>
  </r>
  <r>
    <x v="0"/>
    <s v="1212010204190016"/>
    <s v="1203215904500002"/>
    <x v="0"/>
    <s v="ROSINTA SIMANGUNSONG"/>
    <x v="1"/>
    <s v="BALIGE"/>
    <s v="19/04/50"/>
    <x v="32"/>
    <x v="13"/>
    <x v="0"/>
    <x v="3"/>
    <m/>
    <s v="KEL. PENSIUNAN PNS"/>
  </r>
  <r>
    <x v="0"/>
    <s v="1212010204190016"/>
    <s v="1203210509870004"/>
    <x v="1"/>
    <s v="MARADONG NAINGGOLAN"/>
    <x v="0"/>
    <s v="BALIGE"/>
    <s v="05/09/87"/>
    <x v="30"/>
    <x v="2"/>
    <x v="6"/>
    <x v="3"/>
    <m/>
    <m/>
  </r>
  <r>
    <x v="0"/>
    <s v="1212010204190016"/>
    <s v="1203210401920004"/>
    <x v="1"/>
    <s v="TUPA POLMAN DENSON NAINGGOLAN"/>
    <x v="0"/>
    <s v="BALIGE"/>
    <s v="04/01/92"/>
    <x v="22"/>
    <x v="1"/>
    <x v="0"/>
    <x v="3"/>
    <m/>
    <m/>
  </r>
  <r>
    <x v="0"/>
    <s v="1212010207190002"/>
    <s v="3175104411790008"/>
    <x v="0"/>
    <s v="ROSMERY R.NAINGGOLAN"/>
    <x v="1"/>
    <s v="BALIGE"/>
    <s v="4/11/79"/>
    <x v="62"/>
    <x v="14"/>
    <x v="0"/>
    <x v="3"/>
    <s v="PENGUSULAN DTKS"/>
    <m/>
  </r>
  <r>
    <x v="0"/>
    <s v="1212010312190004"/>
    <s v="3218210909600002"/>
    <x v="0"/>
    <s v="BONAR SIMANGUNSONG"/>
    <x v="0"/>
    <s v="LANGKAT SALAPIAN"/>
    <s v="09/09/60"/>
    <x v="1"/>
    <x v="0"/>
    <x v="1"/>
    <x v="3"/>
    <s v="PENGUSULAN DTKS"/>
    <m/>
  </r>
  <r>
    <x v="0"/>
    <s v="1212010312190004"/>
    <s v="3275014505710001"/>
    <x v="1"/>
    <s v="SURATI LIDYA"/>
    <x v="1"/>
    <s v="SURAKARTA"/>
    <s v="5/05/71"/>
    <x v="35"/>
    <x v="5"/>
    <x v="0"/>
    <x v="4"/>
    <m/>
    <m/>
  </r>
  <r>
    <x v="0"/>
    <s v="1212010312190004"/>
    <s v="3175081510091002"/>
    <x v="1"/>
    <s v="VALENTINO LYBELTO SIMANGUNSONG"/>
    <x v="0"/>
    <s v="JAKARTA"/>
    <s v="15/10/09"/>
    <x v="13"/>
    <x v="9"/>
    <x v="4"/>
    <x v="7"/>
    <m/>
    <m/>
  </r>
  <r>
    <x v="0"/>
    <s v="1212012601110006"/>
    <s v="1212012307780006"/>
    <x v="0"/>
    <s v="ROBERT MALTUS SITANGGANG"/>
    <x v="0"/>
    <s v="SIBORONG-BORONG"/>
    <s v="23/07/78"/>
    <x v="68"/>
    <x v="14"/>
    <x v="0"/>
    <x v="3"/>
    <s v="1206030032000054"/>
    <m/>
  </r>
  <r>
    <x v="0"/>
    <s v="1212012601110006"/>
    <s v="1212015111830007"/>
    <x v="1"/>
    <s v="NORITA BUTARBUTAR"/>
    <x v="1"/>
    <s v="LUMBAN BISA"/>
    <s v="11/11/83"/>
    <x v="77"/>
    <x v="2"/>
    <x v="0"/>
    <x v="3"/>
    <m/>
    <m/>
  </r>
  <r>
    <x v="0"/>
    <s v="1212012601110006"/>
    <s v="1212016609080006"/>
    <x v="1"/>
    <s v="TASYA ANUGERAH M.SITANGGANG"/>
    <x v="1"/>
    <s v="LUMBAN BULBUL"/>
    <s v="26/09/08"/>
    <x v="41"/>
    <x v="9"/>
    <x v="6"/>
    <x v="7"/>
    <m/>
    <m/>
  </r>
  <r>
    <x v="0"/>
    <s v="1212012601110006"/>
    <s v="1212010906100002"/>
    <x v="1"/>
    <s v="MICHAEL TAMADO N.SITANGGANG"/>
    <x v="0"/>
    <s v="LUMBAN BULBUL"/>
    <s v="09/06/10"/>
    <x v="16"/>
    <x v="9"/>
    <x v="4"/>
    <x v="7"/>
    <m/>
    <m/>
  </r>
  <r>
    <x v="0"/>
    <s v="1212012601110006"/>
    <s v="1212012502130001"/>
    <x v="1"/>
    <s v="STEVEN ADELIO SAPPETUA SITANGGANG"/>
    <x v="0"/>
    <s v="LUMBAN BULBUL"/>
    <s v="25/02/13"/>
    <x v="14"/>
    <x v="3"/>
    <x v="4"/>
    <x v="7"/>
    <m/>
    <m/>
  </r>
  <r>
    <x v="0"/>
    <s v="1212012601110006"/>
    <s v="1212011207140001"/>
    <x v="1"/>
    <s v="MARIO ADELARD SITANGGANG"/>
    <x v="0"/>
    <s v="LUMBAN BULBUL"/>
    <s v="12/07/14"/>
    <x v="4"/>
    <x v="3"/>
    <x v="4"/>
    <x v="7"/>
    <m/>
    <m/>
  </r>
  <r>
    <x v="0"/>
    <s v="1212012407200001"/>
    <s v="3215051901540002"/>
    <x v="0"/>
    <s v="HULMAN SIAHAAN"/>
    <x v="0"/>
    <s v="MEDAN"/>
    <s v="19/01/54"/>
    <x v="60"/>
    <x v="12"/>
    <x v="3"/>
    <x v="3"/>
    <m/>
    <m/>
  </r>
  <r>
    <x v="0"/>
    <s v="1212012407200001"/>
    <s v="3215055502650002"/>
    <x v="1"/>
    <s v="KESIANA NAPITUPULU"/>
    <x v="1"/>
    <s v="MEDAN"/>
    <s v="15/02/65"/>
    <x v="25"/>
    <x v="11"/>
    <x v="0"/>
    <x v="4"/>
    <m/>
    <m/>
  </r>
  <r>
    <x v="0"/>
    <s v="1212012407200001"/>
    <s v="3215055808900003"/>
    <x v="1"/>
    <s v="SIMON SIAHAAN"/>
    <x v="1"/>
    <s v="MEDAN"/>
    <s v="18/08/90"/>
    <x v="2"/>
    <x v="1"/>
    <x v="0"/>
    <x v="6"/>
    <m/>
    <m/>
  </r>
  <r>
    <x v="0"/>
    <s v="1212012407200001"/>
    <s v="3215051001930004"/>
    <x v="1"/>
    <s v="KRISTIAN ORLANDO SIAHAAN"/>
    <x v="0"/>
    <s v="CILEGON"/>
    <s v="10/01/93"/>
    <x v="42"/>
    <x v="10"/>
    <x v="0"/>
    <x v="6"/>
    <m/>
    <m/>
  </r>
  <r>
    <x v="0"/>
    <s v="1212012407200001"/>
    <s v="3215051001930005"/>
    <x v="1"/>
    <s v="DANIEL ORLANDO SIAHAAN"/>
    <x v="0"/>
    <s v="CILEGON"/>
    <s v="10/01/93"/>
    <x v="42"/>
    <x v="10"/>
    <x v="0"/>
    <x v="3"/>
    <m/>
    <m/>
  </r>
  <r>
    <x v="0"/>
    <s v="1212012407200001"/>
    <s v="3215054702000002"/>
    <x v="1"/>
    <s v="IRENE TERESIA SIAHAAN"/>
    <x v="1"/>
    <s v="KERAWANG"/>
    <s v="7/02/00"/>
    <x v="47"/>
    <x v="7"/>
    <x v="0"/>
    <x v="3"/>
    <m/>
    <m/>
  </r>
  <r>
    <x v="0"/>
    <s v="1212012109160003"/>
    <s v="1271091901660001"/>
    <x v="0"/>
    <s v="HOTMAN SIMANGUNSONG"/>
    <x v="0"/>
    <s v="BALIGE"/>
    <s v="19/01/66"/>
    <x v="38"/>
    <x v="11"/>
    <x v="0"/>
    <x v="3"/>
    <s v="1206030032000035"/>
    <m/>
  </r>
  <r>
    <x v="0"/>
    <s v="1212012109160003"/>
    <s v="1271094506780011"/>
    <x v="1"/>
    <s v="RUT YANA HUTAGAOL"/>
    <x v="1"/>
    <s v="BEKASI"/>
    <s v="5/06/78"/>
    <x v="68"/>
    <x v="14"/>
    <x v="0"/>
    <x v="3"/>
    <m/>
    <m/>
  </r>
  <r>
    <x v="0"/>
    <s v="1212012109160003"/>
    <s v="1212015304070003"/>
    <x v="1"/>
    <s v="MERIAM MARISINA SIMANGUNSONG"/>
    <x v="1"/>
    <s v="MEDAN"/>
    <s v="13/04/07"/>
    <x v="37"/>
    <x v="8"/>
    <x v="6"/>
    <x v="7"/>
    <m/>
    <m/>
  </r>
  <r>
    <x v="0"/>
    <s v="1212011110120026"/>
    <s v="1212010304790001"/>
    <x v="0"/>
    <s v="ALDO MORO SIMANGUNSONG"/>
    <x v="0"/>
    <s v="JAKARTA"/>
    <s v="03/04/79"/>
    <x v="62"/>
    <x v="14"/>
    <x v="0"/>
    <x v="3"/>
    <s v="1206030032000067"/>
    <m/>
  </r>
  <r>
    <x v="0"/>
    <s v="1212011110120026"/>
    <s v="1212015503800006"/>
    <x v="1"/>
    <s v="RUTH D.Y.LUMBAN GAOL"/>
    <x v="1"/>
    <s v="BALIGE"/>
    <s v="15/03/80"/>
    <x v="34"/>
    <x v="14"/>
    <x v="3"/>
    <x v="3"/>
    <m/>
    <m/>
  </r>
  <r>
    <x v="0"/>
    <s v="1212011110120026"/>
    <s v="1212016611080006"/>
    <x v="1"/>
    <s v="NIDYA PUTRI ALMORO SIMANGUNSONG"/>
    <x v="1"/>
    <s v="LUMBAN BULBUL"/>
    <s v="26/11/08"/>
    <x v="41"/>
    <x v="9"/>
    <x v="6"/>
    <x v="7"/>
    <m/>
    <m/>
  </r>
  <r>
    <x v="0"/>
    <s v="1212011110120026"/>
    <s v="1212014612130001"/>
    <x v="1"/>
    <s v="CLARISSA THEODORA ALMORO S."/>
    <x v="1"/>
    <s v="LUMBAN BULBUL"/>
    <s v="6/12/13"/>
    <x v="14"/>
    <x v="3"/>
    <x v="4"/>
    <x v="7"/>
    <m/>
    <m/>
  </r>
  <r>
    <x v="0"/>
    <s v="1212011110120026"/>
    <s v="1212010202160003"/>
    <x v="1"/>
    <s v="SABAM SIMANGUNSONG"/>
    <x v="0"/>
    <s v="BALIGE"/>
    <s v="02/02/16"/>
    <x v="59"/>
    <x v="3"/>
    <x v="5"/>
    <x v="5"/>
    <m/>
    <m/>
  </r>
  <r>
    <x v="0"/>
    <s v="1212011110120026"/>
    <s v="1218021308040001"/>
    <x v="1"/>
    <s v="LEON TRUEMAN TAMBUNAN"/>
    <x v="0"/>
    <s v="BALIGE"/>
    <s v="13/08/04"/>
    <x v="11"/>
    <x v="8"/>
    <x v="2"/>
    <x v="7"/>
    <m/>
    <m/>
  </r>
  <r>
    <x v="0"/>
    <s v="1212011507110002"/>
    <s v="1212012808710006"/>
    <x v="0"/>
    <s v="RIPSON SAHATA PANDIANGAN"/>
    <x v="0"/>
    <s v="LUMBAN BULBUL"/>
    <s v="28/08/71"/>
    <x v="35"/>
    <x v="5"/>
    <x v="0"/>
    <x v="2"/>
    <s v="1206030032000034"/>
    <m/>
  </r>
  <r>
    <x v="0"/>
    <s v="1212011507110002"/>
    <s v="1212014503690001"/>
    <x v="1"/>
    <s v="CORRY TINURBAYA SIBURIAN"/>
    <x v="1"/>
    <s v="LUMBAN BULBUL"/>
    <s v="5/03/69"/>
    <x v="56"/>
    <x v="5"/>
    <x v="2"/>
    <x v="2"/>
    <m/>
    <m/>
  </r>
  <r>
    <x v="0"/>
    <s v="1212011507110002"/>
    <s v="1212017101940003"/>
    <x v="1"/>
    <s v="MENTARI RIONENGSI PANDIANGAN"/>
    <x v="1"/>
    <s v="LUMBAN BULBUL"/>
    <s v="31/01/94"/>
    <x v="33"/>
    <x v="10"/>
    <x v="0"/>
    <x v="3"/>
    <m/>
    <m/>
  </r>
  <r>
    <x v="0"/>
    <s v="1212011507110002"/>
    <s v="1212015605850004"/>
    <x v="1"/>
    <s v="MEI NOVELIA PANDIANGAN"/>
    <x v="1"/>
    <s v="LUMBAN BULBUL"/>
    <s v="16/05/85"/>
    <x v="19"/>
    <x v="2"/>
    <x v="0"/>
    <x v="6"/>
    <m/>
    <m/>
  </r>
  <r>
    <x v="0"/>
    <s v="1212011507110002"/>
    <s v="1212011506970004"/>
    <x v="1"/>
    <s v="GITO LASRO PANDIANGAN"/>
    <x v="0"/>
    <s v="LUMBAN BULBUL"/>
    <s v="15/06/97"/>
    <x v="26"/>
    <x v="10"/>
    <x v="0"/>
    <x v="6"/>
    <m/>
    <m/>
  </r>
  <r>
    <x v="0"/>
    <s v="1212011507110002"/>
    <s v="1212011802000002"/>
    <x v="1"/>
    <s v="PEBRI RAMUDA PANDIANGAN"/>
    <x v="0"/>
    <s v="LUMBAN BULBUL"/>
    <s v="18/02/00"/>
    <x v="47"/>
    <x v="7"/>
    <x v="0"/>
    <x v="18"/>
    <m/>
    <m/>
  </r>
  <r>
    <x v="0"/>
    <s v="1212011507110002"/>
    <s v="1212013012020001"/>
    <x v="1"/>
    <s v="CHARLOS MARUDIN PANDIANGAN"/>
    <x v="0"/>
    <s v="LUMBAN BULBUL"/>
    <s v="30/12/02"/>
    <x v="10"/>
    <x v="8"/>
    <x v="0"/>
    <x v="7"/>
    <m/>
    <m/>
  </r>
  <r>
    <x v="0"/>
    <s v="1212011507110002"/>
    <s v="1212012807050001"/>
    <x v="1"/>
    <s v="SALMAN PAUL JULYANTO PANDIANGAN"/>
    <x v="0"/>
    <s v="LUMBAN BULBUL"/>
    <s v="28/07/05"/>
    <x v="75"/>
    <x v="8"/>
    <x v="2"/>
    <x v="7"/>
    <m/>
    <m/>
  </r>
  <r>
    <x v="0"/>
    <s v="1212012905200026"/>
    <s v="1271091005760001"/>
    <x v="0"/>
    <s v="PANCA ROMULUS SIMANGUNSONG"/>
    <x v="0"/>
    <s v="MEDAN"/>
    <s v="10/05/76"/>
    <x v="53"/>
    <x v="6"/>
    <x v="0"/>
    <x v="3"/>
    <s v="PENGUSULAN DTKS"/>
    <m/>
  </r>
  <r>
    <x v="0"/>
    <s v="1212011510120012"/>
    <s v="1201030102750007"/>
    <x v="0"/>
    <s v="RONIANTO SIMANGUNSONG"/>
    <x v="0"/>
    <s v="BALIGE"/>
    <s v="01/02/75"/>
    <x v="57"/>
    <x v="6"/>
    <x v="2"/>
    <x v="2"/>
    <s v="1206030032000027"/>
    <m/>
  </r>
  <r>
    <x v="0"/>
    <s v="1212011510120012"/>
    <s v="1201034609810001"/>
    <x v="1"/>
    <s v="MAWANTI MARBUN"/>
    <x v="1"/>
    <s v="SORKAM"/>
    <s v="6/09/81"/>
    <x v="63"/>
    <x v="14"/>
    <x v="0"/>
    <x v="3"/>
    <m/>
    <m/>
  </r>
  <r>
    <x v="0"/>
    <s v="1212011510120012"/>
    <s v="1201036401030001"/>
    <x v="1"/>
    <s v="ARTAULI SIMANGUNSONG"/>
    <x v="1"/>
    <s v="SIBOLGA"/>
    <s v="24/01/03"/>
    <x v="10"/>
    <x v="8"/>
    <x v="0"/>
    <x v="7"/>
    <m/>
    <m/>
  </r>
  <r>
    <x v="0"/>
    <s v="1212011510120012"/>
    <s v="1201032811050003"/>
    <x v="1"/>
    <s v="REINALD MARULAM SIMANGUNSONG"/>
    <x v="0"/>
    <s v="SIBOLGA"/>
    <s v="28/11/05"/>
    <x v="75"/>
    <x v="8"/>
    <x v="6"/>
    <x v="7"/>
    <m/>
    <m/>
  </r>
  <r>
    <x v="0"/>
    <s v="1212011112070051"/>
    <s v="1212011704770001"/>
    <x v="0"/>
    <s v="ADIL MAKMUR SIMANGUNSONG"/>
    <x v="0"/>
    <s v="LUMBAN BULBUL"/>
    <s v="17/04/77"/>
    <x v="73"/>
    <x v="6"/>
    <x v="6"/>
    <x v="2"/>
    <s v="1206030032000016"/>
    <m/>
  </r>
  <r>
    <x v="0"/>
    <s v="1212011112070051"/>
    <s v="1212014811750001"/>
    <x v="1"/>
    <s v="LISDA SIMAREMARE"/>
    <x v="1"/>
    <s v="BUNTU RAJA"/>
    <s v="8/11/75"/>
    <x v="57"/>
    <x v="6"/>
    <x v="2"/>
    <x v="2"/>
    <m/>
    <m/>
  </r>
  <r>
    <x v="0"/>
    <s v="1212011112070051"/>
    <s v="1212016607040001"/>
    <x v="1"/>
    <s v="DEBORA LAUDIA SIMANGUNSONG"/>
    <x v="1"/>
    <s v="LUMBAN BULBUL"/>
    <s v="26/07/04"/>
    <x v="11"/>
    <x v="8"/>
    <x v="2"/>
    <x v="7"/>
    <m/>
    <m/>
  </r>
  <r>
    <x v="0"/>
    <s v="1212011112070051"/>
    <s v="1212014604060001"/>
    <x v="1"/>
    <s v="GIOVANITA SIMANGUNSONG"/>
    <x v="1"/>
    <s v="LUMBAN BULBUL"/>
    <s v="6/04/06"/>
    <x v="12"/>
    <x v="8"/>
    <x v="2"/>
    <x v="7"/>
    <m/>
    <m/>
  </r>
  <r>
    <x v="0"/>
    <s v="1212011112070051"/>
    <s v="1212014608100002"/>
    <x v="1"/>
    <s v="NIKITA SIMANGUNSONG"/>
    <x v="1"/>
    <s v="LUMBAN BULBUL"/>
    <s v="6/08/10"/>
    <x v="16"/>
    <x v="9"/>
    <x v="4"/>
    <x v="7"/>
    <m/>
    <m/>
  </r>
  <r>
    <x v="0"/>
    <s v="1212011112070051"/>
    <s v="1212010707130002"/>
    <x v="1"/>
    <s v="WILLIAM SIMANGUNSONG"/>
    <x v="0"/>
    <s v="LUMBAN BULBUL"/>
    <s v="07/07/13"/>
    <x v="14"/>
    <x v="3"/>
    <x v="4"/>
    <x v="7"/>
    <m/>
    <m/>
  </r>
  <r>
    <x v="0"/>
    <s v="1212012503190003"/>
    <s v="1212011907690002"/>
    <x v="0"/>
    <s v="GOMGOM ARITONANG"/>
    <x v="0"/>
    <s v="MUARA"/>
    <s v="19/07/69"/>
    <x v="56"/>
    <x v="5"/>
    <x v="6"/>
    <x v="2"/>
    <m/>
    <m/>
  </r>
  <r>
    <x v="0"/>
    <s v="1212012103190003"/>
    <s v="6474021201860001"/>
    <x v="0"/>
    <s v="FREDDY BUDIMAN SIMANGUNSONG"/>
    <x v="0"/>
    <s v="BINJAI"/>
    <s v="12/01/86"/>
    <x v="3"/>
    <x v="2"/>
    <x v="0"/>
    <x v="3"/>
    <m/>
    <m/>
  </r>
  <r>
    <x v="0"/>
    <s v="1212012103190003"/>
    <s v="1277027005820003"/>
    <x v="1"/>
    <s v="YOSSY RICKAWATI"/>
    <x v="1"/>
    <s v="TARUTUNG"/>
    <s v="30/05/82"/>
    <x v="64"/>
    <x v="14"/>
    <x v="0"/>
    <x v="4"/>
    <m/>
    <m/>
  </r>
  <r>
    <x v="0"/>
    <s v="1212012103190003"/>
    <s v="1277025210130002"/>
    <x v="1"/>
    <s v="NAYSILLA NANDITA PUTRI"/>
    <x v="1"/>
    <s v="BINJAI"/>
    <s v="12/10/13"/>
    <x v="14"/>
    <x v="3"/>
    <x v="4"/>
    <x v="7"/>
    <m/>
    <m/>
  </r>
  <r>
    <x v="0"/>
    <s v="1212012103190003"/>
    <s v="1212016812140002"/>
    <x v="1"/>
    <s v="JESSICA AMANDA"/>
    <x v="1"/>
    <s v="BALIGE"/>
    <s v="28/12/14"/>
    <x v="28"/>
    <x v="3"/>
    <x v="4"/>
    <x v="5"/>
    <m/>
    <m/>
  </r>
  <r>
    <x v="0"/>
    <s v="1212012103190003"/>
    <s v="1277025306130006"/>
    <x v="1"/>
    <s v="MICHAILA CRISTIANI"/>
    <x v="1"/>
    <s v="PADANG SIDEMPUAN"/>
    <s v="13/06/13"/>
    <x v="14"/>
    <x v="3"/>
    <x v="4"/>
    <x v="7"/>
    <m/>
    <m/>
  </r>
  <r>
    <x v="0"/>
    <s v="1212010402210003"/>
    <s v="1212010808910004"/>
    <x v="0"/>
    <s v="RAYMON WANAPATI SIMANGUNSONG"/>
    <x v="0"/>
    <s v="BALIGE"/>
    <s v="08/08/91"/>
    <x v="20"/>
    <x v="1"/>
    <x v="2"/>
    <x v="3"/>
    <m/>
    <m/>
  </r>
  <r>
    <x v="0"/>
    <s v="1212010402210003"/>
    <s v="1212016912920002"/>
    <x v="1"/>
    <s v="DESI RIANA SILABAN"/>
    <x v="1"/>
    <s v="BALIGE"/>
    <s v="29/12/92"/>
    <x v="42"/>
    <x v="10"/>
    <x v="0"/>
    <x v="3"/>
    <m/>
    <m/>
  </r>
  <r>
    <x v="0"/>
    <s v="1212011201210002"/>
    <s v="1212012709910002"/>
    <x v="0"/>
    <s v="PUTRA PARULIAN PARDEDE"/>
    <x v="0"/>
    <s v="BALIGE"/>
    <s v="27/09/91"/>
    <x v="20"/>
    <x v="1"/>
    <x v="0"/>
    <x v="6"/>
    <m/>
    <m/>
  </r>
  <r>
    <x v="0"/>
    <s v="1212011308200001"/>
    <s v="3276025001620012"/>
    <x v="0"/>
    <s v="CATHRYNA RUMONDANG BULAN SIMANGUNSONG"/>
    <x v="1"/>
    <s v="MEDAN"/>
    <s v="10/01/62"/>
    <x v="21"/>
    <x v="0"/>
    <x v="8"/>
    <x v="19"/>
    <m/>
    <m/>
  </r>
  <r>
    <x v="0"/>
    <s v="1212011404210009"/>
    <s v="1271096103400001"/>
    <x v="0"/>
    <s v="LUSPERIA SIMANJUNTAK"/>
    <x v="1"/>
    <s v="BALIGE"/>
    <s v="21/03/40"/>
    <x v="67"/>
    <x v="15"/>
    <x v="0"/>
    <x v="10"/>
    <m/>
    <m/>
  </r>
  <r>
    <x v="0"/>
    <s v="1212011202080515"/>
    <s v="1212010204560001"/>
    <x v="0"/>
    <s v="BERTON SIMANGUNSONG"/>
    <x v="0"/>
    <s v="BALIGE"/>
    <s v="02/04/56"/>
    <x v="29"/>
    <x v="12"/>
    <x v="0"/>
    <x v="3"/>
    <m/>
    <m/>
  </r>
  <r>
    <x v="0"/>
    <s v="1212011202080515"/>
    <s v="1212017105600001"/>
    <x v="1"/>
    <s v="MINDO PARDEDE"/>
    <x v="1"/>
    <s v="BALIGE"/>
    <s v="31/05/60"/>
    <x v="1"/>
    <x v="0"/>
    <x v="0"/>
    <x v="4"/>
    <m/>
    <m/>
  </r>
  <r>
    <x v="0"/>
    <s v="1212011202080515"/>
    <s v="1212015402140001"/>
    <x v="1"/>
    <s v="KHERIL TAMPUBOLON"/>
    <x v="1"/>
    <s v="MEDAN"/>
    <s v="14/02/14"/>
    <x v="4"/>
    <x v="3"/>
    <x v="5"/>
    <x v="5"/>
    <m/>
    <m/>
  </r>
  <r>
    <x v="0"/>
    <s v="1212012505210004"/>
    <s v="1216052307860001"/>
    <x v="0"/>
    <s v="LEWI TULUS SIMAMORA"/>
    <x v="0"/>
    <s v="LAUMIL"/>
    <s v="23/07/86"/>
    <x v="3"/>
    <x v="2"/>
    <x v="0"/>
    <x v="3"/>
    <m/>
    <m/>
  </r>
  <r>
    <x v="0"/>
    <s v="1212012505210004"/>
    <s v="1212014401910001"/>
    <x v="1"/>
    <s v="MONALISA SIMANGUNSONG"/>
    <x v="1"/>
    <s v="LUMBAN BULBUL"/>
    <s v="4/01/91"/>
    <x v="20"/>
    <x v="1"/>
    <x v="0"/>
    <x v="3"/>
    <m/>
    <m/>
  </r>
  <r>
    <x v="0"/>
    <s v="1212011602210009"/>
    <s v="1212012901790002"/>
    <x v="0"/>
    <s v="HORAS SIMANGUNSONG"/>
    <x v="0"/>
    <s v="LUMBAN BULBUL"/>
    <s v="29/01/79"/>
    <x v="62"/>
    <x v="14"/>
    <x v="0"/>
    <x v="3"/>
    <m/>
    <m/>
  </r>
  <r>
    <x v="0"/>
    <s v="1212010309200010"/>
    <s v="3275105910760006"/>
    <x v="0"/>
    <s v="ALORIDA SIMANGUNSONG"/>
    <x v="1"/>
    <s v="KOTA CANE"/>
    <s v="19/10/76"/>
    <x v="53"/>
    <x v="6"/>
    <x v="0"/>
    <x v="4"/>
    <m/>
    <m/>
  </r>
  <r>
    <x v="0"/>
    <s v="1212010309200010"/>
    <s v="3275104403050006"/>
    <x v="1"/>
    <s v="LOVITA SARI GIRSANG"/>
    <x v="1"/>
    <s v="PEMATANG SIANTAR"/>
    <s v="4/03/05"/>
    <x v="75"/>
    <x v="8"/>
    <x v="2"/>
    <x v="7"/>
    <m/>
    <m/>
  </r>
  <r>
    <x v="0"/>
    <s v="1212010309200010"/>
    <s v="3275105005060006"/>
    <x v="1"/>
    <s v="SONIA REMAI PUTRI GIRSANG"/>
    <x v="1"/>
    <s v="PEMATANG SIANTAR"/>
    <s v="10/05/06"/>
    <x v="12"/>
    <x v="8"/>
    <x v="2"/>
    <x v="7"/>
    <m/>
    <m/>
  </r>
  <r>
    <x v="0"/>
    <s v="1212011805210003"/>
    <s v="1901011210900004"/>
    <x v="0"/>
    <s v="IVAN RICARDO TAMPUBOLON"/>
    <x v="0"/>
    <s v="BALIGE"/>
    <s v="12/10/90"/>
    <x v="2"/>
    <x v="1"/>
    <x v="0"/>
    <x v="3"/>
    <m/>
    <m/>
  </r>
  <r>
    <x v="0"/>
    <s v="1212011702220001"/>
    <s v="1212011008950002"/>
    <x v="0"/>
    <s v="SIMON FREDDI SIMANGUNSONG"/>
    <x v="0"/>
    <s v="LUMBAN BULBUL"/>
    <s v="10/08/95"/>
    <x v="23"/>
    <x v="10"/>
    <x v="0"/>
    <x v="3"/>
    <m/>
    <m/>
  </r>
  <r>
    <x v="0"/>
    <s v="1212011702220001"/>
    <s v="1212016006980003"/>
    <x v="1"/>
    <s v="ROLES HUTAGAOL"/>
    <x v="1"/>
    <s v="BALIGE"/>
    <d v="1998-06-20T00:00:00"/>
    <x v="46"/>
    <x v="7"/>
    <x v="0"/>
    <x v="4"/>
    <m/>
    <m/>
  </r>
  <r>
    <x v="0"/>
    <s v="1212011002220005"/>
    <s v="1217040511860001"/>
    <x v="0"/>
    <s v="JESTON GULTOM"/>
    <x v="0"/>
    <s v="SIPARUNGGU"/>
    <d v="1986-11-05T00:00:00"/>
    <x v="3"/>
    <x v="2"/>
    <x v="0"/>
    <x v="3"/>
    <m/>
    <m/>
  </r>
  <r>
    <x v="0"/>
    <s v="1212011002220005"/>
    <s v="3215055802890001"/>
    <x v="1"/>
    <s v="MARIA SIAHAAN"/>
    <x v="1"/>
    <s v="MEDAN"/>
    <d v="1989-02-15T00:00:00"/>
    <x v="18"/>
    <x v="1"/>
    <x v="0"/>
    <x v="4"/>
    <m/>
    <m/>
  </r>
  <r>
    <x v="0"/>
    <s v="1212011002220005"/>
    <s v="1212012505190001"/>
    <x v="1"/>
    <s v="ADRIELL FIDELIS GULTOM"/>
    <x v="0"/>
    <s v="BALIGE"/>
    <d v="2019-05-25T00:00:00"/>
    <x v="6"/>
    <x v="4"/>
    <x v="5"/>
    <x v="5"/>
    <m/>
    <m/>
  </r>
  <r>
    <x v="0"/>
    <s v="1212012511210001"/>
    <s v="1212010511730001"/>
    <x v="0"/>
    <s v="RICHARD JOSHAFAT SITUMORANG"/>
    <x v="0"/>
    <s v="MEDAN"/>
    <d v="1972-11-05T00:00:00"/>
    <x v="15"/>
    <x v="5"/>
    <x v="0"/>
    <x v="3"/>
    <m/>
    <m/>
  </r>
  <r>
    <x v="0"/>
    <s v="1212012511210001"/>
    <s v="121201481174001"/>
    <x v="1"/>
    <s v="BERLIANA NAINGGOLAN"/>
    <x v="1"/>
    <s v="P. SIDEMPUAN"/>
    <d v="1974-01-03T00:00:00"/>
    <x v="8"/>
    <x v="6"/>
    <x v="0"/>
    <x v="4"/>
    <m/>
    <m/>
  </r>
  <r>
    <x v="0"/>
    <s v="1212012511210001"/>
    <s v="1212012810030002"/>
    <x v="1"/>
    <s v="FELIX ALEXANDRO NESTA SITUMORANG"/>
    <x v="0"/>
    <s v="BALIGE"/>
    <d v="2003-10-28T00:00:00"/>
    <x v="10"/>
    <x v="8"/>
    <x v="2"/>
    <x v="20"/>
    <m/>
    <m/>
  </r>
  <r>
    <x v="0"/>
    <s v="1212012511210001"/>
    <s v="1212015708040001"/>
    <x v="1"/>
    <s v="CINTIA SANDRA DIGORA SITUMORANG"/>
    <x v="1"/>
    <s v="BALIGE"/>
    <d v="2004-08-17T00:00:00"/>
    <x v="11"/>
    <x v="8"/>
    <x v="2"/>
    <x v="7"/>
    <m/>
    <m/>
  </r>
  <r>
    <x v="0"/>
    <s v="1212012511210001"/>
    <s v="1212015811070001"/>
    <x v="1"/>
    <s v="SHEILA JOLIN A. SITUMORANG"/>
    <x v="1"/>
    <s v="BALIGE"/>
    <d v="2007-11-18T00:00:00"/>
    <x v="37"/>
    <x v="8"/>
    <x v="6"/>
    <x v="7"/>
    <m/>
    <m/>
  </r>
  <r>
    <x v="0"/>
    <s v="1212010410160003"/>
    <s v="1212014408860004"/>
    <x v="0"/>
    <s v="RICA  FANCE SIMANGUNSONG"/>
    <x v="1"/>
    <s v="BALIGE"/>
    <d v="1986-08-04T00:00:00"/>
    <x v="3"/>
    <x v="2"/>
    <x v="0"/>
    <x v="3"/>
    <m/>
    <m/>
  </r>
  <r>
    <x v="0"/>
    <s v="1212010410160003"/>
    <s v="1212015708080001"/>
    <x v="1"/>
    <s v="JESICA RIANTY SYALOM"/>
    <x v="1"/>
    <s v="BALIGE"/>
    <d v="2008-08-17T00:00:00"/>
    <x v="41"/>
    <x v="9"/>
    <x v="6"/>
    <x v="7"/>
    <m/>
    <m/>
  </r>
  <r>
    <x v="0"/>
    <s v="3172042008100052"/>
    <s v="3172040106920009"/>
    <x v="0"/>
    <s v="LEOKARDO SIMANGUNSONG"/>
    <x v="0"/>
    <s v="LUMBAN BULBUL"/>
    <d v="1992-06-01T00:00:00"/>
    <x v="22"/>
    <x v="1"/>
    <x v="0"/>
    <x v="3"/>
    <m/>
    <m/>
  </r>
  <r>
    <x v="0"/>
    <s v="3172042008100052"/>
    <s v="2171117105919002"/>
    <x v="1"/>
    <s v="LAMBOK SIDABUTAR"/>
    <x v="1"/>
    <s v="PANGGANTUNGAN"/>
    <d v="1991-05-31T00:00:00"/>
    <x v="20"/>
    <x v="1"/>
    <x v="0"/>
    <x v="3"/>
    <m/>
    <m/>
  </r>
  <r>
    <x v="0"/>
    <s v="1212010604210002"/>
    <s v="1212011609870002"/>
    <x v="0"/>
    <s v="DIMPAN SIMANGUNSONG"/>
    <x v="0"/>
    <s v="LUMBAN BULBUL"/>
    <s v="16/09/87"/>
    <x v="30"/>
    <x v="2"/>
    <x v="0"/>
    <x v="3"/>
    <m/>
    <m/>
  </r>
  <r>
    <x v="0"/>
    <s v="1212012507220001"/>
    <s v="2171121909889006"/>
    <x v="0"/>
    <s v="ROCKYANDO BUTAR BUTAR"/>
    <x v="0"/>
    <s v="TAMBUNAN"/>
    <d v="1988-09-19T00:00:00"/>
    <x v="45"/>
    <x v="1"/>
    <x v="0"/>
    <x v="6"/>
    <m/>
    <m/>
  </r>
  <r>
    <x v="0"/>
    <s v="1212012507220001"/>
    <s v="2171125702881001"/>
    <x v="1"/>
    <s v="DEWI SIMANGUNSONG"/>
    <x v="1"/>
    <s v="LUMBAN BULBUL"/>
    <d v="1988-02-17T00:00:00"/>
    <x v="45"/>
    <x v="1"/>
    <x v="0"/>
    <x v="4"/>
    <m/>
    <m/>
  </r>
  <r>
    <x v="0"/>
    <s v="1212012507220001"/>
    <s v="2171126303140001"/>
    <x v="1"/>
    <s v="GISELA NAOMI BUTAR BUTAR"/>
    <x v="1"/>
    <s v="BATAM"/>
    <d v="2014-03-23T00:00:00"/>
    <x v="4"/>
    <x v="3"/>
    <x v="4"/>
    <x v="7"/>
    <m/>
    <m/>
  </r>
  <r>
    <x v="0"/>
    <s v="1212012507220001"/>
    <s v="2171121103210001"/>
    <x v="1"/>
    <s v="DAVID ALFAHRI BUTAR BUTAR"/>
    <x v="0"/>
    <s v="KOTA BATAM"/>
    <d v="2021-03-11T00:00:00"/>
    <x v="78"/>
    <x v="4"/>
    <x v="5"/>
    <x v="5"/>
    <m/>
    <m/>
  </r>
  <r>
    <x v="1"/>
    <s v="1212011105090015"/>
    <s v="1212010510530001"/>
    <x v="0"/>
    <s v="PURBA EDISON NAINGGOLAN"/>
    <x v="0"/>
    <s v="NAINGGOLAN"/>
    <d v="1953-10-05T00:00:00"/>
    <x v="70"/>
    <x v="12"/>
    <x v="0"/>
    <x v="2"/>
    <s v="1206030032000012"/>
    <m/>
  </r>
  <r>
    <x v="1"/>
    <s v="1212011105090015"/>
    <s v="1212016304570001"/>
    <x v="1"/>
    <s v="LINDA SIMANGUNSONG"/>
    <x v="1"/>
    <s v="LUMBAN BULBUL"/>
    <d v="1957-04-23T00:00:00"/>
    <x v="74"/>
    <x v="12"/>
    <x v="2"/>
    <x v="2"/>
    <m/>
    <m/>
  </r>
  <r>
    <x v="1"/>
    <s v="1212011105090015"/>
    <s v="1212014111960003"/>
    <x v="1"/>
    <s v="FITRI SYAHRIFAH NAINGGOLAN"/>
    <x v="1"/>
    <s v="LUMBAN BULBUL"/>
    <d v="1996-11-01T00:00:00"/>
    <x v="50"/>
    <x v="10"/>
    <x v="0"/>
    <x v="20"/>
    <m/>
    <m/>
  </r>
  <r>
    <x v="1"/>
    <s v="1212011105090015"/>
    <s v="1212012603940002"/>
    <x v="1"/>
    <s v="TEDDY SURYADI NAINGGOLAN"/>
    <x v="0"/>
    <s v="LUMBAN BULBUL"/>
    <d v="1994-03-26T00:00:00"/>
    <x v="33"/>
    <x v="10"/>
    <x v="0"/>
    <x v="13"/>
    <m/>
    <m/>
  </r>
  <r>
    <x v="1"/>
    <s v="1212011105090015"/>
    <s v="1212012512060006"/>
    <x v="1"/>
    <s v="REANDY NAINGGOLAN"/>
    <x v="0"/>
    <s v="LUMBAN BULBUL"/>
    <s v="25/12/2006"/>
    <x v="37"/>
    <x v="8"/>
    <x v="2"/>
    <x v="7"/>
    <m/>
    <m/>
  </r>
  <r>
    <x v="1"/>
    <s v="1212011105090015"/>
    <s v="1212010508080003"/>
    <x v="1"/>
    <s v="RAMAL MICHAEL NAINGGOLAN"/>
    <x v="0"/>
    <s v="LUMBAN BULBUL"/>
    <d v="2008-08-05T00:00:00"/>
    <x v="41"/>
    <x v="9"/>
    <x v="4"/>
    <x v="7"/>
    <m/>
    <m/>
  </r>
  <r>
    <x v="1"/>
    <s v="1212011105090015"/>
    <s v="1212010910090001"/>
    <x v="1"/>
    <s v="REIVAN JUSTIN HUGO NAINGGOLAN"/>
    <x v="0"/>
    <s v="LUMBAN BULBUL"/>
    <d v="2009-10-09T00:00:00"/>
    <x v="13"/>
    <x v="9"/>
    <x v="6"/>
    <x v="7"/>
    <m/>
    <m/>
  </r>
  <r>
    <x v="1"/>
    <s v="1212012003190008"/>
    <s v="1212012804880004"/>
    <x v="0"/>
    <s v="HAMZAH NAINGGOLAN"/>
    <x v="0"/>
    <s v="LUMBAN BULBUL"/>
    <d v="1988-04-28T00:00:00"/>
    <x v="45"/>
    <x v="1"/>
    <x v="0"/>
    <x v="3"/>
    <m/>
    <m/>
  </r>
  <r>
    <x v="1"/>
    <s v="1212012003190008"/>
    <s v="1211074910950001"/>
    <x v="1"/>
    <s v="RAHEL SIANTURI"/>
    <x v="1"/>
    <s v="PANDAN"/>
    <d v="1995-10-09T00:00:00"/>
    <x v="23"/>
    <x v="10"/>
    <x v="7"/>
    <x v="4"/>
    <s v="1206030032000104"/>
    <m/>
  </r>
  <r>
    <x v="1"/>
    <s v="1212012003190008"/>
    <s v="1212016105160001"/>
    <x v="1"/>
    <s v="DESHLYANI NAINGGOLAN"/>
    <x v="1"/>
    <s v="BALIGE"/>
    <d v="2016-05-21T00:00:00"/>
    <x v="59"/>
    <x v="3"/>
    <x v="5"/>
    <x v="5"/>
    <m/>
    <m/>
  </r>
  <r>
    <x v="1"/>
    <s v="1212012003190008"/>
    <s v="1212010711180001"/>
    <x v="1"/>
    <s v="STEVEN NAINGGOLAN "/>
    <x v="0"/>
    <s v="BALIGE"/>
    <d v="2018-11-07T00:00:00"/>
    <x v="43"/>
    <x v="4"/>
    <x v="5"/>
    <x v="5"/>
    <m/>
    <m/>
  </r>
  <r>
    <x v="1"/>
    <s v="1212012003190008"/>
    <s v="1212015112210001"/>
    <x v="1"/>
    <s v="FELI AURELSYA NAINGGOLAN"/>
    <x v="1"/>
    <s v="LUMBAN BULBUL"/>
    <d v="2021-12-11T00:00:00"/>
    <x v="78"/>
    <x v="4"/>
    <x v="5"/>
    <x v="5"/>
    <m/>
    <m/>
  </r>
  <r>
    <x v="1"/>
    <s v="1212012603190003"/>
    <s v="1212012308900002"/>
    <x v="0"/>
    <s v="BOY FERRY SIAGIAN"/>
    <x v="0"/>
    <s v="BALIGE"/>
    <d v="1990-08-23T00:00:00"/>
    <x v="2"/>
    <x v="1"/>
    <x v="0"/>
    <x v="3"/>
    <s v="1206030032000099"/>
    <m/>
  </r>
  <r>
    <x v="1"/>
    <s v="1212012603190003"/>
    <s v="1212014405900007"/>
    <x v="1"/>
    <s v="WIDANIATY NAINGGOLAN"/>
    <x v="1"/>
    <s v="HAUMA BANGE"/>
    <d v="1990-05-04T00:00:00"/>
    <x v="2"/>
    <x v="1"/>
    <x v="0"/>
    <x v="3"/>
    <m/>
    <m/>
  </r>
  <r>
    <x v="1"/>
    <s v="1212012603190003"/>
    <s v="1212010403120002"/>
    <x v="1"/>
    <s v="AWAN SIAGIAN"/>
    <x v="0"/>
    <s v="LUMBAN BULBUL"/>
    <d v="2012-03-04T00:00:00"/>
    <x v="17"/>
    <x v="9"/>
    <x v="4"/>
    <x v="7"/>
    <m/>
    <m/>
  </r>
  <r>
    <x v="1"/>
    <s v="1212012603190003"/>
    <s v="1212015206130002"/>
    <x v="1"/>
    <s v="BEATRIK JUANA SIAGIAN"/>
    <x v="1"/>
    <s v="LUMBAN BULBUL"/>
    <d v="2013-06-12T00:00:00"/>
    <x v="14"/>
    <x v="3"/>
    <x v="4"/>
    <x v="7"/>
    <m/>
    <m/>
  </r>
  <r>
    <x v="1"/>
    <s v="1212011201100002"/>
    <s v="1212015903620001"/>
    <x v="0"/>
    <s v="MANUR SIMANGUNSONG"/>
    <x v="1"/>
    <s v="LUMBAN BULBUL"/>
    <d v="1962-03-19T00:00:00"/>
    <x v="21"/>
    <x v="0"/>
    <x v="0"/>
    <x v="2"/>
    <s v="1206030032000110"/>
    <m/>
  </r>
  <r>
    <x v="1"/>
    <s v="1212011201100002"/>
    <s v="3275012803880017"/>
    <x v="1"/>
    <s v="ARDIAN MARPAUNG"/>
    <x v="0"/>
    <s v="SURABAYA"/>
    <d v="1988-03-28T00:00:00"/>
    <x v="45"/>
    <x v="1"/>
    <x v="0"/>
    <x v="6"/>
    <m/>
    <m/>
  </r>
  <r>
    <x v="1"/>
    <s v="1212010708120002"/>
    <s v="1212010202870004"/>
    <x v="0"/>
    <s v="ANGGADA SUGAR MARPAUNG"/>
    <x v="0"/>
    <s v="SURABAYA"/>
    <d v="1987-02-02T00:00:00"/>
    <x v="30"/>
    <x v="2"/>
    <x v="0"/>
    <x v="15"/>
    <m/>
    <m/>
  </r>
  <r>
    <x v="1"/>
    <s v="1212010708120002"/>
    <s v="1272044505850010"/>
    <x v="1"/>
    <s v="VERONIKA SINURAT"/>
    <x v="1"/>
    <s v="MEDAN"/>
    <d v="1985-05-05T00:00:00"/>
    <x v="19"/>
    <x v="2"/>
    <x v="3"/>
    <x v="4"/>
    <m/>
    <m/>
  </r>
  <r>
    <x v="1"/>
    <s v="1212010708120002"/>
    <s v="1212012509170001"/>
    <x v="1"/>
    <s v="PRAJA NAHUM MORA MARPAUNG"/>
    <x v="0"/>
    <s v="LUMBAN BULBUL"/>
    <d v="2017-09-25T00:00:00"/>
    <x v="5"/>
    <x v="3"/>
    <x v="5"/>
    <x v="5"/>
    <m/>
    <m/>
  </r>
  <r>
    <x v="1"/>
    <s v="1212010304180003"/>
    <s v="1212010610740002"/>
    <x v="0"/>
    <s v="RAMHOT MARPAUNG"/>
    <x v="0"/>
    <s v="LUMBAN BULBUL"/>
    <d v="1974-10-06T00:00:00"/>
    <x v="8"/>
    <x v="6"/>
    <x v="0"/>
    <x v="3"/>
    <s v="1206030032000140"/>
    <m/>
  </r>
  <r>
    <x v="1"/>
    <s v="1212010304180003"/>
    <s v="1212014307720001"/>
    <x v="1"/>
    <s v="KONNI RENTI KATRINA SILALAHI"/>
    <x v="1"/>
    <s v="TARUTUNG"/>
    <d v="1972-07-03T00:00:00"/>
    <x v="15"/>
    <x v="5"/>
    <x v="0"/>
    <x v="3"/>
    <m/>
    <m/>
  </r>
  <r>
    <x v="1"/>
    <s v="1212010503090012"/>
    <s v="1212010201610001"/>
    <x v="0"/>
    <s v="JASMAN SIMANGUNSONG"/>
    <x v="0"/>
    <s v="LUMBAN BULBUL"/>
    <d v="1961-01-02T00:00:00"/>
    <x v="0"/>
    <x v="0"/>
    <x v="0"/>
    <x v="2"/>
    <s v="1206030032000128"/>
    <m/>
  </r>
  <r>
    <x v="1"/>
    <s v="1212010503090012"/>
    <s v="1212015505970002"/>
    <x v="1"/>
    <s v="DEWI FORTUNA SIMANGUNSONG"/>
    <x v="1"/>
    <s v="LUMBAN BULBUL"/>
    <d v="1997-05-15T00:00:00"/>
    <x v="26"/>
    <x v="10"/>
    <x v="1"/>
    <x v="6"/>
    <m/>
    <m/>
  </r>
  <r>
    <x v="1"/>
    <s v="1212010503090012"/>
    <s v="1212011501990001"/>
    <x v="1"/>
    <s v="MARTUA SIMANGUNSONG"/>
    <x v="0"/>
    <s v="LUMBAN BULBUL"/>
    <d v="1999-01-15T00:00:00"/>
    <x v="9"/>
    <x v="7"/>
    <x v="2"/>
    <x v="20"/>
    <m/>
    <m/>
  </r>
  <r>
    <x v="1"/>
    <s v="1212010503090012"/>
    <s v="1212015904040001"/>
    <x v="1"/>
    <s v="MULYANA PUTRI SIMANGUNSONG"/>
    <x v="1"/>
    <s v="LUMBAN BULBUL"/>
    <d v="2004-04-19T00:00:00"/>
    <x v="11"/>
    <x v="8"/>
    <x v="2"/>
    <x v="7"/>
    <m/>
    <m/>
  </r>
  <r>
    <x v="1"/>
    <s v="1212011510120023"/>
    <s v="1212011505820001"/>
    <x v="0"/>
    <s v="DEDY JUANDA SIMANGUNSONG"/>
    <x v="0"/>
    <s v="LUMBAN BULBUL"/>
    <d v="1982-10-15T00:00:00"/>
    <x v="64"/>
    <x v="14"/>
    <x v="2"/>
    <x v="2"/>
    <s v="1206030032000076"/>
    <m/>
  </r>
  <r>
    <x v="1"/>
    <s v="1212011510120023"/>
    <s v="1212016204790001"/>
    <x v="1"/>
    <s v="ROSLINA SIRINGORINGO"/>
    <x v="1"/>
    <s v="HOLBUNG"/>
    <d v="1979-04-22T00:00:00"/>
    <x v="62"/>
    <x v="14"/>
    <x v="0"/>
    <x v="2"/>
    <m/>
    <m/>
  </r>
  <r>
    <x v="1"/>
    <s v="1212011510120023"/>
    <s v="1212016604040009"/>
    <x v="1"/>
    <s v="TRESIA SIMANGUNSONG"/>
    <x v="1"/>
    <s v="LUMBAN BULBUL"/>
    <d v="2004-04-26T00:00:00"/>
    <x v="11"/>
    <x v="8"/>
    <x v="2"/>
    <x v="7"/>
    <m/>
    <m/>
  </r>
  <r>
    <x v="1"/>
    <s v="1212011510120023"/>
    <s v="1212010804060002"/>
    <x v="1"/>
    <s v="TOMMY ANDIKA SIMANGUNSONG"/>
    <x v="0"/>
    <s v="LUMBAN BULBUL"/>
    <d v="2006-04-08T00:00:00"/>
    <x v="12"/>
    <x v="8"/>
    <x v="2"/>
    <x v="7"/>
    <m/>
    <m/>
  </r>
  <r>
    <x v="1"/>
    <s v="1212011510120023"/>
    <s v="1212016604080004"/>
    <x v="1"/>
    <s v="TASYA ELIANA SIMANGUNSONG"/>
    <x v="1"/>
    <s v="LUMBAN BULBUL"/>
    <d v="2008-04-26T00:00:00"/>
    <x v="41"/>
    <x v="9"/>
    <x v="4"/>
    <x v="7"/>
    <m/>
    <m/>
  </r>
  <r>
    <x v="1"/>
    <s v="1212011510120023"/>
    <s v="1212014503100002"/>
    <x v="1"/>
    <s v="LASTIUR SIMANGUNSONG"/>
    <x v="1"/>
    <s v="LUMBAN BULBUL"/>
    <d v="2010-03-05T00:00:00"/>
    <x v="16"/>
    <x v="9"/>
    <x v="4"/>
    <x v="7"/>
    <m/>
    <m/>
  </r>
  <r>
    <x v="1"/>
    <s v="1212011510120023"/>
    <s v="1212014308120001"/>
    <x v="1"/>
    <s v="TIARA SIMANGUNSONG"/>
    <x v="1"/>
    <s v="LUMBAN BULBUL"/>
    <d v="2012-08-03T00:00:00"/>
    <x v="17"/>
    <x v="9"/>
    <x v="4"/>
    <x v="7"/>
    <m/>
    <m/>
  </r>
  <r>
    <x v="1"/>
    <s v="1212011510120023"/>
    <s v="1212010608150002"/>
    <x v="1"/>
    <s v="JEREHAN SIMANGUNSONG"/>
    <x v="0"/>
    <s v="LUMBAN BULBUL"/>
    <d v="2015-08-06T00:00:00"/>
    <x v="28"/>
    <x v="3"/>
    <x v="5"/>
    <x v="5"/>
    <m/>
    <m/>
  </r>
  <r>
    <x v="1"/>
    <s v="1212011510120023"/>
    <s v="1212015302170002"/>
    <x v="1"/>
    <s v="ROMIAN SIMANGUNSONG"/>
    <x v="1"/>
    <s v="LUMBAN BULBUL"/>
    <d v="2017-02-13T00:00:00"/>
    <x v="5"/>
    <x v="3"/>
    <x v="5"/>
    <x v="5"/>
    <m/>
    <m/>
  </r>
  <r>
    <x v="1"/>
    <s v="1212011412070010"/>
    <s v="1212011111640002"/>
    <x v="0"/>
    <s v="NELSON MANURUNG"/>
    <x v="0"/>
    <s v="LUMBAN BULBUL"/>
    <d v="1964-11-11T00:00:00"/>
    <x v="44"/>
    <x v="11"/>
    <x v="2"/>
    <x v="6"/>
    <s v="1206030032000011"/>
    <m/>
  </r>
  <r>
    <x v="1"/>
    <s v="1212011412070010"/>
    <s v="1212016303680001"/>
    <x v="1"/>
    <s v="ROSDIANA PARDEDE"/>
    <x v="1"/>
    <s v="TAMBUNAN"/>
    <d v="1968-03-23T00:00:00"/>
    <x v="24"/>
    <x v="5"/>
    <x v="0"/>
    <x v="4"/>
    <m/>
    <m/>
  </r>
  <r>
    <x v="1"/>
    <s v="1212011412070010"/>
    <s v="1212016402960003"/>
    <x v="1"/>
    <s v="DINA PEBRIANTY MANURUNG"/>
    <x v="1"/>
    <s v="LUMBAN BULBUL"/>
    <d v="1997-02-24T00:00:00"/>
    <x v="26"/>
    <x v="10"/>
    <x v="0"/>
    <x v="6"/>
    <m/>
    <m/>
  </r>
  <r>
    <x v="1"/>
    <s v="1212011412070010"/>
    <s v="1212016711030001"/>
    <x v="1"/>
    <s v="GLORIA CAHAYA MANURUNG"/>
    <x v="1"/>
    <s v="LUMBAN BULBUL"/>
    <d v="2002-11-27T00:00:00"/>
    <x v="40"/>
    <x v="7"/>
    <x v="2"/>
    <x v="7"/>
    <m/>
    <m/>
  </r>
  <r>
    <x v="1"/>
    <s v="1212010410120012"/>
    <s v="1212014309740002"/>
    <x v="0"/>
    <s v="RIAMA MARPAUNG"/>
    <x v="1"/>
    <s v="LUMBAN BULBUL"/>
    <d v="1974-09-03T00:00:00"/>
    <x v="8"/>
    <x v="6"/>
    <x v="0"/>
    <x v="2"/>
    <s v="PENGUSULAN DTKS"/>
    <m/>
  </r>
  <r>
    <x v="1"/>
    <s v="1212010410120012"/>
    <s v="1212011011030006"/>
    <x v="1"/>
    <s v="TORI BUDITOMO SIAHAAN"/>
    <x v="0"/>
    <s v="LUMBAN SILINTONG"/>
    <d v="2003-11-10T00:00:00"/>
    <x v="10"/>
    <x v="8"/>
    <x v="2"/>
    <x v="7"/>
    <m/>
    <m/>
  </r>
  <r>
    <x v="1"/>
    <s v="1212011112070022"/>
    <s v="1212011006710001"/>
    <x v="0"/>
    <s v="ANGGIAT PASARIBU"/>
    <x v="0"/>
    <s v="LUMBAN BULBUL"/>
    <d v="1971-06-10T00:00:00"/>
    <x v="35"/>
    <x v="5"/>
    <x v="0"/>
    <x v="2"/>
    <s v="1206030032000098"/>
    <m/>
  </r>
  <r>
    <x v="1"/>
    <s v="1212011112070022"/>
    <s v="1212016501700001"/>
    <x v="1"/>
    <s v="PASTI UDUR SIAHAAN"/>
    <x v="1"/>
    <s v="SERGEI"/>
    <d v="1970-01-25T00:00:00"/>
    <x v="7"/>
    <x v="5"/>
    <x v="0"/>
    <x v="3"/>
    <m/>
    <m/>
  </r>
  <r>
    <x v="1"/>
    <s v="1212011112070022"/>
    <s v="1212011905050002"/>
    <x v="1"/>
    <s v="ALBERT MANIUR PASARIBU"/>
    <x v="0"/>
    <s v="BALIGE"/>
    <d v="2005-05-19T00:00:00"/>
    <x v="75"/>
    <x v="8"/>
    <x v="2"/>
    <x v="7"/>
    <m/>
    <m/>
  </r>
  <r>
    <x v="1"/>
    <s v="1212011112070022"/>
    <s v="1212012209060001"/>
    <x v="1"/>
    <s v="GILBERT PRAYOGA PASARIBU"/>
    <x v="0"/>
    <s v="BALIGE"/>
    <d v="2006-09-22T00:00:00"/>
    <x v="12"/>
    <x v="8"/>
    <x v="2"/>
    <x v="7"/>
    <m/>
    <m/>
  </r>
  <r>
    <x v="1"/>
    <s v="1212012005100002"/>
    <s v="1212015812660002"/>
    <x v="0"/>
    <s v="ROSIDE NABABAN"/>
    <x v="1"/>
    <s v="BANDAR"/>
    <d v="1966-12-18T00:00:00"/>
    <x v="39"/>
    <x v="11"/>
    <x v="6"/>
    <x v="3"/>
    <s v="PENGUSULAN DTKS"/>
    <m/>
  </r>
  <r>
    <x v="1"/>
    <s v="1212012005100002"/>
    <s v="1212010910020003"/>
    <x v="1"/>
    <s v="FORDA PAULUS SIMANGUNSONG"/>
    <x v="0"/>
    <s v="LUMBAN BULBUL"/>
    <d v="2002-10-09T00:00:00"/>
    <x v="40"/>
    <x v="7"/>
    <x v="2"/>
    <x v="7"/>
    <m/>
    <m/>
  </r>
  <r>
    <x v="1"/>
    <s v="1212012005100002"/>
    <s v="1212014604040002"/>
    <x v="1"/>
    <s v="SEFRIA ZEUDISWARA SIMANGUNSONG"/>
    <x v="1"/>
    <s v="LUMBAN BULBUL"/>
    <d v="2004-04-06T00:00:00"/>
    <x v="11"/>
    <x v="8"/>
    <x v="2"/>
    <x v="7"/>
    <m/>
    <m/>
  </r>
  <r>
    <x v="1"/>
    <s v="1212011808090014"/>
    <s v="1212011510510001"/>
    <x v="0"/>
    <s v="RUDDIN PARDEDE"/>
    <x v="0"/>
    <s v="LUMBAN BULBUL"/>
    <d v="1951-10-15T00:00:00"/>
    <x v="55"/>
    <x v="13"/>
    <x v="2"/>
    <x v="2"/>
    <s v="1206030032000141"/>
    <m/>
  </r>
  <r>
    <x v="1"/>
    <s v="1212011808090014"/>
    <s v="1212016205570001"/>
    <x v="1"/>
    <s v="KEBERIA NAINGGOLAN"/>
    <x v="1"/>
    <s v="SAMOSIR"/>
    <d v="1957-05-22T00:00:00"/>
    <x v="74"/>
    <x v="12"/>
    <x v="0"/>
    <x v="2"/>
    <m/>
    <m/>
  </r>
  <r>
    <x v="1"/>
    <s v="1212011808090014"/>
    <s v="1212010703800002"/>
    <x v="1"/>
    <s v="OREGON PARDEDE"/>
    <x v="0"/>
    <s v="LUMBAN BULBUL"/>
    <d v="1980-03-07T00:00:00"/>
    <x v="34"/>
    <x v="14"/>
    <x v="0"/>
    <x v="21"/>
    <m/>
    <m/>
  </r>
  <r>
    <x v="1"/>
    <s v="1212011808090014"/>
    <s v="1212011111810004"/>
    <x v="1"/>
    <s v="ROBIN PARDEDE"/>
    <x v="0"/>
    <s v="LUMBAN BULBUL"/>
    <d v="1981-11-11T00:00:00"/>
    <x v="63"/>
    <x v="14"/>
    <x v="0"/>
    <x v="21"/>
    <m/>
    <m/>
  </r>
  <r>
    <x v="1"/>
    <s v="1212011808090014"/>
    <s v="1212010406830003"/>
    <x v="1"/>
    <s v="PARLIN PARDEDE"/>
    <x v="0"/>
    <s v="LUMBAN BULBUL"/>
    <d v="1983-06-04T00:00:00"/>
    <x v="77"/>
    <x v="2"/>
    <x v="0"/>
    <x v="21"/>
    <m/>
    <m/>
  </r>
  <r>
    <x v="1"/>
    <s v="1212011808090014"/>
    <s v="1212012804860003"/>
    <x v="1"/>
    <s v="HERMAN PARDEDE"/>
    <x v="0"/>
    <s v="LUMBAN BULBUL"/>
    <d v="1986-04-28T00:00:00"/>
    <x v="3"/>
    <x v="2"/>
    <x v="0"/>
    <x v="21"/>
    <m/>
    <m/>
  </r>
  <r>
    <x v="1"/>
    <s v="1212011808090014"/>
    <s v="1212011011930006"/>
    <x v="1"/>
    <s v="DANIEL PARDEDE"/>
    <x v="0"/>
    <s v="LUMBAN BULBUL"/>
    <d v="1993-11-10T00:00:00"/>
    <x v="42"/>
    <x v="10"/>
    <x v="3"/>
    <x v="6"/>
    <m/>
    <m/>
  </r>
  <r>
    <x v="1"/>
    <s v="1212011808090014"/>
    <s v="1212010610950002"/>
    <x v="1"/>
    <s v="BOSTON PARDEDE"/>
    <x v="0"/>
    <s v="LUMBAN BULBUL"/>
    <d v="1995-10-06T00:00:00"/>
    <x v="23"/>
    <x v="10"/>
    <x v="3"/>
    <x v="6"/>
    <m/>
    <m/>
  </r>
  <r>
    <x v="1"/>
    <s v="1212010410190007"/>
    <s v="1212011802810001"/>
    <x v="0"/>
    <s v="RIDO SITUMORANG"/>
    <x v="0"/>
    <s v="LUMBAN BULBUL"/>
    <d v="1981-05-13T00:00:00"/>
    <x v="63"/>
    <x v="14"/>
    <x v="0"/>
    <x v="3"/>
    <s v="PENGUSULAN DTKS"/>
    <m/>
  </r>
  <r>
    <x v="1"/>
    <s v="1212010410190007"/>
    <s v="3275036801830007"/>
    <x v="1"/>
    <s v="DESIMA NAPITUPULU"/>
    <x v="1"/>
    <s v="BALIGE"/>
    <d v="1983-01-28T00:00:00"/>
    <x v="77"/>
    <x v="2"/>
    <x v="3"/>
    <x v="3"/>
    <m/>
    <m/>
  </r>
  <r>
    <x v="1"/>
    <s v="1212010410190007"/>
    <s v="1212010402220001"/>
    <x v="1"/>
    <s v="RAPHAEL SIMON KORINTUS SITUMORANG"/>
    <x v="0"/>
    <s v="BALIGE"/>
    <d v="2022-02-04T00:00:00"/>
    <x v="65"/>
    <x v="4"/>
    <x v="5"/>
    <x v="5"/>
    <m/>
    <m/>
  </r>
  <r>
    <x v="1"/>
    <s v="1212010410120004"/>
    <s v="1271040303690004"/>
    <x v="0"/>
    <s v="JAMES JANNUS MARPUNG"/>
    <x v="0"/>
    <s v="SIALANG BUAH"/>
    <d v="1971-03-03T00:00:00"/>
    <x v="35"/>
    <x v="5"/>
    <x v="0"/>
    <x v="3"/>
    <s v="1206030032000040"/>
    <m/>
  </r>
  <r>
    <x v="1"/>
    <s v="1212010410120004"/>
    <s v="1271044308760003"/>
    <x v="1"/>
    <s v="RELISTA SITINJAK"/>
    <x v="1"/>
    <s v="TJ. MERBOU"/>
    <d v="1976-08-03T00:00:00"/>
    <x v="53"/>
    <x v="6"/>
    <x v="0"/>
    <x v="3"/>
    <m/>
    <m/>
  </r>
  <r>
    <x v="1"/>
    <s v="1212010410120004"/>
    <s v="1271041002980006"/>
    <x v="1"/>
    <s v="DION MARPAUNG"/>
    <x v="0"/>
    <s v="JAKARTA"/>
    <d v="1998-02-10T00:00:00"/>
    <x v="46"/>
    <x v="7"/>
    <x v="0"/>
    <x v="6"/>
    <m/>
    <m/>
  </r>
  <r>
    <x v="1"/>
    <s v="1212010410120004"/>
    <s v="1271045407010004"/>
    <x v="1"/>
    <s v="ANGELINA MARPAUNG"/>
    <x v="1"/>
    <s v="MEDAN"/>
    <d v="2001-07-14T00:00:00"/>
    <x v="27"/>
    <x v="7"/>
    <x v="0"/>
    <x v="6"/>
    <m/>
    <m/>
  </r>
  <r>
    <x v="1"/>
    <s v="1212010410120004"/>
    <s v="1271046104060004"/>
    <x v="1"/>
    <s v="GABRIELA MARPAUNG"/>
    <x v="1"/>
    <s v="MEDAN"/>
    <d v="2006-04-21T00:00:00"/>
    <x v="12"/>
    <x v="8"/>
    <x v="2"/>
    <x v="7"/>
    <m/>
    <m/>
  </r>
  <r>
    <x v="1"/>
    <s v="1212011112070001"/>
    <s v="1212012708830001"/>
    <x v="0"/>
    <s v=" HUMISAR MARPAUNG"/>
    <x v="0"/>
    <s v="BALIGE"/>
    <d v="1983-08-27T00:00:00"/>
    <x v="77"/>
    <x v="2"/>
    <x v="0"/>
    <x v="3"/>
    <s v="1206030032000074"/>
    <m/>
  </r>
  <r>
    <x v="1"/>
    <s v="1212011112070001"/>
    <s v="1212016901820005"/>
    <x v="1"/>
    <s v="NURSAIDA GIRSANG"/>
    <x v="1"/>
    <s v="MEDAN"/>
    <d v="1982-01-21T00:00:00"/>
    <x v="64"/>
    <x v="14"/>
    <x v="0"/>
    <x v="3"/>
    <m/>
    <m/>
  </r>
  <r>
    <x v="1"/>
    <s v="1212011112070001"/>
    <s v="1212011412030001"/>
    <x v="1"/>
    <s v="RAMSES MARPAUNG"/>
    <x v="0"/>
    <s v="LUMBAN BULBUL"/>
    <d v="2003-12-14T00:00:00"/>
    <x v="10"/>
    <x v="8"/>
    <x v="2"/>
    <x v="7"/>
    <m/>
    <m/>
  </r>
  <r>
    <x v="1"/>
    <s v="1212011112070001"/>
    <s v="1212012402070001"/>
    <x v="1"/>
    <s v="CHRISTIAN RIO MARPAUNG"/>
    <x v="0"/>
    <s v="LUMBAN BULBUL"/>
    <d v="2007-02-24T00:00:00"/>
    <x v="37"/>
    <x v="8"/>
    <x v="2"/>
    <x v="7"/>
    <m/>
    <m/>
  </r>
  <r>
    <x v="1"/>
    <s v="1212011112070001"/>
    <s v="1212016009090003"/>
    <x v="1"/>
    <s v="FITRI ANDINI MARPAUNG"/>
    <x v="1"/>
    <s v="LUMBAN BULBUL"/>
    <d v="2009-09-20T00:00:00"/>
    <x v="13"/>
    <x v="9"/>
    <x v="4"/>
    <x v="7"/>
    <m/>
    <m/>
  </r>
  <r>
    <x v="1"/>
    <s v="1212011112070001"/>
    <s v="1212011707200001"/>
    <x v="1"/>
    <s v="ABIAN SAHAT MARPAUNG"/>
    <x v="0"/>
    <s v="BALIGE"/>
    <d v="2020-07-17T00:00:00"/>
    <x v="48"/>
    <x v="4"/>
    <x v="5"/>
    <x v="5"/>
    <m/>
    <m/>
  </r>
  <r>
    <x v="1"/>
    <s v="1212010202100005"/>
    <s v="1212012503710001"/>
    <x v="0"/>
    <s v="HASIHOLAN MARPAUNG"/>
    <x v="0"/>
    <s v="LUMBAN BULBUL"/>
    <d v="1971-03-25T00:00:00"/>
    <x v="35"/>
    <x v="5"/>
    <x v="0"/>
    <x v="3"/>
    <s v="1206030032000030"/>
    <m/>
  </r>
  <r>
    <x v="1"/>
    <s v="1212010202100005"/>
    <s v="1212016208730002"/>
    <x v="1"/>
    <s v="RISMA SIAHAAN"/>
    <x v="1"/>
    <s v="P.SIANTAR"/>
    <d v="1973-08-22T00:00:00"/>
    <x v="36"/>
    <x v="6"/>
    <x v="0"/>
    <x v="4"/>
    <m/>
    <m/>
  </r>
  <r>
    <x v="1"/>
    <s v="1212010202100005"/>
    <s v="1212014202030005"/>
    <x v="1"/>
    <s v="PUTRI SRI DEVI MARPAUNG"/>
    <x v="1"/>
    <s v="LUMBAN BULBUL"/>
    <d v="2003-02-02T00:00:00"/>
    <x v="10"/>
    <x v="8"/>
    <x v="2"/>
    <x v="7"/>
    <m/>
    <m/>
  </r>
  <r>
    <x v="1"/>
    <s v="1212010202100005"/>
    <s v="1212012907040002"/>
    <x v="1"/>
    <s v="ALFONSO MARPAUNG"/>
    <x v="0"/>
    <s v="BALIGE"/>
    <d v="2004-07-29T00:00:00"/>
    <x v="11"/>
    <x v="8"/>
    <x v="2"/>
    <x v="7"/>
    <m/>
    <m/>
  </r>
  <r>
    <x v="1"/>
    <s v="1212010202100005"/>
    <s v="1212012703120003"/>
    <x v="1"/>
    <s v="IMMANUEL MARPAUNG"/>
    <x v="0"/>
    <s v="LUMBAN BULBUL"/>
    <d v="2012-03-27T00:00:00"/>
    <x v="17"/>
    <x v="9"/>
    <x v="4"/>
    <x v="7"/>
    <m/>
    <m/>
  </r>
  <r>
    <x v="1"/>
    <s v="1212012401180002"/>
    <s v="1212016909680002"/>
    <x v="0"/>
    <s v="HETTY SIBAGARIANG"/>
    <x v="1"/>
    <s v="PAKKAT"/>
    <d v="1968-09-29T00:00:00"/>
    <x v="24"/>
    <x v="5"/>
    <x v="0"/>
    <x v="3"/>
    <s v="1206030032000105"/>
    <m/>
  </r>
  <r>
    <x v="1"/>
    <s v="1212012401180002"/>
    <s v="1212012211980001"/>
    <x v="1"/>
    <s v="FRAN EFENDI MARPAUNG"/>
    <x v="0"/>
    <s v="BALIGE"/>
    <d v="1998-11-22T00:00:00"/>
    <x v="46"/>
    <x v="7"/>
    <x v="0"/>
    <x v="6"/>
    <m/>
    <m/>
  </r>
  <r>
    <x v="1"/>
    <s v="1212012401180002"/>
    <s v="1212010809030001"/>
    <x v="1"/>
    <s v="ANTHONI MARPAUNG"/>
    <x v="0"/>
    <s v="LUMBAN BULBUL"/>
    <d v="2003-09-08T00:00:00"/>
    <x v="10"/>
    <x v="8"/>
    <x v="2"/>
    <x v="20"/>
    <m/>
    <m/>
  </r>
  <r>
    <x v="1"/>
    <s v="1212012401180002"/>
    <s v="1212010109060003"/>
    <x v="1"/>
    <s v="RIVAN MARPAUNG"/>
    <x v="0"/>
    <s v="LUMBAN BULBUL"/>
    <d v="2006-09-01T00:00:00"/>
    <x v="12"/>
    <x v="8"/>
    <x v="6"/>
    <x v="7"/>
    <m/>
    <m/>
  </r>
  <r>
    <x v="1"/>
    <s v="1212012401180002"/>
    <s v="1212010612080001"/>
    <x v="1"/>
    <s v="RUBEN NATHANAEL MARPAUNG"/>
    <x v="0"/>
    <s v="LUMBAN BULBUL"/>
    <d v="2008-12-06T00:00:00"/>
    <x v="41"/>
    <x v="9"/>
    <x v="4"/>
    <x v="7"/>
    <m/>
    <m/>
  </r>
  <r>
    <x v="1"/>
    <s v="1212012108090001"/>
    <s v="1212011104600003"/>
    <x v="0"/>
    <s v="UNTOR TIGOR MANGASI MARPAUNG"/>
    <x v="0"/>
    <s v="BALIGE"/>
    <d v="1960-04-11T00:00:00"/>
    <x v="1"/>
    <x v="0"/>
    <x v="0"/>
    <x v="3"/>
    <m/>
    <m/>
  </r>
  <r>
    <x v="1"/>
    <s v="1212012108090001"/>
    <s v="1212015804700002"/>
    <x v="1"/>
    <s v="TETTY FITRIANA HUTAPEA"/>
    <x v="1"/>
    <s v="BALIGE"/>
    <d v="1970-04-18T00:00:00"/>
    <x v="7"/>
    <x v="5"/>
    <x v="0"/>
    <x v="3"/>
    <m/>
    <m/>
  </r>
  <r>
    <x v="1"/>
    <s v="1212012108090001"/>
    <s v="1212013012920002"/>
    <x v="1"/>
    <s v="RICO FRANS MARPAUNG"/>
    <x v="0"/>
    <s v="BALIGE"/>
    <d v="1992-12-30T00:00:00"/>
    <x v="42"/>
    <x v="10"/>
    <x v="2"/>
    <x v="3"/>
    <m/>
    <m/>
  </r>
  <r>
    <x v="1"/>
    <s v="1212012108090001"/>
    <s v="1212014309940003"/>
    <x v="1"/>
    <s v="HELENA T. RANI MAARPUNG"/>
    <x v="1"/>
    <s v="BALIGE"/>
    <d v="1994-09-03T00:00:00"/>
    <x v="33"/>
    <x v="10"/>
    <x v="1"/>
    <x v="6"/>
    <m/>
    <m/>
  </r>
  <r>
    <x v="1"/>
    <s v="1212012108090001"/>
    <s v="1212011709000003"/>
    <x v="1"/>
    <s v="EVAN LEE SAMUEL MARPAUNG"/>
    <x v="0"/>
    <s v="BALIGE"/>
    <d v="2000-09-17T00:00:00"/>
    <x v="47"/>
    <x v="7"/>
    <x v="3"/>
    <x v="7"/>
    <m/>
    <m/>
  </r>
  <r>
    <x v="1"/>
    <s v="1212012511100005"/>
    <s v="1212012910680001"/>
    <x v="0"/>
    <s v="BERLIN MARPAUNG"/>
    <x v="0"/>
    <s v="TAPANULI UTARA"/>
    <d v="1968-10-29T00:00:00"/>
    <x v="24"/>
    <x v="5"/>
    <x v="0"/>
    <x v="3"/>
    <s v="PENGUSULAN DTKS"/>
    <m/>
  </r>
  <r>
    <x v="1"/>
    <s v="1212012511100005"/>
    <s v="1212014204690001"/>
    <x v="1"/>
    <s v="LISFAHMI SIANTURI"/>
    <x v="1"/>
    <s v="BALIGE"/>
    <d v="1969-04-02T00:00:00"/>
    <x v="56"/>
    <x v="5"/>
    <x v="0"/>
    <x v="22"/>
    <m/>
    <m/>
  </r>
  <r>
    <x v="1"/>
    <s v="1212012511100005"/>
    <s v="1212012508040003"/>
    <x v="1"/>
    <s v="RIZKY SAHALA T MARPAUNG"/>
    <x v="0"/>
    <s v="BALIGE"/>
    <d v="2004-08-25T00:00:00"/>
    <x v="11"/>
    <x v="8"/>
    <x v="2"/>
    <x v="7"/>
    <m/>
    <m/>
  </r>
  <r>
    <x v="1"/>
    <s v="1212012511100005"/>
    <s v="1212012809060001"/>
    <x v="1"/>
    <s v="WILLY WAHYU H MARPAUNG"/>
    <x v="0"/>
    <s v="BALIGE"/>
    <d v="2006-09-28T00:00:00"/>
    <x v="12"/>
    <x v="8"/>
    <x v="2"/>
    <x v="7"/>
    <m/>
    <m/>
  </r>
  <r>
    <x v="1"/>
    <s v="1212011205090009"/>
    <s v="1212015504540001"/>
    <x v="0"/>
    <s v="ROSPITA TAMPUBOLON"/>
    <x v="1"/>
    <s v="TIGA DOLOK"/>
    <d v="1954-04-15T00:00:00"/>
    <x v="60"/>
    <x v="12"/>
    <x v="6"/>
    <x v="2"/>
    <m/>
    <m/>
  </r>
  <r>
    <x v="1"/>
    <s v="1212012504180010"/>
    <s v="3271043010830012"/>
    <x v="0"/>
    <s v="GIFMI SIMANJUNTAK"/>
    <x v="0"/>
    <s v="BALIGE"/>
    <d v="1983-10-30T00:00:00"/>
    <x v="77"/>
    <x v="2"/>
    <x v="2"/>
    <x v="21"/>
    <s v="1206030032000103"/>
    <m/>
  </r>
  <r>
    <x v="1"/>
    <s v="1212012504180010"/>
    <s v="1212044811910001"/>
    <x v="1"/>
    <s v="NOVARIA NABABAN"/>
    <x v="1"/>
    <s v="HUTARAJA"/>
    <d v="1991-11-08T00:00:00"/>
    <x v="20"/>
    <x v="1"/>
    <x v="2"/>
    <x v="4"/>
    <m/>
    <m/>
  </r>
  <r>
    <x v="1"/>
    <s v="1212012504180010"/>
    <s v="1212016001190001"/>
    <x v="1"/>
    <s v="JELITA SIMANJUNTAK"/>
    <x v="1"/>
    <s v="PORSEA"/>
    <d v="2019-01-20T00:00:00"/>
    <x v="6"/>
    <x v="4"/>
    <x v="5"/>
    <x v="5"/>
    <m/>
    <m/>
  </r>
  <r>
    <x v="1"/>
    <s v="1212012504180010"/>
    <s v="1212015106200001"/>
    <x v="1"/>
    <s v="SARAFINA Y. SIMANJUNTAK"/>
    <x v="1"/>
    <s v="MEDAN"/>
    <d v="2020-06-11T00:00:00"/>
    <x v="48"/>
    <x v="4"/>
    <x v="5"/>
    <x v="5"/>
    <m/>
    <m/>
  </r>
  <r>
    <x v="1"/>
    <s v="1212010407110002"/>
    <s v="1212015406590001"/>
    <x v="0"/>
    <s v="RUTMINI PARDEDE"/>
    <x v="1"/>
    <s v="LUMBAN SILINTONG"/>
    <d v="1959-06-14T00:00:00"/>
    <x v="51"/>
    <x v="0"/>
    <x v="6"/>
    <x v="2"/>
    <s v="1206030032000004"/>
    <m/>
  </r>
  <r>
    <x v="1"/>
    <s v="1212010407110002"/>
    <s v="1212011001950003"/>
    <x v="1"/>
    <s v="LUKMAN FREMANTO SIMANJUNTAK"/>
    <x v="0"/>
    <s v="LUMBAN BULBUL"/>
    <d v="1995-01-10T00:00:00"/>
    <x v="23"/>
    <x v="10"/>
    <x v="0"/>
    <x v="3"/>
    <m/>
    <m/>
  </r>
  <r>
    <x v="1"/>
    <s v="1212010407110002"/>
    <s v="1212016301010002"/>
    <x v="1"/>
    <s v="PANI SALMA HOTMA SIMANJUNTAK"/>
    <x v="1"/>
    <s v="LUMBAN BULBUL"/>
    <d v="2001-01-23T00:00:00"/>
    <x v="27"/>
    <x v="7"/>
    <x v="0"/>
    <x v="6"/>
    <m/>
    <m/>
  </r>
  <r>
    <x v="1"/>
    <s v="1212012905130001"/>
    <s v="1212011106630003"/>
    <x v="0"/>
    <s v="MAMPE TUA MARPAUNG "/>
    <x v="0"/>
    <s v="LUMBAN BULBUL"/>
    <d v="1963-06-11T00:00:00"/>
    <x v="71"/>
    <x v="11"/>
    <x v="2"/>
    <x v="3"/>
    <s v="1206030032000045"/>
    <m/>
  </r>
  <r>
    <x v="1"/>
    <s v="1212012905130001"/>
    <s v="1212014911660002"/>
    <x v="1"/>
    <s v="ROSMAIDA PANJAITAN"/>
    <x v="1"/>
    <s v="TANJUNG PURA"/>
    <d v="1966-11-09T00:00:00"/>
    <x v="38"/>
    <x v="11"/>
    <x v="2"/>
    <x v="3"/>
    <m/>
    <m/>
  </r>
  <r>
    <x v="1"/>
    <s v="1212012905130001"/>
    <s v="1212011609910007"/>
    <x v="1"/>
    <s v="BUKTI MARPAUNG"/>
    <x v="0"/>
    <s v="LUMBAN BULBUL"/>
    <d v="1991-09-16T00:00:00"/>
    <x v="20"/>
    <x v="1"/>
    <x v="2"/>
    <x v="20"/>
    <m/>
    <m/>
  </r>
  <r>
    <x v="1"/>
    <s v="1212012905130001"/>
    <s v="1212012206090001"/>
    <x v="1"/>
    <s v="JAYA MARPAUNG"/>
    <x v="0"/>
    <s v="BALIGE"/>
    <d v="2009-06-22T00:00:00"/>
    <x v="13"/>
    <x v="9"/>
    <x v="4"/>
    <x v="7"/>
    <m/>
    <m/>
  </r>
  <r>
    <x v="1"/>
    <s v="1212012905130001"/>
    <s v="1212014609120001"/>
    <x v="1"/>
    <s v="INDAH SARI MARPAUNG"/>
    <x v="1"/>
    <s v="BALIGE"/>
    <d v="2012-09-06T00:00:00"/>
    <x v="17"/>
    <x v="9"/>
    <x v="4"/>
    <x v="7"/>
    <m/>
    <m/>
  </r>
  <r>
    <x v="1"/>
    <s v="1212012905130001"/>
    <s v="1212014701130003"/>
    <x v="1"/>
    <s v="GEBY K MARPAUNG"/>
    <x v="1"/>
    <s v="SIGUMPAR"/>
    <d v="2013-01-07T00:00:00"/>
    <x v="14"/>
    <x v="3"/>
    <x v="4"/>
    <x v="7"/>
    <m/>
    <m/>
  </r>
  <r>
    <x v="1"/>
    <s v="1212010112110009"/>
    <s v="1212012012850002"/>
    <x v="0"/>
    <s v="MARUPA MARPAUNG"/>
    <x v="0"/>
    <s v="LUMBAN BULBUL"/>
    <d v="1985-12-20T00:00:00"/>
    <x v="3"/>
    <x v="2"/>
    <x v="0"/>
    <x v="3"/>
    <s v="1206030032000112"/>
    <m/>
  </r>
  <r>
    <x v="1"/>
    <s v="1212010112110009"/>
    <s v="1212016508830004"/>
    <x v="1"/>
    <s v="VERA NURSALAM SINAGA"/>
    <x v="1"/>
    <s v="AEK NATOLU"/>
    <d v="1983-08-25T00:00:00"/>
    <x v="77"/>
    <x v="2"/>
    <x v="0"/>
    <x v="3"/>
    <m/>
    <m/>
  </r>
  <r>
    <x v="1"/>
    <s v="1212010112110009"/>
    <s v="1212014707120001"/>
    <x v="1"/>
    <s v="ISABELA MARPAUNG"/>
    <x v="1"/>
    <s v="BALIGE"/>
    <d v="2012-07-07T00:00:00"/>
    <x v="17"/>
    <x v="9"/>
    <x v="4"/>
    <x v="7"/>
    <m/>
    <m/>
  </r>
  <r>
    <x v="1"/>
    <s v="1212010112110009"/>
    <s v="1212011304210001"/>
    <x v="1"/>
    <s v="DIGOHI A. MARPAUNG"/>
    <x v="0"/>
    <s v="BALIGE"/>
    <d v="2021-04-13T00:00:00"/>
    <x v="78"/>
    <x v="4"/>
    <x v="5"/>
    <x v="5"/>
    <m/>
    <m/>
  </r>
  <r>
    <x v="1"/>
    <s v="1212010112110009"/>
    <s v="1212016206150001"/>
    <x v="1"/>
    <s v="RINI MARPAUNG"/>
    <x v="1"/>
    <s v="BALIGE"/>
    <d v="2015-06-22T00:00:00"/>
    <x v="28"/>
    <x v="3"/>
    <x v="5"/>
    <x v="5"/>
    <m/>
    <m/>
  </r>
  <r>
    <x v="1"/>
    <s v="1212011808100006"/>
    <s v="1212011009600002"/>
    <x v="0"/>
    <s v="SURUNG MARPAUNG"/>
    <x v="0"/>
    <s v="LUMBAN BULBUL"/>
    <d v="1960-09-10T00:00:00"/>
    <x v="1"/>
    <x v="0"/>
    <x v="2"/>
    <x v="3"/>
    <s v="1206030032000075"/>
    <m/>
  </r>
  <r>
    <x v="1"/>
    <s v="1212011808100006"/>
    <s v="1212016112760001"/>
    <x v="1"/>
    <s v="LESTARIA RAJAGUKGUK"/>
    <x v="1"/>
    <s v="HUTAGINJANG"/>
    <d v="1976-12-21T00:00:00"/>
    <x v="73"/>
    <x v="6"/>
    <x v="2"/>
    <x v="2"/>
    <m/>
    <m/>
  </r>
  <r>
    <x v="1"/>
    <s v="1212011808100006"/>
    <s v="1212012811960005"/>
    <x v="1"/>
    <s v="TULUS MARPAUNG"/>
    <x v="0"/>
    <s v="BALIGE"/>
    <d v="1996-11-28T00:00:00"/>
    <x v="50"/>
    <x v="10"/>
    <x v="0"/>
    <x v="23"/>
    <m/>
    <m/>
  </r>
  <r>
    <x v="1"/>
    <s v="1212011808100006"/>
    <s v="1212015907990004"/>
    <x v="1"/>
    <s v="SANTI VERONIKA MARPAUNG"/>
    <x v="1"/>
    <s v="BALIGE"/>
    <d v="1999-07-19T00:00:00"/>
    <x v="9"/>
    <x v="7"/>
    <x v="0"/>
    <x v="7"/>
    <m/>
    <m/>
  </r>
  <r>
    <x v="1"/>
    <s v="1212011808100006"/>
    <s v="1212015907990003"/>
    <x v="1"/>
    <s v="SINTA VERAWATY MARPAUNG"/>
    <x v="1"/>
    <s v="BALIGE"/>
    <d v="1999-07-19T00:00:00"/>
    <x v="9"/>
    <x v="7"/>
    <x v="0"/>
    <x v="7"/>
    <m/>
    <m/>
  </r>
  <r>
    <x v="1"/>
    <s v="121201270810006"/>
    <s v="1212011412640002"/>
    <x v="0"/>
    <s v="PARDOMUAN SIAHAAN"/>
    <x v="0"/>
    <s v="MEAT"/>
    <d v="1964-12-14T00:00:00"/>
    <x v="44"/>
    <x v="11"/>
    <x v="0"/>
    <x v="3"/>
    <s v="PENGUSULAN DTKS"/>
    <m/>
  </r>
  <r>
    <x v="1"/>
    <s v="121201270810006"/>
    <s v="1212015512660002"/>
    <x v="1"/>
    <s v="MEGAWATY MARPAUNG"/>
    <x v="1"/>
    <s v="LUMBAN BULBUL"/>
    <d v="1966-12-15T00:00:00"/>
    <x v="38"/>
    <x v="11"/>
    <x v="0"/>
    <x v="3"/>
    <m/>
    <m/>
  </r>
  <r>
    <x v="1"/>
    <s v="121201270810006"/>
    <s v="1212014106910002"/>
    <x v="1"/>
    <s v="FRETTY SIAHAAN"/>
    <x v="1"/>
    <s v="BALIGE"/>
    <d v="1991-06-01T00:00:00"/>
    <x v="20"/>
    <x v="1"/>
    <x v="0"/>
    <x v="6"/>
    <m/>
    <m/>
  </r>
  <r>
    <x v="1"/>
    <s v="121201270810006"/>
    <s v="1212012205980001"/>
    <x v="1"/>
    <s v="ZIDANI SIAHAAN"/>
    <x v="0"/>
    <s v="BALIGE"/>
    <d v="1998-05-22T00:00:00"/>
    <x v="46"/>
    <x v="7"/>
    <x v="0"/>
    <x v="3"/>
    <m/>
    <m/>
  </r>
  <r>
    <x v="1"/>
    <s v="1212011412070004"/>
    <s v="1212015002640002"/>
    <x v="0"/>
    <s v="DONNA RITA MARPAUNG"/>
    <x v="1"/>
    <s v="LUMBAN BULBUL"/>
    <d v="1964-02-10T00:00:00"/>
    <x v="44"/>
    <x v="11"/>
    <x v="6"/>
    <x v="3"/>
    <s v="1206030032000102"/>
    <m/>
  </r>
  <r>
    <x v="1"/>
    <s v="1212011412070004"/>
    <s v="1212012509910001"/>
    <x v="1"/>
    <s v="DAPOT LEO VRANDO SIREGAR"/>
    <x v="0"/>
    <s v="BALIGE"/>
    <d v="1991-09-25T00:00:00"/>
    <x v="20"/>
    <x v="1"/>
    <x v="2"/>
    <x v="20"/>
    <m/>
    <m/>
  </r>
  <r>
    <x v="1"/>
    <s v="1212015007470050"/>
    <s v="1212015007470001"/>
    <x v="0"/>
    <s v="SINTA SIAHAAN"/>
    <x v="1"/>
    <s v="KOTACANE"/>
    <d v="1947-07-10T00:00:00"/>
    <x v="72"/>
    <x v="16"/>
    <x v="2"/>
    <x v="2"/>
    <s v="1206030032000080"/>
    <m/>
  </r>
  <r>
    <x v="1"/>
    <s v="1212010308110007"/>
    <s v="1212010903770004"/>
    <x v="0"/>
    <s v="JONARA MARPAUNG"/>
    <x v="0"/>
    <s v="LUMBAN BULBUL"/>
    <d v="1977-03-09T00:00:00"/>
    <x v="73"/>
    <x v="6"/>
    <x v="0"/>
    <x v="16"/>
    <s v="1206030032000046"/>
    <m/>
  </r>
  <r>
    <x v="1"/>
    <s v="1212010308110007"/>
    <s v="1212014805830004"/>
    <x v="1"/>
    <s v="ROULINA PASARIBU"/>
    <x v="1"/>
    <s v="BAH GUNUNG"/>
    <d v="1983-05-08T00:00:00"/>
    <x v="77"/>
    <x v="2"/>
    <x v="0"/>
    <x v="4"/>
    <m/>
    <m/>
  </r>
  <r>
    <x v="1"/>
    <s v="1212010308110007"/>
    <s v="1212011810090002"/>
    <x v="1"/>
    <s v="WELLFHIN MINARDO MARPAUNG"/>
    <x v="0"/>
    <s v="LUMBAN BULBUL"/>
    <d v="2009-10-18T00:00:00"/>
    <x v="13"/>
    <x v="9"/>
    <x v="4"/>
    <x v="7"/>
    <m/>
    <m/>
  </r>
  <r>
    <x v="1"/>
    <s v="1212010308110007"/>
    <s v="1212011001110001"/>
    <x v="1"/>
    <s v="KEVIN VOLADO MARPAUNG"/>
    <x v="0"/>
    <s v="LUMBAN BULBUL"/>
    <d v="2011-01-10T00:00:00"/>
    <x v="58"/>
    <x v="9"/>
    <x v="4"/>
    <x v="7"/>
    <m/>
    <m/>
  </r>
  <r>
    <x v="1"/>
    <s v="1212010308110007"/>
    <s v="1212016705120001"/>
    <x v="1"/>
    <s v="NIKEN PLOY MARPAUNG"/>
    <x v="0"/>
    <s v="LUMBAN BULBUL"/>
    <d v="2012-05-27T00:00:00"/>
    <x v="17"/>
    <x v="9"/>
    <x v="4"/>
    <x v="7"/>
    <m/>
    <m/>
  </r>
  <r>
    <x v="1"/>
    <s v="1212010308110007"/>
    <s v="1212012804160001"/>
    <x v="1"/>
    <s v="SANDY DIOPRI MARPAUNG"/>
    <x v="0"/>
    <s v="BINJAI"/>
    <d v="2016-04-28T00:00:00"/>
    <x v="59"/>
    <x v="3"/>
    <x v="5"/>
    <x v="5"/>
    <m/>
    <m/>
  </r>
  <r>
    <x v="1"/>
    <s v="1212010308110007"/>
    <s v="1212014609190002"/>
    <x v="1"/>
    <s v="DICK AULYA MARPAUNG"/>
    <x v="1"/>
    <s v="LUMBAN BULBUL"/>
    <d v="2019-09-06T00:00:00"/>
    <x v="6"/>
    <x v="4"/>
    <x v="5"/>
    <x v="5"/>
    <m/>
    <m/>
  </r>
  <r>
    <x v="1"/>
    <s v="1212010712170003"/>
    <s v="1212015309380001"/>
    <x v="0"/>
    <s v="DAMARIS TAMBUNAN"/>
    <x v="1"/>
    <s v="TAMBUNAN"/>
    <d v="1937-12-15T00:00:00"/>
    <x v="79"/>
    <x v="17"/>
    <x v="6"/>
    <x v="2"/>
    <s v="PENGUSULAN DTKS"/>
    <m/>
  </r>
  <r>
    <x v="1"/>
    <s v="1212011011100003"/>
    <s v="1212015011810003"/>
    <x v="0"/>
    <s v="DEWI RATNA TAMBUNAN"/>
    <x v="1"/>
    <s v="TAMBUNAN"/>
    <d v="1981-11-10T00:00:00"/>
    <x v="63"/>
    <x v="14"/>
    <x v="0"/>
    <x v="3"/>
    <s v="1206030032000033"/>
    <m/>
  </r>
  <r>
    <x v="1"/>
    <s v="1212011011100003"/>
    <s v="1212010307090001"/>
    <x v="1"/>
    <s v="GABRIEL BABTISTA MARPAUNG"/>
    <x v="0"/>
    <s v="BALIGE"/>
    <d v="2009-07-03T00:00:00"/>
    <x v="13"/>
    <x v="9"/>
    <x v="4"/>
    <x v="5"/>
    <m/>
    <m/>
  </r>
  <r>
    <x v="1"/>
    <s v="1212011011100003"/>
    <s v="1212014804130001"/>
    <x v="1"/>
    <s v="GITA GABERIA MARPAUNG"/>
    <x v="1"/>
    <s v="BALIGE"/>
    <d v="2013-04-08T00:00:00"/>
    <x v="14"/>
    <x v="3"/>
    <x v="4"/>
    <x v="5"/>
    <m/>
    <m/>
  </r>
  <r>
    <x v="1"/>
    <s v="121201120180004"/>
    <s v="1212014306640001"/>
    <x v="0"/>
    <s v="LAORINA SIANTURI"/>
    <x v="1"/>
    <s v="PAGARAJI"/>
    <d v="1964-09-03T00:00:00"/>
    <x v="44"/>
    <x v="11"/>
    <x v="0"/>
    <x v="2"/>
    <m/>
    <m/>
  </r>
  <r>
    <x v="1"/>
    <s v="121201120180004"/>
    <s v="1212016808970001"/>
    <x v="1"/>
    <s v="YUSNILA MARPAUNG"/>
    <x v="1"/>
    <s v="LUMBAN BULBUL"/>
    <d v="1997-08-28T00:00:00"/>
    <x v="26"/>
    <x v="10"/>
    <x v="1"/>
    <x v="6"/>
    <m/>
    <m/>
  </r>
  <r>
    <x v="1"/>
    <s v="1212012111180009"/>
    <s v="3215261611900005"/>
    <x v="0"/>
    <s v="ERIK MANAHAN MARPAUNG"/>
    <x v="0"/>
    <s v="LUMBAN BULBUL"/>
    <d v="1990-11-16T00:00:00"/>
    <x v="2"/>
    <x v="1"/>
    <x v="0"/>
    <x v="3"/>
    <m/>
    <m/>
  </r>
  <r>
    <x v="1"/>
    <s v="1212012111180009"/>
    <s v="3215265510890007"/>
    <x v="1"/>
    <s v="RYANTI YUSTINA NABABAN"/>
    <x v="1"/>
    <s v="KARAWANG"/>
    <d v="1989-10-15T00:00:00"/>
    <x v="18"/>
    <x v="1"/>
    <x v="3"/>
    <x v="4"/>
    <m/>
    <m/>
  </r>
  <r>
    <x v="1"/>
    <s v="1212012111180009"/>
    <s v="3215262310140003"/>
    <x v="1"/>
    <s v="GILBERT HAMONANGAN MARPAUNG"/>
    <x v="0"/>
    <s v="KARAWANG"/>
    <d v="2014-10-23T00:00:00"/>
    <x v="4"/>
    <x v="3"/>
    <x v="5"/>
    <x v="5"/>
    <m/>
    <m/>
  </r>
  <r>
    <x v="1"/>
    <s v="1212012111180009"/>
    <s v="3215264704170003"/>
    <x v="1"/>
    <s v="DUMA APRILYA MARPAUNG"/>
    <x v="1"/>
    <s v="KARAWANG"/>
    <d v="2017-04-07T00:00:00"/>
    <x v="5"/>
    <x v="3"/>
    <x v="5"/>
    <x v="5"/>
    <m/>
    <m/>
  </r>
  <r>
    <x v="1"/>
    <s v="1212011503100005"/>
    <s v="1212012904800001"/>
    <x v="0"/>
    <s v="GIBSI MARPAUNG"/>
    <x v="0"/>
    <s v="LUMBAN BULBUL"/>
    <d v="1980-04-29T00:00:00"/>
    <x v="34"/>
    <x v="14"/>
    <x v="0"/>
    <x v="3"/>
    <s v="1206030032000024"/>
    <m/>
  </r>
  <r>
    <x v="1"/>
    <s v="1212011503100005"/>
    <s v="1212015611820002"/>
    <x v="1"/>
    <s v="FRISKA SITORUS"/>
    <x v="1"/>
    <s v="PORSEA"/>
    <d v="1982-11-16T00:00:00"/>
    <x v="64"/>
    <x v="14"/>
    <x v="0"/>
    <x v="3"/>
    <m/>
    <m/>
  </r>
  <r>
    <x v="1"/>
    <s v="1212011503100005"/>
    <s v="1212012111080001"/>
    <x v="1"/>
    <s v="RAJA DECO MARPAUNG"/>
    <x v="0"/>
    <s v="BATAM"/>
    <d v="2008-11-21T00:00:00"/>
    <x v="41"/>
    <x v="9"/>
    <x v="2"/>
    <x v="7"/>
    <m/>
    <m/>
  </r>
  <r>
    <x v="1"/>
    <s v="1212011503100005"/>
    <s v="1212010810090001"/>
    <x v="1"/>
    <s v="ARJUNA S. MARPAUNG"/>
    <x v="0"/>
    <s v="LUMBAN BULBUL"/>
    <d v="2009-10-08T00:00:00"/>
    <x v="13"/>
    <x v="9"/>
    <x v="4"/>
    <x v="7"/>
    <m/>
    <m/>
  </r>
  <r>
    <x v="1"/>
    <s v="1212011503100005"/>
    <s v="1212016010110002"/>
    <x v="1"/>
    <s v="HICCA ANGGUN K. MARPAUNG"/>
    <x v="1"/>
    <s v="LUMBAN BULBUL"/>
    <d v="2011-10-20T00:00:00"/>
    <x v="58"/>
    <x v="9"/>
    <x v="4"/>
    <x v="7"/>
    <m/>
    <m/>
  </r>
  <r>
    <x v="1"/>
    <s v="1212011503100005"/>
    <s v="1212011804160001"/>
    <x v="1"/>
    <s v="ARGA MARPAUNG"/>
    <x v="0"/>
    <s v="BALIGE"/>
    <d v="2016-04-18T00:00:00"/>
    <x v="59"/>
    <x v="3"/>
    <x v="5"/>
    <x v="5"/>
    <m/>
    <m/>
  </r>
  <r>
    <x v="1"/>
    <s v="1212011306160006"/>
    <s v="1212010211770001"/>
    <x v="0"/>
    <s v="ULITUA NAINGGOLAN"/>
    <x v="0"/>
    <s v="LUMBAN BULBUL"/>
    <d v="1977-11-02T00:00:00"/>
    <x v="73"/>
    <x v="6"/>
    <x v="0"/>
    <x v="3"/>
    <s v="PENGUSULAN DTKS"/>
    <m/>
  </r>
  <r>
    <x v="1"/>
    <s v="1212011306160006"/>
    <s v="1207284805860001"/>
    <x v="1"/>
    <s v="MEIKA CHRISTI MARPAUNG"/>
    <x v="1"/>
    <s v="JAKARTA"/>
    <d v="1986-05-08T00:00:00"/>
    <x v="3"/>
    <x v="2"/>
    <x v="0"/>
    <x v="4"/>
    <m/>
    <m/>
  </r>
  <r>
    <x v="1"/>
    <s v="1212011306160006"/>
    <s v="1212011911180001"/>
    <x v="1"/>
    <s v="NATAN JORDAN NAINGGOLAN"/>
    <x v="0"/>
    <s v="PORSEA"/>
    <d v="2018-11-19T00:00:00"/>
    <x v="43"/>
    <x v="4"/>
    <x v="5"/>
    <x v="5"/>
    <m/>
    <m/>
  </r>
  <r>
    <x v="1"/>
    <s v="1212011306160006"/>
    <s v="1212010301220001"/>
    <x v="1"/>
    <s v="JAVIERO XAVIER NAINGGOLAN"/>
    <x v="0"/>
    <s v="BALIGE"/>
    <d v="2022-01-03T00:00:00"/>
    <x v="65"/>
    <x v="4"/>
    <x v="5"/>
    <x v="5"/>
    <s v="1206030032000050"/>
    <m/>
  </r>
  <r>
    <x v="1"/>
    <s v="1212011312070045"/>
    <s v="1212015705420001"/>
    <x v="0"/>
    <s v="ASTILIA SIAHAAN"/>
    <x v="1"/>
    <s v="LONGAT BALIGE"/>
    <d v="1942-05-17T00:00:00"/>
    <x v="52"/>
    <x v="15"/>
    <x v="6"/>
    <x v="2"/>
    <s v="1206030032000050"/>
    <m/>
  </r>
  <r>
    <x v="1"/>
    <s v="1212011112110004"/>
    <s v="1212010802730001"/>
    <x v="0"/>
    <s v="MUNSON MARPAUNG"/>
    <x v="0"/>
    <s v="LUMBAN BULBUL"/>
    <d v="1973-02-08T00:00:00"/>
    <x v="36"/>
    <x v="6"/>
    <x v="0"/>
    <x v="2"/>
    <m/>
    <m/>
  </r>
  <r>
    <x v="1"/>
    <s v="1212011112110004"/>
    <s v="1212014303780002"/>
    <x v="1"/>
    <s v="NELLY SITORUS"/>
    <x v="1"/>
    <s v="LUMBAN SITORUS"/>
    <d v="1978-03-13T00:00:00"/>
    <x v="68"/>
    <x v="14"/>
    <x v="0"/>
    <x v="16"/>
    <m/>
    <m/>
  </r>
  <r>
    <x v="1"/>
    <s v="1212011112110004"/>
    <s v="1212010905060001"/>
    <x v="1"/>
    <s v="CHRISNALDY PUTRA PRATAMA MARPAUNG"/>
    <x v="0"/>
    <s v="LUMBAN BULBUL"/>
    <d v="2006-05-09T00:00:00"/>
    <x v="12"/>
    <x v="8"/>
    <x v="2"/>
    <x v="7"/>
    <m/>
    <m/>
  </r>
  <r>
    <x v="1"/>
    <s v="1212011112110004"/>
    <s v="1212016712070001"/>
    <x v="1"/>
    <s v="INDAH SARI MARPAUNG"/>
    <x v="1"/>
    <s v="LUMBAN BULBUL"/>
    <d v="2007-12-27T00:00:00"/>
    <x v="41"/>
    <x v="9"/>
    <x v="2"/>
    <x v="7"/>
    <m/>
    <m/>
  </r>
  <r>
    <x v="1"/>
    <s v="1212011112110004"/>
    <s v="1212016812100001"/>
    <x v="1"/>
    <s v="SEPANIA RAPMAHITA MARPAUNG"/>
    <x v="1"/>
    <s v="LUMBAN BULBUL"/>
    <d v="2010-12-28T00:00:00"/>
    <x v="58"/>
    <x v="9"/>
    <x v="4"/>
    <x v="7"/>
    <m/>
    <m/>
  </r>
  <r>
    <x v="1"/>
    <s v="1212011112110004"/>
    <s v="1212011202130001"/>
    <x v="1"/>
    <s v="VALENTINO BAGUS MARPAUNG"/>
    <x v="0"/>
    <s v="LUMBAN BULBUL"/>
    <d v="2013-02-12T00:00:00"/>
    <x v="14"/>
    <x v="3"/>
    <x v="4"/>
    <x v="7"/>
    <m/>
    <m/>
  </r>
  <r>
    <x v="1"/>
    <s v="1212011809170008"/>
    <s v="1212014302740001"/>
    <x v="0"/>
    <s v="RIAMA MANURUNG"/>
    <x v="1"/>
    <s v="LUMBAN BULBUL"/>
    <d v="1974-02-03T00:00:00"/>
    <x v="8"/>
    <x v="6"/>
    <x v="0"/>
    <x v="11"/>
    <m/>
    <m/>
  </r>
  <r>
    <x v="1"/>
    <s v="1212011809170008"/>
    <s v="1212015502110002"/>
    <x v="1"/>
    <s v="ROTUA ELIZABETH PASARIBU"/>
    <x v="1"/>
    <s v="BALIGE"/>
    <d v="2011-02-15T00:00:00"/>
    <x v="58"/>
    <x v="9"/>
    <x v="4"/>
    <x v="7"/>
    <s v="1206030032000122"/>
    <m/>
  </r>
  <r>
    <x v="1"/>
    <s v="1212011312070015"/>
    <s v="1212011009540001"/>
    <x v="0"/>
    <s v="TOGAR SIAHAAN"/>
    <x v="0"/>
    <s v="LUMBAN BULBUL"/>
    <d v="1954-09-10T00:00:00"/>
    <x v="60"/>
    <x v="12"/>
    <x v="2"/>
    <x v="3"/>
    <m/>
    <m/>
  </r>
  <r>
    <x v="1"/>
    <s v="1212011312070015"/>
    <s v="1212016903590001"/>
    <x v="1"/>
    <s v="MASDA SIBUEA"/>
    <x v="1"/>
    <s v="LAGUBOTI"/>
    <d v="1959-03-29T00:00:00"/>
    <x v="51"/>
    <x v="0"/>
    <x v="2"/>
    <x v="3"/>
    <m/>
    <m/>
  </r>
  <r>
    <x v="1"/>
    <s v="1212011312070015"/>
    <s v="1212012408030001"/>
    <x v="1"/>
    <s v="FERRY RAHMAT DIANTO SIAHAAN"/>
    <x v="0"/>
    <s v="LUMBAN BULBUL"/>
    <d v="2003-06-24T00:00:00"/>
    <x v="10"/>
    <x v="8"/>
    <x v="2"/>
    <x v="20"/>
    <s v="1206030032000081"/>
    <m/>
  </r>
  <r>
    <x v="1"/>
    <s v="1212011112070034"/>
    <s v="1212012408610001"/>
    <x v="0"/>
    <s v="MARULI MARPAUNG"/>
    <x v="0"/>
    <s v="LUMBAN BULBUL"/>
    <d v="1961-08-24T00:00:00"/>
    <x v="0"/>
    <x v="0"/>
    <x v="0"/>
    <x v="2"/>
    <m/>
    <m/>
  </r>
  <r>
    <x v="1"/>
    <s v="1212011112070034"/>
    <s v="1212015102660003"/>
    <x v="1"/>
    <s v="MAGDALENA TIURMA PURBA"/>
    <x v="1"/>
    <s v="PEA NAJAGAR"/>
    <d v="1966-02-11T00:00:00"/>
    <x v="38"/>
    <x v="11"/>
    <x v="2"/>
    <x v="2"/>
    <m/>
    <m/>
  </r>
  <r>
    <x v="1"/>
    <s v="1212011112070034"/>
    <s v="1212014111030001"/>
    <x v="1"/>
    <s v="GINA SONIA MARPAUNG"/>
    <x v="1"/>
    <s v="LUMBAN BULBUL"/>
    <d v="2003-11-01T00:00:00"/>
    <x v="10"/>
    <x v="8"/>
    <x v="2"/>
    <x v="7"/>
    <m/>
    <m/>
  </r>
  <r>
    <x v="1"/>
    <s v="1212011112070034"/>
    <s v="1212014111030002"/>
    <x v="1"/>
    <s v="GITA SONIA MARPAUNG"/>
    <x v="1"/>
    <s v="LUMBAN BULBUL"/>
    <d v="2003-11-01T00:00:00"/>
    <x v="10"/>
    <x v="8"/>
    <x v="2"/>
    <x v="7"/>
    <m/>
    <m/>
  </r>
  <r>
    <x v="1"/>
    <s v="1212011207110012"/>
    <s v="1212012909750003"/>
    <x v="0"/>
    <s v="PANGIHUTAN RIVALDI MANURUNG"/>
    <x v="0"/>
    <s v="LUMBAN BULBUL"/>
    <d v="1975-09-29T00:00:00"/>
    <x v="57"/>
    <x v="6"/>
    <x v="0"/>
    <x v="11"/>
    <s v="1206030032000070"/>
    <m/>
  </r>
  <r>
    <x v="1"/>
    <s v="1212011207110012"/>
    <s v="1212015902780002"/>
    <x v="1"/>
    <s v="HERLINA JUSRISTI MARPAUNG"/>
    <x v="1"/>
    <s v="P. SIANTAR"/>
    <d v="1978-02-19T00:00:00"/>
    <x v="68"/>
    <x v="14"/>
    <x v="0"/>
    <x v="11"/>
    <m/>
    <m/>
  </r>
  <r>
    <x v="1"/>
    <s v="1212011207110012"/>
    <s v="1212015510020001"/>
    <x v="1"/>
    <s v="AGNES RILILIAN PUNGU MANURUNG"/>
    <x v="1"/>
    <s v="LUMBAN BULBUL"/>
    <d v="2002-10-15T00:00:00"/>
    <x v="40"/>
    <x v="7"/>
    <x v="0"/>
    <x v="20"/>
    <m/>
    <m/>
  </r>
  <r>
    <x v="1"/>
    <s v="1212011207110012"/>
    <s v="1212012101040003"/>
    <x v="1"/>
    <s v="POLIN DIPPOS MANURUNG"/>
    <x v="0"/>
    <s v="LUMBAN BULBUL"/>
    <d v="2004-01-21T00:00:00"/>
    <x v="11"/>
    <x v="8"/>
    <x v="2"/>
    <x v="7"/>
    <m/>
    <m/>
  </r>
  <r>
    <x v="1"/>
    <s v="1212011207110012"/>
    <s v="1212016008080001"/>
    <x v="1"/>
    <s v="HERDI YANTI MANURUNG"/>
    <x v="1"/>
    <s v="LUMBAN BULBUL"/>
    <d v="2008-08-20T00:00:00"/>
    <x v="41"/>
    <x v="9"/>
    <x v="4"/>
    <x v="7"/>
    <m/>
    <m/>
  </r>
  <r>
    <x v="1"/>
    <s v="1212011207110012"/>
    <s v="1212010806100001"/>
    <x v="1"/>
    <s v="CHAESAR JUNIOR MANURUNG"/>
    <x v="0"/>
    <s v="LUMBAN BULBUL"/>
    <d v="2010-06-08T00:00:00"/>
    <x v="16"/>
    <x v="9"/>
    <x v="4"/>
    <x v="7"/>
    <m/>
    <m/>
  </r>
  <r>
    <x v="1"/>
    <s v="1212011612090009"/>
    <s v="1212012711790004"/>
    <x v="0"/>
    <s v="JOHNSON TAMPUBOLON"/>
    <x v="0"/>
    <s v="KABAN JAHE"/>
    <d v="1979-11-27T00:00:00"/>
    <x v="62"/>
    <x v="14"/>
    <x v="2"/>
    <x v="24"/>
    <s v="1206030032000107"/>
    <m/>
  </r>
  <r>
    <x v="1"/>
    <s v="1212011612090009"/>
    <s v="1212016003790005"/>
    <x v="1"/>
    <s v="MELKYANA ALDRAINI SIHOTANG"/>
    <x v="1"/>
    <s v="BALIGE"/>
    <d v="1979-03-20T00:00:00"/>
    <x v="62"/>
    <x v="14"/>
    <x v="0"/>
    <x v="4"/>
    <m/>
    <m/>
  </r>
  <r>
    <x v="1"/>
    <s v="1212011612090009"/>
    <s v="1212014810090001"/>
    <x v="1"/>
    <s v="SELVIA AUDREY TAMPUBOLON"/>
    <x v="1"/>
    <s v="BALIGE"/>
    <d v="2009-10-08T00:00:00"/>
    <x v="13"/>
    <x v="9"/>
    <x v="4"/>
    <x v="7"/>
    <m/>
    <m/>
  </r>
  <r>
    <x v="1"/>
    <s v="1212011612090009"/>
    <s v="1212011108120001"/>
    <x v="1"/>
    <s v="SANDI BASTIAN TAMPUBOLON"/>
    <x v="0"/>
    <s v="LUMBAN BULBUL"/>
    <d v="2012-08-11T00:00:00"/>
    <x v="17"/>
    <x v="9"/>
    <x v="4"/>
    <x v="7"/>
    <m/>
    <m/>
  </r>
  <r>
    <x v="1"/>
    <s v="1212010207090001"/>
    <s v="1212011201520001"/>
    <x v="0"/>
    <s v="TAPIAN MARPAUNG"/>
    <x v="0"/>
    <s v="LUMBAN BULBUL"/>
    <d v="1952-01-12T00:00:00"/>
    <x v="31"/>
    <x v="13"/>
    <x v="2"/>
    <x v="2"/>
    <s v="PENGUSULAN DTKS"/>
    <m/>
  </r>
  <r>
    <x v="1"/>
    <s v="1212011002090031"/>
    <s v="1212010309570001"/>
    <x v="0"/>
    <s v="HARAPAN MARPAUNG"/>
    <x v="0"/>
    <s v="BALIGE"/>
    <d v="1957-09-03T00:00:00"/>
    <x v="74"/>
    <x v="12"/>
    <x v="0"/>
    <x v="2"/>
    <m/>
    <m/>
  </r>
  <r>
    <x v="1"/>
    <s v="1212013009100003"/>
    <s v="1212011702650001"/>
    <x v="0"/>
    <s v="TONGGO MARPAUNG"/>
    <x v="0"/>
    <s v="BALIGE"/>
    <d v="1965-02-17T00:00:00"/>
    <x v="25"/>
    <x v="11"/>
    <x v="0"/>
    <x v="2"/>
    <s v="1206030032000040"/>
    <m/>
  </r>
  <r>
    <x v="1"/>
    <s v="1212013009100003"/>
    <s v="1212016307660001"/>
    <x v="1"/>
    <s v="NURSELLYNA SIDABUTAR"/>
    <x v="1"/>
    <s v="GIRSANG"/>
    <d v="1966-07-23T00:00:00"/>
    <x v="38"/>
    <x v="11"/>
    <x v="0"/>
    <x v="2"/>
    <m/>
    <m/>
  </r>
  <r>
    <x v="1"/>
    <s v="1212013009100003"/>
    <s v="1212010708940003"/>
    <x v="1"/>
    <s v="DONY PUTRA MARPAUNG"/>
    <x v="0"/>
    <s v="PURWODADI WEYK VI"/>
    <d v="1994-08-07T00:00:00"/>
    <x v="33"/>
    <x v="10"/>
    <x v="0"/>
    <x v="6"/>
    <m/>
    <m/>
  </r>
  <r>
    <x v="1"/>
    <s v="1212013009100003"/>
    <s v="1212011710000004"/>
    <x v="1"/>
    <s v="ANDREAS MARPAUNG"/>
    <x v="0"/>
    <s v="PURWODADI WEYK VI"/>
    <d v="2000-10-17T00:00:00"/>
    <x v="47"/>
    <x v="7"/>
    <x v="2"/>
    <x v="6"/>
    <m/>
    <m/>
  </r>
  <r>
    <x v="1"/>
    <s v="1212013009100003"/>
    <s v="1212014712040003"/>
    <x v="1"/>
    <s v="AYU TIASARA MARPAUNG"/>
    <x v="1"/>
    <s v="LUMBAN BULBUL"/>
    <d v="2004-12-07T00:00:00"/>
    <x v="11"/>
    <x v="8"/>
    <x v="2"/>
    <x v="7"/>
    <m/>
    <m/>
  </r>
  <r>
    <x v="1"/>
    <s v="1212013009100003"/>
    <s v="1212012606070004"/>
    <x v="1"/>
    <s v="ADITIA LAMTAMA MARPAUNG"/>
    <x v="0"/>
    <s v="LUMBAN BULBUL"/>
    <d v="2007-06-28T00:00:00"/>
    <x v="37"/>
    <x v="8"/>
    <x v="4"/>
    <x v="7"/>
    <m/>
    <m/>
  </r>
  <r>
    <x v="1"/>
    <s v="1212011112070053"/>
    <s v="1212011408700002"/>
    <x v="0"/>
    <s v="POSO BOIKE MARPAUNG"/>
    <x v="0"/>
    <s v="LUMBAN BULBUL"/>
    <d v="1970-08-14T00:00:00"/>
    <x v="7"/>
    <x v="5"/>
    <x v="0"/>
    <x v="2"/>
    <s v="1206030032000115"/>
    <m/>
  </r>
  <r>
    <x v="1"/>
    <s v="1212011112070053"/>
    <s v="1212015104720001"/>
    <x v="1"/>
    <s v="MARLIN SIMANJUNTAK"/>
    <x v="1"/>
    <s v="TEBING TINGGI"/>
    <d v="1972-04-11T00:00:00"/>
    <x v="15"/>
    <x v="5"/>
    <x v="0"/>
    <x v="2"/>
    <m/>
    <m/>
  </r>
  <r>
    <x v="1"/>
    <s v="1212011112070053"/>
    <s v="1212012109010002"/>
    <x v="1"/>
    <s v="ZOICE HEROSKY MARPAUNG"/>
    <x v="0"/>
    <s v="LUMBAN BULBUL"/>
    <d v="2000-10-13T00:00:00"/>
    <x v="47"/>
    <x v="7"/>
    <x v="2"/>
    <x v="20"/>
    <m/>
    <m/>
  </r>
  <r>
    <x v="1"/>
    <s v="1212011112070053"/>
    <s v="1212014203040002"/>
    <x v="1"/>
    <s v="TIENSI MARPAUNG"/>
    <x v="1"/>
    <s v="LUMBAN BULBUL"/>
    <d v="2004-03-02T00:00:00"/>
    <x v="11"/>
    <x v="8"/>
    <x v="2"/>
    <x v="7"/>
    <m/>
    <m/>
  </r>
  <r>
    <x v="1"/>
    <s v="1212011411170012"/>
    <s v="1472020401820004"/>
    <x v="0"/>
    <s v="JULFIKAR MARPAUNG"/>
    <x v="0"/>
    <s v="BALIGE"/>
    <d v="1982-01-04T00:00:00"/>
    <x v="64"/>
    <x v="14"/>
    <x v="0"/>
    <x v="3"/>
    <s v="1206030032000108"/>
    <m/>
  </r>
  <r>
    <x v="1"/>
    <s v="1212011411170012"/>
    <s v="1472024103830006"/>
    <x v="1"/>
    <s v="ROSALINA PANJAITAN"/>
    <x v="1"/>
    <s v="MATIO"/>
    <d v="1983-03-10T00:00:00"/>
    <x v="77"/>
    <x v="2"/>
    <x v="0"/>
    <x v="3"/>
    <m/>
    <m/>
  </r>
  <r>
    <x v="1"/>
    <s v="1212011411170012"/>
    <s v="1472024304080007"/>
    <x v="1"/>
    <s v="VICTORIA MESSY MARPAUNG"/>
    <x v="1"/>
    <s v="MEDAN"/>
    <d v="2008-04-03T00:00:00"/>
    <x v="41"/>
    <x v="9"/>
    <x v="4"/>
    <x v="7"/>
    <m/>
    <m/>
  </r>
  <r>
    <x v="1"/>
    <s v="1212011411170012"/>
    <s v="1472020107090002"/>
    <x v="1"/>
    <s v="FIRAUN PIRGOK MARPAUNG"/>
    <x v="0"/>
    <s v="BALIGE"/>
    <d v="2009-02-01T00:00:00"/>
    <x v="13"/>
    <x v="9"/>
    <x v="4"/>
    <x v="7"/>
    <m/>
    <m/>
  </r>
  <r>
    <x v="1"/>
    <s v="1212011411170012"/>
    <s v="1472025802140002"/>
    <x v="1"/>
    <s v="BUNGA MARLINA MARPAUNG"/>
    <x v="1"/>
    <s v="DUMAI"/>
    <d v="2014-02-18T00:00:00"/>
    <x v="4"/>
    <x v="3"/>
    <x v="5"/>
    <x v="5"/>
    <m/>
    <m/>
  </r>
  <r>
    <x v="1"/>
    <s v="1212011411170012"/>
    <s v="1472023112150001"/>
    <x v="1"/>
    <s v="BENHEART WILLIAM MARPAUNG"/>
    <x v="0"/>
    <s v="DUMAI"/>
    <d v="2015-12-31T00:00:00"/>
    <x v="59"/>
    <x v="3"/>
    <x v="5"/>
    <x v="5"/>
    <m/>
    <m/>
  </r>
  <r>
    <x v="1"/>
    <s v="1212011706090005"/>
    <s v="1212014701650001"/>
    <x v="0"/>
    <s v="RISMA MARPAUNG"/>
    <x v="1"/>
    <s v="LUMBAN BULBUL"/>
    <d v="1965-01-07T00:00:00"/>
    <x v="25"/>
    <x v="11"/>
    <x v="0"/>
    <x v="2"/>
    <s v="1206030032000002"/>
    <m/>
  </r>
  <r>
    <x v="1"/>
    <s v="1212011706090005"/>
    <s v="1212011006940002"/>
    <x v="1"/>
    <s v="JUNI HORAS TAMPUBOLON"/>
    <x v="0"/>
    <s v="MEDAN"/>
    <d v="1994-06-10T00:00:00"/>
    <x v="33"/>
    <x v="10"/>
    <x v="1"/>
    <x v="7"/>
    <m/>
    <m/>
  </r>
  <r>
    <x v="1"/>
    <s v="1212012807160005"/>
    <s v="1212012705840001"/>
    <x v="0"/>
    <s v="REO NALISTON SIMAMORA"/>
    <x v="0"/>
    <s v="KOTACANE"/>
    <d v="1984-05-27T00:00:00"/>
    <x v="54"/>
    <x v="2"/>
    <x v="0"/>
    <x v="3"/>
    <m/>
    <m/>
  </r>
  <r>
    <x v="1"/>
    <s v="1212012807160005"/>
    <s v="1212014608870001"/>
    <x v="1"/>
    <s v="MELDA PANDIANGAN"/>
    <x v="1"/>
    <s v="LUMBAN BULBUL"/>
    <d v="1987-08-06T00:00:00"/>
    <x v="30"/>
    <x v="2"/>
    <x v="0"/>
    <x v="2"/>
    <m/>
    <m/>
  </r>
  <r>
    <x v="1"/>
    <s v="1212012807160005"/>
    <s v="1212012003100003"/>
    <x v="1"/>
    <s v="PUTRA ADITYA PASARIBU"/>
    <x v="0"/>
    <s v="BATAM"/>
    <d v="2010-03-20T00:00:00"/>
    <x v="16"/>
    <x v="9"/>
    <x v="4"/>
    <x v="7"/>
    <m/>
    <m/>
  </r>
  <r>
    <x v="1"/>
    <s v="1212011112070008"/>
    <s v="1212011503720001"/>
    <x v="0"/>
    <s v="FRANCIS SIAHAAN"/>
    <x v="0"/>
    <s v="LUMBAN BULBUL"/>
    <d v="1972-03-15T00:00:00"/>
    <x v="15"/>
    <x v="5"/>
    <x v="2"/>
    <x v="3"/>
    <s v="1206030032000026"/>
    <m/>
  </r>
  <r>
    <x v="1"/>
    <s v="1212011112070008"/>
    <s v="1212014506720002"/>
    <x v="1"/>
    <s v="JUNI RINA PARDEDE"/>
    <x v="1"/>
    <s v="PARSINGKAMAN"/>
    <d v="1972-06-05T00:00:00"/>
    <x v="15"/>
    <x v="5"/>
    <x v="2"/>
    <x v="3"/>
    <m/>
    <m/>
  </r>
  <r>
    <x v="1"/>
    <s v="1212011112070008"/>
    <s v="1212011402020001"/>
    <x v="1"/>
    <s v="TOHONAN VALENTINO SIAHAAN"/>
    <x v="0"/>
    <s v="LUMBAN BULBUL"/>
    <d v="2002-02-14T00:00:00"/>
    <x v="40"/>
    <x v="7"/>
    <x v="0"/>
    <x v="20"/>
    <m/>
    <m/>
  </r>
  <r>
    <x v="1"/>
    <s v="1212011112070008"/>
    <s v="1212011206030002"/>
    <x v="1"/>
    <s v="VANDER FLASH SIAHAAN"/>
    <x v="0"/>
    <s v="LUMBAN BULBUL"/>
    <d v="2003-06-12T00:00:00"/>
    <x v="10"/>
    <x v="8"/>
    <x v="2"/>
    <x v="20"/>
    <m/>
    <m/>
  </r>
  <r>
    <x v="1"/>
    <s v="1212011112070008"/>
    <s v="1212012512060001"/>
    <x v="1"/>
    <s v="NATAL NAIL SIAHAAN"/>
    <x v="0"/>
    <s v="LUMBAN BULBUL"/>
    <d v="2006-12-25T00:00:00"/>
    <x v="37"/>
    <x v="8"/>
    <x v="2"/>
    <x v="7"/>
    <m/>
    <m/>
  </r>
  <r>
    <x v="1"/>
    <s v="1212011112070008"/>
    <s v="1212011511100002"/>
    <x v="1"/>
    <s v="SIMON SIAHAAN"/>
    <x v="0"/>
    <s v="BALIGE"/>
    <d v="2010-11-15T00:00:00"/>
    <x v="16"/>
    <x v="9"/>
    <x v="4"/>
    <x v="7"/>
    <m/>
    <m/>
  </r>
  <r>
    <x v="1"/>
    <s v="1212011609140002"/>
    <s v="1212010401810002"/>
    <x v="0"/>
    <s v="NGOLU SIMANJUNTAK"/>
    <x v="0"/>
    <s v="LUMBAN BULBUL"/>
    <d v="1981-01-04T00:00:00"/>
    <x v="63"/>
    <x v="14"/>
    <x v="2"/>
    <x v="13"/>
    <m/>
    <m/>
  </r>
  <r>
    <x v="1"/>
    <s v="1212011609140002"/>
    <s v="1207286912760002"/>
    <x v="1"/>
    <s v="ERPI SIHOMBING"/>
    <x v="1"/>
    <s v="PALEMBANG"/>
    <d v="1976-12-29T00:00:00"/>
    <x v="73"/>
    <x v="6"/>
    <x v="0"/>
    <x v="4"/>
    <m/>
    <m/>
  </r>
  <r>
    <x v="1"/>
    <s v="1212011609140002"/>
    <s v="1212011905140002"/>
    <x v="1"/>
    <s v="HESEKIEL E SIMANJUNTAK"/>
    <x v="0"/>
    <s v="BALIGE"/>
    <d v="2014-05-19T00:00:00"/>
    <x v="4"/>
    <x v="3"/>
    <x v="5"/>
    <x v="5"/>
    <m/>
    <m/>
  </r>
  <r>
    <x v="1"/>
    <s v="1212011609140002"/>
    <s v="1212014505170004"/>
    <x v="1"/>
    <s v="YENI LOLITA SIMANJUNTAK"/>
    <x v="1"/>
    <s v="BALIGE"/>
    <d v="2017-05-05T00:00:00"/>
    <x v="5"/>
    <x v="3"/>
    <x v="5"/>
    <x v="5"/>
    <m/>
    <m/>
  </r>
  <r>
    <x v="1"/>
    <s v="1212011609140002"/>
    <s v="1212011303090002"/>
    <x v="1"/>
    <s v="EVAN RIANTO HUTASOIT"/>
    <x v="0"/>
    <s v="LUBUK PAKAM"/>
    <d v="2009-03-13T00:00:00"/>
    <x v="13"/>
    <x v="9"/>
    <x v="4"/>
    <x v="7"/>
    <m/>
    <m/>
  </r>
  <r>
    <x v="1"/>
    <s v="1212011609140002"/>
    <s v="1212015810730002"/>
    <x v="1"/>
    <s v="SERIANI PURBA"/>
    <x v="1"/>
    <s v="BARUS"/>
    <d v="1973-10-18T00:00:00"/>
    <x v="36"/>
    <x v="6"/>
    <x v="2"/>
    <x v="2"/>
    <m/>
    <m/>
  </r>
  <r>
    <x v="1"/>
    <s v="1212011609140002"/>
    <s v="1212016401000002"/>
    <x v="1"/>
    <s v="RIA RONATAMA MARPAUNG"/>
    <x v="1"/>
    <s v="LUMBAN BULBUL"/>
    <d v="2000-01-24T00:00:00"/>
    <x v="47"/>
    <x v="7"/>
    <x v="0"/>
    <x v="7"/>
    <m/>
    <m/>
  </r>
  <r>
    <x v="1"/>
    <s v="1212011609140002"/>
    <s v="1212011801020002"/>
    <x v="1"/>
    <s v="IJAZUS MANARIHON MARPAUNG"/>
    <x v="0"/>
    <s v="LUMBAN BULBUL"/>
    <d v="2002-01-18T00:00:00"/>
    <x v="40"/>
    <x v="7"/>
    <x v="2"/>
    <x v="3"/>
    <m/>
    <m/>
  </r>
  <r>
    <x v="1"/>
    <s v="1212011609140002"/>
    <s v="1212017003090001"/>
    <x v="1"/>
    <s v="ROMORA ARTADINATA MARPAUNG"/>
    <x v="1"/>
    <s v="LUMBAN BULBUL"/>
    <d v="2009-03-30T00:00:00"/>
    <x v="13"/>
    <x v="9"/>
    <x v="4"/>
    <x v="7"/>
    <m/>
    <m/>
  </r>
  <r>
    <x v="1"/>
    <s v="1212011103190012"/>
    <s v="1212014205720001"/>
    <x v="0"/>
    <s v="PITTA ULI NAINGGOLAN"/>
    <x v="1"/>
    <s v="BALIGE"/>
    <d v="1972-05-02T00:00:00"/>
    <x v="15"/>
    <x v="5"/>
    <x v="6"/>
    <x v="3"/>
    <s v="PENGUSULAN DTKS"/>
    <m/>
  </r>
  <r>
    <x v="1"/>
    <s v="1212012307090010"/>
    <s v="1212012207720001"/>
    <x v="0"/>
    <s v="ARIPIN AHMAD SILABAN"/>
    <x v="0"/>
    <s v="LUMBAN SITIO"/>
    <d v="1972-07-22T00:00:00"/>
    <x v="15"/>
    <x v="5"/>
    <x v="1"/>
    <x v="15"/>
    <m/>
    <m/>
  </r>
  <r>
    <x v="1"/>
    <s v="1212012307090010"/>
    <s v="1212016703720001"/>
    <x v="1"/>
    <s v="HOTMA HARO"/>
    <x v="1"/>
    <s v="HAUMA BANGE"/>
    <d v="1972-03-27T00:00:00"/>
    <x v="15"/>
    <x v="5"/>
    <x v="1"/>
    <x v="15"/>
    <m/>
    <m/>
  </r>
  <r>
    <x v="1"/>
    <s v="1212012307090010"/>
    <s v="1212013108000002"/>
    <x v="1"/>
    <s v="DON JUAN PHILIP RAY SILABAN"/>
    <x v="0"/>
    <s v="BALIGE"/>
    <d v="2000-08-31T00:00:00"/>
    <x v="47"/>
    <x v="7"/>
    <x v="0"/>
    <x v="7"/>
    <m/>
    <m/>
  </r>
  <r>
    <x v="1"/>
    <s v="1212012307090010"/>
    <s v="1212014903020001"/>
    <x v="1"/>
    <s v="PATRICIA DIAN MARGARETHA S"/>
    <x v="1"/>
    <s v="BALIGE"/>
    <d v="2002-03-09T00:00:00"/>
    <x v="40"/>
    <x v="7"/>
    <x v="0"/>
    <x v="7"/>
    <m/>
    <m/>
  </r>
  <r>
    <x v="1"/>
    <s v="1212012307090010"/>
    <s v="1212014111040001"/>
    <x v="1"/>
    <s v="VALERIN C. RAY SILABAN"/>
    <x v="1"/>
    <s v="BALIGE"/>
    <d v="2004-11-01T00:00:00"/>
    <x v="11"/>
    <x v="8"/>
    <x v="2"/>
    <x v="7"/>
    <m/>
    <m/>
  </r>
  <r>
    <x v="1"/>
    <s v="1212012307090010"/>
    <s v="1212015303060002"/>
    <x v="1"/>
    <s v="CHYNTIA DEWI RAY SILABAN"/>
    <x v="1"/>
    <s v="HAUMA BANGE"/>
    <d v="2006-03-13T00:00:00"/>
    <x v="12"/>
    <x v="8"/>
    <x v="2"/>
    <x v="7"/>
    <m/>
    <m/>
  </r>
  <r>
    <x v="1"/>
    <s v="1212012307090010"/>
    <s v="1212015012120001"/>
    <x v="1"/>
    <s v="ALEXA NATALIA SILABAN"/>
    <x v="1"/>
    <s v="BALIGE"/>
    <d v="2012-12-10T00:00:00"/>
    <x v="17"/>
    <x v="9"/>
    <x v="4"/>
    <x v="7"/>
    <m/>
    <m/>
  </r>
  <r>
    <x v="1"/>
    <s v="1212011203190006"/>
    <s v="1212010707830002"/>
    <x v="0"/>
    <s v="RINTO HANDOKO ARITONANG"/>
    <x v="0"/>
    <s v="BALIGE"/>
    <s v="07/07/83"/>
    <x v="77"/>
    <x v="2"/>
    <x v="2"/>
    <x v="25"/>
    <m/>
    <m/>
  </r>
  <r>
    <x v="1"/>
    <s v="1212011112070033 "/>
    <s v="1212011504620001"/>
    <x v="0"/>
    <s v="PANGIHUTAN MARPAUNG"/>
    <x v="0"/>
    <s v="LUMBAN BULBUL"/>
    <d v="1962-04-15T00:00:00"/>
    <x v="21"/>
    <x v="0"/>
    <x v="2"/>
    <x v="2"/>
    <s v="1206030032000036"/>
    <m/>
  </r>
  <r>
    <x v="1"/>
    <s v="1212011112070033 "/>
    <s v="3215032010900003"/>
    <x v="1"/>
    <s v="JERMANTO MANGARATUA MARPAUNG"/>
    <x v="0"/>
    <s v="LUMBAN BULBUL"/>
    <d v="1990-10-20T00:00:00"/>
    <x v="2"/>
    <x v="1"/>
    <x v="0"/>
    <x v="3"/>
    <m/>
    <m/>
  </r>
  <r>
    <x v="1"/>
    <s v="1212011112070033 "/>
    <s v="1212015010620002"/>
    <x v="1"/>
    <s v="ROSDIANA SIMANJUNTAK"/>
    <x v="1"/>
    <s v="PARSURATAN"/>
    <d v="1962-10-10T00:00:00"/>
    <x v="21"/>
    <x v="0"/>
    <x v="2"/>
    <x v="2"/>
    <m/>
    <m/>
  </r>
  <r>
    <x v="1"/>
    <s v="1212011112070033 "/>
    <s v="1212016408010002"/>
    <x v="1"/>
    <s v="PEWIOLA MARPAUNG"/>
    <x v="1"/>
    <s v="LUMBAN BULBUL"/>
    <d v="2001-08-24T00:00:00"/>
    <x v="27"/>
    <x v="7"/>
    <x v="2"/>
    <x v="7"/>
    <m/>
    <m/>
  </r>
  <r>
    <x v="1"/>
    <s v="1212011112070033 "/>
    <s v="1212015303060004"/>
    <x v="1"/>
    <s v="DEBORA MARPAUNG"/>
    <x v="1"/>
    <s v="LUMBAN BULBUL"/>
    <d v="2006-11-09T00:00:00"/>
    <x v="12"/>
    <x v="8"/>
    <x v="2"/>
    <x v="7"/>
    <m/>
    <m/>
  </r>
  <r>
    <x v="1"/>
    <s v="1212011112070033 "/>
    <s v="1212010909200001"/>
    <x v="1"/>
    <s v="JOHAN MARPAUNG"/>
    <x v="0"/>
    <s v="LUMBAN BULBUL"/>
    <d v="2020-09-09T00:00:00"/>
    <x v="48"/>
    <x v="4"/>
    <x v="5"/>
    <x v="5"/>
    <m/>
    <m/>
  </r>
  <r>
    <x v="1"/>
    <s v="1212011507090010"/>
    <s v="1212012011620001"/>
    <x v="0"/>
    <s v="JAMES MARPAUNG "/>
    <x v="0"/>
    <s v="BALIGE"/>
    <d v="1962-11-20T00:00:00"/>
    <x v="21"/>
    <x v="0"/>
    <x v="3"/>
    <x v="15"/>
    <m/>
    <m/>
  </r>
  <r>
    <x v="1"/>
    <s v="1212011507090010"/>
    <s v="1212017003710001"/>
    <x v="1"/>
    <s v="LISBET ARITONANG"/>
    <x v="1"/>
    <s v="L. PAKAM"/>
    <d v="1971-03-30T00:00:00"/>
    <x v="35"/>
    <x v="5"/>
    <x v="0"/>
    <x v="3"/>
    <m/>
    <m/>
  </r>
  <r>
    <x v="1"/>
    <s v="1212011507090010"/>
    <s v="1212010312920001"/>
    <x v="1"/>
    <s v="BASTIAN MARPAUNG"/>
    <x v="0"/>
    <s v="JAKARTA"/>
    <d v="1992-12-03T00:00:00"/>
    <x v="22"/>
    <x v="1"/>
    <x v="1"/>
    <x v="6"/>
    <m/>
    <m/>
  </r>
  <r>
    <x v="1"/>
    <s v="1212011507090010"/>
    <s v="1212011101980002"/>
    <x v="1"/>
    <s v="JOSUA TRIANGGITA MARPAUNG"/>
    <x v="0"/>
    <s v="BALIGE"/>
    <d v="1998-01-11T00:00:00"/>
    <x v="46"/>
    <x v="7"/>
    <x v="0"/>
    <x v="6"/>
    <m/>
    <m/>
  </r>
  <r>
    <x v="1"/>
    <s v="1212011507090010"/>
    <s v="1212011601010001"/>
    <x v="1"/>
    <s v="BIMA BRIAND VIVALDI MARPAUNG"/>
    <x v="0"/>
    <s v="BALIGE"/>
    <d v="2001-01-16T00:00:00"/>
    <x v="27"/>
    <x v="7"/>
    <x v="0"/>
    <x v="6"/>
    <m/>
    <m/>
  </r>
  <r>
    <x v="1"/>
    <s v="1212010204090003"/>
    <s v="1212011003580001"/>
    <x v="0"/>
    <s v="HASIHOLAN PANDIANGAN"/>
    <x v="0"/>
    <s v="P. SIANTAR"/>
    <d v="1958-03-10T00:00:00"/>
    <x v="49"/>
    <x v="0"/>
    <x v="6"/>
    <x v="2"/>
    <s v="1206030032000015"/>
    <m/>
  </r>
  <r>
    <x v="1"/>
    <s v="1212010204090003"/>
    <s v="1212014806500001"/>
    <x v="1"/>
    <s v="DEMINAR MARPAUNG"/>
    <x v="1"/>
    <s v="LUMBAN BULBUL"/>
    <d v="1950-06-08T00:00:00"/>
    <x v="32"/>
    <x v="13"/>
    <x v="0"/>
    <x v="3"/>
    <m/>
    <m/>
  </r>
  <r>
    <x v="1"/>
    <s v="1212011112070052"/>
    <s v="1212017004300001"/>
    <x v="0"/>
    <s v="MENNA HUTAJULU"/>
    <x v="1"/>
    <s v="LAGUBOTI"/>
    <d v="1930-04-30T00:00:00"/>
    <x v="80"/>
    <x v="18"/>
    <x v="6"/>
    <x v="2"/>
    <m/>
    <m/>
  </r>
  <r>
    <x v="1"/>
    <s v="1212012602190005"/>
    <s v="2171030410880004"/>
    <x v="0"/>
    <s v="MAROLOAN SIMON SIAHAAN"/>
    <x v="0"/>
    <s v="LUMBAN BULBUL"/>
    <d v="1988-10-04T00:00:00"/>
    <x v="45"/>
    <x v="1"/>
    <x v="0"/>
    <x v="3"/>
    <s v="PENGUSULAN DTKS"/>
    <m/>
  </r>
  <r>
    <x v="1"/>
    <s v="1212012602190005"/>
    <s v="1201066907950004"/>
    <x v="1"/>
    <s v="ROSALINA PANDIANGAN"/>
    <x v="1"/>
    <s v="SIMENAHENAK"/>
    <d v="1995-07-29T00:00:00"/>
    <x v="23"/>
    <x v="10"/>
    <x v="0"/>
    <x v="4"/>
    <m/>
    <m/>
  </r>
  <r>
    <x v="1"/>
    <s v="1212012602190005"/>
    <s v="1212011602170003"/>
    <x v="1"/>
    <s v="MARSEL VELA SIAHAAN"/>
    <x v="0"/>
    <s v="LUMBAN BULBUL"/>
    <d v="2015-12-30T00:00:00"/>
    <x v="59"/>
    <x v="3"/>
    <x v="5"/>
    <x v="5"/>
    <m/>
    <m/>
  </r>
  <r>
    <x v="1"/>
    <s v="1212012602190005"/>
    <s v="1212013012150001"/>
    <x v="1"/>
    <s v="RENDY VAN HOUTEN SIAHAAN"/>
    <x v="0"/>
    <s v="LUMBAN BULBUL"/>
    <d v="2017-02-16T00:00:00"/>
    <x v="5"/>
    <x v="3"/>
    <x v="5"/>
    <x v="5"/>
    <m/>
    <m/>
  </r>
  <r>
    <x v="1"/>
    <s v="1212012602190005"/>
    <s v="1212015703210001"/>
    <x v="1"/>
    <s v="NAYLA ADELIA SIAHAAN"/>
    <x v="1"/>
    <s v="BALIGE"/>
    <d v="2021-03-17T00:00:00"/>
    <x v="78"/>
    <x v="4"/>
    <x v="5"/>
    <x v="5"/>
    <m/>
    <m/>
  </r>
  <r>
    <x v="1"/>
    <s v="1212012103190006"/>
    <s v="1272050706760002"/>
    <x v="0"/>
    <s v="RESMAN MARUDUT TUA MARPAUNG"/>
    <x v="0"/>
    <s v="PEMATANG SIANTAR"/>
    <d v="1976-06-07T00:00:00"/>
    <x v="53"/>
    <x v="6"/>
    <x v="2"/>
    <x v="26"/>
    <s v="PENGUSULAN DTKS"/>
    <m/>
  </r>
  <r>
    <x v="1"/>
    <s v="1212010302200004"/>
    <s v="1407101505730003"/>
    <x v="0"/>
    <s v="RIZALDI"/>
    <x v="0"/>
    <s v="LUBUK PAKAM"/>
    <d v="1973-05-15T00:00:00"/>
    <x v="36"/>
    <x v="6"/>
    <x v="6"/>
    <x v="3"/>
    <s v="PENGUSULAN DTKS"/>
    <m/>
  </r>
  <r>
    <x v="1"/>
    <s v="1212010302200004"/>
    <s v="1407104503690001"/>
    <x v="1"/>
    <s v="ROSMALINA"/>
    <x v="1"/>
    <s v="BALIGE"/>
    <d v="1969-03-05T00:00:00"/>
    <x v="56"/>
    <x v="5"/>
    <x v="6"/>
    <x v="4"/>
    <m/>
    <m/>
  </r>
  <r>
    <x v="1"/>
    <s v="1212022609140001"/>
    <s v="1212023009870001"/>
    <x v="0"/>
    <s v="EDWARD CHRISTIAN NAINGGOLAN"/>
    <x v="0"/>
    <s v="BALIGE"/>
    <s v="30/09/87"/>
    <x v="30"/>
    <x v="2"/>
    <x v="0"/>
    <x v="13"/>
    <m/>
    <m/>
  </r>
  <r>
    <x v="1"/>
    <s v="1212022609140001"/>
    <s v="1207066008900001"/>
    <x v="1"/>
    <s v="FRANCISKA BANJARNAHOR"/>
    <x v="1"/>
    <s v="SEI KARET"/>
    <s v="20/08/90"/>
    <x v="2"/>
    <x v="1"/>
    <x v="0"/>
    <x v="13"/>
    <m/>
    <m/>
  </r>
  <r>
    <x v="1"/>
    <s v="1212022609140001"/>
    <s v="1212024312140001"/>
    <x v="1"/>
    <s v="PUJI MAGDALENA NAINGGOLAN"/>
    <x v="1"/>
    <s v="BALIGE"/>
    <s v="3/12/14"/>
    <x v="4"/>
    <x v="3"/>
    <x v="5"/>
    <x v="5"/>
    <m/>
    <m/>
  </r>
  <r>
    <x v="1"/>
    <s v="1212022609140001"/>
    <s v="1212016704180002"/>
    <x v="1"/>
    <s v="HSEAN NAINGGOLAN"/>
    <x v="1"/>
    <s v="BALIGE"/>
    <s v="27/04/18"/>
    <x v="43"/>
    <x v="4"/>
    <x v="5"/>
    <x v="5"/>
    <m/>
    <m/>
  </r>
  <r>
    <x v="1"/>
    <s v="1212022609140001"/>
    <s v="1212012109200003"/>
    <x v="1"/>
    <s v="IAS EDFRAN NAINGGOLAN"/>
    <x v="0"/>
    <s v="BALIGE"/>
    <d v="2020-09-21T00:00:00"/>
    <x v="48"/>
    <x v="4"/>
    <x v="5"/>
    <x v="5"/>
    <m/>
    <m/>
  </r>
  <r>
    <x v="1"/>
    <s v="1212012807200002"/>
    <s v="1212132511470001"/>
    <x v="0"/>
    <s v="SONDANG MARPAUNG"/>
    <x v="0"/>
    <s v="LUMBAN BULBUL"/>
    <s v="25/11/47"/>
    <x v="72"/>
    <x v="16"/>
    <x v="6"/>
    <x v="2"/>
    <m/>
    <m/>
  </r>
  <r>
    <x v="1"/>
    <s v="1212012807200002"/>
    <s v="1212137010530001"/>
    <x v="1"/>
    <s v="SANTI TAMPUBOLON"/>
    <x v="1"/>
    <s v="BANDAR"/>
    <s v="30/10/53"/>
    <x v="70"/>
    <x v="12"/>
    <x v="2"/>
    <x v="2"/>
    <m/>
    <m/>
  </r>
  <r>
    <x v="1"/>
    <s v="1212011112070055"/>
    <s v="1212010102740002"/>
    <x v="0"/>
    <s v="JOSUA HARO"/>
    <x v="0"/>
    <s v="LUMBAN BULBUL"/>
    <s v="01/02/74"/>
    <x v="8"/>
    <x v="6"/>
    <x v="0"/>
    <x v="3"/>
    <m/>
    <m/>
  </r>
  <r>
    <x v="1"/>
    <s v="1212011009190001"/>
    <s v="1212011105910001"/>
    <x v="0"/>
    <s v="ABRAHAM MARPAUNG"/>
    <x v="0"/>
    <s v="JAKARTA"/>
    <s v="11/05/91"/>
    <x v="20"/>
    <x v="1"/>
    <x v="1"/>
    <x v="6"/>
    <m/>
    <m/>
  </r>
  <r>
    <x v="1"/>
    <s v="1212011009190001"/>
    <s v="1207026107910004"/>
    <x v="1"/>
    <s v="JULITA BR HUTAGAOL"/>
    <x v="1"/>
    <s v="MEDAN"/>
    <s v="21/07/91"/>
    <x v="20"/>
    <x v="1"/>
    <x v="1"/>
    <x v="6"/>
    <m/>
    <m/>
  </r>
  <r>
    <x v="1"/>
    <s v="1212011009190001"/>
    <s v="1212011508200001"/>
    <x v="1"/>
    <s v="PRINCE ARON HUTAMA MARPAUNG"/>
    <x v="0"/>
    <s v="LUBUK PAKAM"/>
    <d v="2020-08-15T00:00:00"/>
    <x v="48"/>
    <x v="4"/>
    <x v="5"/>
    <x v="5"/>
    <m/>
    <m/>
  </r>
  <r>
    <x v="1"/>
    <s v="1212011009200003"/>
    <s v="1212010808000005"/>
    <x v="0"/>
    <s v="BINSAR AGUS MARPAUNG"/>
    <x v="0"/>
    <s v="LUMBAN BULBUL"/>
    <d v="2000-08-08T00:00:00"/>
    <x v="47"/>
    <x v="7"/>
    <x v="0"/>
    <x v="3"/>
    <m/>
    <m/>
  </r>
  <r>
    <x v="1"/>
    <s v="1212011009200003"/>
    <s v="1212024304000003"/>
    <x v="1"/>
    <s v="MONARIA SIRAIT"/>
    <x v="1"/>
    <s v="ARUAN"/>
    <d v="2000-04-03T00:00:00"/>
    <x v="47"/>
    <x v="7"/>
    <x v="0"/>
    <x v="3"/>
    <m/>
    <m/>
  </r>
  <r>
    <x v="1"/>
    <s v="1212011009200003"/>
    <s v="1212012010210001"/>
    <x v="1"/>
    <s v="FELIX JOEL MARPAUNG"/>
    <x v="0"/>
    <s v="BALIGE"/>
    <d v="2021-10-20T00:00:00"/>
    <x v="78"/>
    <x v="4"/>
    <x v="5"/>
    <x v="5"/>
    <m/>
    <m/>
  </r>
  <r>
    <x v="1"/>
    <s v="1212010411200017"/>
    <s v="1212010504940004"/>
    <x v="0"/>
    <s v="YOKO SIAHAAN"/>
    <x v="0"/>
    <s v="BALIGE"/>
    <d v="1994-04-05T00:00:00"/>
    <x v="33"/>
    <x v="10"/>
    <x v="3"/>
    <x v="3"/>
    <m/>
    <m/>
  </r>
  <r>
    <x v="1"/>
    <s v="1212010411200017"/>
    <s v="3172045207950006"/>
    <x v="1"/>
    <s v="DEIANTY MANURUNG"/>
    <x v="1"/>
    <s v="JAKARTA"/>
    <d v="1995-07-12T00:00:00"/>
    <x v="23"/>
    <x v="10"/>
    <x v="1"/>
    <x v="3"/>
    <m/>
    <m/>
  </r>
  <r>
    <x v="1"/>
    <s v="1212010411200017"/>
    <s v="1212010706210002"/>
    <x v="1"/>
    <s v="KELVIN ROMMEL JUNIARKA SIAHAAN"/>
    <x v="0"/>
    <s v="BALIGE"/>
    <d v="2021-06-07T00:00:00"/>
    <x v="78"/>
    <x v="4"/>
    <x v="5"/>
    <x v="5"/>
    <m/>
    <m/>
  </r>
  <r>
    <x v="1"/>
    <s v="1212011802210006"/>
    <s v="1212011808830001"/>
    <x v="0"/>
    <s v="PARDAMEAN TAMPUBOLON"/>
    <x v="0"/>
    <s v="KABAN JAHE"/>
    <d v="1983-08-18T00:00:00"/>
    <x v="77"/>
    <x v="2"/>
    <x v="2"/>
    <x v="3"/>
    <m/>
    <m/>
  </r>
  <r>
    <x v="1"/>
    <s v="1212010104210001"/>
    <s v="1212010404920009"/>
    <x v="0"/>
    <s v="RIKARDO NAINGGOLAN"/>
    <x v="0"/>
    <s v="HAUMA BANGE"/>
    <d v="1992-04-04T00:00:00"/>
    <x v="22"/>
    <x v="1"/>
    <x v="0"/>
    <x v="3"/>
    <m/>
    <m/>
  </r>
  <r>
    <x v="1"/>
    <s v="1212011210210002"/>
    <s v="3275050208840001"/>
    <x v="0"/>
    <s v="RADISMAN PURBA"/>
    <x v="0"/>
    <s v="DOLOK MARAJA"/>
    <d v="1984-08-02T00:00:00"/>
    <x v="54"/>
    <x v="2"/>
    <x v="0"/>
    <x v="3"/>
    <m/>
    <m/>
  </r>
  <r>
    <x v="1"/>
    <s v="1212011210210002"/>
    <s v="3275074207850015"/>
    <x v="1"/>
    <s v="LENNY PANDIANGAN"/>
    <x v="1"/>
    <s v="P. SIANTAR"/>
    <d v="1985-07-02T00:00:00"/>
    <x v="19"/>
    <x v="2"/>
    <x v="0"/>
    <x v="4"/>
    <m/>
    <m/>
  </r>
  <r>
    <x v="1"/>
    <s v="1212011210210002"/>
    <s v="3275077011050005"/>
    <x v="1"/>
    <s v="SHINTA PURBA"/>
    <x v="1"/>
    <s v="BEKASI"/>
    <d v="2005-11-30T00:00:00"/>
    <x v="75"/>
    <x v="8"/>
    <x v="2"/>
    <x v="7"/>
    <m/>
    <m/>
  </r>
  <r>
    <x v="1"/>
    <s v="1212011210210002"/>
    <s v="3275071109100001"/>
    <x v="1"/>
    <s v="MONANG PARDAMEAN PURBA"/>
    <x v="0"/>
    <s v="BEKASI"/>
    <d v="2010-09-11T00:00:00"/>
    <x v="16"/>
    <x v="9"/>
    <x v="4"/>
    <x v="7"/>
    <m/>
    <m/>
  </r>
  <r>
    <x v="1"/>
    <s v="1212011210210002"/>
    <s v="3275071202180003"/>
    <x v="1"/>
    <s v="RISTON PURBA"/>
    <x v="0"/>
    <s v="BEKASI"/>
    <d v="2018-02-12T00:00:00"/>
    <x v="43"/>
    <x v="4"/>
    <x v="5"/>
    <x v="5"/>
    <m/>
    <m/>
  </r>
  <r>
    <x v="1"/>
    <s v="1212011210210002"/>
    <s v="3275071205200002"/>
    <x v="1"/>
    <s v="DANIEL PURBA"/>
    <x v="0"/>
    <s v="BEKASI"/>
    <d v="2020-05-12T00:00:00"/>
    <x v="48"/>
    <x v="4"/>
    <x v="5"/>
    <x v="5"/>
    <m/>
    <m/>
  </r>
  <r>
    <x v="1"/>
    <s v="2171121607130004"/>
    <s v="2171127003949004"/>
    <x v="0"/>
    <s v="SINTA ARMALIK"/>
    <x v="0"/>
    <s v="CIAMIS"/>
    <d v="1994-03-30T00:00:00"/>
    <x v="33"/>
    <x v="10"/>
    <x v="0"/>
    <x v="3"/>
    <m/>
    <m/>
  </r>
  <r>
    <x v="1"/>
    <s v="2171121607130004"/>
    <s v="2171076705899011"/>
    <x v="1"/>
    <s v="SARTIKA PARDEDE"/>
    <x v="1"/>
    <s v="LUMBAN BULBUL"/>
    <d v="1989-05-17T00:00:00"/>
    <x v="18"/>
    <x v="1"/>
    <x v="0"/>
    <x v="3"/>
    <m/>
    <m/>
  </r>
  <r>
    <x v="1"/>
    <s v="2171121607130004"/>
    <s v="2171125312130006"/>
    <x v="1"/>
    <s v="VANIA CHANTIKA ARMALIK"/>
    <x v="1"/>
    <s v="BATAM"/>
    <d v="2013-12-13T00:00:00"/>
    <x v="14"/>
    <x v="3"/>
    <x v="4"/>
    <x v="7"/>
    <m/>
    <m/>
  </r>
  <r>
    <x v="1"/>
    <s v="2171121607130004"/>
    <s v="3210236703200001"/>
    <x v="1"/>
    <s v="JILI SHAHIA"/>
    <x v="0"/>
    <s v="BATAM"/>
    <d v="2020-03-27T00:00:00"/>
    <x v="48"/>
    <x v="4"/>
    <x v="5"/>
    <x v="5"/>
    <m/>
    <m/>
  </r>
  <r>
    <x v="1"/>
    <s v="1212011807220003"/>
    <s v="1212013105960001"/>
    <x v="0"/>
    <s v="BONA MARPAUNG"/>
    <x v="0"/>
    <s v="LUMBAN BULBUL"/>
    <d v="1996-05-31T00:00:00"/>
    <x v="50"/>
    <x v="10"/>
    <x v="2"/>
    <x v="26"/>
    <m/>
    <m/>
  </r>
  <r>
    <x v="1"/>
    <s v="3603170902160024"/>
    <s v="1202121503840002"/>
    <x v="0"/>
    <s v="ROY SIMATUPANG"/>
    <x v="0"/>
    <s v="SIPARENDEAN"/>
    <d v="1984-03-15T00:00:00"/>
    <x v="54"/>
    <x v="2"/>
    <x v="0"/>
    <x v="3"/>
    <m/>
    <m/>
  </r>
  <r>
    <x v="1"/>
    <s v="3603170902160024"/>
    <s v="3275097103880004"/>
    <x v="1"/>
    <s v="KASANOVA PANJAITAN"/>
    <x v="1"/>
    <s v="MATIO"/>
    <d v="1988-03-31T00:00:00"/>
    <x v="45"/>
    <x v="1"/>
    <x v="0"/>
    <x v="3"/>
    <m/>
    <m/>
  </r>
  <r>
    <x v="1"/>
    <s v="3603170902160024"/>
    <s v="3603174211160003"/>
    <x v="1"/>
    <s v="RISA SRI BUNGA REZEKI SIMATUPANG"/>
    <x v="1"/>
    <s v="TANGERANG"/>
    <d v="2016-11-02T00:00:00"/>
    <x v="59"/>
    <x v="3"/>
    <x v="5"/>
    <x v="5"/>
    <m/>
    <m/>
  </r>
  <r>
    <x v="1"/>
    <s v="1472030808170010"/>
    <s v="1472032408890001"/>
    <x v="0"/>
    <s v="ESTEN MUHALIP MARPAUNG"/>
    <x v="0"/>
    <s v="LUMBAN BULBUL"/>
    <d v="1989-08-24T00:00:00"/>
    <x v="18"/>
    <x v="1"/>
    <x v="0"/>
    <x v="3"/>
    <m/>
    <m/>
  </r>
  <r>
    <x v="1"/>
    <s v="1472030808170010"/>
    <s v="6401054711870002"/>
    <x v="1"/>
    <s v="NOVA R SIMANGUNSONG"/>
    <x v="1"/>
    <s v="BALIGE"/>
    <d v="1987-11-07T00:00:00"/>
    <x v="30"/>
    <x v="2"/>
    <x v="0"/>
    <x v="4"/>
    <m/>
    <m/>
  </r>
  <r>
    <x v="1"/>
    <s v="1472030808170010"/>
    <s v="1472066612170003"/>
    <x v="1"/>
    <s v="ARTI SHARINA NATALIN MARPAUNG"/>
    <x v="1"/>
    <s v="DUMAI"/>
    <d v="2017-12-26T00:00:00"/>
    <x v="43"/>
    <x v="4"/>
    <x v="5"/>
    <x v="5"/>
    <m/>
    <m/>
  </r>
  <r>
    <x v="1"/>
    <s v="1472030808170010"/>
    <s v="1472024111190002"/>
    <x v="1"/>
    <s v="ARISKA PUNIA MARPAUNG"/>
    <x v="1"/>
    <s v="DUMAI"/>
    <d v="2019-11-01T00:00:00"/>
    <x v="6"/>
    <x v="4"/>
    <x v="5"/>
    <x v="5"/>
    <m/>
    <m/>
  </r>
  <r>
    <x v="1"/>
    <s v="1472030808170010"/>
    <s v="1472024111190001"/>
    <x v="1"/>
    <s v="ARISSA NURTIO MARPUNG"/>
    <x v="1"/>
    <s v="D"/>
    <d v="2019-11-01T00:00:00"/>
    <x v="6"/>
    <x v="4"/>
    <x v="5"/>
    <x v="5"/>
    <m/>
    <m/>
  </r>
  <r>
    <x v="2"/>
    <s v="1212011412070009"/>
    <s v="1212010902540001"/>
    <x v="0"/>
    <s v="ROBET SIMATUPANG"/>
    <x v="0"/>
    <s v="SIBOLGA"/>
    <s v="09/02/54"/>
    <x v="60"/>
    <x v="12"/>
    <x v="2"/>
    <x v="3"/>
    <m/>
    <m/>
  </r>
  <r>
    <x v="2"/>
    <s v="1212011412070009"/>
    <s v="1212017008640001"/>
    <x v="1"/>
    <s v="RUMINTAN SITORUS"/>
    <x v="1"/>
    <s v="LUMBAN BULBUL"/>
    <s v="30/08/64"/>
    <x v="44"/>
    <x v="11"/>
    <x v="0"/>
    <x v="3"/>
    <m/>
    <m/>
  </r>
  <r>
    <x v="2"/>
    <s v="1212011608130001"/>
    <s v="1212010111650001"/>
    <x v="0"/>
    <s v="PARDOMUAN NAINGGOLAN"/>
    <x v="0"/>
    <s v="LUMBAN BULBUL"/>
    <d v="1965-11-01T00:00:00"/>
    <x v="25"/>
    <x v="11"/>
    <x v="2"/>
    <x v="3"/>
    <m/>
    <m/>
  </r>
  <r>
    <x v="2"/>
    <s v="1212011608130001"/>
    <s v="1212016512690004"/>
    <x v="1"/>
    <s v="ELIDA SIMANJUNTAK"/>
    <x v="1"/>
    <s v="SITAMPURUNG"/>
    <d v="1969-12-25T00:00:00"/>
    <x v="7"/>
    <x v="5"/>
    <x v="2"/>
    <x v="3"/>
    <m/>
    <m/>
  </r>
  <r>
    <x v="2"/>
    <s v="1212011608130001"/>
    <s v="1212012303940001"/>
    <x v="1"/>
    <s v="RISKI RIFANDI NAINGGOLAN"/>
    <x v="0"/>
    <s v="BALIGE"/>
    <d v="1994-03-23T00:00:00"/>
    <x v="33"/>
    <x v="10"/>
    <x v="0"/>
    <x v="3"/>
    <m/>
    <m/>
  </r>
  <r>
    <x v="2"/>
    <s v="1212011608130001"/>
    <s v="1212012303980003"/>
    <x v="1"/>
    <s v="PEBRIANTO NAINGGOLAN"/>
    <x v="0"/>
    <s v="BALIGE"/>
    <d v="1998-03-23T00:00:00"/>
    <x v="46"/>
    <x v="7"/>
    <x v="0"/>
    <x v="7"/>
    <m/>
    <m/>
  </r>
  <r>
    <x v="2"/>
    <s v="1212011608130001"/>
    <s v="1212012404000005"/>
    <x v="1"/>
    <s v="SUHAR NAINGGOLAN"/>
    <x v="0"/>
    <s v="BALIGE"/>
    <d v="2000-04-24T00:00:00"/>
    <x v="47"/>
    <x v="7"/>
    <x v="2"/>
    <x v="3"/>
    <m/>
    <m/>
  </r>
  <r>
    <x v="2"/>
    <s v="1212011608130001"/>
    <s v="1212012003070008"/>
    <x v="1"/>
    <s v="JESEN NAINGGOLAN"/>
    <x v="0"/>
    <s v="BALIGE0511870005"/>
    <s v="20/03/07"/>
    <x v="37"/>
    <x v="8"/>
    <x v="6"/>
    <x v="7"/>
    <m/>
    <m/>
  </r>
  <r>
    <x v="2"/>
    <s v="1212011509110012"/>
    <s v="1212010511870006"/>
    <x v="0"/>
    <s v="FERNANDO HARYONO NAINGGOLAN"/>
    <x v="0"/>
    <s v="BALIGE"/>
    <s v="05/11/87"/>
    <x v="30"/>
    <x v="2"/>
    <x v="0"/>
    <x v="3"/>
    <m/>
    <m/>
  </r>
  <r>
    <x v="2"/>
    <s v="1212011509110012"/>
    <s v="1212016304890009"/>
    <x v="1"/>
    <s v="ARNI RENTAULI NAPITUPULU"/>
    <x v="1"/>
    <s v="MEDAN"/>
    <s v="23/04/89"/>
    <x v="18"/>
    <x v="1"/>
    <x v="0"/>
    <x v="3"/>
    <m/>
    <m/>
  </r>
  <r>
    <x v="2"/>
    <s v="1212011509110012"/>
    <s v="1212013105110002"/>
    <x v="1"/>
    <s v="JUBEL DONY NAINGGOLAN"/>
    <x v="0"/>
    <s v="BALIGE"/>
    <s v="31/05/11"/>
    <x v="58"/>
    <x v="9"/>
    <x v="4"/>
    <x v="7"/>
    <m/>
    <m/>
  </r>
  <r>
    <x v="2"/>
    <s v="1212011509110012"/>
    <s v="1212014604130001"/>
    <x v="1"/>
    <s v="CLARA STEPANY NAINGGOLAN"/>
    <x v="1"/>
    <s v="BALIGE"/>
    <s v="6/04/13"/>
    <x v="14"/>
    <x v="3"/>
    <x v="4"/>
    <x v="7"/>
    <m/>
    <m/>
  </r>
  <r>
    <x v="2"/>
    <s v="1212011112070039"/>
    <s v="1212012710500001"/>
    <x v="0"/>
    <s v="DINGIN SIMANGUNSONG"/>
    <x v="0"/>
    <s v="LUMBAN BULBUL"/>
    <s v="27/10/50"/>
    <x v="32"/>
    <x v="13"/>
    <x v="2"/>
    <x v="3"/>
    <m/>
    <m/>
  </r>
  <r>
    <x v="2"/>
    <s v="1212011112070039"/>
    <s v="1212016202520001"/>
    <x v="1"/>
    <s v="LUKERIA TAMPUBOLON"/>
    <x v="1"/>
    <s v="SIBOLAHOTANG"/>
    <s v="22/02/52"/>
    <x v="31"/>
    <x v="13"/>
    <x v="6"/>
    <x v="2"/>
    <m/>
    <m/>
  </r>
  <r>
    <x v="2"/>
    <s v="1212011712070010"/>
    <s v="1212013004770001"/>
    <x v="0"/>
    <s v="JERRI SIMANGUNSONG"/>
    <x v="0"/>
    <s v="LUMBAN BULBUL"/>
    <s v="30/04/77"/>
    <x v="73"/>
    <x v="6"/>
    <x v="0"/>
    <x v="3"/>
    <m/>
    <m/>
  </r>
  <r>
    <x v="2"/>
    <s v="1212011712070010"/>
    <s v="1212015511760002"/>
    <x v="1"/>
    <s v="TIMAR SIAHAAN"/>
    <x v="1"/>
    <s v="PAINDOAN"/>
    <s v="15/11/76"/>
    <x v="53"/>
    <x v="6"/>
    <x v="1"/>
    <x v="15"/>
    <m/>
    <m/>
  </r>
  <r>
    <x v="2"/>
    <s v="1212011712070010"/>
    <s v="1212015102050003"/>
    <x v="1"/>
    <s v="NIRWANAENJELIKA SIMANGUNSONG"/>
    <x v="1"/>
    <s v="LUMBAN BULBUL"/>
    <d v="2005-02-11T00:00:00"/>
    <x v="75"/>
    <x v="8"/>
    <x v="2"/>
    <x v="7"/>
    <m/>
    <m/>
  </r>
  <r>
    <x v="2"/>
    <s v="1212011712070010"/>
    <s v="121201270909001"/>
    <x v="1"/>
    <s v="YORDAN PUJION SIMANGUNSONG"/>
    <x v="0"/>
    <s v="LUMBAN BULBUL"/>
    <d v="2009-09-27T00:00:00"/>
    <x v="13"/>
    <x v="9"/>
    <x v="6"/>
    <x v="7"/>
    <m/>
    <m/>
  </r>
  <r>
    <x v="2"/>
    <s v="1212011712070010"/>
    <s v="1212015407130001"/>
    <x v="1"/>
    <s v="GENESARET SIMANGUNSONG"/>
    <x v="1"/>
    <s v="LUMBAN BULBUL"/>
    <d v="2013-07-14T00:00:00"/>
    <x v="14"/>
    <x v="3"/>
    <x v="4"/>
    <x v="7"/>
    <m/>
    <m/>
  </r>
  <r>
    <x v="2"/>
    <s v="1212011503100003"/>
    <s v="1212010403770004"/>
    <x v="0"/>
    <s v="PARDAMEAN SIMANGUNSONG"/>
    <x v="0"/>
    <s v="LUMBAN BULBUL"/>
    <s v="04/03/77"/>
    <x v="73"/>
    <x v="6"/>
    <x v="0"/>
    <x v="3"/>
    <m/>
    <m/>
  </r>
  <r>
    <x v="2"/>
    <s v="1212011503100003"/>
    <s v="1212015506800002"/>
    <x v="1"/>
    <s v="DEWI ROTUA ULI PANGARIBUAN"/>
    <x v="1"/>
    <s v="MEDAN"/>
    <d v="1980-06-15T00:00:00"/>
    <x v="34"/>
    <x v="14"/>
    <x v="0"/>
    <x v="3"/>
    <m/>
    <m/>
  </r>
  <r>
    <x v="2"/>
    <s v="1212011503100003"/>
    <s v="1212011905030006"/>
    <x v="1"/>
    <s v="PUTRA TORANG P SIMANGUNSONG"/>
    <x v="0"/>
    <s v="LUMBAN BULBUL"/>
    <d v="2003-05-19T00:00:00"/>
    <x v="10"/>
    <x v="8"/>
    <x v="0"/>
    <x v="7"/>
    <m/>
    <m/>
  </r>
  <r>
    <x v="2"/>
    <s v="1212011503100003"/>
    <s v="1212015610050003"/>
    <x v="1"/>
    <s v="SOFHIA ADELINA SIMANGUNSONG"/>
    <x v="1"/>
    <s v="LUMBAN BULBUL"/>
    <s v="16/10/05"/>
    <x v="75"/>
    <x v="8"/>
    <x v="2"/>
    <x v="7"/>
    <m/>
    <m/>
  </r>
  <r>
    <x v="2"/>
    <s v="1212011503100003"/>
    <s v="1212016809100002"/>
    <x v="1"/>
    <s v="DEA SARAH PRATIWI SIMANGUNSONG"/>
    <x v="1"/>
    <s v="LUMBAN BULBUL"/>
    <d v="2010-09-28T00:00:00"/>
    <x v="16"/>
    <x v="9"/>
    <x v="4"/>
    <x v="7"/>
    <m/>
    <m/>
  </r>
  <r>
    <x v="2"/>
    <s v="1212011503100003"/>
    <s v="1212015804160001"/>
    <x v="1"/>
    <s v="CLARA VERONIKA SIMANGUNSONG"/>
    <x v="1"/>
    <s v="BALIGE"/>
    <s v="18/04/16"/>
    <x v="59"/>
    <x v="3"/>
    <x v="5"/>
    <x v="5"/>
    <m/>
    <m/>
  </r>
  <r>
    <x v="2"/>
    <s v="1212012507110007"/>
    <s v="1212010510420001"/>
    <x v="0"/>
    <s v="ALBERT SIMANGUNSONG"/>
    <x v="0"/>
    <s v="LUMBAN BULBUL"/>
    <d v="1942-10-05T00:00:00"/>
    <x v="52"/>
    <x v="15"/>
    <x v="2"/>
    <x v="2"/>
    <m/>
    <m/>
  </r>
  <r>
    <x v="2"/>
    <s v="1212012507110007"/>
    <s v="1212016012480001"/>
    <x v="1"/>
    <s v="ERNA PANJAITAN"/>
    <x v="1"/>
    <s v="LARAS"/>
    <d v="1948-12-20T00:00:00"/>
    <x v="66"/>
    <x v="13"/>
    <x v="2"/>
    <x v="2"/>
    <m/>
    <m/>
  </r>
  <r>
    <x v="2"/>
    <s v="1212012405120002"/>
    <s v="1212011104860001"/>
    <x v="0"/>
    <s v="ADIL SIMANGUNSONG"/>
    <x v="0"/>
    <s v="LUMBAN BULBUL"/>
    <d v="1986-04-11T00:00:00"/>
    <x v="3"/>
    <x v="2"/>
    <x v="0"/>
    <x v="16"/>
    <m/>
    <m/>
  </r>
  <r>
    <x v="2"/>
    <s v="1212012405120002"/>
    <s v="1212015909870002"/>
    <x v="1"/>
    <s v="SURIANI SITOMPUL"/>
    <x v="1"/>
    <s v="BANUA LUHU"/>
    <d v="1987-09-10T00:00:00"/>
    <x v="30"/>
    <x v="2"/>
    <x v="0"/>
    <x v="3"/>
    <m/>
    <m/>
  </r>
  <r>
    <x v="2"/>
    <s v="1212012405120002"/>
    <s v="1212016307120003"/>
    <x v="1"/>
    <s v="GISEL CHRISTIANI SIMANGUNSONG"/>
    <x v="1"/>
    <s v="BALIGE"/>
    <d v="2012-07-12T00:00:00"/>
    <x v="17"/>
    <x v="9"/>
    <x v="4"/>
    <x v="7"/>
    <m/>
    <m/>
  </r>
  <r>
    <x v="2"/>
    <s v="1212012405120002"/>
    <s v="1212014505160001"/>
    <x v="1"/>
    <s v="FEODORA MIRACLE SIMANGUNSONG"/>
    <x v="1"/>
    <s v="BALIGE"/>
    <d v="2016-05-05T00:00:00"/>
    <x v="59"/>
    <x v="3"/>
    <x v="5"/>
    <x v="5"/>
    <m/>
    <m/>
  </r>
  <r>
    <x v="2"/>
    <s v="1212012405120002"/>
    <s v="1212014101180001"/>
    <x v="1"/>
    <s v="AUDRY FAYOLA HARAITO SIMANGUNSONG"/>
    <x v="1"/>
    <s v="BALIGE"/>
    <d v="2018-01-01T00:00:00"/>
    <x v="43"/>
    <x v="4"/>
    <x v="5"/>
    <x v="5"/>
    <m/>
    <m/>
  </r>
  <r>
    <x v="2"/>
    <s v="1212011312070024"/>
    <s v="1212010603790002"/>
    <x v="0"/>
    <s v="PENTUS YAMASITA SIMANGUNSONG"/>
    <x v="0"/>
    <s v="LUMBAN BULBUL"/>
    <d v="1979-03-06T00:00:00"/>
    <x v="62"/>
    <x v="14"/>
    <x v="7"/>
    <x v="20"/>
    <m/>
    <m/>
  </r>
  <r>
    <x v="2"/>
    <s v="1212010805180004"/>
    <s v="1212011811790001"/>
    <x v="0"/>
    <s v="MARLON SIMANGUNSONG"/>
    <x v="0"/>
    <s v="LUMBAN BULBUL"/>
    <d v="1979-11-18T00:00:00"/>
    <x v="62"/>
    <x v="14"/>
    <x v="0"/>
    <x v="3"/>
    <m/>
    <m/>
  </r>
  <r>
    <x v="2"/>
    <s v="1212010805180004"/>
    <s v="1212010101070003"/>
    <x v="1"/>
    <s v="NEO SIMANGUNSONG"/>
    <x v="0"/>
    <s v="JAKARTA"/>
    <d v="2007-01-01T00:00:00"/>
    <x v="37"/>
    <x v="8"/>
    <x v="2"/>
    <x v="7"/>
    <m/>
    <m/>
  </r>
  <r>
    <x v="2"/>
    <s v="1212010805180004"/>
    <s v="1212016010080003"/>
    <x v="1"/>
    <s v="PUTRI SIMANGUNSONG"/>
    <x v="1"/>
    <s v="JAKARTA"/>
    <d v="2008-10-20T00:00:00"/>
    <x v="41"/>
    <x v="9"/>
    <x v="6"/>
    <x v="7"/>
    <m/>
    <m/>
  </r>
  <r>
    <x v="2"/>
    <s v="1212011805110003"/>
    <s v="1212011805750003"/>
    <x v="0"/>
    <s v="SAMUEL SITUMORANG"/>
    <x v="0"/>
    <s v="GEBANG"/>
    <d v="1976-05-18T00:00:00"/>
    <x v="53"/>
    <x v="6"/>
    <x v="0"/>
    <x v="11"/>
    <m/>
    <m/>
  </r>
  <r>
    <x v="2"/>
    <s v="1212011805110003"/>
    <s v="1212016301760002"/>
    <x v="1"/>
    <s v="IDA ROYANI SIMANGUNSONG"/>
    <x v="1"/>
    <s v="LUMBAN BULBUL"/>
    <d v="1976-01-23T00:00:00"/>
    <x v="53"/>
    <x v="6"/>
    <x v="0"/>
    <x v="11"/>
    <m/>
    <m/>
  </r>
  <r>
    <x v="2"/>
    <s v="1212011805110003"/>
    <s v="1212017008010003"/>
    <x v="1"/>
    <s v="INDAH MAYANI SITUMORANG"/>
    <x v="1"/>
    <s v="BALIGE"/>
    <d v="2001-08-30T00:00:00"/>
    <x v="27"/>
    <x v="7"/>
    <x v="0"/>
    <x v="7"/>
    <m/>
    <m/>
  </r>
  <r>
    <x v="2"/>
    <s v="1212011805110003"/>
    <s v="1212010811030003"/>
    <x v="1"/>
    <s v="ANDRI RICAD HARIANTO SITUMORANG"/>
    <x v="0"/>
    <s v="BALIGE"/>
    <d v="2003-11-08T00:00:00"/>
    <x v="10"/>
    <x v="8"/>
    <x v="0"/>
    <x v="7"/>
    <m/>
    <m/>
  </r>
  <r>
    <x v="2"/>
    <s v="1212011805110003"/>
    <s v="1212012403070001"/>
    <x v="1"/>
    <s v="MARITO NATANAEL SITUMORANG"/>
    <x v="0"/>
    <s v="BALIGE"/>
    <d v="2007-03-24T00:00:00"/>
    <x v="37"/>
    <x v="8"/>
    <x v="2"/>
    <x v="7"/>
    <m/>
    <m/>
  </r>
  <r>
    <x v="2"/>
    <s v="1212011805110003"/>
    <s v="1212016510110003"/>
    <x v="1"/>
    <s v="VITA CHELSEA OLIVIA SITUMORANG"/>
    <x v="1"/>
    <s v="BALIGE"/>
    <d v="2011-10-25T00:00:00"/>
    <x v="58"/>
    <x v="9"/>
    <x v="4"/>
    <x v="7"/>
    <m/>
    <m/>
  </r>
  <r>
    <x v="2"/>
    <s v="1212012303090002"/>
    <s v="1212014101460001"/>
    <x v="0"/>
    <s v="DUMARIA SILALAHI"/>
    <x v="1"/>
    <s v="PAGAR BATU"/>
    <d v="1946-01-01T00:00:00"/>
    <x v="81"/>
    <x v="16"/>
    <x v="0"/>
    <x v="2"/>
    <m/>
    <m/>
  </r>
  <r>
    <x v="2"/>
    <s v="1212012303090002"/>
    <s v="1212011707830002"/>
    <x v="1"/>
    <s v="TOGA MARULAK SIMANGUNSONG"/>
    <x v="0"/>
    <s v="LUMBAN BULBUL"/>
    <d v="1983-07-17T00:00:00"/>
    <x v="77"/>
    <x v="2"/>
    <x v="0"/>
    <x v="3"/>
    <m/>
    <m/>
  </r>
  <r>
    <x v="2"/>
    <s v="1212012303090002"/>
    <s v="1212011709860001"/>
    <x v="1"/>
    <s v="MIDUK ARTA SIMANGUNSONG"/>
    <x v="0"/>
    <s v="LUMBAN BULBUL"/>
    <d v="1986-09-17T00:00:00"/>
    <x v="3"/>
    <x v="2"/>
    <x v="2"/>
    <x v="3"/>
    <m/>
    <m/>
  </r>
  <r>
    <x v="2"/>
    <s v="1212012303090002"/>
    <s v="1212010208930001"/>
    <x v="1"/>
    <s v="COKI BAKTER SIMANGUNSONG"/>
    <x v="0"/>
    <s v="LUMBAN BULBUL"/>
    <d v="1993-08-02T00:00:00"/>
    <x v="42"/>
    <x v="10"/>
    <x v="2"/>
    <x v="3"/>
    <m/>
    <m/>
  </r>
  <r>
    <x v="2"/>
    <s v="1212011110120023"/>
    <s v="1212011011770004"/>
    <x v="0"/>
    <s v="DAVID SIMANGUNSONG"/>
    <x v="0"/>
    <s v="LUMBAN BULBUL"/>
    <d v="1977-11-10T00:00:00"/>
    <x v="73"/>
    <x v="6"/>
    <x v="0"/>
    <x v="11"/>
    <m/>
    <m/>
  </r>
  <r>
    <x v="2"/>
    <s v="1212011110120023"/>
    <s v="1212016012700001"/>
    <x v="1"/>
    <s v="REPIA SINAGA"/>
    <x v="1"/>
    <s v="BALIGE"/>
    <d v="1970-12-20T00:00:00"/>
    <x v="35"/>
    <x v="5"/>
    <x v="0"/>
    <x v="11"/>
    <m/>
    <m/>
  </r>
  <r>
    <x v="2"/>
    <s v="1212011110120023"/>
    <s v="1212015509090001"/>
    <x v="1"/>
    <s v="SEPTI JESIKA SIMANGUNSONG"/>
    <x v="1"/>
    <s v="BALIGE"/>
    <d v="2009-09-15T00:00:00"/>
    <x v="13"/>
    <x v="9"/>
    <x v="6"/>
    <x v="7"/>
    <m/>
    <m/>
  </r>
  <r>
    <x v="2"/>
    <s v="1212011110120023"/>
    <s v="1212016112100001"/>
    <x v="1"/>
    <s v="ADINDA MAHARANI SIMANGUNSONG"/>
    <x v="1"/>
    <s v="BALIGE"/>
    <d v="2010-12-21T00:00:00"/>
    <x v="58"/>
    <x v="9"/>
    <x v="4"/>
    <x v="7"/>
    <m/>
    <m/>
  </r>
  <r>
    <x v="2"/>
    <s v="1212012507160003"/>
    <s v="2171036267810002"/>
    <x v="0"/>
    <s v="SITI DELPI SIMANGUNSONG"/>
    <x v="1"/>
    <s v="LUMBAN BULBUL"/>
    <d v="1981-07-22T00:00:00"/>
    <x v="63"/>
    <x v="14"/>
    <x v="0"/>
    <x v="2"/>
    <m/>
    <m/>
  </r>
  <r>
    <x v="2"/>
    <s v="1212012507160003"/>
    <s v="2171032506090002"/>
    <x v="1"/>
    <s v="JOSUA SITINJAK"/>
    <x v="0"/>
    <s v="BATAM"/>
    <d v="2009-06-25T00:00:00"/>
    <x v="13"/>
    <x v="9"/>
    <x v="6"/>
    <x v="7"/>
    <m/>
    <m/>
  </r>
  <r>
    <x v="2"/>
    <s v="1212011412070021"/>
    <s v="1212014502450001"/>
    <x v="0"/>
    <s v="RUKIAYA NAPITUPULU"/>
    <x v="1"/>
    <s v="KOTA CANE"/>
    <d v="1945-02-05T00:00:00"/>
    <x v="82"/>
    <x v="16"/>
    <x v="6"/>
    <x v="2"/>
    <m/>
    <m/>
  </r>
  <r>
    <x v="2"/>
    <s v="1212012002200002"/>
    <s v="3175085504791002"/>
    <x v="0"/>
    <s v="NITA SIMANJUNTAK"/>
    <x v="1"/>
    <s v="LUMBAN BULBUL"/>
    <d v="1979-04-15T00:00:00"/>
    <x v="62"/>
    <x v="14"/>
    <x v="0"/>
    <x v="3"/>
    <m/>
    <m/>
  </r>
  <r>
    <x v="2"/>
    <s v="1212012002200002"/>
    <s v="3175081009051002"/>
    <x v="1"/>
    <s v="ANTON FIRMANSYA SILAEN"/>
    <x v="0"/>
    <s v="JAKARTA"/>
    <d v="2006-09-10T00:00:00"/>
    <x v="12"/>
    <x v="8"/>
    <x v="2"/>
    <x v="7"/>
    <m/>
    <m/>
  </r>
  <r>
    <x v="2"/>
    <s v="1212011712070022"/>
    <s v="1212011208520001"/>
    <x v="0"/>
    <s v="ASLIN SIMANJUNTAK"/>
    <x v="0"/>
    <s v="HUTABULU"/>
    <d v="1952-08-12T00:00:00"/>
    <x v="31"/>
    <x v="13"/>
    <x v="2"/>
    <x v="2"/>
    <m/>
    <m/>
  </r>
  <r>
    <x v="2"/>
    <s v="1212011712070022"/>
    <s v="1212016005580003"/>
    <x v="1"/>
    <s v="BERTHA SIMANGUNSONG"/>
    <x v="1"/>
    <s v="LUMBAN BULBUL"/>
    <d v="1958-05-20T00:00:00"/>
    <x v="49"/>
    <x v="0"/>
    <x v="2"/>
    <x v="2"/>
    <m/>
    <m/>
  </r>
  <r>
    <x v="2"/>
    <s v="1212011712070012"/>
    <s v="1212010910670001"/>
    <x v="0"/>
    <s v="LASMAN SIMANGUNSONG"/>
    <x v="0"/>
    <s v="BALIGE"/>
    <d v="1967-10-09T00:00:00"/>
    <x v="39"/>
    <x v="11"/>
    <x v="1"/>
    <x v="3"/>
    <m/>
    <m/>
  </r>
  <r>
    <x v="2"/>
    <s v="1212011712070012"/>
    <s v="1212012003680001"/>
    <x v="1"/>
    <s v="TUMIAR SIBARANI"/>
    <x v="1"/>
    <s v="LAGUBOTI"/>
    <d v="1968-03-20T00:00:00"/>
    <x v="24"/>
    <x v="5"/>
    <x v="3"/>
    <x v="4"/>
    <m/>
    <m/>
  </r>
  <r>
    <x v="2"/>
    <s v="1212011712070012"/>
    <s v="1212012806980001"/>
    <x v="1"/>
    <s v="LASTIAR SIMANGUNSONG"/>
    <x v="1"/>
    <s v="LUMBAN BULBUL"/>
    <d v="1998-06-28T00:00:00"/>
    <x v="46"/>
    <x v="7"/>
    <x v="0"/>
    <x v="7"/>
    <m/>
    <m/>
  </r>
  <r>
    <x v="2"/>
    <s v="1212011712070012"/>
    <s v="1212013112990001"/>
    <x v="1"/>
    <s v="ANDIKA SIMANGUNSONG"/>
    <x v="0"/>
    <s v="BALIGE"/>
    <d v="1999-12-31T00:00:00"/>
    <x v="47"/>
    <x v="7"/>
    <x v="0"/>
    <x v="7"/>
    <m/>
    <m/>
  </r>
  <r>
    <x v="2"/>
    <s v="1212011712070012"/>
    <s v="1212010709010001"/>
    <x v="1"/>
    <s v="SEPTIANA SIMANGUNSONG"/>
    <x v="1"/>
    <s v="BALIGE"/>
    <d v="2001-09-07T00:00:00"/>
    <x v="27"/>
    <x v="7"/>
    <x v="0"/>
    <x v="7"/>
    <m/>
    <m/>
  </r>
  <r>
    <x v="2"/>
    <s v="1212011712070012"/>
    <s v="1212012911020001"/>
    <x v="1"/>
    <s v="SONYA SIMANGUNSONG"/>
    <x v="1"/>
    <s v="BALIGE"/>
    <d v="2002-11-29T00:00:00"/>
    <x v="40"/>
    <x v="7"/>
    <x v="0"/>
    <x v="7"/>
    <m/>
    <m/>
  </r>
  <r>
    <x v="2"/>
    <s v="1212011712070012"/>
    <s v="1212010907030001"/>
    <x v="1"/>
    <s v="FANNY SIMANGUNSONG"/>
    <x v="1"/>
    <s v="BALIGE"/>
    <d v="2003-07-09T00:00:00"/>
    <x v="10"/>
    <x v="8"/>
    <x v="0"/>
    <x v="7"/>
    <m/>
    <m/>
  </r>
  <r>
    <x v="2"/>
    <s v="1212011004190009"/>
    <s v="1405020401700003"/>
    <x v="0"/>
    <s v="PARSAORAN SIMANGUNSONG"/>
    <x v="0"/>
    <s v="BALIGE"/>
    <d v="1970-01-04T00:00:00"/>
    <x v="7"/>
    <x v="5"/>
    <x v="0"/>
    <x v="6"/>
    <m/>
    <m/>
  </r>
  <r>
    <x v="2"/>
    <s v="1212011004190009"/>
    <s v="1405024510700011"/>
    <x v="1"/>
    <s v="SANTY HARO"/>
    <x v="1"/>
    <s v="BALIGE"/>
    <d v="1970-10-05T00:00:00"/>
    <x v="7"/>
    <x v="5"/>
    <x v="0"/>
    <x v="4"/>
    <m/>
    <m/>
  </r>
  <r>
    <x v="2"/>
    <s v="1212011004190009"/>
    <s v="1405026007970003"/>
    <x v="1"/>
    <s v="PUTRI AHARANI SIMANGUNSONG"/>
    <x v="1"/>
    <s v="BALIGE"/>
    <d v="1997-07-20T00:00:00"/>
    <x v="26"/>
    <x v="10"/>
    <x v="0"/>
    <x v="7"/>
    <m/>
    <m/>
  </r>
  <r>
    <x v="2"/>
    <s v="1212011004190009"/>
    <s v="1405025304010002"/>
    <x v="1"/>
    <s v="MARIA MARANATA"/>
    <x v="1"/>
    <s v="PANGKALAN KERINCI"/>
    <d v="2001-04-13T00:00:00"/>
    <x v="27"/>
    <x v="7"/>
    <x v="0"/>
    <x v="7"/>
    <m/>
    <m/>
  </r>
  <r>
    <x v="2"/>
    <s v="1212011004190009"/>
    <s v="1405026409020004"/>
    <x v="1"/>
    <s v="SONDANG SEPTIANA"/>
    <x v="1"/>
    <s v="PANGKALAN KERINCI"/>
    <d v="2002-09-24T00:00:00"/>
    <x v="40"/>
    <x v="7"/>
    <x v="0"/>
    <x v="7"/>
    <m/>
    <m/>
  </r>
  <r>
    <x v="2"/>
    <s v="1212011004190009"/>
    <s v="1405026210040004"/>
    <x v="1"/>
    <s v="DEVI SABRINA"/>
    <x v="1"/>
    <s v="PANGKALAN KERINCI"/>
    <d v="2004-10-22T00:00:00"/>
    <x v="11"/>
    <x v="8"/>
    <x v="2"/>
    <x v="7"/>
    <m/>
    <m/>
  </r>
  <r>
    <x v="2"/>
    <s v="1212011111100005"/>
    <s v="1212011308590002"/>
    <x v="0"/>
    <s v="DONGARAN SIMANGUNSONG"/>
    <x v="0"/>
    <s v="BALIGE"/>
    <d v="1959-08-13T00:00:00"/>
    <x v="51"/>
    <x v="0"/>
    <x v="2"/>
    <x v="2"/>
    <m/>
    <m/>
  </r>
  <r>
    <x v="2"/>
    <s v="1212011111100005"/>
    <s v="1212014305680004"/>
    <x v="1"/>
    <s v="NETTY DONDA RAJAGUKGUK"/>
    <x v="1"/>
    <s v="BALIGE"/>
    <d v="1968-05-03T00:00:00"/>
    <x v="24"/>
    <x v="5"/>
    <x v="0"/>
    <x v="2"/>
    <m/>
    <m/>
  </r>
  <r>
    <x v="2"/>
    <s v="1212011111100005"/>
    <s v="1212015305920003"/>
    <x v="1"/>
    <s v="BARITA ULI ELFRIDA SIMANGUNSONG"/>
    <x v="1"/>
    <s v="LUMBAN BULBUL"/>
    <d v="1992-08-23T00:00:00"/>
    <x v="22"/>
    <x v="1"/>
    <x v="3"/>
    <x v="3"/>
    <m/>
    <m/>
  </r>
  <r>
    <x v="2"/>
    <s v="1212011111100005"/>
    <s v="1212010101950003"/>
    <x v="1"/>
    <s v="HARATUA MANGINAR SONAK SIMANGUNSONG"/>
    <x v="0"/>
    <s v="LUMBAN BULBUL"/>
    <d v="1995-01-01T00:00:00"/>
    <x v="23"/>
    <x v="10"/>
    <x v="3"/>
    <x v="3"/>
    <m/>
    <m/>
  </r>
  <r>
    <x v="2"/>
    <s v="1212011111100005"/>
    <s v="1212012405970003"/>
    <x v="1"/>
    <s v="JONES SITUMEANG"/>
    <x v="0"/>
    <s v="LUMBAN BULBUL"/>
    <d v="1997-05-24T00:00:00"/>
    <x v="26"/>
    <x v="10"/>
    <x v="3"/>
    <x v="3"/>
    <m/>
    <m/>
  </r>
  <r>
    <x v="2"/>
    <s v="1212011111100005"/>
    <s v="1212012506040002"/>
    <x v="1"/>
    <s v="ADITIA FEBRIANTO SIMANGUNSONG"/>
    <x v="0"/>
    <s v="LUMBAN BULBUL"/>
    <d v="2004-06-25T00:00:00"/>
    <x v="11"/>
    <x v="8"/>
    <x v="0"/>
    <x v="7"/>
    <m/>
    <m/>
  </r>
  <r>
    <x v="2"/>
    <s v="1212011111100005"/>
    <s v="1212012211070001"/>
    <x v="1"/>
    <s v="DIKA ALDI STEVEN SIMANGUNSONG"/>
    <x v="0"/>
    <s v="LUMBAN BULBUL"/>
    <d v="2007-11-22T00:00:00"/>
    <x v="37"/>
    <x v="8"/>
    <x v="6"/>
    <x v="7"/>
    <m/>
    <m/>
  </r>
  <r>
    <x v="2"/>
    <s v="1212010602090010"/>
    <s v="1212011708800002"/>
    <x v="0"/>
    <s v="M.RIZAL NAINGGOLAN"/>
    <x v="0"/>
    <s v="BALIGE"/>
    <d v="1980-08-17T00:00:00"/>
    <x v="34"/>
    <x v="14"/>
    <x v="0"/>
    <x v="3"/>
    <m/>
    <m/>
  </r>
  <r>
    <x v="2"/>
    <s v="1212010602090010"/>
    <s v="1212016512840002"/>
    <x v="1"/>
    <s v="YUNITA FRANSISKA NAPITUPULU"/>
    <x v="1"/>
    <s v="JAKARTA"/>
    <d v="1984-12-25T00:00:00"/>
    <x v="19"/>
    <x v="2"/>
    <x v="2"/>
    <x v="4"/>
    <m/>
    <m/>
  </r>
  <r>
    <x v="2"/>
    <s v="1212010602090010"/>
    <s v="1212016912070001"/>
    <x v="1"/>
    <s v="CHELSY GRECYA NAINGGOLAN"/>
    <x v="1"/>
    <s v="BALIGE"/>
    <d v="2007-12-29T00:00:00"/>
    <x v="41"/>
    <x v="9"/>
    <x v="6"/>
    <x v="7"/>
    <m/>
    <m/>
  </r>
  <r>
    <x v="2"/>
    <s v="1212010602090010"/>
    <s v="1212014505100002"/>
    <x v="1"/>
    <s v="YOHANA ADELINA NAINGGOLAN"/>
    <x v="1"/>
    <s v="BALIGE"/>
    <d v="2010-05-05T00:00:00"/>
    <x v="16"/>
    <x v="9"/>
    <x v="4"/>
    <x v="7"/>
    <m/>
    <m/>
  </r>
  <r>
    <x v="2"/>
    <s v="1212010602090010"/>
    <s v="1212012509110001"/>
    <x v="1"/>
    <s v="GILANG ELPUEGO NAINGGOLAN"/>
    <x v="0"/>
    <s v="BALIGE"/>
    <d v="2011-09-25T00:00:00"/>
    <x v="58"/>
    <x v="9"/>
    <x v="4"/>
    <x v="7"/>
    <m/>
    <m/>
  </r>
  <r>
    <x v="2"/>
    <s v="1212011111090006"/>
    <s v="1212011105550001"/>
    <x v="0"/>
    <s v="SORODIN SIMANGUNSONG"/>
    <x v="0"/>
    <s v="LUMBAN BULBUL"/>
    <d v="1956-05-11T00:00:00"/>
    <x v="29"/>
    <x v="12"/>
    <x v="2"/>
    <x v="2"/>
    <m/>
    <m/>
  </r>
  <r>
    <x v="2"/>
    <s v="1212011111090006"/>
    <s v="1212011304820001"/>
    <x v="1"/>
    <s v="PARLINDUNGAN SIMANGUNSONG"/>
    <x v="0"/>
    <s v="MEDAN"/>
    <d v="1982-04-13T00:00:00"/>
    <x v="64"/>
    <x v="14"/>
    <x v="0"/>
    <x v="3"/>
    <m/>
    <m/>
  </r>
  <r>
    <x v="2"/>
    <s v="1212010905120002"/>
    <s v="127111906850003"/>
    <x v="0"/>
    <s v="HERWINO HASIBUAN"/>
    <x v="0"/>
    <s v="MEDAN"/>
    <d v="1985-06-19T00:00:00"/>
    <x v="19"/>
    <x v="2"/>
    <x v="3"/>
    <x v="3"/>
    <m/>
    <m/>
  </r>
  <r>
    <x v="2"/>
    <s v="1212010905120002"/>
    <s v="1212014805880001"/>
    <x v="1"/>
    <s v="DINA SIMANGUNSONG"/>
    <x v="1"/>
    <s v="LUMBAN BULBUL"/>
    <d v="1988-05-08T00:00:00"/>
    <x v="45"/>
    <x v="1"/>
    <x v="0"/>
    <x v="3"/>
    <m/>
    <m/>
  </r>
  <r>
    <x v="2"/>
    <s v="1212010905120002"/>
    <s v="1212010804120001"/>
    <x v="1"/>
    <s v="MICHAEL PASKA HASIBUAN"/>
    <x v="0"/>
    <s v="BALIGE"/>
    <d v="2012-04-08T00:00:00"/>
    <x v="17"/>
    <x v="9"/>
    <x v="4"/>
    <x v="7"/>
    <m/>
    <m/>
  </r>
  <r>
    <x v="2"/>
    <s v="1212010905120002"/>
    <s v="1212016605140001"/>
    <x v="1"/>
    <s v="HANNA SASKIA HASIBUAN"/>
    <x v="1"/>
    <s v="BALIGE"/>
    <d v="2014-05-26T00:00:00"/>
    <x v="4"/>
    <x v="3"/>
    <x v="4"/>
    <x v="7"/>
    <m/>
    <m/>
  </r>
  <r>
    <x v="2"/>
    <s v="1212010905120002"/>
    <s v="1212014311190001"/>
    <x v="1"/>
    <s v="LIORA SARON HASIBUAN"/>
    <x v="1"/>
    <s v="BALIGE"/>
    <d v="2019-11-03T00:00:00"/>
    <x v="6"/>
    <x v="4"/>
    <x v="5"/>
    <x v="5"/>
    <m/>
    <m/>
  </r>
  <r>
    <x v="2"/>
    <s v="1212012010080015"/>
    <s v="1212011509560002"/>
    <x v="0"/>
    <s v="EDWIN PAILON MALAU"/>
    <x v="0"/>
    <s v="PANGURURAN"/>
    <d v="1956-09-15T00:00:00"/>
    <x v="29"/>
    <x v="12"/>
    <x v="0"/>
    <x v="2"/>
    <m/>
    <m/>
  </r>
  <r>
    <x v="2"/>
    <s v="1212012010080015"/>
    <s v="1212010103520001"/>
    <x v="1"/>
    <s v="MARTIANA SIMANGUNSONG"/>
    <x v="1"/>
    <s v="LUMBAN BULBUL"/>
    <d v="1952-03-01T00:00:00"/>
    <x v="31"/>
    <x v="13"/>
    <x v="2"/>
    <x v="2"/>
    <m/>
    <m/>
  </r>
  <r>
    <x v="2"/>
    <s v="1212012509190001"/>
    <s v="1212012103730001"/>
    <x v="0"/>
    <s v="DIMPOS SILITONGA"/>
    <x v="0"/>
    <s v="PANGALOAN"/>
    <d v="1973-03-21T00:00:00"/>
    <x v="36"/>
    <x v="6"/>
    <x v="0"/>
    <x v="3"/>
    <m/>
    <m/>
  </r>
  <r>
    <x v="2"/>
    <s v="1212012509190001"/>
    <s v="1212016808730007"/>
    <x v="1"/>
    <s v="RIMA MELATI HOTMAIDA SIMANGUNSONG"/>
    <x v="1"/>
    <s v="LUMBAN BULBUL"/>
    <d v="1973-08-28T00:00:00"/>
    <x v="36"/>
    <x v="6"/>
    <x v="0"/>
    <x v="4"/>
    <m/>
    <m/>
  </r>
  <r>
    <x v="2"/>
    <s v="1212012509190001"/>
    <s v="1212011112040003"/>
    <x v="1"/>
    <s v="VINCENT CHRIST BONAGABE SILITONG"/>
    <x v="0"/>
    <s v="JAKARTA"/>
    <d v="2004-12-11T00:00:00"/>
    <x v="11"/>
    <x v="8"/>
    <x v="2"/>
    <x v="7"/>
    <m/>
    <m/>
  </r>
  <r>
    <x v="2"/>
    <s v="1212012509190001"/>
    <s v="1212015706070003"/>
    <x v="1"/>
    <s v="RACHEL YUNITA SILITONGA"/>
    <x v="1"/>
    <s v="JAKARTA"/>
    <d v="2007-06-17T00:00:00"/>
    <x v="37"/>
    <x v="8"/>
    <x v="2"/>
    <x v="7"/>
    <m/>
    <m/>
  </r>
  <r>
    <x v="2"/>
    <s v="1212012509190001"/>
    <s v="1212011412140001"/>
    <x v="1"/>
    <s v="FRANKLIN AURO SILITONGA"/>
    <x v="0"/>
    <s v="BALIGE"/>
    <d v="2014-12-14T00:00:00"/>
    <x v="4"/>
    <x v="3"/>
    <x v="4"/>
    <x v="7"/>
    <m/>
    <m/>
  </r>
  <r>
    <x v="2"/>
    <s v="1212012405170002"/>
    <s v="1212014303710003"/>
    <x v="0"/>
    <s v="LINA SANTI SIMANGUNSONG"/>
    <x v="1"/>
    <s v="LUMBAN BULBUL"/>
    <d v="1971-03-03T00:00:00"/>
    <x v="35"/>
    <x v="5"/>
    <x v="0"/>
    <x v="2"/>
    <m/>
    <m/>
  </r>
  <r>
    <x v="2"/>
    <s v="1212012405170002"/>
    <s v="1212015311070001"/>
    <x v="1"/>
    <s v="MUTIARA SWITELLA PAKPAHAN"/>
    <x v="1"/>
    <s v="SIBOLAHOTANG"/>
    <d v="2007-11-13T00:00:00"/>
    <x v="37"/>
    <x v="8"/>
    <x v="6"/>
    <x v="7"/>
    <m/>
    <m/>
  </r>
  <r>
    <x v="3"/>
    <s v="1212012002090003"/>
    <s v="1212010402500001"/>
    <x v="0"/>
    <s v="MORHAN SIMANGUNSONG"/>
    <x v="0"/>
    <s v="LUMBAN BULBUL"/>
    <d v="1950-02-04T00:00:00"/>
    <x v="32"/>
    <x v="13"/>
    <x v="2"/>
    <x v="2"/>
    <m/>
    <m/>
  </r>
  <r>
    <x v="3"/>
    <s v="1212012002090003"/>
    <s v="1212015603480001"/>
    <x v="1"/>
    <s v="EMMELIA SIMANJUNTAK"/>
    <x v="1"/>
    <s v="PARSURATAN"/>
    <d v="1948-03-16T00:00:00"/>
    <x v="83"/>
    <x v="13"/>
    <x v="0"/>
    <x v="2"/>
    <m/>
    <m/>
  </r>
  <r>
    <x v="3"/>
    <s v="1212012002090003"/>
    <s v="1212012104880007"/>
    <x v="1"/>
    <s v="HENDRA SIMANGUNSONG"/>
    <x v="0"/>
    <s v="BALIGE"/>
    <d v="1988-04-21T00:00:00"/>
    <x v="45"/>
    <x v="1"/>
    <x v="1"/>
    <x v="6"/>
    <m/>
    <m/>
  </r>
  <r>
    <x v="3"/>
    <s v="1212012206120004"/>
    <s v="3216062502810009"/>
    <x v="0"/>
    <s v="FABER SIMANGUNSONG"/>
    <x v="0"/>
    <s v="LUMBAN BULBUL"/>
    <d v="1981-02-25T00:00:00"/>
    <x v="63"/>
    <x v="14"/>
    <x v="0"/>
    <x v="3"/>
    <m/>
    <m/>
  </r>
  <r>
    <x v="3"/>
    <s v="1212012206120004"/>
    <s v="3216065812800007"/>
    <x v="1"/>
    <s v="KEBER NATALINA PASARIBU"/>
    <x v="1"/>
    <s v="P. SIANTAR"/>
    <d v="1980-12-18T00:00:00"/>
    <x v="63"/>
    <x v="14"/>
    <x v="3"/>
    <x v="3"/>
    <m/>
    <m/>
  </r>
  <r>
    <x v="3"/>
    <s v="1212012206120004"/>
    <s v="3216060212090005"/>
    <x v="1"/>
    <s v="ARMANDO KEFAN SIMANGUNSONG"/>
    <x v="0"/>
    <s v="BEKASI"/>
    <d v="2009-12-02T00:00:00"/>
    <x v="13"/>
    <x v="9"/>
    <x v="4"/>
    <x v="7"/>
    <m/>
    <m/>
  </r>
  <r>
    <x v="3"/>
    <s v="1212012206120004"/>
    <s v="1212016504110003"/>
    <x v="1"/>
    <s v="RUTH FRANSISKA SIMANGUNSONG"/>
    <x v="1"/>
    <s v="BEKASI"/>
    <d v="2011-04-25T00:00:00"/>
    <x v="58"/>
    <x v="9"/>
    <x v="4"/>
    <x v="7"/>
    <m/>
    <m/>
  </r>
  <r>
    <x v="3"/>
    <s v="1212012206120004"/>
    <s v="1212012503150001"/>
    <x v="1"/>
    <s v="REYNARD ADRIEL SIMANGUNSONG"/>
    <x v="0"/>
    <s v="BEKASI"/>
    <d v="2015-03-25T00:00:00"/>
    <x v="28"/>
    <x v="3"/>
    <x v="4"/>
    <x v="5"/>
    <m/>
    <m/>
  </r>
  <r>
    <x v="3"/>
    <s v="1212011112070002"/>
    <s v="1212011810400001"/>
    <x v="0"/>
    <s v="BINTAR SIMANGUNSONG"/>
    <x v="0"/>
    <s v="LUMBAN BULBUL"/>
    <d v="1940-10-18T00:00:00"/>
    <x v="67"/>
    <x v="15"/>
    <x v="0"/>
    <x v="2"/>
    <m/>
    <m/>
  </r>
  <r>
    <x v="3"/>
    <s v="1212012701120011"/>
    <s v="1212010609790005"/>
    <x v="0"/>
    <s v="MANGIRING TUA HASIBUAN"/>
    <x v="0"/>
    <s v="MEDAN"/>
    <d v="1979-09-06T00:00:00"/>
    <x v="62"/>
    <x v="14"/>
    <x v="1"/>
    <x v="13"/>
    <m/>
    <m/>
  </r>
  <r>
    <x v="3"/>
    <s v="1212012701120011"/>
    <s v="1212015702790003"/>
    <x v="1"/>
    <s v="RAHWANI SIMANGUNSONG"/>
    <x v="1"/>
    <s v="LUMBAN BULBUL"/>
    <d v="1979-02-17T00:00:00"/>
    <x v="62"/>
    <x v="14"/>
    <x v="9"/>
    <x v="3"/>
    <m/>
    <m/>
  </r>
  <r>
    <x v="3"/>
    <s v="1212012701120011"/>
    <s v="1212014108040003"/>
    <x v="1"/>
    <s v="MANUELA AGUSTIN HASIBUAN"/>
    <x v="1"/>
    <s v="MEDAN"/>
    <d v="2004-08-01T00:00:00"/>
    <x v="11"/>
    <x v="8"/>
    <x v="2"/>
    <x v="7"/>
    <m/>
    <m/>
  </r>
  <r>
    <x v="3"/>
    <s v="1212012701120011"/>
    <s v="1212010604070002"/>
    <x v="1"/>
    <s v="PASKA JEREMI PRATAMA HASIBUAN"/>
    <x v="0"/>
    <s v="LUMBAN BULBUL"/>
    <d v="2007-04-06T00:00:00"/>
    <x v="37"/>
    <x v="8"/>
    <x v="2"/>
    <x v="7"/>
    <m/>
    <m/>
  </r>
  <r>
    <x v="3"/>
    <s v="1212012701120011"/>
    <s v="1212010906090002"/>
    <x v="1"/>
    <s v="MARKUS RAFAEL HASIBUAN"/>
    <x v="0"/>
    <s v="LUMBAN BULBUL"/>
    <d v="2009-06-09T00:00:00"/>
    <x v="13"/>
    <x v="9"/>
    <x v="6"/>
    <x v="7"/>
    <m/>
    <m/>
  </r>
  <r>
    <x v="3"/>
    <s v="1212012701120011"/>
    <s v="1212011004130001"/>
    <x v="1"/>
    <s v="LUKAS STEVEN HASIAN HASIBUAN"/>
    <x v="0"/>
    <s v="BALIGE"/>
    <d v="2013-04-10T00:00:00"/>
    <x v="14"/>
    <x v="3"/>
    <x v="4"/>
    <x v="7"/>
    <m/>
    <m/>
  </r>
  <r>
    <x v="3"/>
    <s v="1212012701120011"/>
    <s v="1212012506150003"/>
    <x v="1"/>
    <s v="ALIANDO NATANAEL HASIBUAN"/>
    <x v="0"/>
    <s v="BALIGE"/>
    <d v="2015-06-25T00:00:00"/>
    <x v="28"/>
    <x v="3"/>
    <x v="4"/>
    <x v="5"/>
    <m/>
    <m/>
  </r>
  <r>
    <x v="3"/>
    <s v="1212011312070022"/>
    <s v="1212012406610001"/>
    <x v="0"/>
    <s v="LUMUMBA SILAEN"/>
    <x v="0"/>
    <s v="HUTA BAYU"/>
    <d v="1961-06-24T00:00:00"/>
    <x v="0"/>
    <x v="0"/>
    <x v="0"/>
    <x v="3"/>
    <m/>
    <m/>
  </r>
  <r>
    <x v="3"/>
    <s v="1212011312070022"/>
    <s v="1212015003620001"/>
    <x v="1"/>
    <s v="ROMAIDA SIMANGUNSONG"/>
    <x v="1"/>
    <s v="LUMBAN BULBUL"/>
    <d v="1962-03-10T00:00:00"/>
    <x v="21"/>
    <x v="0"/>
    <x v="0"/>
    <x v="27"/>
    <m/>
    <m/>
  </r>
  <r>
    <x v="3"/>
    <s v="1212011312070022"/>
    <s v="1212015412900002"/>
    <x v="1"/>
    <s v="ASIMA ELFRIYANA SILAEN"/>
    <x v="1"/>
    <s v="BALIGE"/>
    <d v="1990-12-14T00:00:00"/>
    <x v="2"/>
    <x v="1"/>
    <x v="3"/>
    <x v="6"/>
    <m/>
    <m/>
  </r>
  <r>
    <x v="3"/>
    <s v="1212011312070022"/>
    <s v="1212016012910001"/>
    <x v="1"/>
    <s v="WIWI SAMPUTRY SILAEN"/>
    <x v="1"/>
    <s v="BALIGE"/>
    <d v="1991-12-20T00:00:00"/>
    <x v="22"/>
    <x v="1"/>
    <x v="1"/>
    <x v="3"/>
    <m/>
    <m/>
  </r>
  <r>
    <x v="3"/>
    <s v="1212011312070022"/>
    <s v="1212010512930001"/>
    <x v="1"/>
    <s v="DANIEL HASUDUNGAN SILAEN"/>
    <x v="0"/>
    <s v="BALIGE"/>
    <d v="1993-12-05T00:00:00"/>
    <x v="42"/>
    <x v="10"/>
    <x v="1"/>
    <x v="6"/>
    <m/>
    <m/>
  </r>
  <r>
    <x v="3"/>
    <s v="1212011312070022"/>
    <s v="1212015312980001"/>
    <x v="1"/>
    <s v="PITA DESI WATY SILAEN"/>
    <x v="1"/>
    <s v="BALIGE"/>
    <d v="1998-12-13T00:00:00"/>
    <x v="46"/>
    <x v="7"/>
    <x v="0"/>
    <x v="7"/>
    <m/>
    <m/>
  </r>
  <r>
    <x v="3"/>
    <s v="1212011312070055"/>
    <s v="1212011206450001"/>
    <x v="0"/>
    <s v="TAGOR TAMPUBOLON"/>
    <x v="0"/>
    <s v="LUMBAN BULBUL"/>
    <d v="1945-06-12T00:00:00"/>
    <x v="82"/>
    <x v="16"/>
    <x v="2"/>
    <x v="2"/>
    <m/>
    <m/>
  </r>
  <r>
    <x v="3"/>
    <s v="1212011312070055"/>
    <s v="1212012702740001"/>
    <x v="1"/>
    <s v="CHARLES BRONSON JHONY TAMPUBOLON"/>
    <x v="0"/>
    <s v="LUMBAN BULBUL"/>
    <d v="1974-02-27T00:00:00"/>
    <x v="8"/>
    <x v="6"/>
    <x v="7"/>
    <x v="20"/>
    <m/>
    <m/>
  </r>
  <r>
    <x v="3"/>
    <s v="1212011312070055"/>
    <s v="1212014306790001"/>
    <x v="1"/>
    <s v="MASRINA TAMPUBOLON"/>
    <x v="1"/>
    <s v="LUMBAN BULBUL"/>
    <d v="1979-06-03T00:00:00"/>
    <x v="62"/>
    <x v="14"/>
    <x v="0"/>
    <x v="2"/>
    <m/>
    <m/>
  </r>
  <r>
    <x v="3"/>
    <s v="1212012701090001"/>
    <s v="1212010812500001"/>
    <x v="0"/>
    <s v="MARTIN TAMPUBOLON"/>
    <x v="0"/>
    <s v="LUMBAN BULBUL"/>
    <d v="1950-12-08T00:00:00"/>
    <x v="32"/>
    <x v="13"/>
    <x v="6"/>
    <x v="2"/>
    <m/>
    <m/>
  </r>
  <r>
    <x v="3"/>
    <s v="1212012701090001"/>
    <s v="1212015605530001"/>
    <x v="1"/>
    <s v="NURHAIDA SIAHAAN"/>
    <x v="1"/>
    <s v="AEK BOLON"/>
    <d v="1953-05-16T00:00:00"/>
    <x v="70"/>
    <x v="12"/>
    <x v="6"/>
    <x v="2"/>
    <m/>
    <m/>
  </r>
  <r>
    <x v="3"/>
    <s v="1212011610090008"/>
    <s v="1212015706650002"/>
    <x v="0"/>
    <s v="LAMRIA SIHOMBING"/>
    <x v="1"/>
    <s v="GEBANG"/>
    <d v="1965-06-17T00:00:00"/>
    <x v="25"/>
    <x v="11"/>
    <x v="2"/>
    <x v="2"/>
    <m/>
    <m/>
  </r>
  <r>
    <x v="3"/>
    <s v="1212011610090008"/>
    <s v="1212014706020003"/>
    <x v="1"/>
    <s v="LIA RATNASARI TAMPUBOLON"/>
    <x v="1"/>
    <s v="LUMBAN BULBUL"/>
    <d v="2002-06-07T00:00:00"/>
    <x v="40"/>
    <x v="7"/>
    <x v="2"/>
    <x v="6"/>
    <m/>
    <m/>
  </r>
  <r>
    <x v="3"/>
    <s v="1212011610090008"/>
    <s v="1212015506040005"/>
    <x v="1"/>
    <s v="JOJOR PUTRI DELIMA TAMPUBOLON"/>
    <x v="1"/>
    <s v="LUMBAN BULBUL"/>
    <d v="2004-06-15T00:00:00"/>
    <x v="11"/>
    <x v="8"/>
    <x v="2"/>
    <x v="7"/>
    <m/>
    <m/>
  </r>
  <r>
    <x v="3"/>
    <s v="1212011312070008"/>
    <s v="1212010804610002"/>
    <x v="0"/>
    <s v="PARLUHUTAN PARDEDE"/>
    <x v="0"/>
    <s v="LUMBAN DOLOK"/>
    <d v="1961-04-08T00:00:00"/>
    <x v="0"/>
    <x v="0"/>
    <x v="0"/>
    <x v="3"/>
    <m/>
    <m/>
  </r>
  <r>
    <x v="3"/>
    <s v="1212011312070008"/>
    <s v="1212014710630001"/>
    <x v="1"/>
    <s v="ASIMA UDUR TAMPUBOLON"/>
    <x v="1"/>
    <s v="LUMBAN BULBUL"/>
    <d v="1963-10-07T00:00:00"/>
    <x v="71"/>
    <x v="11"/>
    <x v="0"/>
    <x v="3"/>
    <m/>
    <m/>
  </r>
  <r>
    <x v="3"/>
    <s v="1212011312070008"/>
    <s v="1212015809910001"/>
    <x v="1"/>
    <s v="MARGARETHA PARDEDE"/>
    <x v="1"/>
    <s v="BALIGE"/>
    <d v="1991-09-18T00:00:00"/>
    <x v="20"/>
    <x v="1"/>
    <x v="0"/>
    <x v="3"/>
    <m/>
    <m/>
  </r>
  <r>
    <x v="3"/>
    <s v="1212011312070008"/>
    <s v="1212011307930001"/>
    <x v="1"/>
    <s v="YOHANNES M.PARDEDE"/>
    <x v="0"/>
    <s v="BALIGE"/>
    <d v="1993-07-13T00:00:00"/>
    <x v="42"/>
    <x v="10"/>
    <x v="0"/>
    <x v="6"/>
    <m/>
    <m/>
  </r>
  <r>
    <x v="3"/>
    <s v="1212011312070008"/>
    <s v="1212015501970001"/>
    <x v="1"/>
    <s v="RAHEL PUTRI SION PARDEDE"/>
    <x v="1"/>
    <s v="BALIGE"/>
    <d v="1997-01-15T00:00:00"/>
    <x v="26"/>
    <x v="10"/>
    <x v="3"/>
    <x v="7"/>
    <m/>
    <m/>
  </r>
  <r>
    <x v="3"/>
    <s v="1212011604090007"/>
    <s v="1212016511510001"/>
    <x v="0"/>
    <s v="NURIADI ADRIANA NAINGGOLAN"/>
    <x v="1"/>
    <s v="PANGURURAN"/>
    <d v="1951-11-25T00:00:00"/>
    <x v="55"/>
    <x v="13"/>
    <x v="0"/>
    <x v="10"/>
    <m/>
    <m/>
  </r>
  <r>
    <x v="3"/>
    <s v="1212011604090007"/>
    <s v="1212011107870001"/>
    <x v="1"/>
    <s v="SURYA D.SIMANGUNSONG"/>
    <x v="0"/>
    <s v="BALIGE"/>
    <d v="1987-07-11T00:00:00"/>
    <x v="30"/>
    <x v="2"/>
    <x v="1"/>
    <x v="6"/>
    <m/>
    <m/>
  </r>
  <r>
    <x v="3"/>
    <s v="1212011604090007"/>
    <s v="1212012005900001"/>
    <x v="1"/>
    <s v="H.PUTRA SIMANGUNSONG"/>
    <x v="0"/>
    <s v="BALIGE"/>
    <d v="1990-05-20T00:00:00"/>
    <x v="2"/>
    <x v="1"/>
    <x v="1"/>
    <x v="16"/>
    <m/>
    <m/>
  </r>
  <r>
    <x v="3"/>
    <s v="1212012811120002"/>
    <s v="1212011003820001"/>
    <x v="0"/>
    <s v="CHRISTIAN S.B.SIMANGUNSONG"/>
    <x v="0"/>
    <s v="BALIGE"/>
    <d v="1982-03-10T00:00:00"/>
    <x v="64"/>
    <x v="14"/>
    <x v="0"/>
    <x v="13"/>
    <m/>
    <m/>
  </r>
  <r>
    <x v="3"/>
    <s v="1212012811120002"/>
    <s v="1212015010610001"/>
    <x v="1"/>
    <s v="ROMARIA A.SIAHAAN"/>
    <x v="1"/>
    <s v="BALIGE"/>
    <d v="1981-10-10T00:00:00"/>
    <x v="63"/>
    <x v="14"/>
    <x v="1"/>
    <x v="13"/>
    <m/>
    <m/>
  </r>
  <r>
    <x v="3"/>
    <s v="1212012811120002"/>
    <s v="1212015509120001"/>
    <x v="1"/>
    <s v="RUTH CAHAYA SIMANGUNSONG"/>
    <x v="1"/>
    <s v="BALIGE"/>
    <d v="2012-09-15T00:00:00"/>
    <x v="17"/>
    <x v="9"/>
    <x v="4"/>
    <x v="7"/>
    <m/>
    <m/>
  </r>
  <r>
    <x v="3"/>
    <s v="1212012811120002"/>
    <s v="1212016305160002"/>
    <x v="1"/>
    <s v="LESTARI GRISELLA SIMANGUNSONG"/>
    <x v="1"/>
    <s v="BALIGE"/>
    <d v="2016-05-23T00:00:00"/>
    <x v="59"/>
    <x v="3"/>
    <x v="5"/>
    <x v="5"/>
    <m/>
    <m/>
  </r>
  <r>
    <x v="3"/>
    <s v="1212012811120002"/>
    <s v="1212011902190001"/>
    <x v="1"/>
    <s v="YOHANES HANS SIMANGUNSONG"/>
    <x v="0"/>
    <s v="BALIGE"/>
    <d v="2019-02-19T00:00:00"/>
    <x v="6"/>
    <x v="4"/>
    <x v="5"/>
    <x v="5"/>
    <m/>
    <m/>
  </r>
  <r>
    <x v="3"/>
    <s v="1212011712070020"/>
    <s v="1212011208660001"/>
    <x v="0"/>
    <s v="HASAN SIAHAAN"/>
    <x v="0"/>
    <s v="TAPANULI"/>
    <d v="1966-08-12T00:00:00"/>
    <x v="38"/>
    <x v="11"/>
    <x v="0"/>
    <x v="16"/>
    <m/>
    <m/>
  </r>
  <r>
    <x v="3"/>
    <s v="1212011712070020"/>
    <s v="1212014412700004"/>
    <x v="1"/>
    <s v="MAGDA SIAGIAN"/>
    <x v="1"/>
    <s v="NAGASARIBU"/>
    <d v="1970-12-04T00:00:00"/>
    <x v="7"/>
    <x v="5"/>
    <x v="0"/>
    <x v="2"/>
    <m/>
    <m/>
  </r>
  <r>
    <x v="3"/>
    <s v="1212011712070020"/>
    <s v="1212010312980002"/>
    <x v="1"/>
    <s v="JURGEN PAHALA STEPHANE SIAHAAN"/>
    <x v="0"/>
    <s v="DENPASAR"/>
    <d v="1998-12-03T00:00:00"/>
    <x v="46"/>
    <x v="7"/>
    <x v="0"/>
    <x v="7"/>
    <m/>
    <m/>
  </r>
  <r>
    <x v="3"/>
    <s v="1212011712070020"/>
    <s v="1212016603030001"/>
    <x v="1"/>
    <s v="LILIANY MUTIARA DEWI SIAHAAN"/>
    <x v="1"/>
    <s v="DENPASAR"/>
    <d v="2003-03-26T00:00:00"/>
    <x v="10"/>
    <x v="8"/>
    <x v="0"/>
    <x v="7"/>
    <m/>
    <m/>
  </r>
  <r>
    <x v="3"/>
    <s v="1212012602090007"/>
    <s v="1212011006610001"/>
    <x v="0"/>
    <s v="MANOSOR SIAHAAN"/>
    <x v="0"/>
    <s v="BALIGE"/>
    <d v="1961-06-10T00:00:00"/>
    <x v="0"/>
    <x v="0"/>
    <x v="1"/>
    <x v="28"/>
    <m/>
    <m/>
  </r>
  <r>
    <x v="3"/>
    <s v="1212012602090007"/>
    <s v="1212016612720001"/>
    <x v="1"/>
    <s v="SRI SULASTRI"/>
    <x v="1"/>
    <s v="KEBUMEN"/>
    <d v="1972-12-26T00:00:00"/>
    <x v="36"/>
    <x v="6"/>
    <x v="0"/>
    <x v="3"/>
    <m/>
    <m/>
  </r>
  <r>
    <x v="3"/>
    <s v="1212012602090007"/>
    <s v="1212010910950001"/>
    <x v="1"/>
    <s v="CHANDRA WIBOWO PERDANA SIAHAAN"/>
    <x v="0"/>
    <s v="KEBUMEN"/>
    <d v="1995-10-09T00:00:00"/>
    <x v="23"/>
    <x v="10"/>
    <x v="0"/>
    <x v="6"/>
    <m/>
    <m/>
  </r>
  <r>
    <x v="3"/>
    <s v="1212012602090007"/>
    <s v="1212015106990002"/>
    <x v="1"/>
    <s v="ROSI MERLIANA PUTRI SIAHAAN"/>
    <x v="1"/>
    <s v="KEBUMEN"/>
    <d v="1999-06-11T00:00:00"/>
    <x v="9"/>
    <x v="7"/>
    <x v="0"/>
    <x v="7"/>
    <m/>
    <m/>
  </r>
  <r>
    <x v="3"/>
    <s v="1212012602090007"/>
    <s v="1212011509060001"/>
    <x v="1"/>
    <s v="THERESIA AYU AMELIA SIAHAAN"/>
    <x v="1"/>
    <s v="JAKARTA"/>
    <d v="2006-09-15T00:00:00"/>
    <x v="12"/>
    <x v="8"/>
    <x v="2"/>
    <x v="7"/>
    <m/>
    <m/>
  </r>
  <r>
    <x v="3"/>
    <s v="1212011712070007"/>
    <s v="1212010511730002"/>
    <x v="0"/>
    <s v="DEMAK MANGAPUL SIMANGUNSONG"/>
    <x v="0"/>
    <s v="LUMBAN BULBUL"/>
    <d v="1973-11-05T00:00:00"/>
    <x v="36"/>
    <x v="6"/>
    <x v="0"/>
    <x v="3"/>
    <m/>
    <m/>
  </r>
  <r>
    <x v="3"/>
    <s v="1212011712070007"/>
    <s v="1212016002800003"/>
    <x v="1"/>
    <s v="NURLISA SILALAHI"/>
    <x v="1"/>
    <s v="LUMBAN BULBUL"/>
    <d v="1980-02-20T00:00:00"/>
    <x v="34"/>
    <x v="14"/>
    <x v="0"/>
    <x v="3"/>
    <m/>
    <m/>
  </r>
  <r>
    <x v="3"/>
    <s v="1212011712070007"/>
    <s v="1212014011960002"/>
    <x v="1"/>
    <s v="LUSIANA DERMAWATI SIMANGUNSONG"/>
    <x v="1"/>
    <s v="LUMBAN BULBUL"/>
    <d v="1996-11-06T00:00:00"/>
    <x v="50"/>
    <x v="10"/>
    <x v="1"/>
    <x v="6"/>
    <m/>
    <m/>
  </r>
  <r>
    <x v="3"/>
    <s v="1212011712070007"/>
    <s v="1212010205980002"/>
    <x v="1"/>
    <s v="FRANS EKO SUPRIADI SIMANGUNSONG"/>
    <x v="0"/>
    <s v="LUMBAN BULBUL"/>
    <d v="1998-05-02T00:00:00"/>
    <x v="46"/>
    <x v="7"/>
    <x v="0"/>
    <x v="6"/>
    <m/>
    <m/>
  </r>
  <r>
    <x v="3"/>
    <s v="1212011712070007"/>
    <s v="1212010204120002"/>
    <x v="1"/>
    <s v="YEHCZKIEL IMANUEL SIMANGUNSONG"/>
    <x v="0"/>
    <s v="BALIGE"/>
    <d v="2012-04-02T00:00:00"/>
    <x v="17"/>
    <x v="9"/>
    <x v="4"/>
    <x v="7"/>
    <m/>
    <m/>
  </r>
  <r>
    <x v="3"/>
    <s v="1212011712070007"/>
    <s v="1212010912130004"/>
    <x v="1"/>
    <s v="NOEL JERIKO SIMANGUNSONG"/>
    <x v="0"/>
    <s v="BALIGE"/>
    <d v="2013-12-09T00:00:00"/>
    <x v="14"/>
    <x v="3"/>
    <x v="4"/>
    <x v="5"/>
    <m/>
    <m/>
  </r>
  <r>
    <x v="3"/>
    <s v="1212011805100005"/>
    <s v="1212010506690003"/>
    <x v="0"/>
    <s v="HOTMAROJAHAN SIMANGUNSONG"/>
    <x v="0"/>
    <s v="LUMBAN BULBUL"/>
    <d v="1969-06-05T00:00:00"/>
    <x v="56"/>
    <x v="5"/>
    <x v="0"/>
    <x v="3"/>
    <m/>
    <m/>
  </r>
  <r>
    <x v="3"/>
    <s v="1212011805100005"/>
    <s v="1212016006700002"/>
    <x v="1"/>
    <s v="TIUR WINARTI PANJAITAN"/>
    <x v="1"/>
    <s v="BELAWAN"/>
    <d v="1970-06-20T00:00:00"/>
    <x v="7"/>
    <x v="5"/>
    <x v="2"/>
    <x v="3"/>
    <m/>
    <m/>
  </r>
  <r>
    <x v="3"/>
    <s v="1212011805100005"/>
    <s v="1212011108920002"/>
    <x v="1"/>
    <s v="HARDIWANTO SIMANGUNSONG"/>
    <x v="0"/>
    <s v="LUMBAN BULBUL"/>
    <d v="1992-08-11T00:00:00"/>
    <x v="22"/>
    <x v="1"/>
    <x v="0"/>
    <x v="6"/>
    <m/>
    <m/>
  </r>
  <r>
    <x v="3"/>
    <s v="1212011805100005"/>
    <s v="1212015003940003"/>
    <x v="1"/>
    <s v="RUSNA FALENTINA SIMANGUNSONG"/>
    <x v="1"/>
    <s v="LUMBAN BULBUL"/>
    <d v="1994-03-10T00:00:00"/>
    <x v="33"/>
    <x v="10"/>
    <x v="1"/>
    <x v="6"/>
    <m/>
    <m/>
  </r>
  <r>
    <x v="3"/>
    <s v="1212011805100005"/>
    <s v="1212014303960002"/>
    <x v="1"/>
    <s v="SRI DEVI SIMANGUNSONG"/>
    <x v="1"/>
    <s v="LUMBAN BULBUL"/>
    <d v="1996-03-03T00:00:00"/>
    <x v="50"/>
    <x v="10"/>
    <x v="0"/>
    <x v="6"/>
    <m/>
    <m/>
  </r>
  <r>
    <x v="3"/>
    <s v="1212011805100005"/>
    <s v="1212014201980002"/>
    <x v="1"/>
    <s v="MAHARANI SIMANGUNSONG"/>
    <x v="1"/>
    <s v="BALIGE"/>
    <d v="1999-02-01T00:00:00"/>
    <x v="9"/>
    <x v="7"/>
    <x v="0"/>
    <x v="6"/>
    <m/>
    <m/>
  </r>
  <r>
    <x v="3"/>
    <s v="1212011805100005"/>
    <s v="1212016103010002"/>
    <x v="1"/>
    <s v="NATANAEL PRASETIO SIMANGUNSONG"/>
    <x v="0"/>
    <s v="LUMBAN BULBUL"/>
    <d v="2001-03-21T00:00:00"/>
    <x v="27"/>
    <x v="7"/>
    <x v="0"/>
    <x v="6"/>
    <m/>
    <m/>
  </r>
  <r>
    <x v="3"/>
    <s v="1212011805100005"/>
    <s v="1212011712020001"/>
    <x v="1"/>
    <s v="YUNI SHARA SIMANGUNSONG"/>
    <x v="1"/>
    <s v="LUMBAN BULBUL"/>
    <d v="2002-12-17T00:00:00"/>
    <x v="10"/>
    <x v="8"/>
    <x v="0"/>
    <x v="6"/>
    <m/>
    <m/>
  </r>
  <r>
    <x v="3"/>
    <s v="1212011412070019"/>
    <s v="1212013112600001"/>
    <x v="0"/>
    <s v="RASMAN SIRINGO RINGO"/>
    <x v="0"/>
    <s v="SAMOSIR"/>
    <d v="1960-12-31T00:00:00"/>
    <x v="0"/>
    <x v="0"/>
    <x v="6"/>
    <x v="3"/>
    <m/>
    <m/>
  </r>
  <r>
    <x v="3"/>
    <s v="1212011412070019"/>
    <s v="1212016608590003"/>
    <x v="1"/>
    <s v="SAIDA SIMANGUNSONG"/>
    <x v="1"/>
    <s v="BALIGE"/>
    <d v="1959-08-16T00:00:00"/>
    <x v="51"/>
    <x v="0"/>
    <x v="2"/>
    <x v="3"/>
    <m/>
    <m/>
  </r>
  <r>
    <x v="3"/>
    <s v="1212011412070019"/>
    <s v="1212014512870002"/>
    <x v="1"/>
    <s v="RINA LINCEWATI SIRINGO RINGO"/>
    <x v="1"/>
    <s v="SAMOSIR"/>
    <d v="1987-12-05T00:00:00"/>
    <x v="30"/>
    <x v="2"/>
    <x v="6"/>
    <x v="11"/>
    <m/>
    <m/>
  </r>
  <r>
    <x v="3"/>
    <s v="1212011412070019"/>
    <s v="1212011010920003"/>
    <x v="1"/>
    <s v="JALOMOS SIRINGO RINGO"/>
    <x v="0"/>
    <s v="BALIGE"/>
    <d v="1992-10-10T00:00:00"/>
    <x v="22"/>
    <x v="1"/>
    <x v="6"/>
    <x v="11"/>
    <m/>
    <m/>
  </r>
  <r>
    <x v="3"/>
    <s v="1212011412070019"/>
    <s v="1212014707990001"/>
    <x v="1"/>
    <s v="HERLINA SIRINGO RINGO"/>
    <x v="1"/>
    <s v="BALIGE"/>
    <d v="1999-08-07T00:00:00"/>
    <x v="9"/>
    <x v="7"/>
    <x v="0"/>
    <x v="6"/>
    <m/>
    <m/>
  </r>
  <r>
    <x v="3"/>
    <s v="1212012209100002"/>
    <s v="1212010107740004"/>
    <x v="0"/>
    <s v="RICARD JHONSON F.MANURUNG"/>
    <x v="0"/>
    <s v="BALIGE"/>
    <d v="1974-07-01T00:00:00"/>
    <x v="8"/>
    <x v="6"/>
    <x v="0"/>
    <x v="3"/>
    <m/>
    <m/>
  </r>
  <r>
    <x v="3"/>
    <s v="1212012209100002"/>
    <s v="1212016906820001"/>
    <x v="1"/>
    <s v="MURNI ASLINA SIMANGUNSONG"/>
    <x v="1"/>
    <s v="BALIGE"/>
    <d v="1982-06-29T00:00:00"/>
    <x v="64"/>
    <x v="14"/>
    <x v="0"/>
    <x v="3"/>
    <m/>
    <m/>
  </r>
  <r>
    <x v="3"/>
    <s v="1212012209100002"/>
    <s v="1212014202010002"/>
    <x v="1"/>
    <s v="SONY FRISTIN MANURUNG"/>
    <x v="1"/>
    <s v="BALIGE"/>
    <d v="2001-02-02T00:00:00"/>
    <x v="27"/>
    <x v="7"/>
    <x v="0"/>
    <x v="6"/>
    <m/>
    <m/>
  </r>
  <r>
    <x v="3"/>
    <s v="1212012209100002"/>
    <s v="1212012904020004"/>
    <x v="1"/>
    <s v="JOHAN RICCY MANURUNG"/>
    <x v="0"/>
    <s v="BALIGE"/>
    <d v="2002-04-29T00:00:00"/>
    <x v="40"/>
    <x v="7"/>
    <x v="0"/>
    <x v="7"/>
    <m/>
    <m/>
  </r>
  <r>
    <x v="3"/>
    <s v="1212012209100002"/>
    <s v="1212016311050002"/>
    <x v="1"/>
    <s v="INESA PUTRI FIKANIA MANURUNG"/>
    <x v="1"/>
    <s v="BALIGE"/>
    <d v="2005-11-23T00:00:00"/>
    <x v="75"/>
    <x v="8"/>
    <x v="2"/>
    <x v="7"/>
    <m/>
    <m/>
  </r>
  <r>
    <x v="3"/>
    <s v="1212012209100002"/>
    <s v="1212012605060002"/>
    <x v="1"/>
    <s v="ENROGEL MANURUNG"/>
    <x v="0"/>
    <s v="BALIGE"/>
    <d v="2006-05-26T00:00:00"/>
    <x v="12"/>
    <x v="8"/>
    <x v="2"/>
    <x v="7"/>
    <m/>
    <m/>
  </r>
  <r>
    <x v="3"/>
    <s v="1212012209100002"/>
    <s v="1212011709070003"/>
    <x v="1"/>
    <s v="MARRO MUARA MANURUNG"/>
    <x v="0"/>
    <s v="BALIGE"/>
    <d v="2007-09-17T00:00:00"/>
    <x v="37"/>
    <x v="8"/>
    <x v="6"/>
    <x v="7"/>
    <m/>
    <m/>
  </r>
  <r>
    <x v="3"/>
    <s v="1212011412070003"/>
    <s v="1212010709520001"/>
    <x v="0"/>
    <s v="LUPPIN SIMANGUNSONG"/>
    <x v="0"/>
    <s v="LUMBAN BULBUL"/>
    <d v="1946-05-13T00:00:00"/>
    <x v="81"/>
    <x v="16"/>
    <x v="2"/>
    <x v="2"/>
    <m/>
    <m/>
  </r>
  <r>
    <x v="3"/>
    <s v="1212011412070003"/>
    <s v="1212015612540001"/>
    <x v="1"/>
    <s v="KRISTA PARDEDE"/>
    <x v="1"/>
    <s v="LUMBAN BULBUL"/>
    <d v="1954-05-11T00:00:00"/>
    <x v="60"/>
    <x v="12"/>
    <x v="2"/>
    <x v="3"/>
    <m/>
    <m/>
  </r>
  <r>
    <x v="3"/>
    <s v="1212011110120024"/>
    <s v="1212012410680001"/>
    <x v="0"/>
    <s v="OTTOM MARIHOT TAMPUBOLON"/>
    <x v="0"/>
    <s v="BALIGE"/>
    <d v="1968-10-24T00:00:00"/>
    <x v="24"/>
    <x v="5"/>
    <x v="2"/>
    <x v="2"/>
    <m/>
    <m/>
  </r>
  <r>
    <x v="3"/>
    <s v="1212011110120024"/>
    <s v="1212016010740002"/>
    <x v="1"/>
    <s v="OMERIA TAMPUBOLON"/>
    <x v="1"/>
    <s v="LUMBAN BULBUL"/>
    <d v="1974-10-20T00:00:00"/>
    <x v="8"/>
    <x v="6"/>
    <x v="2"/>
    <x v="2"/>
    <m/>
    <m/>
  </r>
  <r>
    <x v="3"/>
    <s v="1212011909120004"/>
    <s v="1212015008470001"/>
    <x v="0"/>
    <s v="RIDWAN HARO"/>
    <x v="0"/>
    <s v="BALIGE"/>
    <d v="1965-10-19T00:00:00"/>
    <x v="25"/>
    <x v="11"/>
    <x v="1"/>
    <x v="2"/>
    <m/>
    <m/>
  </r>
  <r>
    <x v="3"/>
    <s v="1212011207220005"/>
    <s v="1212012904010001"/>
    <x v="0"/>
    <s v="JOHANNES BRIANTORO MANIK"/>
    <x v="0"/>
    <s v="SIBOLGA"/>
    <d v="2001-04-29T00:00:00"/>
    <x v="27"/>
    <x v="7"/>
    <x v="0"/>
    <x v="6"/>
    <m/>
    <m/>
  </r>
  <r>
    <x v="3"/>
    <s v="1212011207220005"/>
    <s v="1212014811030001"/>
    <x v="1"/>
    <s v="NOVA ADELINA MANIK"/>
    <x v="1"/>
    <s v="SIBOLGA"/>
    <d v="2003-11-08T00:00:00"/>
    <x v="10"/>
    <x v="8"/>
    <x v="0"/>
    <x v="7"/>
    <m/>
    <m/>
  </r>
  <r>
    <x v="3"/>
    <s v="1212011207220005"/>
    <s v="1212014110050001"/>
    <x v="1"/>
    <s v="MUTIARA SANI MANIK"/>
    <x v="1"/>
    <s v="SIBOLGA"/>
    <d v="2005-10-01T00:00:00"/>
    <x v="75"/>
    <x v="8"/>
    <x v="2"/>
    <x v="7"/>
    <m/>
    <m/>
  </r>
  <r>
    <x v="3"/>
    <s v="1212010801150001"/>
    <s v="1212010208800001"/>
    <x v="0"/>
    <s v="JOYO MAIBEN TAMPUBOLON"/>
    <x v="0"/>
    <s v="LUMBAN BULBUL"/>
    <d v="1980-08-02T00:00:00"/>
    <x v="34"/>
    <x v="14"/>
    <x v="6"/>
    <x v="2"/>
    <m/>
    <m/>
  </r>
  <r>
    <x v="3"/>
    <s v="1212010801150001"/>
    <s v="1212015306830003"/>
    <x v="1"/>
    <s v="KATRINA MEDIARTA SIAHAAN"/>
    <x v="1"/>
    <s v="HINALANG BAGASAN"/>
    <d v="1983-06-13T00:00:00"/>
    <x v="77"/>
    <x v="2"/>
    <x v="6"/>
    <x v="2"/>
    <m/>
    <m/>
  </r>
  <r>
    <x v="3"/>
    <s v="1212010801150001"/>
    <s v="1212014701150001"/>
    <x v="1"/>
    <s v="CALARA TAMPUBOLON"/>
    <x v="1"/>
    <s v="BALIGE"/>
    <d v="2015-01-07T00:00:00"/>
    <x v="28"/>
    <x v="3"/>
    <x v="4"/>
    <x v="5"/>
    <m/>
    <m/>
  </r>
  <r>
    <x v="3"/>
    <s v="1212012709160008"/>
    <s v="1212016307590003"/>
    <x v="0"/>
    <s v="RUSMANI SIREGAR"/>
    <x v="1"/>
    <s v="SIBORONG-BORONG"/>
    <d v="1959-07-23T00:00:00"/>
    <x v="51"/>
    <x v="0"/>
    <x v="7"/>
    <x v="11"/>
    <m/>
    <m/>
  </r>
  <r>
    <x v="3"/>
    <s v="1212011011200008"/>
    <s v="1212012001920005"/>
    <x v="0"/>
    <s v="DAME SITANGGANG"/>
    <x v="0"/>
    <s v="BALIGE"/>
    <d v="1992-01-20T00:00:00"/>
    <x v="22"/>
    <x v="1"/>
    <x v="0"/>
    <x v="3"/>
    <m/>
    <m/>
  </r>
  <r>
    <x v="3"/>
    <s v="1212011011200008"/>
    <s v="1212016404940001"/>
    <x v="1"/>
    <s v="VERONICA SIAGIAN"/>
    <x v="1"/>
    <s v="PAPANDE"/>
    <d v="1994-03-24T00:00:00"/>
    <x v="33"/>
    <x v="10"/>
    <x v="0"/>
    <x v="3"/>
    <m/>
    <m/>
  </r>
  <r>
    <x v="3"/>
    <s v="1212011011200008"/>
    <s v="1212012403210001"/>
    <x v="1"/>
    <s v="YOHANNES LYBERJUANGAN SITANGGANG"/>
    <x v="0"/>
    <s v="BALIGE"/>
    <d v="2021-03-24T00:00:00"/>
    <x v="78"/>
    <x v="4"/>
    <x v="5"/>
    <x v="5"/>
    <m/>
    <m/>
  </r>
  <r>
    <x v="3"/>
    <s v="1212012506200004"/>
    <s v="1271162505730004"/>
    <x v="0"/>
    <s v="NGATIMIN"/>
    <x v="0"/>
    <s v="RANTAU PRAPAT"/>
    <s v="25/05/73"/>
    <x v="36"/>
    <x v="6"/>
    <x v="0"/>
    <x v="3"/>
    <m/>
    <m/>
  </r>
  <r>
    <x v="3"/>
    <s v="1212012506200004"/>
    <s v="1271166304740001"/>
    <x v="1"/>
    <s v="DEWI MURNI"/>
    <x v="1"/>
    <s v="MEDAN"/>
    <s v="23/04/74"/>
    <x v="8"/>
    <x v="6"/>
    <x v="2"/>
    <x v="4"/>
    <m/>
    <m/>
  </r>
  <r>
    <x v="3"/>
    <s v="1212012506200004"/>
    <s v="1271162303930003"/>
    <x v="1"/>
    <s v="ANDRIAN"/>
    <x v="0"/>
    <s v="MEDAN"/>
    <d v="1993-04-23T00:00:00"/>
    <x v="42"/>
    <x v="10"/>
    <x v="0"/>
    <x v="6"/>
    <m/>
    <m/>
  </r>
  <r>
    <x v="3"/>
    <s v="1212010901180005 "/>
    <s v="3175061506840004"/>
    <x v="0"/>
    <s v="JUNI SAHAT PRABUANA PANJAITAN"/>
    <x v="0"/>
    <s v="MEDAN"/>
    <d v="1984-06-15T00:00:00"/>
    <x v="54"/>
    <x v="2"/>
    <x v="0"/>
    <x v="3"/>
    <m/>
    <m/>
  </r>
  <r>
    <x v="3"/>
    <s v="1212010901180005 "/>
    <s v="3172026710830015"/>
    <x v="1"/>
    <s v="DEWI SIMANGUNSONG"/>
    <x v="1"/>
    <s v="BALIGE"/>
    <d v="1983-10-27T00:00:00"/>
    <x v="77"/>
    <x v="2"/>
    <x v="1"/>
    <x v="16"/>
    <m/>
    <m/>
  </r>
  <r>
    <x v="3"/>
    <s v="1212012408210000"/>
    <s v="2171031301790006"/>
    <x v="0"/>
    <s v="HOTDEN SIMANGUNSONG"/>
    <x v="0"/>
    <s v="LUMBAN BULBUL"/>
    <d v="1979-01-13T00:00:00"/>
    <x v="62"/>
    <x v="14"/>
    <x v="10"/>
    <x v="3"/>
    <m/>
    <m/>
  </r>
  <r>
    <x v="3"/>
    <s v="1212012408210000"/>
    <s v="2171034601810000"/>
    <x v="1"/>
    <s v="LISMAWATI SINAGA"/>
    <x v="1"/>
    <s v="SIDIKALANG"/>
    <d v="1981-01-06T00:00:00"/>
    <x v="63"/>
    <x v="14"/>
    <x v="0"/>
    <x v="4"/>
    <m/>
    <m/>
  </r>
  <r>
    <x v="3"/>
    <s v="1212012408210000"/>
    <s v="2171031902070000"/>
    <x v="1"/>
    <s v="TEO PEBRIAN SIMANGUNSONG"/>
    <x v="0"/>
    <s v="BATAM"/>
    <d v="2007-02-12T00:00:00"/>
    <x v="37"/>
    <x v="8"/>
    <x v="2"/>
    <x v="7"/>
    <m/>
    <m/>
  </r>
  <r>
    <x v="3"/>
    <s v="1212012408210000"/>
    <s v="6171026502110000"/>
    <x v="1"/>
    <s v="EVELINE CLAUDIA  SIMANGUNSONG"/>
    <x v="1"/>
    <s v="BALIGE"/>
    <d v="2011-02-25T00:00:00"/>
    <x v="58"/>
    <x v="9"/>
    <x v="6"/>
    <x v="7"/>
    <m/>
    <m/>
  </r>
  <r>
    <x v="3"/>
    <s v="1212012408210000"/>
    <s v="6112013011170002"/>
    <x v="1"/>
    <s v="ADITYA DAVINE SIMANGUNSONG"/>
    <x v="0"/>
    <s v="KUBURAYA"/>
    <d v="2017-11-30T00:00:00"/>
    <x v="5"/>
    <x v="3"/>
    <x v="5"/>
    <x v="5"/>
    <m/>
    <m/>
  </r>
  <r>
    <x v="3"/>
    <s v="1212010112200001"/>
    <s v="1212011101010001"/>
    <x v="0"/>
    <s v="SALMAN HERIANTO SIMANGUNSONG"/>
    <x v="0"/>
    <s v="BALIGE"/>
    <d v="2001-01-11T00:00:00"/>
    <x v="27"/>
    <x v="7"/>
    <x v="0"/>
    <x v="3"/>
    <m/>
    <m/>
  </r>
  <r>
    <x v="3"/>
    <s v="1212010112200001"/>
    <s v="1212064311010002"/>
    <x v="1"/>
    <s v="MERLI LIDIA PASARIBU"/>
    <x v="1"/>
    <s v="JANJI MARIA"/>
    <d v="2001-11-03T00:00:00"/>
    <x v="27"/>
    <x v="7"/>
    <x v="0"/>
    <x v="3"/>
    <m/>
    <m/>
  </r>
  <r>
    <x v="3"/>
    <s v="1212011007200001"/>
    <s v="1671082408590004"/>
    <x v="0"/>
    <s v="ERICCSON MAY SIREGAR"/>
    <x v="0"/>
    <s v="PALEMBANG"/>
    <d v="1989-05-01T00:00:00"/>
    <x v="18"/>
    <x v="1"/>
    <x v="2"/>
    <x v="8"/>
    <m/>
    <m/>
  </r>
  <r>
    <x v="3"/>
    <s v="1212011007200001"/>
    <s v="1211024606880001"/>
    <x v="1"/>
    <s v="OSNA LUMBAN GAOL"/>
    <x v="1"/>
    <s v="SINDULA"/>
    <d v="1988-06-06T00:00:00"/>
    <x v="45"/>
    <x v="1"/>
    <x v="2"/>
    <x v="2"/>
    <m/>
    <m/>
  </r>
  <r>
    <x v="3"/>
    <s v="1212011007200001"/>
    <s v="1212015202170002"/>
    <x v="1"/>
    <s v="CLAUDIA VALENTINA SIREGAR"/>
    <x v="1"/>
    <s v="BALIGE"/>
    <d v="2017-02-12T00:00:00"/>
    <x v="5"/>
    <x v="3"/>
    <x v="5"/>
    <x v="5"/>
    <m/>
    <m/>
  </r>
  <r>
    <x v="3"/>
    <s v="1212011603200009"/>
    <s v="1219036212680002"/>
    <x v="0"/>
    <s v="ESTERIA SITORUS"/>
    <x v="1"/>
    <s v="KAMPUNG KELAPA"/>
    <d v="1968-12-22T00:00:00"/>
    <x v="56"/>
    <x v="5"/>
    <x v="1"/>
    <x v="4"/>
    <m/>
    <m/>
  </r>
  <r>
    <x v="3"/>
    <s v="1212011603200009"/>
    <s v="1219035207040003"/>
    <x v="1"/>
    <s v="MEGA JULIANTI PUTRI BR SIREGAR"/>
    <x v="1"/>
    <s v="KISARAN"/>
    <d v="2004-07-12T00:00:00"/>
    <x v="11"/>
    <x v="8"/>
    <x v="0"/>
    <x v="7"/>
    <m/>
    <m/>
  </r>
  <r>
    <x v="3"/>
    <s v="1212011603200009"/>
    <s v="1219030209090003"/>
    <x v="1"/>
    <s v="REY STYVEN SIREGAR"/>
    <x v="0"/>
    <s v="BALIGE"/>
    <d v="2009-09-02T00:00:00"/>
    <x v="13"/>
    <x v="9"/>
    <x v="6"/>
    <x v="7"/>
    <m/>
    <m/>
  </r>
  <r>
    <x v="3"/>
    <s v="1212012606120001"/>
    <s v="1212012103760003"/>
    <x v="0"/>
    <s v="JUFRI PARDEDE"/>
    <x v="0"/>
    <s v="BALIGE"/>
    <d v="1976-03-21T00:00:00"/>
    <x v="53"/>
    <x v="6"/>
    <x v="0"/>
    <x v="13"/>
    <m/>
    <m/>
  </r>
  <r>
    <x v="3"/>
    <s v="1212012606120001"/>
    <s v="1212016206800002"/>
    <x v="1"/>
    <s v="EVA SIAHAAN"/>
    <x v="1"/>
    <s v="BALIGE"/>
    <d v="1980-06-22T00:00:00"/>
    <x v="34"/>
    <x v="14"/>
    <x v="0"/>
    <x v="4"/>
    <m/>
    <m/>
  </r>
  <r>
    <x v="3"/>
    <s v="1212012606120001"/>
    <s v="1212016412030001"/>
    <x v="1"/>
    <s v="GRACE ALNORA KRISTIN PARDEDE"/>
    <x v="1"/>
    <s v="BALIGE"/>
    <d v="2003-12-24T00:00:00"/>
    <x v="11"/>
    <x v="8"/>
    <x v="2"/>
    <x v="7"/>
    <m/>
    <m/>
  </r>
  <r>
    <x v="3"/>
    <s v="1212012606120001"/>
    <s v="1212016804050001"/>
    <x v="1"/>
    <s v="PRETTY LUGIANA PARDEDE"/>
    <x v="1"/>
    <s v="HAUMA BANGE"/>
    <d v="2005-04-28T00:00:00"/>
    <x v="75"/>
    <x v="8"/>
    <x v="2"/>
    <x v="7"/>
    <m/>
    <m/>
  </r>
  <r>
    <x v="3"/>
    <s v="1212012606120001"/>
    <s v="1212014506070004"/>
    <x v="1"/>
    <s v="CHELSY OLIVIA PARDEDE"/>
    <x v="1"/>
    <s v="BALIGE"/>
    <d v="2007-06-05T00:00:00"/>
    <x v="37"/>
    <x v="8"/>
    <x v="2"/>
    <x v="7"/>
    <m/>
    <m/>
  </r>
  <r>
    <x v="3"/>
    <s v="1212012606120001"/>
    <s v="1212012911100001"/>
    <x v="1"/>
    <s v="RITTAR RIVAEL PARDEDE"/>
    <x v="0"/>
    <s v="BALIGE"/>
    <d v="2010-11-29T00:00:00"/>
    <x v="16"/>
    <x v="9"/>
    <x v="4"/>
    <x v="7"/>
    <m/>
    <m/>
  </r>
  <r>
    <x v="3"/>
    <s v="1212012606120001"/>
    <s v="1212010103180001"/>
    <x v="1"/>
    <s v="ROWEN RAJA PARDEDE"/>
    <x v="0"/>
    <s v="BALIGE"/>
    <d v="2018-03-01T00:00:00"/>
    <x v="43"/>
    <x v="4"/>
    <x v="5"/>
    <x v="5"/>
    <m/>
    <m/>
  </r>
  <r>
    <x v="3"/>
    <s v="1212012903220004"/>
    <s v="1212015109590001"/>
    <x v="0"/>
    <s v="SULASTRI MARPAUNG"/>
    <x v="1"/>
    <s v="BALIGE"/>
    <d v="1959-09-11T00:00:00"/>
    <x v="51"/>
    <x v="0"/>
    <x v="2"/>
    <x v="3"/>
    <m/>
    <m/>
  </r>
  <r>
    <x v="3"/>
    <s v="1212012903220004"/>
    <s v="1212011308010001"/>
    <x v="1"/>
    <s v="RIPALDI SIREGAR"/>
    <x v="0"/>
    <s v="BALIGE"/>
    <d v="2001-08-13T00:00:00"/>
    <x v="27"/>
    <x v="7"/>
    <x v="0"/>
    <x v="6"/>
    <m/>
    <m/>
  </r>
  <r>
    <x v="3"/>
    <s v="1212012912140001"/>
    <s v="2171070405849008"/>
    <x v="0"/>
    <s v="RONI HOTTUA RUMAHOMBAR"/>
    <x v="0"/>
    <s v="BALIGE"/>
    <d v="1984-05-04T00:00:00"/>
    <x v="54"/>
    <x v="2"/>
    <x v="2"/>
    <x v="3"/>
    <m/>
    <m/>
  </r>
  <r>
    <x v="3"/>
    <s v="1212012912140001"/>
    <s v="2171074506889011"/>
    <x v="1"/>
    <s v="NOVALINA MARPAUNG"/>
    <x v="1"/>
    <s v="DOLOK MARLAWAN"/>
    <d v="1988-06-05T00:00:00"/>
    <x v="45"/>
    <x v="1"/>
    <x v="0"/>
    <x v="3"/>
    <m/>
    <m/>
  </r>
  <r>
    <x v="3"/>
    <s v="1212012912140001"/>
    <s v="2171070208110007"/>
    <x v="1"/>
    <s v="SAMUEL JONATHAN RUMAHOMBAR"/>
    <x v="0"/>
    <s v="SIANTAR"/>
    <d v="2011-08-02T00:00:00"/>
    <x v="58"/>
    <x v="9"/>
    <x v="4"/>
    <x v="7"/>
    <m/>
    <m/>
  </r>
  <r>
    <x v="3"/>
    <s v="1212012912140001"/>
    <s v="1212015806140001"/>
    <x v="1"/>
    <s v="CRISTIE SOFIA RUMAHOMBAR"/>
    <x v="1"/>
    <s v="BALIGE"/>
    <d v="2014-06-18T00:00:00"/>
    <x v="4"/>
    <x v="3"/>
    <x v="4"/>
    <x v="7"/>
    <m/>
    <m/>
  </r>
  <r>
    <x v="3"/>
    <s v="1212012912140001"/>
    <s v="1212012502170001"/>
    <x v="1"/>
    <s v="SELO PEBRIAN RUMAHOMBAR"/>
    <x v="0"/>
    <s v="BALIGE"/>
    <d v="2017-02-25T00:00:00"/>
    <x v="5"/>
    <x v="3"/>
    <x v="5"/>
    <x v="5"/>
    <m/>
    <m/>
  </r>
  <r>
    <x v="3"/>
    <s v="1208162308110013"/>
    <s v="1208160102860002"/>
    <x v="0"/>
    <s v="ERICSON JP. BUTAR-BUTAR"/>
    <x v="0"/>
    <s v="SIBURAK-BURAK"/>
    <d v="1986-02-01T00:00:00"/>
    <x v="3"/>
    <x v="2"/>
    <x v="2"/>
    <x v="3"/>
    <m/>
    <m/>
  </r>
  <r>
    <x v="3"/>
    <s v="1208162308110013"/>
    <s v="1212016610850001"/>
    <x v="1"/>
    <s v="TATI SIMANGUNSONG"/>
    <x v="1"/>
    <s v="LUMBAN BULBUL"/>
    <d v="1985-10-26T00:00:00"/>
    <x v="19"/>
    <x v="2"/>
    <x v="3"/>
    <x v="3"/>
    <m/>
    <m/>
  </r>
  <r>
    <x v="3"/>
    <s v="1208162308110013"/>
    <s v="1212226905090001"/>
    <x v="1"/>
    <s v="SHINTA RONAULI BUTAR-BUTAR"/>
    <x v="1"/>
    <s v="LINTONG NIHUTA"/>
    <d v="2009-05-29T00:00:00"/>
    <x v="13"/>
    <x v="9"/>
    <x v="6"/>
    <x v="7"/>
    <m/>
    <m/>
  </r>
  <r>
    <x v="3"/>
    <s v="1208162308110013"/>
    <s v="1212226411100001"/>
    <x v="1"/>
    <s v="TASYA EVALINA BUTAR-BUTAR"/>
    <x v="1"/>
    <s v="LINTONG NIHUTA"/>
    <d v="2010-11-24T00:00:00"/>
    <x v="16"/>
    <x v="9"/>
    <x v="4"/>
    <x v="7"/>
    <m/>
    <m/>
  </r>
  <r>
    <x v="3"/>
    <s v="1208162308110013"/>
    <s v="1212226806160001"/>
    <x v="1"/>
    <s v="SANTA TRI SUTRA BUTAR BUTAR"/>
    <x v="1"/>
    <s v="LINTONG NIHUTA"/>
    <d v="2016-06-28T00:00:00"/>
    <x v="59"/>
    <x v="3"/>
    <x v="4"/>
    <x v="7"/>
    <m/>
    <m/>
  </r>
  <r>
    <x v="3"/>
    <s v="1208162308110013"/>
    <s v="1212224706170001"/>
    <x v="1"/>
    <s v="AMELIA JOY TONA BUTAR BUTAR"/>
    <x v="1"/>
    <s v="LINTONG NIHUTA"/>
    <d v="2017-06-07T00:00:00"/>
    <x v="5"/>
    <x v="3"/>
    <x v="5"/>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D24" firstHeaderRow="1" firstDataRow="2" firstDataCol="1"/>
  <pivotFields count="14">
    <pivotField showAll="0"/>
    <pivotField showAll="0"/>
    <pivotField showAll="0"/>
    <pivotField showAll="0"/>
    <pivotField showAll="0"/>
    <pivotField axis="axisCol" dataField="1" showAll="0">
      <items count="3">
        <item x="0"/>
        <item x="1"/>
        <item t="default"/>
      </items>
    </pivotField>
    <pivotField showAll="0"/>
    <pivotField showAll="0"/>
    <pivotField showAll="0"/>
    <pivotField axis="axisRow" showAll="0" defaultSubtotal="0">
      <items count="19">
        <item x="4"/>
        <item x="9"/>
        <item x="8"/>
        <item x="7"/>
        <item x="10"/>
        <item x="1"/>
        <item x="2"/>
        <item x="14"/>
        <item x="6"/>
        <item x="3"/>
        <item x="5"/>
        <item x="11"/>
        <item x="0"/>
        <item x="12"/>
        <item x="13"/>
        <item x="16"/>
        <item x="15"/>
        <item x="18"/>
        <item x="17"/>
      </items>
    </pivotField>
    <pivotField showAll="0"/>
    <pivotField showAll="0"/>
    <pivotField showAll="0"/>
    <pivotField showAll="0"/>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5"/>
  </colFields>
  <colItems count="3">
    <i>
      <x/>
    </i>
    <i>
      <x v="1"/>
    </i>
    <i t="grand">
      <x/>
    </i>
  </colItems>
  <dataFields count="1">
    <dataField name="Count of LAKI LAKI"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dataOnRows="1"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2" rowHeaderCaption="DUSUN">
  <location ref="A3:D7" firstHeaderRow="1" firstDataRow="2" firstDataCol="1"/>
  <pivotFields count="14">
    <pivotField showAll="0">
      <items count="5">
        <item h="1" x="0"/>
        <item h="1" x="1"/>
        <item h="1" x="2"/>
        <item x="3"/>
        <item t="default"/>
      </items>
    </pivotField>
    <pivotField showAll="0"/>
    <pivotField showAll="0"/>
    <pivotField axis="axisRow" dataField="1" showAll="0">
      <items count="3">
        <item x="1"/>
        <item x="0"/>
        <item t="default"/>
      </items>
    </pivotField>
    <pivotField showAll="0"/>
    <pivotField axis="axisCol" showAll="0">
      <items count="3">
        <item x="0"/>
        <item x="1"/>
        <item t="default"/>
      </items>
    </pivotField>
    <pivotField showAll="0"/>
    <pivotField showAll="0"/>
    <pivotField showAll="0"/>
    <pivotField showAll="0" defaultSubtotal="0"/>
    <pivotField showAll="0"/>
    <pivotField showAll="0"/>
    <pivotField showAll="0"/>
    <pivotField showAll="0"/>
  </pivotFields>
  <rowFields count="1">
    <field x="3"/>
  </rowFields>
  <rowItems count="3">
    <i>
      <x/>
    </i>
    <i>
      <x v="1"/>
    </i>
    <i t="grand">
      <x/>
    </i>
  </rowItems>
  <colFields count="1">
    <field x="5"/>
  </colFields>
  <colItems count="3">
    <i>
      <x/>
    </i>
    <i>
      <x v="1"/>
    </i>
    <i t="grand">
      <x/>
    </i>
  </colItems>
  <dataFields count="1">
    <dataField name="Count of STATUS ANGGOTA KELUARGA" fld="3" subtotal="count" baseField="0" baseItem="0"/>
  </dataFields>
  <chartFormats count="8">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0"/>
          </reference>
        </references>
      </pivotArea>
    </chartFormat>
    <chartFormat chart="6" format="3" series="1">
      <pivotArea type="data" outline="0" fieldPosition="0">
        <references count="2">
          <reference field="4294967294" count="1" selected="0">
            <x v="0"/>
          </reference>
          <reference field="5" count="1" selected="0">
            <x v="1"/>
          </reference>
        </references>
      </pivotArea>
    </chartFormat>
    <chartFormat chart="7" format="4" series="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2">
          <reference field="4294967294" count="1" selected="0">
            <x v="0"/>
          </reference>
          <reference field="5" count="1" selected="0">
            <x v="1"/>
          </reference>
        </references>
      </pivotArea>
    </chartFormat>
    <chartFormat chart="8" format="4" series="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6" rowHeaderCaption="JENIS PEKERJAAN" colHeaderCaption="JENIS KELAMIN">
  <location ref="A3:B18" firstHeaderRow="1" firstDataRow="1" firstDataCol="1"/>
  <pivotFields count="14">
    <pivotField showAll="0">
      <items count="5">
        <item h="1" x="0"/>
        <item h="1" x="1"/>
        <item h="1" x="2"/>
        <item x="3"/>
        <item t="default"/>
      </items>
    </pivotField>
    <pivotField showAll="0"/>
    <pivotField showAll="0"/>
    <pivotField showAll="0"/>
    <pivotField showAll="0"/>
    <pivotField dataField="1" showAll="0"/>
    <pivotField showAll="0"/>
    <pivotField showAll="0"/>
    <pivotField showAll="0"/>
    <pivotField showAll="0" defaultSubtotal="0"/>
    <pivotField showAll="0"/>
    <pivotField axis="axisRow" showAll="0" sortType="descending">
      <items count="30">
        <item x="5"/>
        <item x="25"/>
        <item x="8"/>
        <item x="26"/>
        <item x="19"/>
        <item x="9"/>
        <item x="22"/>
        <item x="12"/>
        <item x="13"/>
        <item x="23"/>
        <item x="14"/>
        <item x="6"/>
        <item x="17"/>
        <item x="4"/>
        <item x="21"/>
        <item x="11"/>
        <item x="7"/>
        <item x="28"/>
        <item x="20"/>
        <item x="10"/>
        <item x="27"/>
        <item x="0"/>
        <item x="16"/>
        <item x="2"/>
        <item x="15"/>
        <item x="1"/>
        <item x="18"/>
        <item x="24"/>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15">
    <i>
      <x v="16"/>
    </i>
    <i>
      <x v="28"/>
    </i>
    <i>
      <x v="11"/>
    </i>
    <i>
      <x v="23"/>
    </i>
    <i>
      <x/>
    </i>
    <i>
      <x v="13"/>
    </i>
    <i>
      <x v="8"/>
    </i>
    <i>
      <x v="22"/>
    </i>
    <i>
      <x v="15"/>
    </i>
    <i>
      <x v="19"/>
    </i>
    <i>
      <x v="2"/>
    </i>
    <i>
      <x v="20"/>
    </i>
    <i>
      <x v="18"/>
    </i>
    <i>
      <x v="17"/>
    </i>
    <i t="grand">
      <x/>
    </i>
  </rowItems>
  <colItems count="1">
    <i/>
  </colItems>
  <dataFields count="1">
    <dataField name="-"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7">
  <location ref="A3:B14" firstHeaderRow="1" firstDataRow="1" firstDataCol="1"/>
  <pivotFields count="14">
    <pivotField showAll="0">
      <items count="5">
        <item h="1" x="0"/>
        <item h="1" x="1"/>
        <item h="1" x="2"/>
        <item x="3"/>
        <item t="default"/>
      </items>
    </pivotField>
    <pivotField showAll="0"/>
    <pivotField showAll="0"/>
    <pivotField showAll="0"/>
    <pivotField showAll="0"/>
    <pivotField showAll="0"/>
    <pivotField showAll="0"/>
    <pivotField showAll="0"/>
    <pivotField showAll="0"/>
    <pivotField showAll="0" defaultSubtotal="0"/>
    <pivotField axis="axisRow" dataField="1" showAll="0" sortType="descending">
      <items count="12">
        <item x="5"/>
        <item x="9"/>
        <item x="3"/>
        <item x="10"/>
        <item x="8"/>
        <item x="4"/>
        <item x="1"/>
        <item x="6"/>
        <item x="0"/>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11">
    <i>
      <x v="8"/>
    </i>
    <i>
      <x v="9"/>
    </i>
    <i>
      <x v="5"/>
    </i>
    <i>
      <x v="6"/>
    </i>
    <i>
      <x v="7"/>
    </i>
    <i>
      <x/>
    </i>
    <i>
      <x v="2"/>
    </i>
    <i>
      <x v="10"/>
    </i>
    <i>
      <x v="3"/>
    </i>
    <i>
      <x v="1"/>
    </i>
    <i t="grand">
      <x/>
    </i>
  </rowItems>
  <colItems count="1">
    <i/>
  </colItems>
  <dataFields count="1">
    <dataField name="Count of LULUSAN" fld="10"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
  <location ref="A3:CH9" firstHeaderRow="1" firstDataRow="2" firstDataCol="1"/>
  <pivotFields count="14">
    <pivotField axis="axisRow" showAll="0">
      <items count="5">
        <item x="0"/>
        <item x="1"/>
        <item x="2"/>
        <item x="3"/>
        <item t="default"/>
      </items>
    </pivotField>
    <pivotField showAll="0"/>
    <pivotField showAll="0"/>
    <pivotField showAll="0"/>
    <pivotField showAll="0"/>
    <pivotField showAll="0"/>
    <pivotField showAll="0"/>
    <pivotField showAll="0"/>
    <pivotField axis="axisCol" dataField="1" showAll="0">
      <items count="86">
        <item x="65"/>
        <item x="78"/>
        <item x="48"/>
        <item x="6"/>
        <item x="43"/>
        <item x="5"/>
        <item x="59"/>
        <item x="28"/>
        <item x="4"/>
        <item x="14"/>
        <item x="17"/>
        <item x="58"/>
        <item x="16"/>
        <item x="13"/>
        <item x="41"/>
        <item x="37"/>
        <item x="12"/>
        <item x="75"/>
        <item x="11"/>
        <item x="10"/>
        <item x="40"/>
        <item x="27"/>
        <item x="47"/>
        <item x="9"/>
        <item x="46"/>
        <item x="26"/>
        <item x="50"/>
        <item x="23"/>
        <item x="33"/>
        <item x="42"/>
        <item x="22"/>
        <item x="20"/>
        <item x="2"/>
        <item x="18"/>
        <item x="45"/>
        <item x="30"/>
        <item x="3"/>
        <item x="19"/>
        <item x="54"/>
        <item x="77"/>
        <item x="64"/>
        <item x="63"/>
        <item x="34"/>
        <item x="62"/>
        <item x="68"/>
        <item x="73"/>
        <item x="53"/>
        <item x="57"/>
        <item x="8"/>
        <item x="36"/>
        <item x="15"/>
        <item x="35"/>
        <item x="7"/>
        <item x="56"/>
        <item x="24"/>
        <item x="39"/>
        <item x="38"/>
        <item x="25"/>
        <item x="44"/>
        <item x="71"/>
        <item x="21"/>
        <item x="0"/>
        <item x="1"/>
        <item x="51"/>
        <item x="29"/>
        <item x="60"/>
        <item x="70"/>
        <item x="31"/>
        <item x="55"/>
        <item m="1" x="84"/>
        <item x="32"/>
        <item x="49"/>
        <item x="52"/>
        <item x="61"/>
        <item x="67"/>
        <item x="69"/>
        <item x="72"/>
        <item x="74"/>
        <item x="76"/>
        <item x="66"/>
        <item x="80"/>
        <item x="81"/>
        <item x="82"/>
        <item x="83"/>
        <item x="79"/>
        <item t="default"/>
      </items>
    </pivotField>
    <pivotField showAll="0" defaultSubtotal="0"/>
    <pivotField showAll="0"/>
    <pivotField showAll="0"/>
    <pivotField showAll="0"/>
    <pivotField showAll="0"/>
  </pivotFields>
  <rowFields count="1">
    <field x="0"/>
  </rowFields>
  <rowItems count="5">
    <i>
      <x/>
    </i>
    <i>
      <x v="1"/>
    </i>
    <i>
      <x v="2"/>
    </i>
    <i>
      <x v="3"/>
    </i>
    <i t="grand">
      <x/>
    </i>
  </rowItems>
  <colFields count="1">
    <field x="8"/>
  </colFields>
  <col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70"/>
    </i>
    <i>
      <x v="71"/>
    </i>
    <i>
      <x v="72"/>
    </i>
    <i>
      <x v="73"/>
    </i>
    <i>
      <x v="74"/>
    </i>
    <i>
      <x v="75"/>
    </i>
    <i>
      <x v="76"/>
    </i>
    <i>
      <x v="77"/>
    </i>
    <i>
      <x v="78"/>
    </i>
    <i>
      <x v="79"/>
    </i>
    <i>
      <x v="80"/>
    </i>
    <i>
      <x v="81"/>
    </i>
    <i>
      <x v="82"/>
    </i>
    <i>
      <x v="83"/>
    </i>
    <i>
      <x v="84"/>
    </i>
    <i t="grand">
      <x/>
    </i>
  </colItems>
  <dataFields count="1">
    <dataField name="Count of UMUR" fld="8" subtotal="count" baseField="0" baseItem="0"/>
  </dataFields>
  <chartFormats count="8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 chart="1" format="10" series="1">
      <pivotArea type="data" outline="0" fieldPosition="0">
        <references count="2">
          <reference field="4294967294" count="1" selected="0">
            <x v="0"/>
          </reference>
          <reference field="8" count="1" selected="0">
            <x v="10"/>
          </reference>
        </references>
      </pivotArea>
    </chartFormat>
    <chartFormat chart="1" format="11" series="1">
      <pivotArea type="data" outline="0" fieldPosition="0">
        <references count="2">
          <reference field="4294967294" count="1" selected="0">
            <x v="0"/>
          </reference>
          <reference field="8" count="1" selected="0">
            <x v="11"/>
          </reference>
        </references>
      </pivotArea>
    </chartFormat>
    <chartFormat chart="1" format="12" series="1">
      <pivotArea type="data" outline="0" fieldPosition="0">
        <references count="2">
          <reference field="4294967294" count="1" selected="0">
            <x v="0"/>
          </reference>
          <reference field="8" count="1" selected="0">
            <x v="12"/>
          </reference>
        </references>
      </pivotArea>
    </chartFormat>
    <chartFormat chart="1" format="13" series="1">
      <pivotArea type="data" outline="0" fieldPosition="0">
        <references count="2">
          <reference field="4294967294" count="1" selected="0">
            <x v="0"/>
          </reference>
          <reference field="8" count="1" selected="0">
            <x v="13"/>
          </reference>
        </references>
      </pivotArea>
    </chartFormat>
    <chartFormat chart="1" format="14" series="1">
      <pivotArea type="data" outline="0" fieldPosition="0">
        <references count="2">
          <reference field="4294967294" count="1" selected="0">
            <x v="0"/>
          </reference>
          <reference field="8" count="1" selected="0">
            <x v="14"/>
          </reference>
        </references>
      </pivotArea>
    </chartFormat>
    <chartFormat chart="1" format="15" series="1">
      <pivotArea type="data" outline="0" fieldPosition="0">
        <references count="2">
          <reference field="4294967294" count="1" selected="0">
            <x v="0"/>
          </reference>
          <reference field="8" count="1" selected="0">
            <x v="15"/>
          </reference>
        </references>
      </pivotArea>
    </chartFormat>
    <chartFormat chart="1" format="16" series="1">
      <pivotArea type="data" outline="0" fieldPosition="0">
        <references count="2">
          <reference field="4294967294" count="1" selected="0">
            <x v="0"/>
          </reference>
          <reference field="8" count="1" selected="0">
            <x v="16"/>
          </reference>
        </references>
      </pivotArea>
    </chartFormat>
    <chartFormat chart="1" format="17" series="1">
      <pivotArea type="data" outline="0" fieldPosition="0">
        <references count="2">
          <reference field="4294967294" count="1" selected="0">
            <x v="0"/>
          </reference>
          <reference field="8" count="1" selected="0">
            <x v="17"/>
          </reference>
        </references>
      </pivotArea>
    </chartFormat>
    <chartFormat chart="1" format="18" series="1">
      <pivotArea type="data" outline="0" fieldPosition="0">
        <references count="2">
          <reference field="4294967294" count="1" selected="0">
            <x v="0"/>
          </reference>
          <reference field="8" count="1" selected="0">
            <x v="18"/>
          </reference>
        </references>
      </pivotArea>
    </chartFormat>
    <chartFormat chart="1" format="19" series="1">
      <pivotArea type="data" outline="0" fieldPosition="0">
        <references count="2">
          <reference field="4294967294" count="1" selected="0">
            <x v="0"/>
          </reference>
          <reference field="8" count="1" selected="0">
            <x v="19"/>
          </reference>
        </references>
      </pivotArea>
    </chartFormat>
    <chartFormat chart="1" format="20" series="1">
      <pivotArea type="data" outline="0" fieldPosition="0">
        <references count="2">
          <reference field="4294967294" count="1" selected="0">
            <x v="0"/>
          </reference>
          <reference field="8" count="1" selected="0">
            <x v="20"/>
          </reference>
        </references>
      </pivotArea>
    </chartFormat>
    <chartFormat chart="1" format="21" series="1">
      <pivotArea type="data" outline="0" fieldPosition="0">
        <references count="2">
          <reference field="4294967294" count="1" selected="0">
            <x v="0"/>
          </reference>
          <reference field="8" count="1" selected="0">
            <x v="21"/>
          </reference>
        </references>
      </pivotArea>
    </chartFormat>
    <chartFormat chart="1" format="22" series="1">
      <pivotArea type="data" outline="0" fieldPosition="0">
        <references count="2">
          <reference field="4294967294" count="1" selected="0">
            <x v="0"/>
          </reference>
          <reference field="8" count="1" selected="0">
            <x v="22"/>
          </reference>
        </references>
      </pivotArea>
    </chartFormat>
    <chartFormat chart="1" format="23" series="1">
      <pivotArea type="data" outline="0" fieldPosition="0">
        <references count="2">
          <reference field="4294967294" count="1" selected="0">
            <x v="0"/>
          </reference>
          <reference field="8" count="1" selected="0">
            <x v="23"/>
          </reference>
        </references>
      </pivotArea>
    </chartFormat>
    <chartFormat chart="1" format="24" series="1">
      <pivotArea type="data" outline="0" fieldPosition="0">
        <references count="2">
          <reference field="4294967294" count="1" selected="0">
            <x v="0"/>
          </reference>
          <reference field="8" count="1" selected="0">
            <x v="24"/>
          </reference>
        </references>
      </pivotArea>
    </chartFormat>
    <chartFormat chart="1" format="25" series="1">
      <pivotArea type="data" outline="0" fieldPosition="0">
        <references count="2">
          <reference field="4294967294" count="1" selected="0">
            <x v="0"/>
          </reference>
          <reference field="8" count="1" selected="0">
            <x v="25"/>
          </reference>
        </references>
      </pivotArea>
    </chartFormat>
    <chartFormat chart="1" format="26" series="1">
      <pivotArea type="data" outline="0" fieldPosition="0">
        <references count="2">
          <reference field="4294967294" count="1" selected="0">
            <x v="0"/>
          </reference>
          <reference field="8" count="1" selected="0">
            <x v="26"/>
          </reference>
        </references>
      </pivotArea>
    </chartFormat>
    <chartFormat chart="1" format="27" series="1">
      <pivotArea type="data" outline="0" fieldPosition="0">
        <references count="2">
          <reference field="4294967294" count="1" selected="0">
            <x v="0"/>
          </reference>
          <reference field="8" count="1" selected="0">
            <x v="27"/>
          </reference>
        </references>
      </pivotArea>
    </chartFormat>
    <chartFormat chart="1" format="28" series="1">
      <pivotArea type="data" outline="0" fieldPosition="0">
        <references count="2">
          <reference field="4294967294" count="1" selected="0">
            <x v="0"/>
          </reference>
          <reference field="8" count="1" selected="0">
            <x v="28"/>
          </reference>
        </references>
      </pivotArea>
    </chartFormat>
    <chartFormat chart="1" format="29" series="1">
      <pivotArea type="data" outline="0" fieldPosition="0">
        <references count="2">
          <reference field="4294967294" count="1" selected="0">
            <x v="0"/>
          </reference>
          <reference field="8" count="1" selected="0">
            <x v="29"/>
          </reference>
        </references>
      </pivotArea>
    </chartFormat>
    <chartFormat chart="1" format="30" series="1">
      <pivotArea type="data" outline="0" fieldPosition="0">
        <references count="2">
          <reference field="4294967294" count="1" selected="0">
            <x v="0"/>
          </reference>
          <reference field="8" count="1" selected="0">
            <x v="30"/>
          </reference>
        </references>
      </pivotArea>
    </chartFormat>
    <chartFormat chart="1" format="31" series="1">
      <pivotArea type="data" outline="0" fieldPosition="0">
        <references count="2">
          <reference field="4294967294" count="1" selected="0">
            <x v="0"/>
          </reference>
          <reference field="8" count="1" selected="0">
            <x v="31"/>
          </reference>
        </references>
      </pivotArea>
    </chartFormat>
    <chartFormat chart="1" format="32" series="1">
      <pivotArea type="data" outline="0" fieldPosition="0">
        <references count="2">
          <reference field="4294967294" count="1" selected="0">
            <x v="0"/>
          </reference>
          <reference field="8" count="1" selected="0">
            <x v="32"/>
          </reference>
        </references>
      </pivotArea>
    </chartFormat>
    <chartFormat chart="1" format="33" series="1">
      <pivotArea type="data" outline="0" fieldPosition="0">
        <references count="2">
          <reference field="4294967294" count="1" selected="0">
            <x v="0"/>
          </reference>
          <reference field="8" count="1" selected="0">
            <x v="33"/>
          </reference>
        </references>
      </pivotArea>
    </chartFormat>
    <chartFormat chart="1" format="34" series="1">
      <pivotArea type="data" outline="0" fieldPosition="0">
        <references count="2">
          <reference field="4294967294" count="1" selected="0">
            <x v="0"/>
          </reference>
          <reference field="8" count="1" selected="0">
            <x v="34"/>
          </reference>
        </references>
      </pivotArea>
    </chartFormat>
    <chartFormat chart="1" format="35" series="1">
      <pivotArea type="data" outline="0" fieldPosition="0">
        <references count="2">
          <reference field="4294967294" count="1" selected="0">
            <x v="0"/>
          </reference>
          <reference field="8" count="1" selected="0">
            <x v="35"/>
          </reference>
        </references>
      </pivotArea>
    </chartFormat>
    <chartFormat chart="1" format="36" series="1">
      <pivotArea type="data" outline="0" fieldPosition="0">
        <references count="2">
          <reference field="4294967294" count="1" selected="0">
            <x v="0"/>
          </reference>
          <reference field="8" count="1" selected="0">
            <x v="36"/>
          </reference>
        </references>
      </pivotArea>
    </chartFormat>
    <chartFormat chart="1" format="37" series="1">
      <pivotArea type="data" outline="0" fieldPosition="0">
        <references count="2">
          <reference field="4294967294" count="1" selected="0">
            <x v="0"/>
          </reference>
          <reference field="8" count="1" selected="0">
            <x v="37"/>
          </reference>
        </references>
      </pivotArea>
    </chartFormat>
    <chartFormat chart="1" format="38" series="1">
      <pivotArea type="data" outline="0" fieldPosition="0">
        <references count="2">
          <reference field="4294967294" count="1" selected="0">
            <x v="0"/>
          </reference>
          <reference field="8" count="1" selected="0">
            <x v="38"/>
          </reference>
        </references>
      </pivotArea>
    </chartFormat>
    <chartFormat chart="1" format="39" series="1">
      <pivotArea type="data" outline="0" fieldPosition="0">
        <references count="2">
          <reference field="4294967294" count="1" selected="0">
            <x v="0"/>
          </reference>
          <reference field="8" count="1" selected="0">
            <x v="39"/>
          </reference>
        </references>
      </pivotArea>
    </chartFormat>
    <chartFormat chart="1" format="40" series="1">
      <pivotArea type="data" outline="0" fieldPosition="0">
        <references count="2">
          <reference field="4294967294" count="1" selected="0">
            <x v="0"/>
          </reference>
          <reference field="8" count="1" selected="0">
            <x v="40"/>
          </reference>
        </references>
      </pivotArea>
    </chartFormat>
    <chartFormat chart="1" format="41" series="1">
      <pivotArea type="data" outline="0" fieldPosition="0">
        <references count="2">
          <reference field="4294967294" count="1" selected="0">
            <x v="0"/>
          </reference>
          <reference field="8" count="1" selected="0">
            <x v="41"/>
          </reference>
        </references>
      </pivotArea>
    </chartFormat>
    <chartFormat chart="1" format="42" series="1">
      <pivotArea type="data" outline="0" fieldPosition="0">
        <references count="2">
          <reference field="4294967294" count="1" selected="0">
            <x v="0"/>
          </reference>
          <reference field="8" count="1" selected="0">
            <x v="42"/>
          </reference>
        </references>
      </pivotArea>
    </chartFormat>
    <chartFormat chart="1" format="43" series="1">
      <pivotArea type="data" outline="0" fieldPosition="0">
        <references count="2">
          <reference field="4294967294" count="1" selected="0">
            <x v="0"/>
          </reference>
          <reference field="8" count="1" selected="0">
            <x v="43"/>
          </reference>
        </references>
      </pivotArea>
    </chartFormat>
    <chartFormat chart="1" format="44" series="1">
      <pivotArea type="data" outline="0" fieldPosition="0">
        <references count="2">
          <reference field="4294967294" count="1" selected="0">
            <x v="0"/>
          </reference>
          <reference field="8" count="1" selected="0">
            <x v="44"/>
          </reference>
        </references>
      </pivotArea>
    </chartFormat>
    <chartFormat chart="1" format="45" series="1">
      <pivotArea type="data" outline="0" fieldPosition="0">
        <references count="2">
          <reference field="4294967294" count="1" selected="0">
            <x v="0"/>
          </reference>
          <reference field="8" count="1" selected="0">
            <x v="45"/>
          </reference>
        </references>
      </pivotArea>
    </chartFormat>
    <chartFormat chart="1" format="46" series="1">
      <pivotArea type="data" outline="0" fieldPosition="0">
        <references count="2">
          <reference field="4294967294" count="1" selected="0">
            <x v="0"/>
          </reference>
          <reference field="8" count="1" selected="0">
            <x v="46"/>
          </reference>
        </references>
      </pivotArea>
    </chartFormat>
    <chartFormat chart="1" format="47" series="1">
      <pivotArea type="data" outline="0" fieldPosition="0">
        <references count="2">
          <reference field="4294967294" count="1" selected="0">
            <x v="0"/>
          </reference>
          <reference field="8" count="1" selected="0">
            <x v="47"/>
          </reference>
        </references>
      </pivotArea>
    </chartFormat>
    <chartFormat chart="1" format="48" series="1">
      <pivotArea type="data" outline="0" fieldPosition="0">
        <references count="2">
          <reference field="4294967294" count="1" selected="0">
            <x v="0"/>
          </reference>
          <reference field="8" count="1" selected="0">
            <x v="48"/>
          </reference>
        </references>
      </pivotArea>
    </chartFormat>
    <chartFormat chart="1" format="49" series="1">
      <pivotArea type="data" outline="0" fieldPosition="0">
        <references count="2">
          <reference field="4294967294" count="1" selected="0">
            <x v="0"/>
          </reference>
          <reference field="8" count="1" selected="0">
            <x v="49"/>
          </reference>
        </references>
      </pivotArea>
    </chartFormat>
    <chartFormat chart="1" format="50" series="1">
      <pivotArea type="data" outline="0" fieldPosition="0">
        <references count="2">
          <reference field="4294967294" count="1" selected="0">
            <x v="0"/>
          </reference>
          <reference field="8" count="1" selected="0">
            <x v="50"/>
          </reference>
        </references>
      </pivotArea>
    </chartFormat>
    <chartFormat chart="1" format="51" series="1">
      <pivotArea type="data" outline="0" fieldPosition="0">
        <references count="2">
          <reference field="4294967294" count="1" selected="0">
            <x v="0"/>
          </reference>
          <reference field="8" count="1" selected="0">
            <x v="51"/>
          </reference>
        </references>
      </pivotArea>
    </chartFormat>
    <chartFormat chart="1" format="52" series="1">
      <pivotArea type="data" outline="0" fieldPosition="0">
        <references count="2">
          <reference field="4294967294" count="1" selected="0">
            <x v="0"/>
          </reference>
          <reference field="8" count="1" selected="0">
            <x v="52"/>
          </reference>
        </references>
      </pivotArea>
    </chartFormat>
    <chartFormat chart="1" format="53" series="1">
      <pivotArea type="data" outline="0" fieldPosition="0">
        <references count="2">
          <reference field="4294967294" count="1" selected="0">
            <x v="0"/>
          </reference>
          <reference field="8" count="1" selected="0">
            <x v="53"/>
          </reference>
        </references>
      </pivotArea>
    </chartFormat>
    <chartFormat chart="1" format="54" series="1">
      <pivotArea type="data" outline="0" fieldPosition="0">
        <references count="2">
          <reference field="4294967294" count="1" selected="0">
            <x v="0"/>
          </reference>
          <reference field="8" count="1" selected="0">
            <x v="54"/>
          </reference>
        </references>
      </pivotArea>
    </chartFormat>
    <chartFormat chart="1" format="55" series="1">
      <pivotArea type="data" outline="0" fieldPosition="0">
        <references count="2">
          <reference field="4294967294" count="1" selected="0">
            <x v="0"/>
          </reference>
          <reference field="8" count="1" selected="0">
            <x v="55"/>
          </reference>
        </references>
      </pivotArea>
    </chartFormat>
    <chartFormat chart="1" format="56" series="1">
      <pivotArea type="data" outline="0" fieldPosition="0">
        <references count="2">
          <reference field="4294967294" count="1" selected="0">
            <x v="0"/>
          </reference>
          <reference field="8" count="1" selected="0">
            <x v="56"/>
          </reference>
        </references>
      </pivotArea>
    </chartFormat>
    <chartFormat chart="1" format="57" series="1">
      <pivotArea type="data" outline="0" fieldPosition="0">
        <references count="2">
          <reference field="4294967294" count="1" selected="0">
            <x v="0"/>
          </reference>
          <reference field="8" count="1" selected="0">
            <x v="57"/>
          </reference>
        </references>
      </pivotArea>
    </chartFormat>
    <chartFormat chart="1" format="58" series="1">
      <pivotArea type="data" outline="0" fieldPosition="0">
        <references count="2">
          <reference field="4294967294" count="1" selected="0">
            <x v="0"/>
          </reference>
          <reference field="8" count="1" selected="0">
            <x v="58"/>
          </reference>
        </references>
      </pivotArea>
    </chartFormat>
    <chartFormat chart="1" format="59" series="1">
      <pivotArea type="data" outline="0" fieldPosition="0">
        <references count="2">
          <reference field="4294967294" count="1" selected="0">
            <x v="0"/>
          </reference>
          <reference field="8" count="1" selected="0">
            <x v="59"/>
          </reference>
        </references>
      </pivotArea>
    </chartFormat>
    <chartFormat chart="1" format="60" series="1">
      <pivotArea type="data" outline="0" fieldPosition="0">
        <references count="2">
          <reference field="4294967294" count="1" selected="0">
            <x v="0"/>
          </reference>
          <reference field="8" count="1" selected="0">
            <x v="60"/>
          </reference>
        </references>
      </pivotArea>
    </chartFormat>
    <chartFormat chart="1" format="61" series="1">
      <pivotArea type="data" outline="0" fieldPosition="0">
        <references count="2">
          <reference field="4294967294" count="1" selected="0">
            <x v="0"/>
          </reference>
          <reference field="8" count="1" selected="0">
            <x v="61"/>
          </reference>
        </references>
      </pivotArea>
    </chartFormat>
    <chartFormat chart="1" format="62" series="1">
      <pivotArea type="data" outline="0" fieldPosition="0">
        <references count="2">
          <reference field="4294967294" count="1" selected="0">
            <x v="0"/>
          </reference>
          <reference field="8" count="1" selected="0">
            <x v="62"/>
          </reference>
        </references>
      </pivotArea>
    </chartFormat>
    <chartFormat chart="1" format="63" series="1">
      <pivotArea type="data" outline="0" fieldPosition="0">
        <references count="2">
          <reference field="4294967294" count="1" selected="0">
            <x v="0"/>
          </reference>
          <reference field="8" count="1" selected="0">
            <x v="63"/>
          </reference>
        </references>
      </pivotArea>
    </chartFormat>
    <chartFormat chart="1" format="64" series="1">
      <pivotArea type="data" outline="0" fieldPosition="0">
        <references count="2">
          <reference field="4294967294" count="1" selected="0">
            <x v="0"/>
          </reference>
          <reference field="8" count="1" selected="0">
            <x v="64"/>
          </reference>
        </references>
      </pivotArea>
    </chartFormat>
    <chartFormat chart="1" format="65" series="1">
      <pivotArea type="data" outline="0" fieldPosition="0">
        <references count="2">
          <reference field="4294967294" count="1" selected="0">
            <x v="0"/>
          </reference>
          <reference field="8" count="1" selected="0">
            <x v="65"/>
          </reference>
        </references>
      </pivotArea>
    </chartFormat>
    <chartFormat chart="1" format="66" series="1">
      <pivotArea type="data" outline="0" fieldPosition="0">
        <references count="2">
          <reference field="4294967294" count="1" selected="0">
            <x v="0"/>
          </reference>
          <reference field="8" count="1" selected="0">
            <x v="66"/>
          </reference>
        </references>
      </pivotArea>
    </chartFormat>
    <chartFormat chart="1" format="67" series="1">
      <pivotArea type="data" outline="0" fieldPosition="0">
        <references count="2">
          <reference field="4294967294" count="1" selected="0">
            <x v="0"/>
          </reference>
          <reference field="8" count="1" selected="0">
            <x v="67"/>
          </reference>
        </references>
      </pivotArea>
    </chartFormat>
    <chartFormat chart="1" format="68" series="1">
      <pivotArea type="data" outline="0" fieldPosition="0">
        <references count="2">
          <reference field="4294967294" count="1" selected="0">
            <x v="0"/>
          </reference>
          <reference field="8" count="1" selected="0">
            <x v="68"/>
          </reference>
        </references>
      </pivotArea>
    </chartFormat>
    <chartFormat chart="1" format="69" series="1">
      <pivotArea type="data" outline="0" fieldPosition="0">
        <references count="2">
          <reference field="4294967294" count="1" selected="0">
            <x v="0"/>
          </reference>
          <reference field="8" count="1" selected="0">
            <x v="70"/>
          </reference>
        </references>
      </pivotArea>
    </chartFormat>
    <chartFormat chart="1" format="70" series="1">
      <pivotArea type="data" outline="0" fieldPosition="0">
        <references count="2">
          <reference field="4294967294" count="1" selected="0">
            <x v="0"/>
          </reference>
          <reference field="8" count="1" selected="0">
            <x v="71"/>
          </reference>
        </references>
      </pivotArea>
    </chartFormat>
    <chartFormat chart="1" format="71" series="1">
      <pivotArea type="data" outline="0" fieldPosition="0">
        <references count="2">
          <reference field="4294967294" count="1" selected="0">
            <x v="0"/>
          </reference>
          <reference field="8" count="1" selected="0">
            <x v="72"/>
          </reference>
        </references>
      </pivotArea>
    </chartFormat>
    <chartFormat chart="1" format="72" series="1">
      <pivotArea type="data" outline="0" fieldPosition="0">
        <references count="2">
          <reference field="4294967294" count="1" selected="0">
            <x v="0"/>
          </reference>
          <reference field="8" count="1" selected="0">
            <x v="73"/>
          </reference>
        </references>
      </pivotArea>
    </chartFormat>
    <chartFormat chart="1" format="73" series="1">
      <pivotArea type="data" outline="0" fieldPosition="0">
        <references count="2">
          <reference field="4294967294" count="1" selected="0">
            <x v="0"/>
          </reference>
          <reference field="8" count="1" selected="0">
            <x v="74"/>
          </reference>
        </references>
      </pivotArea>
    </chartFormat>
    <chartFormat chart="1" format="74" series="1">
      <pivotArea type="data" outline="0" fieldPosition="0">
        <references count="2">
          <reference field="4294967294" count="1" selected="0">
            <x v="0"/>
          </reference>
          <reference field="8" count="1" selected="0">
            <x v="75"/>
          </reference>
        </references>
      </pivotArea>
    </chartFormat>
    <chartFormat chart="1" format="75" series="1">
      <pivotArea type="data" outline="0" fieldPosition="0">
        <references count="2">
          <reference field="4294967294" count="1" selected="0">
            <x v="0"/>
          </reference>
          <reference field="8" count="1" selected="0">
            <x v="76"/>
          </reference>
        </references>
      </pivotArea>
    </chartFormat>
    <chartFormat chart="1" format="76" series="1">
      <pivotArea type="data" outline="0" fieldPosition="0">
        <references count="2">
          <reference field="4294967294" count="1" selected="0">
            <x v="0"/>
          </reference>
          <reference field="8" count="1" selected="0">
            <x v="77"/>
          </reference>
        </references>
      </pivotArea>
    </chartFormat>
    <chartFormat chart="1" format="77" series="1">
      <pivotArea type="data" outline="0" fieldPosition="0">
        <references count="2">
          <reference field="4294967294" count="1" selected="0">
            <x v="0"/>
          </reference>
          <reference field="8" count="1" selected="0">
            <x v="78"/>
          </reference>
        </references>
      </pivotArea>
    </chartFormat>
    <chartFormat chart="1" format="78" series="1">
      <pivotArea type="data" outline="0" fieldPosition="0">
        <references count="2">
          <reference field="4294967294" count="1" selected="0">
            <x v="0"/>
          </reference>
          <reference field="8" count="1" selected="0">
            <x v="79"/>
          </reference>
        </references>
      </pivotArea>
    </chartFormat>
    <chartFormat chart="1" format="79" series="1">
      <pivotArea type="data" outline="0" fieldPosition="0">
        <references count="2">
          <reference field="4294967294" count="1" selected="0">
            <x v="0"/>
          </reference>
          <reference field="8" count="1" selected="0">
            <x v="80"/>
          </reference>
        </references>
      </pivotArea>
    </chartFormat>
    <chartFormat chart="1" format="80" series="1">
      <pivotArea type="data" outline="0" fieldPosition="0">
        <references count="2">
          <reference field="4294967294" count="1" selected="0">
            <x v="0"/>
          </reference>
          <reference field="8" count="1" selected="0">
            <x v="81"/>
          </reference>
        </references>
      </pivotArea>
    </chartFormat>
    <chartFormat chart="1" format="81" series="1">
      <pivotArea type="data" outline="0" fieldPosition="0">
        <references count="2">
          <reference field="4294967294" count="1" selected="0">
            <x v="0"/>
          </reference>
          <reference field="8" count="1" selected="0">
            <x v="82"/>
          </reference>
        </references>
      </pivotArea>
    </chartFormat>
    <chartFormat chart="1" format="82" series="1">
      <pivotArea type="data" outline="0" fieldPosition="0">
        <references count="2">
          <reference field="4294967294" count="1" selected="0">
            <x v="0"/>
          </reference>
          <reference field="8" count="1" selected="0">
            <x v="83"/>
          </reference>
        </references>
      </pivotArea>
    </chartFormat>
    <chartFormat chart="1" format="83" series="1">
      <pivotArea type="data" outline="0" fieldPosition="0">
        <references count="2">
          <reference field="4294967294" count="1" selected="0">
            <x v="0"/>
          </reference>
          <reference field="8" count="1" selected="0">
            <x v="8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Dusun" xr10:uid="{00000000-0013-0000-FFFF-FFFF01000000}" sourceName="No/Dusun">
  <pivotTables>
    <pivotTable tabId="6" name="PivotTable3"/>
    <pivotTable tabId="5" name="PivotTable2"/>
    <pivotTable tabId="4" name="PivotTable1"/>
  </pivotTables>
  <data>
    <tabular pivotCacheId="1">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Dusun" xr10:uid="{00000000-0014-0000-FFFF-FFFF01000000}" cache="Slicer_No_Dusun" caption="No/Dus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916" totalsRowShown="0" tableBorderDxfId="14">
  <autoFilter ref="A1:N916" xr:uid="{00000000-0009-0000-0100-000002000000}"/>
  <tableColumns count="14">
    <tableColumn id="1" xr3:uid="{00000000-0010-0000-0000-000001000000}" name="No/Dusun" dataDxfId="13"/>
    <tableColumn id="2" xr3:uid="{00000000-0010-0000-0000-000002000000}" name="NO. KK" dataDxfId="12"/>
    <tableColumn id="3" xr3:uid="{00000000-0010-0000-0000-000003000000}" name="NO. NIK" dataDxfId="11"/>
    <tableColumn id="14" xr3:uid="{CA058458-6581-475E-8D6A-3F708B841205}" name="STATUS ANGGOTA KELUARGA" dataDxfId="10">
      <calculatedColumnFormula>IF(Table2[[#This Row],[NO. KK]]=B1,"ANGGOTA KELUARGA","KEPALA KELUARGA")</calculatedColumnFormula>
    </tableColumn>
    <tableColumn id="4" xr3:uid="{00000000-0010-0000-0000-000004000000}" name="NAMA ANGGOTA KELUARGA" dataDxfId="9"/>
    <tableColumn id="5" xr3:uid="{00000000-0010-0000-0000-000005000000}" name="LAKI LAKI" dataDxfId="8"/>
    <tableColumn id="6" xr3:uid="{00000000-0010-0000-0000-000006000000}" name="TEMPAT LAHIR" dataDxfId="7"/>
    <tableColumn id="7" xr3:uid="{00000000-0010-0000-0000-000007000000}" name="TANGGAL LAHIR" dataDxfId="6"/>
    <tableColumn id="8" xr3:uid="{00000000-0010-0000-0000-000008000000}" name="UMUR" dataDxfId="5" dataCellStyle="Normal 3">
      <calculatedColumnFormula>ROUNDDOWN(YEARFRAC(H2,TODAY(),1),0)</calculatedColumnFormula>
    </tableColumn>
    <tableColumn id="13" xr3:uid="{00000000-0010-0000-0000-00000D000000}" name="KELOMPOK UMUR" dataDxfId="4" dataCellStyle="Normal 3">
      <calculatedColumnFormula>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calculatedColumnFormula>
    </tableColumn>
    <tableColumn id="9" xr3:uid="{00000000-0010-0000-0000-000009000000}" name="LULUSAN" dataDxfId="3"/>
    <tableColumn id="10" xr3:uid="{00000000-0010-0000-0000-00000A000000}" name="PEKERJAAN" dataDxfId="2" dataCellStyle="Normal 3"/>
    <tableColumn id="11" xr3:uid="{00000000-0010-0000-0000-00000B000000}" name="NO DTKS" dataDxfId="1"/>
    <tableColumn id="12" xr3:uid="{00000000-0010-0000-0000-00000C000000}" name="KE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5"/>
  <sheetViews>
    <sheetView tabSelected="1" topLeftCell="A25" workbookViewId="0">
      <selection activeCell="Q44" sqref="Q44"/>
    </sheetView>
  </sheetViews>
  <sheetFormatPr defaultRowHeight="15"/>
  <cols>
    <col min="1" max="1" width="17.42578125" bestFit="1" customWidth="1"/>
    <col min="2" max="2" width="16.28515625" bestFit="1" customWidth="1"/>
    <col min="3" max="3" width="4" bestFit="1" customWidth="1"/>
    <col min="4" max="4" width="11.28515625" bestFit="1" customWidth="1"/>
  </cols>
  <sheetData>
    <row r="3" spans="1:4">
      <c r="A3" s="267" t="s">
        <v>2378</v>
      </c>
      <c r="B3" s="267" t="s">
        <v>2377</v>
      </c>
    </row>
    <row r="4" spans="1:4">
      <c r="A4" s="267" t="s">
        <v>2374</v>
      </c>
      <c r="B4" t="s">
        <v>16</v>
      </c>
      <c r="C4" t="s">
        <v>23</v>
      </c>
      <c r="D4" t="s">
        <v>2375</v>
      </c>
    </row>
    <row r="5" spans="1:4">
      <c r="A5" s="268" t="s">
        <v>2385</v>
      </c>
      <c r="B5">
        <v>26</v>
      </c>
      <c r="C5">
        <v>16</v>
      </c>
      <c r="D5">
        <v>42</v>
      </c>
    </row>
    <row r="6" spans="1:4">
      <c r="A6" s="268" t="s">
        <v>2386</v>
      </c>
      <c r="B6">
        <v>50</v>
      </c>
      <c r="C6">
        <v>42</v>
      </c>
      <c r="D6">
        <v>92</v>
      </c>
    </row>
    <row r="7" spans="1:4">
      <c r="A7" s="268" t="s">
        <v>2387</v>
      </c>
      <c r="B7">
        <v>48</v>
      </c>
      <c r="C7">
        <v>57</v>
      </c>
      <c r="D7">
        <v>105</v>
      </c>
    </row>
    <row r="8" spans="1:4">
      <c r="A8" s="268" t="s">
        <v>2388</v>
      </c>
      <c r="B8">
        <v>39</v>
      </c>
      <c r="C8">
        <v>40</v>
      </c>
      <c r="D8">
        <v>79</v>
      </c>
    </row>
    <row r="9" spans="1:4">
      <c r="A9" s="268" t="s">
        <v>2389</v>
      </c>
      <c r="B9">
        <v>41</v>
      </c>
      <c r="C9">
        <v>31</v>
      </c>
      <c r="D9">
        <v>72</v>
      </c>
    </row>
    <row r="10" spans="1:4">
      <c r="A10" s="268" t="s">
        <v>2390</v>
      </c>
      <c r="B10">
        <v>36</v>
      </c>
      <c r="C10">
        <v>37</v>
      </c>
      <c r="D10">
        <v>73</v>
      </c>
    </row>
    <row r="11" spans="1:4">
      <c r="A11" s="268" t="s">
        <v>2391</v>
      </c>
      <c r="B11">
        <v>39</v>
      </c>
      <c r="C11">
        <v>24</v>
      </c>
      <c r="D11">
        <v>63</v>
      </c>
    </row>
    <row r="12" spans="1:4">
      <c r="A12" s="268" t="s">
        <v>2392</v>
      </c>
      <c r="B12">
        <v>30</v>
      </c>
      <c r="C12">
        <v>30</v>
      </c>
      <c r="D12">
        <v>60</v>
      </c>
    </row>
    <row r="13" spans="1:4">
      <c r="A13" s="268" t="s">
        <v>2393</v>
      </c>
      <c r="B13">
        <v>28</v>
      </c>
      <c r="C13">
        <v>26</v>
      </c>
      <c r="D13">
        <v>54</v>
      </c>
    </row>
    <row r="14" spans="1:4">
      <c r="A14" s="268" t="s">
        <v>2394</v>
      </c>
      <c r="B14">
        <v>35</v>
      </c>
      <c r="C14">
        <v>45</v>
      </c>
      <c r="D14">
        <v>80</v>
      </c>
    </row>
    <row r="15" spans="1:4">
      <c r="A15" s="268" t="s">
        <v>2395</v>
      </c>
      <c r="B15">
        <v>22</v>
      </c>
      <c r="C15">
        <v>28</v>
      </c>
      <c r="D15">
        <v>50</v>
      </c>
    </row>
    <row r="16" spans="1:4">
      <c r="A16" s="268" t="s">
        <v>2396</v>
      </c>
      <c r="B16">
        <v>16</v>
      </c>
      <c r="C16">
        <v>22</v>
      </c>
      <c r="D16">
        <v>38</v>
      </c>
    </row>
    <row r="17" spans="1:4">
      <c r="A17" s="268" t="s">
        <v>2397</v>
      </c>
      <c r="B17">
        <v>19</v>
      </c>
      <c r="C17">
        <v>18</v>
      </c>
      <c r="D17">
        <v>37</v>
      </c>
    </row>
    <row r="18" spans="1:4">
      <c r="A18" s="268" t="s">
        <v>2398</v>
      </c>
      <c r="B18">
        <v>15</v>
      </c>
      <c r="C18">
        <v>16</v>
      </c>
      <c r="D18">
        <v>31</v>
      </c>
    </row>
    <row r="19" spans="1:4">
      <c r="A19" s="268" t="s">
        <v>2399</v>
      </c>
      <c r="B19">
        <v>7</v>
      </c>
      <c r="C19">
        <v>12</v>
      </c>
      <c r="D19">
        <v>19</v>
      </c>
    </row>
    <row r="20" spans="1:4">
      <c r="A20" s="268" t="s">
        <v>2400</v>
      </c>
      <c r="B20">
        <v>4</v>
      </c>
      <c r="C20">
        <v>4</v>
      </c>
      <c r="D20">
        <v>8</v>
      </c>
    </row>
    <row r="21" spans="1:4">
      <c r="A21" s="268" t="s">
        <v>2401</v>
      </c>
      <c r="B21">
        <v>3</v>
      </c>
      <c r="C21">
        <v>7</v>
      </c>
      <c r="D21">
        <v>10</v>
      </c>
    </row>
    <row r="22" spans="1:4">
      <c r="A22" s="268" t="s">
        <v>2402</v>
      </c>
      <c r="C22">
        <v>1</v>
      </c>
      <c r="D22">
        <v>1</v>
      </c>
    </row>
    <row r="23" spans="1:4">
      <c r="A23" s="268" t="s">
        <v>2404</v>
      </c>
      <c r="C23">
        <v>1</v>
      </c>
      <c r="D23">
        <v>1</v>
      </c>
    </row>
    <row r="24" spans="1:4">
      <c r="A24" s="268" t="s">
        <v>2375</v>
      </c>
      <c r="B24">
        <v>458</v>
      </c>
      <c r="C24">
        <v>457</v>
      </c>
      <c r="D24">
        <v>915</v>
      </c>
    </row>
    <row r="27" spans="1:4">
      <c r="C27" t="s">
        <v>23</v>
      </c>
      <c r="D27" t="s">
        <v>16</v>
      </c>
    </row>
    <row r="28" spans="1:4">
      <c r="A28" s="268" t="s">
        <v>2385</v>
      </c>
      <c r="B28">
        <v>26</v>
      </c>
      <c r="C28">
        <v>16</v>
      </c>
      <c r="D28" s="275">
        <f>-B28</f>
        <v>-26</v>
      </c>
    </row>
    <row r="29" spans="1:4">
      <c r="A29" s="268" t="s">
        <v>2394</v>
      </c>
      <c r="B29">
        <v>35</v>
      </c>
      <c r="C29">
        <v>46</v>
      </c>
      <c r="D29" s="275">
        <f>-B29</f>
        <v>-35</v>
      </c>
    </row>
    <row r="30" spans="1:4">
      <c r="A30" s="268" t="s">
        <v>2386</v>
      </c>
      <c r="B30">
        <v>50</v>
      </c>
      <c r="C30">
        <v>41</v>
      </c>
      <c r="D30" s="275">
        <f t="shared" ref="D30:D45" si="0">-B30</f>
        <v>-50</v>
      </c>
    </row>
    <row r="31" spans="1:4">
      <c r="A31" s="268" t="s">
        <v>2387</v>
      </c>
      <c r="B31">
        <v>48</v>
      </c>
      <c r="C31">
        <v>57</v>
      </c>
      <c r="D31" s="275">
        <f t="shared" si="0"/>
        <v>-48</v>
      </c>
    </row>
    <row r="32" spans="1:4">
      <c r="A32" s="268" t="s">
        <v>2388</v>
      </c>
      <c r="B32">
        <v>39</v>
      </c>
      <c r="C32">
        <v>40</v>
      </c>
      <c r="D32" s="275">
        <f t="shared" si="0"/>
        <v>-39</v>
      </c>
    </row>
    <row r="33" spans="1:4">
      <c r="A33" s="268" t="s">
        <v>2389</v>
      </c>
      <c r="B33">
        <v>41</v>
      </c>
      <c r="C33">
        <v>31</v>
      </c>
      <c r="D33" s="275">
        <f t="shared" si="0"/>
        <v>-41</v>
      </c>
    </row>
    <row r="34" spans="1:4">
      <c r="A34" s="268" t="s">
        <v>2390</v>
      </c>
      <c r="B34">
        <v>36</v>
      </c>
      <c r="C34">
        <v>37</v>
      </c>
      <c r="D34" s="275">
        <f t="shared" si="0"/>
        <v>-36</v>
      </c>
    </row>
    <row r="35" spans="1:4">
      <c r="A35" s="268" t="s">
        <v>2391</v>
      </c>
      <c r="B35">
        <v>39</v>
      </c>
      <c r="C35">
        <v>24</v>
      </c>
      <c r="D35" s="275">
        <f t="shared" si="0"/>
        <v>-39</v>
      </c>
    </row>
    <row r="36" spans="1:4">
      <c r="A36" s="268" t="s">
        <v>2392</v>
      </c>
      <c r="B36">
        <v>30</v>
      </c>
      <c r="C36">
        <v>30</v>
      </c>
      <c r="D36" s="275">
        <f t="shared" si="0"/>
        <v>-30</v>
      </c>
    </row>
    <row r="37" spans="1:4">
      <c r="A37" s="268" t="s">
        <v>2393</v>
      </c>
      <c r="B37">
        <v>28</v>
      </c>
      <c r="C37">
        <v>26</v>
      </c>
      <c r="D37" s="275">
        <f t="shared" si="0"/>
        <v>-28</v>
      </c>
    </row>
    <row r="38" spans="1:4">
      <c r="A38" s="268" t="s">
        <v>2395</v>
      </c>
      <c r="B38">
        <v>22</v>
      </c>
      <c r="C38">
        <v>28</v>
      </c>
      <c r="D38" s="275">
        <f t="shared" si="0"/>
        <v>-22</v>
      </c>
    </row>
    <row r="39" spans="1:4">
      <c r="A39" s="268" t="s">
        <v>2396</v>
      </c>
      <c r="B39">
        <v>16</v>
      </c>
      <c r="C39">
        <v>22</v>
      </c>
      <c r="D39" s="275">
        <f t="shared" si="0"/>
        <v>-16</v>
      </c>
    </row>
    <row r="40" spans="1:4">
      <c r="A40" s="268" t="s">
        <v>2397</v>
      </c>
      <c r="B40">
        <v>19</v>
      </c>
      <c r="C40">
        <v>18</v>
      </c>
      <c r="D40" s="275">
        <f t="shared" si="0"/>
        <v>-19</v>
      </c>
    </row>
    <row r="41" spans="1:4">
      <c r="A41" s="268" t="s">
        <v>2398</v>
      </c>
      <c r="B41">
        <v>15</v>
      </c>
      <c r="C41">
        <v>16</v>
      </c>
      <c r="D41" s="275">
        <f t="shared" si="0"/>
        <v>-15</v>
      </c>
    </row>
    <row r="42" spans="1:4">
      <c r="A42" s="268" t="s">
        <v>2399</v>
      </c>
      <c r="B42">
        <v>7</v>
      </c>
      <c r="C42">
        <v>12</v>
      </c>
      <c r="D42" s="275">
        <f t="shared" si="0"/>
        <v>-7</v>
      </c>
    </row>
    <row r="43" spans="1:4">
      <c r="A43" s="268" t="s">
        <v>2400</v>
      </c>
      <c r="B43">
        <v>4</v>
      </c>
      <c r="C43">
        <v>4</v>
      </c>
      <c r="D43" s="275">
        <f t="shared" si="0"/>
        <v>-4</v>
      </c>
    </row>
    <row r="44" spans="1:4">
      <c r="A44" s="268" t="s">
        <v>2401</v>
      </c>
      <c r="B44">
        <v>3</v>
      </c>
      <c r="C44">
        <v>8</v>
      </c>
      <c r="D44" s="275">
        <f t="shared" si="0"/>
        <v>-3</v>
      </c>
    </row>
    <row r="45" spans="1:4">
      <c r="A45" s="268" t="s">
        <v>2402</v>
      </c>
      <c r="C45">
        <v>1</v>
      </c>
      <c r="D45" s="275">
        <f t="shared" si="0"/>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
  <sheetViews>
    <sheetView zoomScale="116" workbookViewId="0">
      <selection activeCell="O32" sqref="O32"/>
    </sheetView>
  </sheetViews>
  <sheetFormatPr defaultRowHeight="15"/>
  <sheetData>
    <row r="1" spans="1:19">
      <c r="A1" s="306" t="s">
        <v>2383</v>
      </c>
      <c r="B1" s="306"/>
      <c r="C1" s="306"/>
      <c r="D1" s="306"/>
      <c r="E1" s="306"/>
      <c r="F1" s="306"/>
      <c r="G1" s="306"/>
      <c r="H1" s="306"/>
      <c r="I1" s="306"/>
      <c r="J1" s="306"/>
      <c r="K1" s="306"/>
      <c r="L1" s="306"/>
      <c r="M1" s="306"/>
      <c r="N1" s="306"/>
      <c r="O1" s="306"/>
      <c r="P1" s="306"/>
      <c r="Q1" s="306"/>
      <c r="R1" s="306"/>
      <c r="S1" s="306"/>
    </row>
    <row r="2" spans="1:19">
      <c r="A2" s="306"/>
      <c r="B2" s="306"/>
      <c r="C2" s="306"/>
      <c r="D2" s="306"/>
      <c r="E2" s="306"/>
      <c r="F2" s="306"/>
      <c r="G2" s="306"/>
      <c r="H2" s="306"/>
      <c r="I2" s="306"/>
      <c r="J2" s="306"/>
      <c r="K2" s="306"/>
      <c r="L2" s="306"/>
      <c r="M2" s="306"/>
      <c r="N2" s="306"/>
      <c r="O2" s="306"/>
      <c r="P2" s="306"/>
      <c r="Q2" s="306"/>
      <c r="R2" s="306"/>
      <c r="S2" s="306"/>
    </row>
  </sheetData>
  <mergeCells count="1">
    <mergeCell ref="A1:S2"/>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23"/>
  <sheetViews>
    <sheetView workbookViewId="0">
      <selection activeCell="F52" sqref="F52"/>
    </sheetView>
  </sheetViews>
  <sheetFormatPr defaultColWidth="9" defaultRowHeight="15"/>
  <cols>
    <col min="1" max="1" width="12.140625" customWidth="1"/>
    <col min="2" max="2" width="21.42578125" style="1" customWidth="1"/>
    <col min="3" max="4" width="19.85546875" style="248" customWidth="1"/>
    <col min="5" max="5" width="34.5703125" style="1" customWidth="1"/>
    <col min="6" max="6" width="11.5703125" style="247" customWidth="1"/>
    <col min="7" max="7" width="17.5703125" style="247" customWidth="1"/>
    <col min="8" max="8" width="20.28515625" style="249" customWidth="1"/>
    <col min="9" max="10" width="10.5703125" style="247" customWidth="1"/>
    <col min="11" max="11" width="19.5703125" customWidth="1"/>
    <col min="12" max="12" width="29.7109375" style="247" customWidth="1"/>
    <col min="13" max="13" width="19.7109375" style="1" customWidth="1"/>
    <col min="14" max="14" width="20.7109375" customWidth="1"/>
  </cols>
  <sheetData>
    <row r="1" spans="1:14" s="9" customFormat="1" ht="31.5">
      <c r="A1" s="254" t="s">
        <v>0</v>
      </c>
      <c r="B1" s="3" t="s">
        <v>1</v>
      </c>
      <c r="C1" s="4" t="s">
        <v>2</v>
      </c>
      <c r="D1" s="276" t="s">
        <v>2403</v>
      </c>
      <c r="E1" s="5" t="s">
        <v>3</v>
      </c>
      <c r="F1" s="2" t="s">
        <v>4</v>
      </c>
      <c r="G1" s="5" t="s">
        <v>6</v>
      </c>
      <c r="H1" s="6" t="s">
        <v>7</v>
      </c>
      <c r="I1" s="4" t="s">
        <v>8</v>
      </c>
      <c r="J1" s="269" t="s">
        <v>2384</v>
      </c>
      <c r="K1" s="5" t="s">
        <v>9</v>
      </c>
      <c r="L1" s="5" t="s">
        <v>10</v>
      </c>
      <c r="M1" s="7" t="s">
        <v>11</v>
      </c>
      <c r="N1" s="8" t="s">
        <v>12</v>
      </c>
    </row>
    <row r="2" spans="1:14">
      <c r="A2" s="255">
        <v>1</v>
      </c>
      <c r="B2" s="12" t="s">
        <v>13</v>
      </c>
      <c r="C2" s="13" t="s">
        <v>14</v>
      </c>
      <c r="D2" s="277" t="str">
        <f>IF(Table2[[#This Row],[NO. KK]]=B1,"ANGGOTA KELUARGA","KEPALA KELUARGA")</f>
        <v>KEPALA KELUARGA</v>
      </c>
      <c r="E2" s="14" t="s">
        <v>15</v>
      </c>
      <c r="F2" s="11" t="s">
        <v>16</v>
      </c>
      <c r="G2" s="11" t="s">
        <v>17</v>
      </c>
      <c r="H2" s="16" t="str">
        <f>MID(C2,7,2)&amp;"/"&amp;MID(C2,9,2)&amp;"/"&amp;MID(C2,11,2)</f>
        <v>04/11/61</v>
      </c>
      <c r="I2" s="11">
        <f t="shared" ref="I2:I65" ca="1" si="0">ROUNDDOWN(YEARFRAC(H2,TODAY(),1),0)</f>
        <v>61</v>
      </c>
      <c r="J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2" s="11" t="s">
        <v>18</v>
      </c>
      <c r="L2" s="17" t="s">
        <v>19</v>
      </c>
      <c r="M2" s="18"/>
      <c r="N2" s="19" t="s">
        <v>20</v>
      </c>
    </row>
    <row r="3" spans="1:14">
      <c r="A3" s="255">
        <v>1</v>
      </c>
      <c r="B3" s="12" t="s">
        <v>13</v>
      </c>
      <c r="C3" s="22" t="s">
        <v>21</v>
      </c>
      <c r="D3" s="16" t="str">
        <f>IF(Table2[[#This Row],[NO. KK]]=B2,"ANGGOTA KELUARGA","KEPALA KELUARGA")</f>
        <v>ANGGOTA KELUARGA</v>
      </c>
      <c r="E3" s="23" t="s">
        <v>22</v>
      </c>
      <c r="F3" s="24" t="s">
        <v>23</v>
      </c>
      <c r="G3" s="11" t="s">
        <v>24</v>
      </c>
      <c r="H3" s="16" t="str">
        <f t="shared" ref="H3:H8" si="1">MID(C3,7,2)-40&amp;"/"&amp;MID(C3,9,2)&amp;"/"&amp;MID(C3,11,2)</f>
        <v>21/01/60</v>
      </c>
      <c r="I3" s="11">
        <f t="shared" ca="1" si="0"/>
        <v>62</v>
      </c>
      <c r="J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3" s="20" t="s">
        <v>25</v>
      </c>
      <c r="L3" s="20" t="s">
        <v>26</v>
      </c>
      <c r="M3" s="18"/>
      <c r="N3" s="19"/>
    </row>
    <row r="4" spans="1:14">
      <c r="A4" s="255">
        <v>1</v>
      </c>
      <c r="B4" s="25" t="s">
        <v>27</v>
      </c>
      <c r="C4" s="13" t="s">
        <v>28</v>
      </c>
      <c r="D4" s="277" t="str">
        <f>IF(Table2[[#This Row],[NO. KK]]=B3,"ANGGOTA KELUARGA","KEPALA KELUARGA")</f>
        <v>KEPALA KELUARGA</v>
      </c>
      <c r="E4" s="14" t="s">
        <v>29</v>
      </c>
      <c r="F4" s="24" t="s">
        <v>23</v>
      </c>
      <c r="G4" s="11" t="s">
        <v>30</v>
      </c>
      <c r="H4" s="16" t="str">
        <f t="shared" si="1"/>
        <v>25/12/60</v>
      </c>
      <c r="I4" s="11">
        <f t="shared" ca="1" si="0"/>
        <v>61</v>
      </c>
      <c r="J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4" s="11" t="s">
        <v>31</v>
      </c>
      <c r="L4" s="11" t="s">
        <v>32</v>
      </c>
      <c r="M4" s="18"/>
      <c r="N4" s="19" t="s">
        <v>33</v>
      </c>
    </row>
    <row r="5" spans="1:14">
      <c r="A5" s="255">
        <v>1</v>
      </c>
      <c r="B5" s="21" t="s">
        <v>34</v>
      </c>
      <c r="C5" s="22" t="s">
        <v>35</v>
      </c>
      <c r="D5" s="278" t="str">
        <f>IF(Table2[[#This Row],[NO. KK]]=B4,"ANGGOTA KELUARGA","KEPALA KELUARGA")</f>
        <v>KEPALA KELUARGA</v>
      </c>
      <c r="E5" s="26" t="s">
        <v>36</v>
      </c>
      <c r="F5" s="20" t="s">
        <v>16</v>
      </c>
      <c r="G5" s="20" t="s">
        <v>37</v>
      </c>
      <c r="H5" s="16" t="str">
        <f t="shared" ref="H5:H10" si="2">MID(C5,7,2)&amp;"/"&amp;MID(C5,9,2)&amp;"/"&amp;MID(C5,11,2)</f>
        <v>19/02/90</v>
      </c>
      <c r="I5" s="11">
        <f t="shared" ca="1" si="0"/>
        <v>32</v>
      </c>
      <c r="J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5" s="20" t="s">
        <v>38</v>
      </c>
      <c r="L5" s="20" t="s">
        <v>39</v>
      </c>
      <c r="M5" s="18" t="s">
        <v>40</v>
      </c>
      <c r="N5" s="19"/>
    </row>
    <row r="6" spans="1:14">
      <c r="A6" s="255">
        <v>1</v>
      </c>
      <c r="B6" s="25" t="s">
        <v>34</v>
      </c>
      <c r="C6" s="13" t="s">
        <v>41</v>
      </c>
      <c r="D6" s="277" t="str">
        <f>IF(Table2[[#This Row],[NO. KK]]=B5,"ANGGOTA KELUARGA","KEPALA KELUARGA")</f>
        <v>ANGGOTA KELUARGA</v>
      </c>
      <c r="E6" s="28" t="s">
        <v>42</v>
      </c>
      <c r="F6" s="24" t="s">
        <v>23</v>
      </c>
      <c r="G6" s="29" t="s">
        <v>43</v>
      </c>
      <c r="H6" s="16" t="str">
        <f t="shared" si="1"/>
        <v>29/01/86</v>
      </c>
      <c r="I6" s="11">
        <f t="shared" ca="1" si="0"/>
        <v>36</v>
      </c>
      <c r="J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 s="11" t="s">
        <v>25</v>
      </c>
      <c r="L6" s="17" t="s">
        <v>44</v>
      </c>
      <c r="M6" s="18"/>
      <c r="N6" s="19"/>
    </row>
    <row r="7" spans="1:14">
      <c r="A7" s="255">
        <v>1</v>
      </c>
      <c r="B7" s="21" t="s">
        <v>34</v>
      </c>
      <c r="C7" s="22" t="s">
        <v>45</v>
      </c>
      <c r="D7" s="278" t="str">
        <f>IF(Table2[[#This Row],[NO. KK]]=B6,"ANGGOTA KELUARGA","KEPALA KELUARGA")</f>
        <v>ANGGOTA KELUARGA</v>
      </c>
      <c r="E7" s="23" t="s">
        <v>46</v>
      </c>
      <c r="F7" s="24" t="s">
        <v>23</v>
      </c>
      <c r="G7" s="11" t="s">
        <v>30</v>
      </c>
      <c r="H7" s="16" t="str">
        <f t="shared" si="1"/>
        <v>28/11/14</v>
      </c>
      <c r="I7" s="11">
        <f t="shared" ca="1" si="0"/>
        <v>8</v>
      </c>
      <c r="J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 s="20" t="s">
        <v>47</v>
      </c>
      <c r="L7" s="20" t="s">
        <v>48</v>
      </c>
      <c r="M7" s="18"/>
      <c r="N7" s="19"/>
    </row>
    <row r="8" spans="1:14">
      <c r="A8" s="255">
        <v>1</v>
      </c>
      <c r="B8" s="25" t="s">
        <v>34</v>
      </c>
      <c r="C8" s="13" t="s">
        <v>49</v>
      </c>
      <c r="D8" s="277" t="str">
        <f>IF(Table2[[#This Row],[NO. KK]]=B7,"ANGGOTA KELUARGA","KEPALA KELUARGA")</f>
        <v>ANGGOTA KELUARGA</v>
      </c>
      <c r="E8" s="28" t="s">
        <v>50</v>
      </c>
      <c r="F8" s="24" t="s">
        <v>23</v>
      </c>
      <c r="G8" s="11" t="s">
        <v>51</v>
      </c>
      <c r="H8" s="16" t="str">
        <f t="shared" si="1"/>
        <v>14/08/17</v>
      </c>
      <c r="I8" s="11">
        <f t="shared" ca="1" si="0"/>
        <v>5</v>
      </c>
      <c r="J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 s="11" t="s">
        <v>38</v>
      </c>
      <c r="L8" s="11" t="s">
        <v>48</v>
      </c>
      <c r="M8" s="18"/>
      <c r="N8" s="19"/>
    </row>
    <row r="9" spans="1:14">
      <c r="A9" s="255">
        <v>1</v>
      </c>
      <c r="B9" s="25" t="s">
        <v>34</v>
      </c>
      <c r="C9" s="13" t="s">
        <v>52</v>
      </c>
      <c r="D9" s="277" t="str">
        <f>IF(Table2[[#This Row],[NO. KK]]=B8,"ANGGOTA KELUARGA","KEPALA KELUARGA")</f>
        <v>ANGGOTA KELUARGA</v>
      </c>
      <c r="E9" s="28" t="s">
        <v>53</v>
      </c>
      <c r="F9" s="11" t="s">
        <v>16</v>
      </c>
      <c r="G9" s="11" t="s">
        <v>54</v>
      </c>
      <c r="H9" s="16" t="str">
        <f t="shared" si="2"/>
        <v>25/10/19</v>
      </c>
      <c r="I9" s="11">
        <f t="shared" ca="1" si="0"/>
        <v>3</v>
      </c>
      <c r="J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9" s="31" t="s">
        <v>55</v>
      </c>
      <c r="L9" s="20" t="s">
        <v>48</v>
      </c>
      <c r="M9" s="18"/>
      <c r="N9" s="19"/>
    </row>
    <row r="10" spans="1:14">
      <c r="A10" s="255">
        <v>1</v>
      </c>
      <c r="B10" s="21" t="s">
        <v>56</v>
      </c>
      <c r="C10" s="22" t="s">
        <v>57</v>
      </c>
      <c r="D10" s="278" t="str">
        <f>IF(Table2[[#This Row],[NO. KK]]=B9,"ANGGOTA KELUARGA","KEPALA KELUARGA")</f>
        <v>KEPALA KELUARGA</v>
      </c>
      <c r="E10" s="26" t="s">
        <v>58</v>
      </c>
      <c r="F10" s="20" t="s">
        <v>16</v>
      </c>
      <c r="G10" s="11" t="s">
        <v>30</v>
      </c>
      <c r="H10" s="16" t="str">
        <f t="shared" si="2"/>
        <v>15/02/70</v>
      </c>
      <c r="I10" s="11">
        <f t="shared" ca="1" si="0"/>
        <v>52</v>
      </c>
      <c r="J1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0" s="20" t="s">
        <v>18</v>
      </c>
      <c r="L10" s="11" t="s">
        <v>32</v>
      </c>
      <c r="M10" s="32" t="s">
        <v>59</v>
      </c>
      <c r="N10" s="19"/>
    </row>
    <row r="11" spans="1:14">
      <c r="A11" s="255">
        <v>1</v>
      </c>
      <c r="B11" s="25" t="s">
        <v>56</v>
      </c>
      <c r="C11" s="13" t="s">
        <v>60</v>
      </c>
      <c r="D11" s="277" t="str">
        <f>IF(Table2[[#This Row],[NO. KK]]=B10,"ANGGOTA KELUARGA","KEPALA KELUARGA")</f>
        <v>ANGGOTA KELUARGA</v>
      </c>
      <c r="E11" s="28" t="s">
        <v>61</v>
      </c>
      <c r="F11" s="24" t="s">
        <v>23</v>
      </c>
      <c r="G11" s="33" t="s">
        <v>62</v>
      </c>
      <c r="H11" s="16" t="str">
        <f t="shared" ref="H11:H15" si="3">MID(C11,7,2)-40&amp;"/"&amp;MID(C11,9,2)&amp;"/"&amp;MID(C11,11,2)</f>
        <v>29/11/74</v>
      </c>
      <c r="I11" s="11">
        <f t="shared" ca="1" si="0"/>
        <v>48</v>
      </c>
      <c r="J1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11" s="11" t="s">
        <v>18</v>
      </c>
      <c r="L11" s="11" t="s">
        <v>32</v>
      </c>
      <c r="M11" s="32"/>
      <c r="N11" s="19"/>
    </row>
    <row r="12" spans="1:14" s="36" customFormat="1">
      <c r="A12" s="255">
        <v>1</v>
      </c>
      <c r="B12" s="21" t="s">
        <v>56</v>
      </c>
      <c r="C12" s="22" t="s">
        <v>63</v>
      </c>
      <c r="D12" s="278" t="str">
        <f>IF(Table2[[#This Row],[NO. KK]]=B11,"ANGGOTA KELUARGA","KEPALA KELUARGA")</f>
        <v>ANGGOTA KELUARGA</v>
      </c>
      <c r="E12" s="23" t="s">
        <v>64</v>
      </c>
      <c r="F12" s="34" t="s">
        <v>16</v>
      </c>
      <c r="G12" s="34" t="s">
        <v>65</v>
      </c>
      <c r="H12" s="16" t="str">
        <f t="shared" ref="H12:H18" si="4">MID(C12,7,2)&amp;"/"&amp;MID(C12,9,2)&amp;"/"&amp;MID(C12,11,2)</f>
        <v>06/05/99</v>
      </c>
      <c r="I12" s="11">
        <f t="shared" ca="1" si="0"/>
        <v>23</v>
      </c>
      <c r="J1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2" s="20" t="s">
        <v>18</v>
      </c>
      <c r="L12" s="20" t="s">
        <v>66</v>
      </c>
      <c r="M12" s="32"/>
      <c r="N12" s="19"/>
    </row>
    <row r="13" spans="1:14">
      <c r="A13" s="255">
        <v>1</v>
      </c>
      <c r="B13" s="25" t="s">
        <v>56</v>
      </c>
      <c r="C13" s="13" t="s">
        <v>67</v>
      </c>
      <c r="D13" s="277" t="str">
        <f>IF(Table2[[#This Row],[NO. KK]]=B12,"ANGGOTA KELUARGA","KEPALA KELUARGA")</f>
        <v>ANGGOTA KELUARGA</v>
      </c>
      <c r="E13" s="28" t="s">
        <v>68</v>
      </c>
      <c r="F13" s="24" t="s">
        <v>23</v>
      </c>
      <c r="G13" s="11" t="s">
        <v>30</v>
      </c>
      <c r="H13" s="16" t="str">
        <f t="shared" si="3"/>
        <v>6/09/03</v>
      </c>
      <c r="I13" s="11">
        <f t="shared" ca="1" si="0"/>
        <v>19</v>
      </c>
      <c r="J1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3" s="11" t="s">
        <v>18</v>
      </c>
      <c r="L13" s="20" t="s">
        <v>69</v>
      </c>
      <c r="M13" s="32"/>
      <c r="N13" s="19"/>
    </row>
    <row r="14" spans="1:14" s="36" customFormat="1">
      <c r="A14" s="255">
        <v>1</v>
      </c>
      <c r="B14" s="21" t="s">
        <v>56</v>
      </c>
      <c r="C14" s="22" t="s">
        <v>70</v>
      </c>
      <c r="D14" s="278" t="str">
        <f>IF(Table2[[#This Row],[NO. KK]]=B13,"ANGGOTA KELUARGA","KEPALA KELUARGA")</f>
        <v>ANGGOTA KELUARGA</v>
      </c>
      <c r="E14" s="23" t="s">
        <v>71</v>
      </c>
      <c r="F14" s="20" t="s">
        <v>16</v>
      </c>
      <c r="G14" s="11" t="s">
        <v>30</v>
      </c>
      <c r="H14" s="16" t="str">
        <f t="shared" si="4"/>
        <v>13/10/04</v>
      </c>
      <c r="I14" s="11">
        <f t="shared" ca="1" si="0"/>
        <v>18</v>
      </c>
      <c r="J1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4" s="20" t="s">
        <v>72</v>
      </c>
      <c r="L14" s="20" t="s">
        <v>73</v>
      </c>
      <c r="M14" s="32"/>
      <c r="N14" s="19"/>
    </row>
    <row r="15" spans="1:14">
      <c r="A15" s="255">
        <v>1</v>
      </c>
      <c r="B15" s="25" t="s">
        <v>56</v>
      </c>
      <c r="C15" s="13" t="s">
        <v>74</v>
      </c>
      <c r="D15" s="277" t="str">
        <f>IF(Table2[[#This Row],[NO. KK]]=B14,"ANGGOTA KELUARGA","KEPALA KELUARGA")</f>
        <v>ANGGOTA KELUARGA</v>
      </c>
      <c r="E15" s="28" t="s">
        <v>75</v>
      </c>
      <c r="F15" s="24" t="s">
        <v>23</v>
      </c>
      <c r="G15" s="11" t="s">
        <v>30</v>
      </c>
      <c r="H15" s="16" t="str">
        <f t="shared" si="3"/>
        <v>24/08/06</v>
      </c>
      <c r="I15" s="11">
        <f t="shared" ca="1" si="0"/>
        <v>16</v>
      </c>
      <c r="J1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5" s="11" t="s">
        <v>72</v>
      </c>
      <c r="L15" s="20" t="s">
        <v>69</v>
      </c>
      <c r="M15" s="32"/>
      <c r="N15" s="19"/>
    </row>
    <row r="16" spans="1:14" s="36" customFormat="1">
      <c r="A16" s="255">
        <v>1</v>
      </c>
      <c r="B16" s="21" t="s">
        <v>56</v>
      </c>
      <c r="C16" s="22" t="s">
        <v>76</v>
      </c>
      <c r="D16" s="278" t="str">
        <f>IF(Table2[[#This Row],[NO. KK]]=B15,"ANGGOTA KELUARGA","KEPALA KELUARGA")</f>
        <v>ANGGOTA KELUARGA</v>
      </c>
      <c r="E16" s="23" t="s">
        <v>77</v>
      </c>
      <c r="F16" s="20" t="s">
        <v>16</v>
      </c>
      <c r="G16" s="11" t="s">
        <v>30</v>
      </c>
      <c r="H16" s="16" t="str">
        <f t="shared" si="4"/>
        <v>10/12/09</v>
      </c>
      <c r="I16" s="11">
        <f t="shared" ca="1" si="0"/>
        <v>13</v>
      </c>
      <c r="J1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6" s="20" t="s">
        <v>47</v>
      </c>
      <c r="L16" s="20" t="s">
        <v>69</v>
      </c>
      <c r="M16" s="32"/>
      <c r="N16" s="19"/>
    </row>
    <row r="17" spans="1:14">
      <c r="A17" s="255">
        <v>1</v>
      </c>
      <c r="B17" s="25" t="s">
        <v>56</v>
      </c>
      <c r="C17" s="22" t="s">
        <v>78</v>
      </c>
      <c r="D17" s="278" t="str">
        <f>IF(Table2[[#This Row],[NO. KK]]=B16,"ANGGOTA KELUARGA","KEPALA KELUARGA")</f>
        <v>ANGGOTA KELUARGA</v>
      </c>
      <c r="E17" s="28" t="s">
        <v>79</v>
      </c>
      <c r="F17" s="11" t="s">
        <v>16</v>
      </c>
      <c r="G17" s="11" t="s">
        <v>30</v>
      </c>
      <c r="H17" s="16" t="str">
        <f t="shared" si="4"/>
        <v>16/12/13</v>
      </c>
      <c r="I17" s="11">
        <f t="shared" ca="1" si="0"/>
        <v>9</v>
      </c>
      <c r="J1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7" s="20" t="s">
        <v>47</v>
      </c>
      <c r="L17" s="20" t="s">
        <v>69</v>
      </c>
      <c r="M17" s="32"/>
      <c r="N17" s="19"/>
    </row>
    <row r="18" spans="1:14" s="36" customFormat="1">
      <c r="A18" s="255">
        <v>1</v>
      </c>
      <c r="B18" s="21" t="s">
        <v>80</v>
      </c>
      <c r="C18" s="22" t="s">
        <v>81</v>
      </c>
      <c r="D18" s="278" t="str">
        <f>IF(Table2[[#This Row],[NO. KK]]=B17,"ANGGOTA KELUARGA","KEPALA KELUARGA")</f>
        <v>KEPALA KELUARGA</v>
      </c>
      <c r="E18" s="26" t="s">
        <v>82</v>
      </c>
      <c r="F18" s="20" t="s">
        <v>16</v>
      </c>
      <c r="G18" s="20" t="s">
        <v>30</v>
      </c>
      <c r="H18" s="16" t="str">
        <f t="shared" si="4"/>
        <v>27/04/72</v>
      </c>
      <c r="I18" s="11">
        <f t="shared" ca="1" si="0"/>
        <v>50</v>
      </c>
      <c r="J1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8" s="20" t="s">
        <v>18</v>
      </c>
      <c r="L18" s="11" t="s">
        <v>32</v>
      </c>
      <c r="M18" s="32" t="s">
        <v>83</v>
      </c>
      <c r="N18" s="19"/>
    </row>
    <row r="19" spans="1:14">
      <c r="A19" s="255">
        <v>1</v>
      </c>
      <c r="B19" s="25" t="s">
        <v>80</v>
      </c>
      <c r="C19" s="13" t="s">
        <v>84</v>
      </c>
      <c r="D19" s="277" t="str">
        <f>IF(Table2[[#This Row],[NO. KK]]=B18,"ANGGOTA KELUARGA","KEPALA KELUARGA")</f>
        <v>ANGGOTA KELUARGA</v>
      </c>
      <c r="E19" s="28" t="s">
        <v>85</v>
      </c>
      <c r="F19" s="24" t="s">
        <v>23</v>
      </c>
      <c r="G19" s="11" t="s">
        <v>86</v>
      </c>
      <c r="H19" s="16" t="str">
        <f t="shared" ref="H19:H24" si="5">MID(C19,7,2)-40&amp;"/"&amp;MID(C19,9,2)&amp;"/"&amp;MID(C19,11,2)</f>
        <v>6/06/74</v>
      </c>
      <c r="I19" s="11">
        <f t="shared" ca="1" si="0"/>
        <v>48</v>
      </c>
      <c r="J1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19" s="11" t="s">
        <v>18</v>
      </c>
      <c r="L19" s="11" t="s">
        <v>32</v>
      </c>
      <c r="M19" s="32"/>
      <c r="N19" s="19"/>
    </row>
    <row r="20" spans="1:14" s="36" customFormat="1">
      <c r="A20" s="255">
        <v>1</v>
      </c>
      <c r="B20" s="21" t="s">
        <v>80</v>
      </c>
      <c r="C20" s="22" t="s">
        <v>87</v>
      </c>
      <c r="D20" s="278" t="str">
        <f>IF(Table2[[#This Row],[NO. KK]]=B19,"ANGGOTA KELUARGA","KEPALA KELUARGA")</f>
        <v>ANGGOTA KELUARGA</v>
      </c>
      <c r="E20" s="23" t="s">
        <v>88</v>
      </c>
      <c r="F20" s="20" t="s">
        <v>16</v>
      </c>
      <c r="G20" s="20" t="s">
        <v>30</v>
      </c>
      <c r="H20" s="16" t="str">
        <f t="shared" ref="H20:H22" si="6">MID(C20,7,2)&amp;"/"&amp;MID(C20,9,2)&amp;"/"&amp;MID(C20,11,2)</f>
        <v>16/09/10</v>
      </c>
      <c r="I20" s="11">
        <f t="shared" ca="1" si="0"/>
        <v>12</v>
      </c>
      <c r="J2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0" s="20" t="s">
        <v>47</v>
      </c>
      <c r="L20" s="20" t="s">
        <v>69</v>
      </c>
      <c r="M20" s="32"/>
      <c r="N20" s="19"/>
    </row>
    <row r="21" spans="1:14">
      <c r="A21" s="255">
        <v>1</v>
      </c>
      <c r="B21" s="25" t="s">
        <v>80</v>
      </c>
      <c r="C21" s="13" t="s">
        <v>89</v>
      </c>
      <c r="D21" s="277" t="str">
        <f>IF(Table2[[#This Row],[NO. KK]]=B20,"ANGGOTA KELUARGA","KEPALA KELUARGA")</f>
        <v>ANGGOTA KELUARGA</v>
      </c>
      <c r="E21" s="28" t="s">
        <v>90</v>
      </c>
      <c r="F21" s="11" t="s">
        <v>16</v>
      </c>
      <c r="G21" s="11" t="s">
        <v>30</v>
      </c>
      <c r="H21" s="16" t="str">
        <f t="shared" si="6"/>
        <v>30/11/12</v>
      </c>
      <c r="I21" s="11">
        <f t="shared" ca="1" si="0"/>
        <v>10</v>
      </c>
      <c r="J2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1" s="20" t="s">
        <v>47</v>
      </c>
      <c r="L21" s="20" t="s">
        <v>69</v>
      </c>
      <c r="M21" s="32"/>
      <c r="N21" s="19"/>
    </row>
    <row r="22" spans="1:14" s="36" customFormat="1">
      <c r="A22" s="255">
        <v>1</v>
      </c>
      <c r="B22" s="21" t="s">
        <v>91</v>
      </c>
      <c r="C22" s="22" t="s">
        <v>92</v>
      </c>
      <c r="D22" s="278" t="str">
        <f>IF(Table2[[#This Row],[NO. KK]]=B21,"ANGGOTA KELUARGA","KEPALA KELUARGA")</f>
        <v>KEPALA KELUARGA</v>
      </c>
      <c r="E22" s="38" t="s">
        <v>93</v>
      </c>
      <c r="F22" s="20" t="s">
        <v>16</v>
      </c>
      <c r="G22" s="39" t="s">
        <v>94</v>
      </c>
      <c r="H22" s="16" t="str">
        <f t="shared" si="6"/>
        <v>15/06/86</v>
      </c>
      <c r="I22" s="11">
        <f t="shared" ca="1" si="0"/>
        <v>36</v>
      </c>
      <c r="J2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22" s="20" t="s">
        <v>25</v>
      </c>
      <c r="L22" s="31" t="s">
        <v>95</v>
      </c>
      <c r="M22" s="32" t="s">
        <v>40</v>
      </c>
      <c r="N22" s="19"/>
    </row>
    <row r="23" spans="1:14">
      <c r="A23" s="255">
        <v>1</v>
      </c>
      <c r="B23" s="25" t="s">
        <v>91</v>
      </c>
      <c r="C23" s="13" t="s">
        <v>96</v>
      </c>
      <c r="D23" s="277" t="str">
        <f>IF(Table2[[#This Row],[NO. KK]]=B22,"ANGGOTA KELUARGA","KEPALA KELUARGA")</f>
        <v>ANGGOTA KELUARGA</v>
      </c>
      <c r="E23" s="28" t="s">
        <v>97</v>
      </c>
      <c r="F23" s="24" t="s">
        <v>23</v>
      </c>
      <c r="G23" s="11" t="s">
        <v>98</v>
      </c>
      <c r="H23" s="16" t="str">
        <f t="shared" si="5"/>
        <v>1/11/89</v>
      </c>
      <c r="I23" s="11">
        <f t="shared" ca="1" si="0"/>
        <v>33</v>
      </c>
      <c r="J2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3" s="11" t="s">
        <v>25</v>
      </c>
      <c r="L23" s="31" t="s">
        <v>95</v>
      </c>
      <c r="M23" s="32"/>
      <c r="N23" s="19"/>
    </row>
    <row r="24" spans="1:14" s="36" customFormat="1">
      <c r="A24" s="255">
        <v>1</v>
      </c>
      <c r="B24" s="21" t="s">
        <v>91</v>
      </c>
      <c r="C24" s="22" t="s">
        <v>99</v>
      </c>
      <c r="D24" s="278" t="str">
        <f>IF(Table2[[#This Row],[NO. KK]]=B23,"ANGGOTA KELUARGA","KEPALA KELUARGA")</f>
        <v>ANGGOTA KELUARGA</v>
      </c>
      <c r="E24" s="23" t="s">
        <v>100</v>
      </c>
      <c r="F24" s="24" t="s">
        <v>23</v>
      </c>
      <c r="G24" s="20" t="s">
        <v>98</v>
      </c>
      <c r="H24" s="16" t="str">
        <f t="shared" si="5"/>
        <v>18/11/14</v>
      </c>
      <c r="I24" s="11">
        <f t="shared" ca="1" si="0"/>
        <v>8</v>
      </c>
      <c r="J2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24" s="20" t="s">
        <v>47</v>
      </c>
      <c r="L24" s="20" t="s">
        <v>69</v>
      </c>
      <c r="M24" s="32"/>
      <c r="N24" s="19"/>
    </row>
    <row r="25" spans="1:14">
      <c r="A25" s="255">
        <v>1</v>
      </c>
      <c r="B25" s="25" t="s">
        <v>101</v>
      </c>
      <c r="C25" s="13" t="s">
        <v>102</v>
      </c>
      <c r="D25" s="277" t="str">
        <f>IF(Table2[[#This Row],[NO. KK]]=B24,"ANGGOTA KELUARGA","KEPALA KELUARGA")</f>
        <v>KEPALA KELUARGA</v>
      </c>
      <c r="E25" s="14" t="s">
        <v>103</v>
      </c>
      <c r="F25" s="11" t="s">
        <v>16</v>
      </c>
      <c r="G25" s="11" t="s">
        <v>104</v>
      </c>
      <c r="H25" s="16" t="str">
        <f t="shared" ref="H25:H31" si="7">MID(C25,7,2)&amp;"/"&amp;MID(C25,9,2)&amp;"/"&amp;MID(C25,11,2)</f>
        <v>20/02/85</v>
      </c>
      <c r="I25" s="11">
        <f t="shared" ca="1" si="0"/>
        <v>37</v>
      </c>
      <c r="J2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25" s="11" t="s">
        <v>25</v>
      </c>
      <c r="L25" s="31" t="s">
        <v>95</v>
      </c>
      <c r="M25" s="32" t="s">
        <v>40</v>
      </c>
      <c r="N25" s="19"/>
    </row>
    <row r="26" spans="1:14" s="36" customFormat="1">
      <c r="A26" s="255">
        <v>1</v>
      </c>
      <c r="B26" s="21" t="s">
        <v>101</v>
      </c>
      <c r="C26" s="22" t="s">
        <v>105</v>
      </c>
      <c r="D26" s="278" t="str">
        <f>IF(Table2[[#This Row],[NO. KK]]=B25,"ANGGOTA KELUARGA","KEPALA KELUARGA")</f>
        <v>ANGGOTA KELUARGA</v>
      </c>
      <c r="E26" s="23" t="s">
        <v>106</v>
      </c>
      <c r="F26" s="24" t="s">
        <v>23</v>
      </c>
      <c r="G26" s="20" t="s">
        <v>107</v>
      </c>
      <c r="H26" s="16" t="str">
        <f t="shared" ref="H26:H29" si="8">MID(C26,7,2)-40&amp;"/"&amp;MID(C26,9,2)&amp;"/"&amp;MID(C26,11,2)</f>
        <v>17/12/90</v>
      </c>
      <c r="I26" s="11">
        <f t="shared" ca="1" si="0"/>
        <v>32</v>
      </c>
      <c r="J2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6" s="20" t="s">
        <v>25</v>
      </c>
      <c r="L26" s="31" t="s">
        <v>95</v>
      </c>
      <c r="M26" s="32"/>
      <c r="N26" s="19"/>
    </row>
    <row r="27" spans="1:14" s="36" customFormat="1">
      <c r="A27" s="255">
        <v>1</v>
      </c>
      <c r="B27" s="21" t="s">
        <v>101</v>
      </c>
      <c r="C27" s="22" t="s">
        <v>108</v>
      </c>
      <c r="D27" s="278" t="str">
        <f>IF(Table2[[#This Row],[NO. KK]]=B26,"ANGGOTA KELUARGA","KEPALA KELUARGA")</f>
        <v>ANGGOTA KELUARGA</v>
      </c>
      <c r="E27" s="23" t="s">
        <v>109</v>
      </c>
      <c r="F27" s="24" t="s">
        <v>16</v>
      </c>
      <c r="G27" s="20" t="s">
        <v>110</v>
      </c>
      <c r="H27" s="16" t="str">
        <f t="shared" si="7"/>
        <v>08/07/17</v>
      </c>
      <c r="I27" s="11">
        <f t="shared" ca="1" si="0"/>
        <v>5</v>
      </c>
      <c r="J2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27" s="31" t="s">
        <v>55</v>
      </c>
      <c r="L27" s="31" t="s">
        <v>48</v>
      </c>
      <c r="M27" s="32"/>
      <c r="N27" s="19"/>
    </row>
    <row r="28" spans="1:14" s="36" customFormat="1">
      <c r="A28" s="255">
        <v>1</v>
      </c>
      <c r="B28" s="25" t="s">
        <v>111</v>
      </c>
      <c r="C28" s="13" t="s">
        <v>112</v>
      </c>
      <c r="D28" s="277" t="str">
        <f>IF(Table2[[#This Row],[NO. KK]]=B27,"ANGGOTA KELUARGA","KEPALA KELUARGA")</f>
        <v>KEPALA KELUARGA</v>
      </c>
      <c r="E28" s="14" t="s">
        <v>113</v>
      </c>
      <c r="F28" s="24" t="s">
        <v>23</v>
      </c>
      <c r="G28" s="11" t="s">
        <v>114</v>
      </c>
      <c r="H28" s="16" t="str">
        <f t="shared" si="8"/>
        <v>27/02/62</v>
      </c>
      <c r="I28" s="11">
        <f t="shared" ca="1" si="0"/>
        <v>60</v>
      </c>
      <c r="J2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28" s="11" t="s">
        <v>25</v>
      </c>
      <c r="L28" s="20" t="s">
        <v>26</v>
      </c>
      <c r="M28" s="32"/>
      <c r="N28" s="19" t="s">
        <v>20</v>
      </c>
    </row>
    <row r="29" spans="1:14">
      <c r="A29" s="255">
        <v>1</v>
      </c>
      <c r="B29" s="21" t="s">
        <v>111</v>
      </c>
      <c r="C29" s="22" t="s">
        <v>115</v>
      </c>
      <c r="D29" s="278" t="str">
        <f>IF(Table2[[#This Row],[NO. KK]]=B28,"ANGGOTA KELUARGA","KEPALA KELUARGA")</f>
        <v>ANGGOTA KELUARGA</v>
      </c>
      <c r="E29" s="23" t="s">
        <v>116</v>
      </c>
      <c r="F29" s="20" t="s">
        <v>23</v>
      </c>
      <c r="G29" s="20" t="s">
        <v>30</v>
      </c>
      <c r="H29" s="16" t="str">
        <f t="shared" si="8"/>
        <v>26/01/92</v>
      </c>
      <c r="I29" s="11">
        <f t="shared" ca="1" si="0"/>
        <v>30</v>
      </c>
      <c r="J2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9" s="20" t="s">
        <v>25</v>
      </c>
      <c r="L29" s="20" t="s">
        <v>66</v>
      </c>
      <c r="M29" s="32"/>
      <c r="N29" s="19"/>
    </row>
    <row r="30" spans="1:14">
      <c r="A30" s="255">
        <v>1</v>
      </c>
      <c r="B30" s="21" t="s">
        <v>111</v>
      </c>
      <c r="C30" s="22" t="s">
        <v>117</v>
      </c>
      <c r="D30" s="278" t="str">
        <f>IF(Table2[[#This Row],[NO. KK]]=B29,"ANGGOTA KELUARGA","KEPALA KELUARGA")</f>
        <v>ANGGOTA KELUARGA</v>
      </c>
      <c r="E30" s="23" t="s">
        <v>118</v>
      </c>
      <c r="F30" s="20" t="s">
        <v>16</v>
      </c>
      <c r="G30" s="20" t="s">
        <v>98</v>
      </c>
      <c r="H30" s="16" t="str">
        <f t="shared" si="7"/>
        <v>20/03/95</v>
      </c>
      <c r="I30" s="11">
        <f t="shared" ca="1" si="0"/>
        <v>27</v>
      </c>
      <c r="J3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0" s="20" t="s">
        <v>25</v>
      </c>
      <c r="L30" s="20" t="s">
        <v>39</v>
      </c>
      <c r="M30" s="32"/>
      <c r="N30" s="19"/>
    </row>
    <row r="31" spans="1:14">
      <c r="A31" s="255">
        <v>1</v>
      </c>
      <c r="B31" s="25" t="s">
        <v>119</v>
      </c>
      <c r="C31" s="13" t="s">
        <v>120</v>
      </c>
      <c r="D31" s="277" t="str">
        <f>IF(Table2[[#This Row],[NO. KK]]=B30,"ANGGOTA KELUARGA","KEPALA KELUARGA")</f>
        <v>KEPALA KELUARGA</v>
      </c>
      <c r="E31" s="14" t="s">
        <v>121</v>
      </c>
      <c r="F31" s="11" t="s">
        <v>16</v>
      </c>
      <c r="G31" s="11" t="s">
        <v>122</v>
      </c>
      <c r="H31" s="16" t="str">
        <f t="shared" si="7"/>
        <v>25/09/68</v>
      </c>
      <c r="I31" s="11">
        <f t="shared" ca="1" si="0"/>
        <v>54</v>
      </c>
      <c r="J3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1" s="11" t="s">
        <v>25</v>
      </c>
      <c r="L31" s="20" t="s">
        <v>26</v>
      </c>
      <c r="M31" s="32"/>
      <c r="N31" s="19" t="s">
        <v>20</v>
      </c>
    </row>
    <row r="32" spans="1:14">
      <c r="A32" s="255">
        <v>1</v>
      </c>
      <c r="B32" s="21" t="s">
        <v>119</v>
      </c>
      <c r="C32" s="22" t="s">
        <v>123</v>
      </c>
      <c r="D32" s="278" t="str">
        <f>IF(Table2[[#This Row],[NO. KK]]=B31,"ANGGOTA KELUARGA","KEPALA KELUARGA")</f>
        <v>ANGGOTA KELUARGA</v>
      </c>
      <c r="E32" s="23" t="s">
        <v>124</v>
      </c>
      <c r="F32" s="20" t="s">
        <v>23</v>
      </c>
      <c r="G32" s="20" t="s">
        <v>30</v>
      </c>
      <c r="H32" s="16" t="str">
        <f t="shared" ref="H32:H36" si="9">MID(C32,7,2)-40&amp;"/"&amp;MID(C32,9,2)&amp;"/"&amp;MID(C32,11,2)</f>
        <v>7/07/65</v>
      </c>
      <c r="I32" s="11">
        <f t="shared" ca="1" si="0"/>
        <v>57</v>
      </c>
      <c r="J3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32" s="20" t="s">
        <v>25</v>
      </c>
      <c r="L32" s="20" t="s">
        <v>26</v>
      </c>
      <c r="M32" s="32"/>
      <c r="N32" s="19"/>
    </row>
    <row r="33" spans="1:14">
      <c r="A33" s="255">
        <v>1</v>
      </c>
      <c r="B33" s="25" t="s">
        <v>119</v>
      </c>
      <c r="C33" s="13" t="s">
        <v>125</v>
      </c>
      <c r="D33" s="277" t="str">
        <f>IF(Table2[[#This Row],[NO. KK]]=B32,"ANGGOTA KELUARGA","KEPALA KELUARGA")</f>
        <v>ANGGOTA KELUARGA</v>
      </c>
      <c r="E33" s="28" t="s">
        <v>126</v>
      </c>
      <c r="F33" s="11" t="s">
        <v>16</v>
      </c>
      <c r="G33" s="11" t="s">
        <v>98</v>
      </c>
      <c r="H33" s="16" t="str">
        <f t="shared" ref="H33:H37" si="10">MID(C33,7,2)&amp;"/"&amp;MID(C33,9,2)&amp;"/"&amp;MID(C33,11,2)</f>
        <v>19/07/97</v>
      </c>
      <c r="I33" s="11">
        <f t="shared" ca="1" si="0"/>
        <v>25</v>
      </c>
      <c r="J3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3" s="11" t="s">
        <v>25</v>
      </c>
      <c r="L33" s="20" t="s">
        <v>66</v>
      </c>
      <c r="M33" s="32"/>
      <c r="N33" s="19"/>
    </row>
    <row r="34" spans="1:14">
      <c r="A34" s="255">
        <v>1</v>
      </c>
      <c r="B34" s="21" t="s">
        <v>119</v>
      </c>
      <c r="C34" s="22" t="s">
        <v>127</v>
      </c>
      <c r="D34" s="278" t="str">
        <f>IF(Table2[[#This Row],[NO. KK]]=B33,"ANGGOTA KELUARGA","KEPALA KELUARGA")</f>
        <v>ANGGOTA KELUARGA</v>
      </c>
      <c r="E34" s="23" t="s">
        <v>128</v>
      </c>
      <c r="F34" s="20" t="s">
        <v>16</v>
      </c>
      <c r="G34" s="20" t="s">
        <v>98</v>
      </c>
      <c r="H34" s="16" t="str">
        <f t="shared" si="10"/>
        <v>02/07/99</v>
      </c>
      <c r="I34" s="11">
        <f t="shared" ca="1" si="0"/>
        <v>23</v>
      </c>
      <c r="J3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4" s="20" t="s">
        <v>25</v>
      </c>
      <c r="L34" s="20" t="s">
        <v>69</v>
      </c>
      <c r="M34" s="32"/>
      <c r="N34" s="19"/>
    </row>
    <row r="35" spans="1:14">
      <c r="A35" s="255">
        <v>1</v>
      </c>
      <c r="B35" s="25" t="s">
        <v>119</v>
      </c>
      <c r="C35" s="13" t="s">
        <v>129</v>
      </c>
      <c r="D35" s="277" t="str">
        <f>IF(Table2[[#This Row],[NO. KK]]=B34,"ANGGOTA KELUARGA","KEPALA KELUARGA")</f>
        <v>ANGGOTA KELUARGA</v>
      </c>
      <c r="E35" s="28" t="s">
        <v>130</v>
      </c>
      <c r="F35" s="11" t="s">
        <v>23</v>
      </c>
      <c r="G35" s="11" t="s">
        <v>98</v>
      </c>
      <c r="H35" s="16" t="str">
        <f t="shared" si="9"/>
        <v>25/08/01</v>
      </c>
      <c r="I35" s="11">
        <f t="shared" ca="1" si="0"/>
        <v>21</v>
      </c>
      <c r="J3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5" s="11" t="s">
        <v>25</v>
      </c>
      <c r="L35" s="20" t="s">
        <v>69</v>
      </c>
      <c r="M35" s="32"/>
      <c r="N35" s="19"/>
    </row>
    <row r="36" spans="1:14">
      <c r="A36" s="255">
        <v>1</v>
      </c>
      <c r="B36" s="25" t="s">
        <v>119</v>
      </c>
      <c r="C36" s="13" t="s">
        <v>131</v>
      </c>
      <c r="D36" s="277" t="str">
        <f>IF(Table2[[#This Row],[NO. KK]]=B35,"ANGGOTA KELUARGA","KEPALA KELUARGA")</f>
        <v>ANGGOTA KELUARGA</v>
      </c>
      <c r="E36" s="28" t="s">
        <v>132</v>
      </c>
      <c r="F36" s="11" t="s">
        <v>23</v>
      </c>
      <c r="G36" s="11" t="s">
        <v>133</v>
      </c>
      <c r="H36" s="16" t="str">
        <f t="shared" si="9"/>
        <v>13/08/13</v>
      </c>
      <c r="I36" s="11">
        <f t="shared" ca="1" si="0"/>
        <v>9</v>
      </c>
      <c r="J3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6" s="20" t="s">
        <v>47</v>
      </c>
      <c r="L36" s="20" t="s">
        <v>69</v>
      </c>
      <c r="M36" s="32"/>
      <c r="N36" s="19"/>
    </row>
    <row r="37" spans="1:14">
      <c r="A37" s="255">
        <v>1</v>
      </c>
      <c r="B37" s="21" t="s">
        <v>134</v>
      </c>
      <c r="C37" s="22" t="s">
        <v>135</v>
      </c>
      <c r="D37" s="278" t="str">
        <f>IF(Table2[[#This Row],[NO. KK]]=B36,"ANGGOTA KELUARGA","KEPALA KELUARGA")</f>
        <v>KEPALA KELUARGA</v>
      </c>
      <c r="E37" s="26" t="s">
        <v>136</v>
      </c>
      <c r="F37" s="20" t="s">
        <v>16</v>
      </c>
      <c r="G37" s="20" t="s">
        <v>30</v>
      </c>
      <c r="H37" s="16" t="str">
        <f t="shared" si="10"/>
        <v>15/06/85</v>
      </c>
      <c r="I37" s="11">
        <f t="shared" ca="1" si="0"/>
        <v>37</v>
      </c>
      <c r="J3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7" s="20" t="s">
        <v>25</v>
      </c>
      <c r="L37" s="20" t="s">
        <v>39</v>
      </c>
      <c r="M37" s="32" t="s">
        <v>40</v>
      </c>
      <c r="N37" s="19"/>
    </row>
    <row r="38" spans="1:14">
      <c r="A38" s="255">
        <v>1</v>
      </c>
      <c r="B38" s="25" t="s">
        <v>134</v>
      </c>
      <c r="C38" s="13" t="s">
        <v>137</v>
      </c>
      <c r="D38" s="277" t="str">
        <f>IF(Table2[[#This Row],[NO. KK]]=B37,"ANGGOTA KELUARGA","KEPALA KELUARGA")</f>
        <v>ANGGOTA KELUARGA</v>
      </c>
      <c r="E38" s="28" t="s">
        <v>138</v>
      </c>
      <c r="F38" s="11" t="s">
        <v>23</v>
      </c>
      <c r="G38" s="11" t="s">
        <v>139</v>
      </c>
      <c r="H38" s="16" t="str">
        <f>MID(C38,7,2)-40&amp;"/"&amp;MID(C38,9,2)&amp;"/"&amp;MID(C38,11,2)</f>
        <v>27/08/89</v>
      </c>
      <c r="I38" s="11">
        <f t="shared" ca="1" si="0"/>
        <v>33</v>
      </c>
      <c r="J3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8" s="11" t="s">
        <v>18</v>
      </c>
      <c r="L38" s="17" t="s">
        <v>44</v>
      </c>
      <c r="M38" s="32"/>
      <c r="N38" s="19"/>
    </row>
    <row r="39" spans="1:14">
      <c r="A39" s="255">
        <v>1</v>
      </c>
      <c r="B39" s="21" t="s">
        <v>134</v>
      </c>
      <c r="C39" s="22" t="s">
        <v>140</v>
      </c>
      <c r="D39" s="278" t="str">
        <f>IF(Table2[[#This Row],[NO. KK]]=B38,"ANGGOTA KELUARGA","KEPALA KELUARGA")</f>
        <v>ANGGOTA KELUARGA</v>
      </c>
      <c r="E39" s="23" t="s">
        <v>141</v>
      </c>
      <c r="F39" s="20" t="s">
        <v>16</v>
      </c>
      <c r="G39" s="20" t="s">
        <v>98</v>
      </c>
      <c r="H39" s="16" t="str">
        <f t="shared" ref="H39:H41" si="11">MID(C39,7,2)&amp;"/"&amp;MID(C39,9,2)&amp;"/"&amp;MID(C39,11,2)</f>
        <v>05/05/15</v>
      </c>
      <c r="I39" s="11">
        <f t="shared" ca="1" si="0"/>
        <v>7</v>
      </c>
      <c r="J3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9" s="20" t="s">
        <v>47</v>
      </c>
      <c r="L39" s="20" t="s">
        <v>48</v>
      </c>
      <c r="M39" s="32"/>
      <c r="N39" s="19"/>
    </row>
    <row r="40" spans="1:14">
      <c r="A40" s="255">
        <v>1</v>
      </c>
      <c r="B40" s="25" t="s">
        <v>134</v>
      </c>
      <c r="C40" s="13" t="s">
        <v>142</v>
      </c>
      <c r="D40" s="277" t="str">
        <f>IF(Table2[[#This Row],[NO. KK]]=B39,"ANGGOTA KELUARGA","KEPALA KELUARGA")</f>
        <v>ANGGOTA KELUARGA</v>
      </c>
      <c r="E40" s="28" t="s">
        <v>143</v>
      </c>
      <c r="F40" s="11" t="s">
        <v>16</v>
      </c>
      <c r="G40" s="11" t="s">
        <v>98</v>
      </c>
      <c r="H40" s="16" t="str">
        <f t="shared" si="11"/>
        <v>14/09/17</v>
      </c>
      <c r="I40" s="11">
        <f t="shared" ca="1" si="0"/>
        <v>5</v>
      </c>
      <c r="J4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0" s="31" t="s">
        <v>55</v>
      </c>
      <c r="L40" s="11" t="s">
        <v>48</v>
      </c>
      <c r="M40" s="32"/>
      <c r="N40" s="19"/>
    </row>
    <row r="41" spans="1:14">
      <c r="A41" s="255">
        <v>1</v>
      </c>
      <c r="B41" s="21" t="s">
        <v>144</v>
      </c>
      <c r="C41" s="22" t="s">
        <v>145</v>
      </c>
      <c r="D41" s="278" t="str">
        <f>IF(Table2[[#This Row],[NO. KK]]=B40,"ANGGOTA KELUARGA","KEPALA KELUARGA")</f>
        <v>KEPALA KELUARGA</v>
      </c>
      <c r="E41" s="26" t="s">
        <v>146</v>
      </c>
      <c r="F41" s="20" t="s">
        <v>16</v>
      </c>
      <c r="G41" s="20" t="s">
        <v>147</v>
      </c>
      <c r="H41" s="16" t="str">
        <f t="shared" si="11"/>
        <v>05/03/56</v>
      </c>
      <c r="I41" s="11">
        <f t="shared" ca="1" si="0"/>
        <v>66</v>
      </c>
      <c r="J4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41" s="20" t="s">
        <v>25</v>
      </c>
      <c r="L41" s="20" t="s">
        <v>148</v>
      </c>
      <c r="M41" s="32"/>
      <c r="N41" s="19" t="s">
        <v>20</v>
      </c>
    </row>
    <row r="42" spans="1:14">
      <c r="A42" s="255">
        <v>1</v>
      </c>
      <c r="B42" s="25" t="s">
        <v>144</v>
      </c>
      <c r="C42" s="13" t="s">
        <v>149</v>
      </c>
      <c r="D42" s="277" t="str">
        <f>IF(Table2[[#This Row],[NO. KK]]=B41,"ANGGOTA KELUARGA","KEPALA KELUARGA")</f>
        <v>ANGGOTA KELUARGA</v>
      </c>
      <c r="E42" s="28" t="s">
        <v>150</v>
      </c>
      <c r="F42" s="11" t="s">
        <v>23</v>
      </c>
      <c r="G42" s="11" t="s">
        <v>151</v>
      </c>
      <c r="H42" s="16" t="str">
        <f>MID(C42,7,2)-40&amp;"/"&amp;MID(C42,9,2)&amp;"/"&amp;MID(C42,11,2)</f>
        <v>25/11/56</v>
      </c>
      <c r="I42" s="11">
        <f t="shared" ca="1" si="0"/>
        <v>66</v>
      </c>
      <c r="J4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42" s="11" t="s">
        <v>31</v>
      </c>
      <c r="L42" s="42" t="s">
        <v>152</v>
      </c>
      <c r="M42" s="32"/>
      <c r="N42" s="19"/>
    </row>
    <row r="43" spans="1:14">
      <c r="A43" s="255">
        <v>1</v>
      </c>
      <c r="B43" s="21" t="s">
        <v>144</v>
      </c>
      <c r="C43" s="22" t="s">
        <v>153</v>
      </c>
      <c r="D43" s="278" t="str">
        <f>IF(Table2[[#This Row],[NO. KK]]=B42,"ANGGOTA KELUARGA","KEPALA KELUARGA")</f>
        <v>ANGGOTA KELUARGA</v>
      </c>
      <c r="E43" s="23" t="s">
        <v>154</v>
      </c>
      <c r="F43" s="20" t="s">
        <v>16</v>
      </c>
      <c r="G43" s="20" t="s">
        <v>30</v>
      </c>
      <c r="H43" s="16" t="str">
        <f t="shared" ref="H43:H47" si="12">MID(C43,7,2)&amp;"/"&amp;MID(C43,9,2)&amp;"/"&amp;MID(C43,11,2)</f>
        <v>06/04/87</v>
      </c>
      <c r="I43" s="11">
        <f t="shared" ca="1" si="0"/>
        <v>35</v>
      </c>
      <c r="J4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3" s="20" t="s">
        <v>18</v>
      </c>
      <c r="L43" s="20" t="s">
        <v>39</v>
      </c>
      <c r="M43" s="32"/>
      <c r="N43" s="19"/>
    </row>
    <row r="44" spans="1:14">
      <c r="A44" s="255">
        <v>1</v>
      </c>
      <c r="B44" s="25" t="s">
        <v>144</v>
      </c>
      <c r="C44" s="13" t="s">
        <v>155</v>
      </c>
      <c r="D44" s="277" t="str">
        <f>IF(Table2[[#This Row],[NO. KK]]=B43,"ANGGOTA KELUARGA","KEPALA KELUARGA")</f>
        <v>ANGGOTA KELUARGA</v>
      </c>
      <c r="E44" s="43" t="s">
        <v>156</v>
      </c>
      <c r="F44" s="24" t="s">
        <v>23</v>
      </c>
      <c r="G44" s="11" t="s">
        <v>30</v>
      </c>
      <c r="H44" s="16" t="str">
        <f>MID(C44,7,2)-40&amp;"/"&amp;MID(C44,9,2)&amp;"/"&amp;MID(C44,11,2)</f>
        <v>22/05/90</v>
      </c>
      <c r="I44" s="11">
        <f t="shared" ca="1" si="0"/>
        <v>32</v>
      </c>
      <c r="J4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4" s="20" t="s">
        <v>38</v>
      </c>
      <c r="L44" s="11" t="s">
        <v>157</v>
      </c>
      <c r="M44" s="32"/>
      <c r="N44" s="19"/>
    </row>
    <row r="45" spans="1:14">
      <c r="A45" s="255">
        <v>1</v>
      </c>
      <c r="B45" s="21" t="s">
        <v>158</v>
      </c>
      <c r="C45" s="22" t="s">
        <v>159</v>
      </c>
      <c r="D45" s="278" t="str">
        <f>IF(Table2[[#This Row],[NO. KK]]=B44,"ANGGOTA KELUARGA","KEPALA KELUARGA")</f>
        <v>KEPALA KELUARGA</v>
      </c>
      <c r="E45" s="44" t="s">
        <v>160</v>
      </c>
      <c r="F45" s="20" t="s">
        <v>16</v>
      </c>
      <c r="G45" s="20" t="s">
        <v>30</v>
      </c>
      <c r="H45" s="16" t="str">
        <f t="shared" si="12"/>
        <v>13/01/60</v>
      </c>
      <c r="I45" s="11">
        <f t="shared" ca="1" si="0"/>
        <v>62</v>
      </c>
      <c r="J4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45" s="20" t="s">
        <v>31</v>
      </c>
      <c r="L45" s="11" t="s">
        <v>32</v>
      </c>
      <c r="M45" s="32" t="s">
        <v>161</v>
      </c>
      <c r="N45" s="19"/>
    </row>
    <row r="46" spans="1:14">
      <c r="A46" s="255">
        <v>1</v>
      </c>
      <c r="B46" s="21" t="s">
        <v>158</v>
      </c>
      <c r="C46" s="22" t="s">
        <v>162</v>
      </c>
      <c r="D46" s="278" t="str">
        <f>IF(Table2[[#This Row],[NO. KK]]=B45,"ANGGOTA KELUARGA","KEPALA KELUARGA")</f>
        <v>ANGGOTA KELUARGA</v>
      </c>
      <c r="E46" s="45" t="s">
        <v>163</v>
      </c>
      <c r="F46" s="20" t="s">
        <v>16</v>
      </c>
      <c r="G46" s="20" t="s">
        <v>30</v>
      </c>
      <c r="H46" s="16" t="str">
        <f t="shared" si="12"/>
        <v>25/07/09</v>
      </c>
      <c r="I46" s="11">
        <f t="shared" ca="1" si="0"/>
        <v>13</v>
      </c>
      <c r="J4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6" s="20" t="s">
        <v>72</v>
      </c>
      <c r="L46" s="20" t="s">
        <v>69</v>
      </c>
      <c r="M46" s="32"/>
      <c r="N46" s="19"/>
    </row>
    <row r="47" spans="1:14">
      <c r="A47" s="255">
        <v>1</v>
      </c>
      <c r="B47" s="25" t="s">
        <v>164</v>
      </c>
      <c r="C47" s="13" t="s">
        <v>165</v>
      </c>
      <c r="D47" s="277" t="str">
        <f>IF(Table2[[#This Row],[NO. KK]]=B46,"ANGGOTA KELUARGA","KEPALA KELUARGA")</f>
        <v>KEPALA KELUARGA</v>
      </c>
      <c r="E47" s="46" t="s">
        <v>166</v>
      </c>
      <c r="F47" s="11" t="s">
        <v>16</v>
      </c>
      <c r="G47" s="11" t="s">
        <v>30</v>
      </c>
      <c r="H47" s="16" t="str">
        <f t="shared" si="12"/>
        <v>03/03/52</v>
      </c>
      <c r="I47" s="11">
        <f t="shared" ca="1" si="0"/>
        <v>70</v>
      </c>
      <c r="J4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47" s="11" t="s">
        <v>72</v>
      </c>
      <c r="L47" s="11" t="s">
        <v>32</v>
      </c>
      <c r="M47" s="32" t="s">
        <v>167</v>
      </c>
      <c r="N47" s="19"/>
    </row>
    <row r="48" spans="1:14">
      <c r="A48" s="255">
        <v>1</v>
      </c>
      <c r="B48" s="21" t="s">
        <v>164</v>
      </c>
      <c r="C48" s="22" t="s">
        <v>168</v>
      </c>
      <c r="D48" s="278" t="str">
        <f>IF(Table2[[#This Row],[NO. KK]]=B47,"ANGGOTA KELUARGA","KEPALA KELUARGA")</f>
        <v>ANGGOTA KELUARGA</v>
      </c>
      <c r="E48" s="23" t="s">
        <v>169</v>
      </c>
      <c r="F48" s="24" t="s">
        <v>23</v>
      </c>
      <c r="G48" s="20" t="s">
        <v>170</v>
      </c>
      <c r="H48" s="16" t="str">
        <f>MID(C48,7,2)-40&amp;"/"&amp;MID(C48,9,2)&amp;"/"&amp;MID(C48,11,2)</f>
        <v>20/07/50</v>
      </c>
      <c r="I48" s="11">
        <f t="shared" ca="1" si="0"/>
        <v>72</v>
      </c>
      <c r="J4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48" s="20" t="s">
        <v>72</v>
      </c>
      <c r="L48" s="11" t="s">
        <v>32</v>
      </c>
      <c r="M48" s="32"/>
      <c r="N48" s="19"/>
    </row>
    <row r="49" spans="1:14">
      <c r="A49" s="255">
        <v>1</v>
      </c>
      <c r="B49" s="25" t="s">
        <v>164</v>
      </c>
      <c r="C49" s="13" t="s">
        <v>171</v>
      </c>
      <c r="D49" s="277" t="str">
        <f>IF(Table2[[#This Row],[NO. KK]]=B48,"ANGGOTA KELUARGA","KEPALA KELUARGA")</f>
        <v>ANGGOTA KELUARGA</v>
      </c>
      <c r="E49" s="28" t="s">
        <v>172</v>
      </c>
      <c r="F49" s="11" t="s">
        <v>16</v>
      </c>
      <c r="G49" s="11" t="s">
        <v>30</v>
      </c>
      <c r="H49" s="16" t="str">
        <f t="shared" ref="H49:H51" si="13">MID(C49,7,2)&amp;"/"&amp;MID(C49,9,2)&amp;"/"&amp;MID(C49,11,2)</f>
        <v>09/05/87</v>
      </c>
      <c r="I49" s="11">
        <f t="shared" ca="1" si="0"/>
        <v>35</v>
      </c>
      <c r="J4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9" s="11" t="s">
        <v>25</v>
      </c>
      <c r="L49" s="11" t="s">
        <v>66</v>
      </c>
      <c r="M49" s="32"/>
      <c r="N49" s="19"/>
    </row>
    <row r="50" spans="1:14">
      <c r="A50" s="255">
        <v>1</v>
      </c>
      <c r="B50" s="21" t="s">
        <v>164</v>
      </c>
      <c r="C50" s="22" t="s">
        <v>173</v>
      </c>
      <c r="D50" s="278" t="str">
        <f>IF(Table2[[#This Row],[NO. KK]]=B49,"ANGGOTA KELUARGA","KEPALA KELUARGA")</f>
        <v>ANGGOTA KELUARGA</v>
      </c>
      <c r="E50" s="23" t="s">
        <v>174</v>
      </c>
      <c r="F50" s="20" t="s">
        <v>16</v>
      </c>
      <c r="G50" s="20" t="s">
        <v>30</v>
      </c>
      <c r="H50" s="16" t="str">
        <f t="shared" si="13"/>
        <v>25/05/94</v>
      </c>
      <c r="I50" s="11">
        <f t="shared" ca="1" si="0"/>
        <v>28</v>
      </c>
      <c r="J5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50" s="20" t="s">
        <v>25</v>
      </c>
      <c r="L50" s="20" t="s">
        <v>66</v>
      </c>
      <c r="M50" s="32"/>
      <c r="N50" s="19"/>
    </row>
    <row r="51" spans="1:14">
      <c r="A51" s="255">
        <v>1</v>
      </c>
      <c r="B51" s="21" t="s">
        <v>175</v>
      </c>
      <c r="C51" s="22" t="s">
        <v>176</v>
      </c>
      <c r="D51" s="278" t="str">
        <f>IF(Table2[[#This Row],[NO. KK]]=B50,"ANGGOTA KELUARGA","KEPALA KELUARGA")</f>
        <v>KEPALA KELUARGA</v>
      </c>
      <c r="E51" s="44" t="s">
        <v>177</v>
      </c>
      <c r="F51" s="20" t="s">
        <v>16</v>
      </c>
      <c r="G51" s="20" t="s">
        <v>30</v>
      </c>
      <c r="H51" s="16" t="str">
        <f t="shared" si="13"/>
        <v>28/10/80</v>
      </c>
      <c r="I51" s="11">
        <f t="shared" ca="1" si="0"/>
        <v>42</v>
      </c>
      <c r="J5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1" s="20" t="s">
        <v>72</v>
      </c>
      <c r="L51" s="20" t="s">
        <v>39</v>
      </c>
      <c r="M51" s="32" t="s">
        <v>40</v>
      </c>
      <c r="N51" s="19"/>
    </row>
    <row r="52" spans="1:14">
      <c r="A52" s="255">
        <v>1</v>
      </c>
      <c r="B52" s="21" t="s">
        <v>175</v>
      </c>
      <c r="C52" s="22" t="s">
        <v>178</v>
      </c>
      <c r="D52" s="278" t="str">
        <f>IF(Table2[[#This Row],[NO. KK]]=B51,"ANGGOTA KELUARGA","KEPALA KELUARGA")</f>
        <v>ANGGOTA KELUARGA</v>
      </c>
      <c r="E52" s="23" t="s">
        <v>179</v>
      </c>
      <c r="F52" s="24" t="s">
        <v>23</v>
      </c>
      <c r="G52" s="20" t="s">
        <v>30</v>
      </c>
      <c r="H52" s="16" t="str">
        <f t="shared" ref="H52:H57" si="14">MID(C52,7,2)-40&amp;"/"&amp;MID(C52,9,2)&amp;"/"&amp;MID(C52,11,2)</f>
        <v>5/05/74</v>
      </c>
      <c r="I52" s="11">
        <f t="shared" ca="1" si="0"/>
        <v>48</v>
      </c>
      <c r="J5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2" s="20" t="s">
        <v>18</v>
      </c>
      <c r="L52" s="20" t="s">
        <v>39</v>
      </c>
      <c r="M52" s="32"/>
      <c r="N52" s="19"/>
    </row>
    <row r="53" spans="1:14">
      <c r="A53" s="255">
        <v>1</v>
      </c>
      <c r="B53" s="25" t="s">
        <v>180</v>
      </c>
      <c r="C53" s="13" t="s">
        <v>181</v>
      </c>
      <c r="D53" s="277" t="str">
        <f>IF(Table2[[#This Row],[NO. KK]]=B52,"ANGGOTA KELUARGA","KEPALA KELUARGA")</f>
        <v>KEPALA KELUARGA</v>
      </c>
      <c r="E53" s="46" t="s">
        <v>182</v>
      </c>
      <c r="F53" s="11" t="s">
        <v>16</v>
      </c>
      <c r="G53" s="11" t="s">
        <v>183</v>
      </c>
      <c r="H53" s="16" t="str">
        <f t="shared" ref="H53:H58" si="15">MID(C53,7,2)&amp;"/"&amp;MID(C53,9,2)&amp;"/"&amp;MID(C53,11,2)</f>
        <v>06/08/71</v>
      </c>
      <c r="I53" s="11">
        <f t="shared" ca="1" si="0"/>
        <v>51</v>
      </c>
      <c r="J5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53" s="11" t="s">
        <v>31</v>
      </c>
      <c r="L53" s="11" t="s">
        <v>32</v>
      </c>
      <c r="M53" s="32" t="s">
        <v>184</v>
      </c>
      <c r="N53" s="19"/>
    </row>
    <row r="54" spans="1:14">
      <c r="A54" s="255">
        <v>1</v>
      </c>
      <c r="B54" s="21" t="s">
        <v>180</v>
      </c>
      <c r="C54" s="22" t="s">
        <v>185</v>
      </c>
      <c r="D54" s="278" t="str">
        <f>IF(Table2[[#This Row],[NO. KK]]=B53,"ANGGOTA KELUARGA","KEPALA KELUARGA")</f>
        <v>ANGGOTA KELUARGA</v>
      </c>
      <c r="E54" s="23" t="s">
        <v>186</v>
      </c>
      <c r="F54" s="24" t="s">
        <v>23</v>
      </c>
      <c r="G54" s="20" t="s">
        <v>30</v>
      </c>
      <c r="H54" s="16" t="str">
        <f t="shared" si="14"/>
        <v>20/03/73</v>
      </c>
      <c r="I54" s="11">
        <f t="shared" ca="1" si="0"/>
        <v>49</v>
      </c>
      <c r="J5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4" s="20" t="s">
        <v>18</v>
      </c>
      <c r="L54" s="11" t="s">
        <v>32</v>
      </c>
      <c r="M54" s="32"/>
      <c r="N54" s="19"/>
    </row>
    <row r="55" spans="1:14">
      <c r="A55" s="255">
        <v>1</v>
      </c>
      <c r="B55" s="25" t="s">
        <v>180</v>
      </c>
      <c r="C55" s="13" t="s">
        <v>187</v>
      </c>
      <c r="D55" s="277" t="str">
        <f>IF(Table2[[#This Row],[NO. KK]]=B54,"ANGGOTA KELUARGA","KEPALA KELUARGA")</f>
        <v>ANGGOTA KELUARGA</v>
      </c>
      <c r="E55" s="28" t="s">
        <v>188</v>
      </c>
      <c r="F55" s="11" t="s">
        <v>16</v>
      </c>
      <c r="G55" s="11" t="s">
        <v>65</v>
      </c>
      <c r="H55" s="16" t="str">
        <f t="shared" si="15"/>
        <v>28/10/97</v>
      </c>
      <c r="I55" s="11">
        <f t="shared" ca="1" si="0"/>
        <v>25</v>
      </c>
      <c r="J5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55" s="11" t="s">
        <v>18</v>
      </c>
      <c r="L55" s="11" t="s">
        <v>66</v>
      </c>
      <c r="M55" s="32"/>
      <c r="N55" s="19"/>
    </row>
    <row r="56" spans="1:14">
      <c r="A56" s="255">
        <v>1</v>
      </c>
      <c r="B56" s="25" t="s">
        <v>180</v>
      </c>
      <c r="C56" s="13" t="s">
        <v>189</v>
      </c>
      <c r="D56" s="277" t="str">
        <f>IF(Table2[[#This Row],[NO. KK]]=B55,"ANGGOTA KELUARGA","KEPALA KELUARGA")</f>
        <v>ANGGOTA KELUARGA</v>
      </c>
      <c r="E56" s="28" t="s">
        <v>190</v>
      </c>
      <c r="F56" s="24" t="s">
        <v>23</v>
      </c>
      <c r="G56" s="11" t="s">
        <v>30</v>
      </c>
      <c r="H56" s="16" t="str">
        <f t="shared" si="14"/>
        <v>7/05/04</v>
      </c>
      <c r="I56" s="11">
        <f t="shared" ca="1" si="0"/>
        <v>18</v>
      </c>
      <c r="J5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6" s="11" t="s">
        <v>31</v>
      </c>
      <c r="L56" s="20" t="s">
        <v>69</v>
      </c>
      <c r="M56" s="32"/>
      <c r="N56" s="19"/>
    </row>
    <row r="57" spans="1:14">
      <c r="A57" s="255">
        <v>1</v>
      </c>
      <c r="B57" s="25" t="s">
        <v>180</v>
      </c>
      <c r="C57" s="13" t="s">
        <v>191</v>
      </c>
      <c r="D57" s="277" t="str">
        <f>IF(Table2[[#This Row],[NO. KK]]=B56,"ANGGOTA KELUARGA","KEPALA KELUARGA")</f>
        <v>ANGGOTA KELUARGA</v>
      </c>
      <c r="E57" s="28" t="s">
        <v>192</v>
      </c>
      <c r="F57" s="24" t="s">
        <v>23</v>
      </c>
      <c r="G57" s="11" t="s">
        <v>30</v>
      </c>
      <c r="H57" s="16" t="str">
        <f t="shared" si="14"/>
        <v>26/11/07</v>
      </c>
      <c r="I57" s="11">
        <f t="shared" ca="1" si="0"/>
        <v>15</v>
      </c>
      <c r="J5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7" s="11" t="s">
        <v>72</v>
      </c>
      <c r="L57" s="20" t="s">
        <v>69</v>
      </c>
      <c r="M57" s="32"/>
      <c r="N57" s="19"/>
    </row>
    <row r="58" spans="1:14">
      <c r="A58" s="255">
        <v>1</v>
      </c>
      <c r="B58" s="25" t="s">
        <v>193</v>
      </c>
      <c r="C58" s="13" t="s">
        <v>194</v>
      </c>
      <c r="D58" s="277" t="str">
        <f>IF(Table2[[#This Row],[NO. KK]]=B57,"ANGGOTA KELUARGA","KEPALA KELUARGA")</f>
        <v>KEPALA KELUARGA</v>
      </c>
      <c r="E58" s="14" t="s">
        <v>195</v>
      </c>
      <c r="F58" s="11" t="s">
        <v>16</v>
      </c>
      <c r="G58" s="11" t="s">
        <v>30</v>
      </c>
      <c r="H58" s="16" t="str">
        <f t="shared" si="15"/>
        <v>02/07/66</v>
      </c>
      <c r="I58" s="11">
        <f t="shared" ca="1" si="0"/>
        <v>56</v>
      </c>
      <c r="J5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8" s="11" t="s">
        <v>31</v>
      </c>
      <c r="L58" s="11" t="s">
        <v>39</v>
      </c>
      <c r="M58" s="32" t="s">
        <v>196</v>
      </c>
      <c r="N58" s="19"/>
    </row>
    <row r="59" spans="1:14">
      <c r="A59" s="255">
        <v>1</v>
      </c>
      <c r="B59" s="25" t="s">
        <v>193</v>
      </c>
      <c r="C59" s="13" t="s">
        <v>197</v>
      </c>
      <c r="D59" s="277" t="str">
        <f>IF(Table2[[#This Row],[NO. KK]]=B58,"ANGGOTA KELUARGA","KEPALA KELUARGA")</f>
        <v>ANGGOTA KELUARGA</v>
      </c>
      <c r="E59" s="28" t="s">
        <v>198</v>
      </c>
      <c r="F59" s="24" t="s">
        <v>23</v>
      </c>
      <c r="G59" s="11" t="s">
        <v>199</v>
      </c>
      <c r="H59" s="16" t="str">
        <f>MID(C59,7,2)-40&amp;"/"&amp;MID(C59,9,2)&amp;"/"&amp;MID(C59,11,2)</f>
        <v>24/10/67</v>
      </c>
      <c r="I59" s="11">
        <f t="shared" ca="1" si="0"/>
        <v>55</v>
      </c>
      <c r="J5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9" s="11" t="s">
        <v>18</v>
      </c>
      <c r="L59" s="11" t="s">
        <v>39</v>
      </c>
      <c r="M59" s="32"/>
      <c r="N59" s="19"/>
    </row>
    <row r="60" spans="1:14">
      <c r="A60" s="255">
        <v>1</v>
      </c>
      <c r="B60" s="25" t="s">
        <v>193</v>
      </c>
      <c r="C60" s="13" t="s">
        <v>200</v>
      </c>
      <c r="D60" s="277" t="str">
        <f>IF(Table2[[#This Row],[NO. KK]]=B59,"ANGGOTA KELUARGA","KEPALA KELUARGA")</f>
        <v>ANGGOTA KELUARGA</v>
      </c>
      <c r="E60" s="28" t="s">
        <v>201</v>
      </c>
      <c r="F60" s="11" t="s">
        <v>16</v>
      </c>
      <c r="G60" s="11" t="s">
        <v>30</v>
      </c>
      <c r="H60" s="16" t="str">
        <f t="shared" ref="H60:H64" si="16">MID(C60,7,2)&amp;"/"&amp;MID(C60,9,2)&amp;"/"&amp;MID(C60,11,2)</f>
        <v>19/06/95</v>
      </c>
      <c r="I60" s="11">
        <f t="shared" ca="1" si="0"/>
        <v>27</v>
      </c>
      <c r="J6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0" s="11" t="s">
        <v>18</v>
      </c>
      <c r="L60" s="11" t="s">
        <v>39</v>
      </c>
      <c r="M60" s="32"/>
      <c r="N60" s="19"/>
    </row>
    <row r="61" spans="1:14">
      <c r="A61" s="255">
        <v>1</v>
      </c>
      <c r="B61" s="25" t="s">
        <v>193</v>
      </c>
      <c r="C61" s="13" t="s">
        <v>202</v>
      </c>
      <c r="D61" s="277" t="str">
        <f>IF(Table2[[#This Row],[NO. KK]]=B60,"ANGGOTA KELUARGA","KEPALA KELUARGA")</f>
        <v>ANGGOTA KELUARGA</v>
      </c>
      <c r="E61" s="28" t="s">
        <v>203</v>
      </c>
      <c r="F61" s="11" t="s">
        <v>16</v>
      </c>
      <c r="G61" s="11" t="s">
        <v>30</v>
      </c>
      <c r="H61" s="16" t="str">
        <f t="shared" si="16"/>
        <v>13/03/02</v>
      </c>
      <c r="I61" s="11">
        <f t="shared" ca="1" si="0"/>
        <v>20</v>
      </c>
      <c r="J6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1" s="11" t="s">
        <v>18</v>
      </c>
      <c r="L61" s="11" t="s">
        <v>39</v>
      </c>
      <c r="M61" s="32"/>
      <c r="N61" s="19"/>
    </row>
    <row r="62" spans="1:14">
      <c r="A62" s="255">
        <v>1</v>
      </c>
      <c r="B62" s="25" t="s">
        <v>193</v>
      </c>
      <c r="C62" s="13" t="s">
        <v>204</v>
      </c>
      <c r="D62" s="277" t="str">
        <f>IF(Table2[[#This Row],[NO. KK]]=B61,"ANGGOTA KELUARGA","KEPALA KELUARGA")</f>
        <v>ANGGOTA KELUARGA</v>
      </c>
      <c r="E62" s="28" t="s">
        <v>205</v>
      </c>
      <c r="F62" s="24" t="s">
        <v>23</v>
      </c>
      <c r="G62" s="11" t="s">
        <v>30</v>
      </c>
      <c r="H62" s="16" t="str">
        <f t="shared" ref="H62:H66" si="17">MID(C62,7,2)-40&amp;"/"&amp;MID(C62,9,2)&amp;"/"&amp;MID(C62,11,2)</f>
        <v>7/05/04</v>
      </c>
      <c r="I62" s="11">
        <f t="shared" ca="1" si="0"/>
        <v>18</v>
      </c>
      <c r="J6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2" s="11" t="s">
        <v>18</v>
      </c>
      <c r="L62" s="20" t="s">
        <v>69</v>
      </c>
      <c r="M62" s="32"/>
      <c r="N62" s="19"/>
    </row>
    <row r="63" spans="1:14">
      <c r="A63" s="255">
        <v>1</v>
      </c>
      <c r="B63" s="25" t="s">
        <v>193</v>
      </c>
      <c r="C63" s="13" t="s">
        <v>206</v>
      </c>
      <c r="D63" s="277" t="str">
        <f>IF(Table2[[#This Row],[NO. KK]]=B62,"ANGGOTA KELUARGA","KEPALA KELUARGA")</f>
        <v>ANGGOTA KELUARGA</v>
      </c>
      <c r="E63" s="28" t="s">
        <v>207</v>
      </c>
      <c r="F63" s="11" t="s">
        <v>16</v>
      </c>
      <c r="G63" s="11" t="s">
        <v>30</v>
      </c>
      <c r="H63" s="16" t="str">
        <f t="shared" si="16"/>
        <v>29/03/08</v>
      </c>
      <c r="I63" s="11">
        <f t="shared" ca="1" si="0"/>
        <v>14</v>
      </c>
      <c r="J6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3" s="11" t="s">
        <v>72</v>
      </c>
      <c r="L63" s="20" t="s">
        <v>69</v>
      </c>
      <c r="M63" s="32"/>
      <c r="N63" s="19"/>
    </row>
    <row r="64" spans="1:14">
      <c r="A64" s="255">
        <v>1</v>
      </c>
      <c r="B64" s="25" t="s">
        <v>208</v>
      </c>
      <c r="C64" s="13" t="s">
        <v>209</v>
      </c>
      <c r="D64" s="277" t="str">
        <f>IF(Table2[[#This Row],[NO. KK]]=B63,"ANGGOTA KELUARGA","KEPALA KELUARGA")</f>
        <v>KEPALA KELUARGA</v>
      </c>
      <c r="E64" s="14" t="s">
        <v>210</v>
      </c>
      <c r="F64" s="11" t="s">
        <v>16</v>
      </c>
      <c r="G64" s="11" t="s">
        <v>211</v>
      </c>
      <c r="H64" s="16" t="str">
        <f t="shared" si="16"/>
        <v>16/05/87</v>
      </c>
      <c r="I64" s="11">
        <f t="shared" ca="1" si="0"/>
        <v>35</v>
      </c>
      <c r="J6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4" s="11" t="s">
        <v>72</v>
      </c>
      <c r="L64" s="11" t="s">
        <v>39</v>
      </c>
      <c r="M64" s="32" t="s">
        <v>212</v>
      </c>
      <c r="N64" s="19"/>
    </row>
    <row r="65" spans="1:14">
      <c r="A65" s="255">
        <v>1</v>
      </c>
      <c r="B65" s="25" t="s">
        <v>208</v>
      </c>
      <c r="C65" s="13" t="s">
        <v>213</v>
      </c>
      <c r="D65" s="277" t="str">
        <f>IF(Table2[[#This Row],[NO. KK]]=B64,"ANGGOTA KELUARGA","KEPALA KELUARGA")</f>
        <v>ANGGOTA KELUARGA</v>
      </c>
      <c r="E65" s="28" t="s">
        <v>214</v>
      </c>
      <c r="F65" s="24" t="s">
        <v>23</v>
      </c>
      <c r="G65" s="11" t="s">
        <v>30</v>
      </c>
      <c r="H65" s="16" t="str">
        <f t="shared" si="17"/>
        <v>19/09/93</v>
      </c>
      <c r="I65" s="11">
        <f t="shared" ca="1" si="0"/>
        <v>29</v>
      </c>
      <c r="J6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5" s="11" t="s">
        <v>18</v>
      </c>
      <c r="L65" s="11" t="s">
        <v>39</v>
      </c>
      <c r="M65" s="32"/>
      <c r="N65" s="19"/>
    </row>
    <row r="66" spans="1:14">
      <c r="A66" s="255">
        <v>1</v>
      </c>
      <c r="B66" s="25" t="s">
        <v>208</v>
      </c>
      <c r="C66" s="13" t="s">
        <v>215</v>
      </c>
      <c r="D66" s="277" t="str">
        <f>IF(Table2[[#This Row],[NO. KK]]=B65,"ANGGOTA KELUARGA","KEPALA KELUARGA")</f>
        <v>ANGGOTA KELUARGA</v>
      </c>
      <c r="E66" s="28" t="s">
        <v>216</v>
      </c>
      <c r="F66" s="24" t="s">
        <v>23</v>
      </c>
      <c r="G66" s="11" t="s">
        <v>98</v>
      </c>
      <c r="H66" s="16" t="str">
        <f t="shared" si="17"/>
        <v>4/01/13</v>
      </c>
      <c r="I66" s="11">
        <f t="shared" ref="I66:I129" ca="1" si="18">ROUNDDOWN(YEARFRAC(H66,TODAY(),1),0)</f>
        <v>9</v>
      </c>
      <c r="J6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6" s="20" t="s">
        <v>47</v>
      </c>
      <c r="L66" s="20" t="s">
        <v>69</v>
      </c>
      <c r="M66" s="32"/>
      <c r="N66" s="19"/>
    </row>
    <row r="67" spans="1:14">
      <c r="A67" s="255">
        <v>1</v>
      </c>
      <c r="B67" s="25" t="s">
        <v>208</v>
      </c>
      <c r="C67" s="13" t="s">
        <v>217</v>
      </c>
      <c r="D67" s="277" t="str">
        <f>IF(Table2[[#This Row],[NO. KK]]=B66,"ANGGOTA KELUARGA","KEPALA KELUARGA")</f>
        <v>ANGGOTA KELUARGA</v>
      </c>
      <c r="E67" s="28" t="s">
        <v>218</v>
      </c>
      <c r="F67" s="11" t="s">
        <v>16</v>
      </c>
      <c r="G67" s="11" t="s">
        <v>98</v>
      </c>
      <c r="H67" s="16" t="str">
        <f t="shared" ref="H67:H72" si="19">MID(C67,7,2)&amp;"/"&amp;MID(C67,9,2)&amp;"/"&amp;MID(C67,11,2)</f>
        <v>18/01/18</v>
      </c>
      <c r="I67" s="11">
        <f t="shared" ca="1" si="18"/>
        <v>4</v>
      </c>
      <c r="J6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7" s="31" t="s">
        <v>55</v>
      </c>
      <c r="L67" s="11" t="s">
        <v>48</v>
      </c>
      <c r="M67" s="32"/>
      <c r="N67" s="19"/>
    </row>
    <row r="68" spans="1:14">
      <c r="A68" s="255">
        <v>1</v>
      </c>
      <c r="B68" s="25" t="s">
        <v>219</v>
      </c>
      <c r="C68" s="13" t="s">
        <v>220</v>
      </c>
      <c r="D68" s="277" t="str">
        <f>IF(Table2[[#This Row],[NO. KK]]=B67,"ANGGOTA KELUARGA","KEPALA KELUARGA")</f>
        <v>KEPALA KELUARGA</v>
      </c>
      <c r="E68" s="46" t="s">
        <v>221</v>
      </c>
      <c r="F68" s="24" t="s">
        <v>23</v>
      </c>
      <c r="G68" s="11" t="s">
        <v>222</v>
      </c>
      <c r="H68" s="16" t="str">
        <f t="shared" ref="H68:H71" si="20">MID(C68,7,2)-40&amp;"/"&amp;MID(C68,9,2)&amp;"/"&amp;MID(C68,11,2)</f>
        <v>16/08/64</v>
      </c>
      <c r="I68" s="11">
        <f t="shared" ca="1" si="18"/>
        <v>58</v>
      </c>
      <c r="J6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68" s="11" t="s">
        <v>31</v>
      </c>
      <c r="L68" s="11" t="s">
        <v>32</v>
      </c>
      <c r="M68" s="32" t="s">
        <v>40</v>
      </c>
      <c r="N68" s="19"/>
    </row>
    <row r="69" spans="1:14">
      <c r="A69" s="255">
        <v>1</v>
      </c>
      <c r="B69" s="25" t="s">
        <v>219</v>
      </c>
      <c r="C69" s="13" t="s">
        <v>223</v>
      </c>
      <c r="D69" s="277" t="str">
        <f>IF(Table2[[#This Row],[NO. KK]]=B68,"ANGGOTA KELUARGA","KEPALA KELUARGA")</f>
        <v>ANGGOTA KELUARGA</v>
      </c>
      <c r="E69" s="28" t="s">
        <v>224</v>
      </c>
      <c r="F69" s="11" t="s">
        <v>16</v>
      </c>
      <c r="G69" s="11" t="s">
        <v>30</v>
      </c>
      <c r="H69" s="16" t="str">
        <f t="shared" si="19"/>
        <v>19/10/88</v>
      </c>
      <c r="I69" s="11">
        <f t="shared" ca="1" si="18"/>
        <v>34</v>
      </c>
      <c r="J6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9" s="11" t="s">
        <v>31</v>
      </c>
      <c r="L69" s="11" t="s">
        <v>39</v>
      </c>
      <c r="M69" s="32"/>
      <c r="N69" s="19"/>
    </row>
    <row r="70" spans="1:14">
      <c r="A70" s="255">
        <v>1</v>
      </c>
      <c r="B70" s="25" t="s">
        <v>219</v>
      </c>
      <c r="C70" s="13" t="s">
        <v>225</v>
      </c>
      <c r="D70" s="277" t="str">
        <f>IF(Table2[[#This Row],[NO. KK]]=B69,"ANGGOTA KELUARGA","KEPALA KELUARGA")</f>
        <v>ANGGOTA KELUARGA</v>
      </c>
      <c r="E70" s="28" t="s">
        <v>226</v>
      </c>
      <c r="F70" s="24" t="s">
        <v>23</v>
      </c>
      <c r="G70" s="11" t="s">
        <v>30</v>
      </c>
      <c r="H70" s="16" t="str">
        <f t="shared" si="20"/>
        <v>17/11/92</v>
      </c>
      <c r="I70" s="11">
        <f t="shared" ca="1" si="18"/>
        <v>30</v>
      </c>
      <c r="J7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70" s="11" t="s">
        <v>18</v>
      </c>
      <c r="L70" s="11" t="s">
        <v>39</v>
      </c>
      <c r="M70" s="32"/>
      <c r="N70" s="19"/>
    </row>
    <row r="71" spans="1:14">
      <c r="A71" s="255">
        <v>1</v>
      </c>
      <c r="B71" s="25" t="s">
        <v>219</v>
      </c>
      <c r="C71" s="13" t="s">
        <v>227</v>
      </c>
      <c r="D71" s="277" t="str">
        <f>IF(Table2[[#This Row],[NO. KK]]=B70,"ANGGOTA KELUARGA","KEPALA KELUARGA")</f>
        <v>ANGGOTA KELUARGA</v>
      </c>
      <c r="E71" s="28" t="s">
        <v>228</v>
      </c>
      <c r="F71" s="24" t="s">
        <v>23</v>
      </c>
      <c r="G71" s="11" t="s">
        <v>30</v>
      </c>
      <c r="H71" s="16" t="str">
        <f t="shared" si="20"/>
        <v>17/07/95</v>
      </c>
      <c r="I71" s="11">
        <f t="shared" ca="1" si="18"/>
        <v>27</v>
      </c>
      <c r="J7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1" s="11" t="s">
        <v>18</v>
      </c>
      <c r="L71" s="11" t="s">
        <v>66</v>
      </c>
      <c r="M71" s="32"/>
      <c r="N71" s="19"/>
    </row>
    <row r="72" spans="1:14">
      <c r="A72" s="255">
        <v>1</v>
      </c>
      <c r="B72" s="25" t="s">
        <v>219</v>
      </c>
      <c r="C72" s="13" t="s">
        <v>229</v>
      </c>
      <c r="D72" s="277" t="str">
        <f>IF(Table2[[#This Row],[NO. KK]]=B71,"ANGGOTA KELUARGA","KEPALA KELUARGA")</f>
        <v>ANGGOTA KELUARGA</v>
      </c>
      <c r="E72" s="28" t="s">
        <v>230</v>
      </c>
      <c r="F72" s="11" t="s">
        <v>16</v>
      </c>
      <c r="G72" s="11" t="s">
        <v>30</v>
      </c>
      <c r="H72" s="16" t="str">
        <f t="shared" si="19"/>
        <v>04/12/98</v>
      </c>
      <c r="I72" s="11">
        <f t="shared" ca="1" si="18"/>
        <v>24</v>
      </c>
      <c r="J7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2" s="11" t="s">
        <v>25</v>
      </c>
      <c r="L72" s="20" t="s">
        <v>69</v>
      </c>
      <c r="M72" s="32"/>
      <c r="N72" s="19"/>
    </row>
    <row r="73" spans="1:14">
      <c r="A73" s="255">
        <v>1</v>
      </c>
      <c r="B73" s="25" t="s">
        <v>219</v>
      </c>
      <c r="C73" s="13" t="s">
        <v>231</v>
      </c>
      <c r="D73" s="277" t="str">
        <f>IF(Table2[[#This Row],[NO. KK]]=B72,"ANGGOTA KELUARGA","KEPALA KELUARGA")</f>
        <v>ANGGOTA KELUARGA</v>
      </c>
      <c r="E73" s="28" t="s">
        <v>232</v>
      </c>
      <c r="F73" s="24" t="s">
        <v>23</v>
      </c>
      <c r="G73" s="11" t="s">
        <v>30</v>
      </c>
      <c r="H73" s="16" t="str">
        <f>MID(C73,7,2)-40&amp;"/"&amp;MID(C73,9,2)&amp;"/"&amp;MID(C73,11,2)</f>
        <v>28/11/00</v>
      </c>
      <c r="I73" s="11">
        <f t="shared" ca="1" si="18"/>
        <v>22</v>
      </c>
      <c r="J7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3" s="20" t="s">
        <v>38</v>
      </c>
      <c r="L73" s="20" t="s">
        <v>69</v>
      </c>
      <c r="M73" s="32"/>
      <c r="N73" s="19"/>
    </row>
    <row r="74" spans="1:14">
      <c r="A74" s="255">
        <v>1</v>
      </c>
      <c r="B74" s="25" t="s">
        <v>233</v>
      </c>
      <c r="C74" s="13" t="s">
        <v>234</v>
      </c>
      <c r="D74" s="277" t="str">
        <f>IF(Table2[[#This Row],[NO. KK]]=B73,"ANGGOTA KELUARGA","KEPALA KELUARGA")</f>
        <v>KEPALA KELUARGA</v>
      </c>
      <c r="E74" s="14" t="s">
        <v>235</v>
      </c>
      <c r="F74" s="24" t="s">
        <v>16</v>
      </c>
      <c r="G74" s="11" t="s">
        <v>30</v>
      </c>
      <c r="H74" s="16" t="str">
        <f t="shared" ref="H74:H78" si="21">MID(C74,7,2)&amp;"/"&amp;MID(C74,9,2)&amp;"/"&amp;MID(C74,11,2)</f>
        <v>10/09/93</v>
      </c>
      <c r="I74" s="11">
        <f t="shared" ca="1" si="18"/>
        <v>29</v>
      </c>
      <c r="J7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4" s="11" t="s">
        <v>18</v>
      </c>
      <c r="L74" s="11" t="s">
        <v>39</v>
      </c>
      <c r="M74" s="32" t="s">
        <v>40</v>
      </c>
      <c r="N74" s="19"/>
    </row>
    <row r="75" spans="1:14">
      <c r="A75" s="255">
        <v>1</v>
      </c>
      <c r="B75" s="25" t="s">
        <v>233</v>
      </c>
      <c r="C75" s="13" t="s">
        <v>236</v>
      </c>
      <c r="D75" s="277" t="str">
        <f>IF(Table2[[#This Row],[NO. KK]]=B74,"ANGGOTA KELUARGA","KEPALA KELUARGA")</f>
        <v>ANGGOTA KELUARGA</v>
      </c>
      <c r="E75" s="43" t="s">
        <v>237</v>
      </c>
      <c r="F75" s="24" t="s">
        <v>23</v>
      </c>
      <c r="G75" s="11" t="s">
        <v>238</v>
      </c>
      <c r="H75" s="16" t="str">
        <f t="shared" si="21"/>
        <v>11/12/95</v>
      </c>
      <c r="I75" s="11">
        <f t="shared" ca="1" si="18"/>
        <v>27</v>
      </c>
      <c r="J7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5" s="11" t="s">
        <v>18</v>
      </c>
      <c r="L75" s="17" t="s">
        <v>44</v>
      </c>
      <c r="M75" s="32"/>
      <c r="N75" s="19"/>
    </row>
    <row r="76" spans="1:14">
      <c r="A76" s="255">
        <v>1</v>
      </c>
      <c r="B76" s="25" t="s">
        <v>233</v>
      </c>
      <c r="C76" s="13" t="s">
        <v>239</v>
      </c>
      <c r="D76" s="277" t="str">
        <f>IF(Table2[[#This Row],[NO. KK]]=B75,"ANGGOTA KELUARGA","KEPALA KELUARGA")</f>
        <v>ANGGOTA KELUARGA</v>
      </c>
      <c r="E76" s="43" t="s">
        <v>240</v>
      </c>
      <c r="F76" s="24" t="s">
        <v>23</v>
      </c>
      <c r="G76" s="11" t="s">
        <v>98</v>
      </c>
      <c r="H76" s="16" t="str">
        <f t="shared" ref="H76:H82" si="22">MID(C76,7,2)-40&amp;"/"&amp;MID(C76,9,2)&amp;"/"&amp;MID(C76,11,2)</f>
        <v>23/08/18</v>
      </c>
      <c r="I76" s="11">
        <f t="shared" ca="1" si="18"/>
        <v>4</v>
      </c>
      <c r="J7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76" s="31" t="s">
        <v>55</v>
      </c>
      <c r="L76" s="11" t="s">
        <v>48</v>
      </c>
      <c r="M76" s="32"/>
      <c r="N76" s="19"/>
    </row>
    <row r="77" spans="1:14">
      <c r="A77" s="255">
        <v>1</v>
      </c>
      <c r="B77" s="25" t="s">
        <v>233</v>
      </c>
      <c r="C77" s="13" t="s">
        <v>241</v>
      </c>
      <c r="D77" s="277" t="str">
        <f>IF(Table2[[#This Row],[NO. KK]]=B76,"ANGGOTA KELUARGA","KEPALA KELUARGA")</f>
        <v>ANGGOTA KELUARGA</v>
      </c>
      <c r="E77" s="43" t="s">
        <v>242</v>
      </c>
      <c r="F77" s="24" t="s">
        <v>16</v>
      </c>
      <c r="G77" s="11" t="s">
        <v>98</v>
      </c>
      <c r="H77" s="16">
        <v>44140</v>
      </c>
      <c r="I77" s="11">
        <f t="shared" ca="1" si="18"/>
        <v>2</v>
      </c>
      <c r="J7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77" s="31" t="s">
        <v>55</v>
      </c>
      <c r="L77" s="11" t="s">
        <v>48</v>
      </c>
      <c r="M77" s="32"/>
      <c r="N77" s="19"/>
    </row>
    <row r="78" spans="1:14">
      <c r="A78" s="255">
        <v>1</v>
      </c>
      <c r="B78" s="25" t="s">
        <v>243</v>
      </c>
      <c r="C78" s="13" t="s">
        <v>244</v>
      </c>
      <c r="D78" s="277" t="str">
        <f>IF(Table2[[#This Row],[NO. KK]]=B77,"ANGGOTA KELUARGA","KEPALA KELUARGA")</f>
        <v>KEPALA KELUARGA</v>
      </c>
      <c r="E78" s="14" t="s">
        <v>245</v>
      </c>
      <c r="F78" s="11" t="s">
        <v>16</v>
      </c>
      <c r="G78" s="11" t="s">
        <v>246</v>
      </c>
      <c r="H78" s="16" t="str">
        <f t="shared" si="21"/>
        <v>28/03/88</v>
      </c>
      <c r="I78" s="11">
        <f t="shared" ca="1" si="18"/>
        <v>34</v>
      </c>
      <c r="J7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78" s="11" t="s">
        <v>25</v>
      </c>
      <c r="L78" s="11" t="s">
        <v>247</v>
      </c>
      <c r="M78" s="32" t="s">
        <v>40</v>
      </c>
      <c r="N78" s="19"/>
    </row>
    <row r="79" spans="1:14">
      <c r="A79" s="255">
        <v>1</v>
      </c>
      <c r="B79" s="25" t="s">
        <v>243</v>
      </c>
      <c r="C79" s="13" t="s">
        <v>248</v>
      </c>
      <c r="D79" s="277" t="str">
        <f>IF(Table2[[#This Row],[NO. KK]]=B78,"ANGGOTA KELUARGA","KEPALA KELUARGA")</f>
        <v>ANGGOTA KELUARGA</v>
      </c>
      <c r="E79" s="28" t="s">
        <v>249</v>
      </c>
      <c r="F79" s="24" t="s">
        <v>23</v>
      </c>
      <c r="G79" s="11" t="s">
        <v>98</v>
      </c>
      <c r="H79" s="16" t="str">
        <f t="shared" si="22"/>
        <v>22/07/87</v>
      </c>
      <c r="I79" s="11">
        <f t="shared" ca="1" si="18"/>
        <v>35</v>
      </c>
      <c r="J7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9" s="11" t="s">
        <v>18</v>
      </c>
      <c r="L79" s="11" t="s">
        <v>39</v>
      </c>
      <c r="M79" s="32"/>
      <c r="N79" s="19"/>
    </row>
    <row r="80" spans="1:14">
      <c r="A80" s="255">
        <v>1</v>
      </c>
      <c r="B80" s="25" t="s">
        <v>243</v>
      </c>
      <c r="C80" s="13" t="s">
        <v>250</v>
      </c>
      <c r="D80" s="277" t="str">
        <f>IF(Table2[[#This Row],[NO. KK]]=B79,"ANGGOTA KELUARGA","KEPALA KELUARGA")</f>
        <v>ANGGOTA KELUARGA</v>
      </c>
      <c r="E80" s="28" t="s">
        <v>251</v>
      </c>
      <c r="F80" s="24" t="s">
        <v>23</v>
      </c>
      <c r="G80" s="11" t="s">
        <v>98</v>
      </c>
      <c r="H80" s="16" t="str">
        <f t="shared" si="22"/>
        <v>25/08/15</v>
      </c>
      <c r="I80" s="11">
        <f t="shared" ca="1" si="18"/>
        <v>7</v>
      </c>
      <c r="J8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0" s="20" t="s">
        <v>47</v>
      </c>
      <c r="L80" s="11" t="s">
        <v>48</v>
      </c>
      <c r="M80" s="32"/>
      <c r="N80" s="19"/>
    </row>
    <row r="81" spans="1:14">
      <c r="A81" s="255">
        <v>1</v>
      </c>
      <c r="B81" s="25" t="s">
        <v>243</v>
      </c>
      <c r="C81" s="13" t="s">
        <v>252</v>
      </c>
      <c r="D81" s="277" t="str">
        <f>IF(Table2[[#This Row],[NO. KK]]=B80,"ANGGOTA KELUARGA","KEPALA KELUARGA")</f>
        <v>ANGGOTA KELUARGA</v>
      </c>
      <c r="E81" s="28" t="s">
        <v>253</v>
      </c>
      <c r="F81" s="24" t="s">
        <v>23</v>
      </c>
      <c r="G81" s="33" t="s">
        <v>254</v>
      </c>
      <c r="H81" s="16" t="str">
        <f t="shared" si="22"/>
        <v>18/08/17</v>
      </c>
      <c r="I81" s="11">
        <f t="shared" ca="1" si="18"/>
        <v>5</v>
      </c>
      <c r="J8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1" s="31" t="s">
        <v>55</v>
      </c>
      <c r="L81" s="11" t="s">
        <v>48</v>
      </c>
      <c r="M81" s="32"/>
      <c r="N81" s="19"/>
    </row>
    <row r="82" spans="1:14">
      <c r="A82" s="255">
        <v>1</v>
      </c>
      <c r="B82" s="25" t="s">
        <v>243</v>
      </c>
      <c r="C82" s="13" t="s">
        <v>255</v>
      </c>
      <c r="D82" s="277" t="str">
        <f>IF(Table2[[#This Row],[NO. KK]]=B81,"ANGGOTA KELUARGA","KEPALA KELUARGA")</f>
        <v>ANGGOTA KELUARGA</v>
      </c>
      <c r="E82" s="28" t="s">
        <v>256</v>
      </c>
      <c r="F82" s="24" t="s">
        <v>23</v>
      </c>
      <c r="G82" s="33" t="s">
        <v>254</v>
      </c>
      <c r="H82" s="16" t="str">
        <f t="shared" si="22"/>
        <v>18/08/17</v>
      </c>
      <c r="I82" s="11">
        <f t="shared" ca="1" si="18"/>
        <v>5</v>
      </c>
      <c r="J8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2" s="31" t="s">
        <v>55</v>
      </c>
      <c r="L82" s="11" t="s">
        <v>48</v>
      </c>
      <c r="M82" s="32"/>
      <c r="N82" s="19"/>
    </row>
    <row r="83" spans="1:14">
      <c r="A83" s="255">
        <v>1</v>
      </c>
      <c r="B83" s="25" t="s">
        <v>257</v>
      </c>
      <c r="C83" s="13" t="s">
        <v>258</v>
      </c>
      <c r="D83" s="277" t="str">
        <f>IF(Table2[[#This Row],[NO. KK]]=B82,"ANGGOTA KELUARGA","KEPALA KELUARGA")</f>
        <v>KEPALA KELUARGA</v>
      </c>
      <c r="E83" s="14" t="s">
        <v>259</v>
      </c>
      <c r="F83" s="11" t="s">
        <v>16</v>
      </c>
      <c r="G83" s="11" t="s">
        <v>30</v>
      </c>
      <c r="H83" s="16" t="str">
        <f t="shared" ref="H83:H88" si="23">MID(C83,7,2)&amp;"/"&amp;MID(C83,9,2)&amp;"/"&amp;MID(C83,11,2)</f>
        <v>07/04/56</v>
      </c>
      <c r="I83" s="11">
        <f t="shared" ca="1" si="18"/>
        <v>66</v>
      </c>
      <c r="J8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83" s="11" t="s">
        <v>72</v>
      </c>
      <c r="L83" s="11" t="s">
        <v>39</v>
      </c>
      <c r="M83" s="32"/>
      <c r="N83" s="19"/>
    </row>
    <row r="84" spans="1:14">
      <c r="A84" s="255">
        <v>1</v>
      </c>
      <c r="B84" s="25" t="s">
        <v>257</v>
      </c>
      <c r="C84" s="13" t="s">
        <v>260</v>
      </c>
      <c r="D84" s="277" t="str">
        <f>IF(Table2[[#This Row],[NO. KK]]=B83,"ANGGOTA KELUARGA","KEPALA KELUARGA")</f>
        <v>ANGGOTA KELUARGA</v>
      </c>
      <c r="E84" s="28" t="s">
        <v>261</v>
      </c>
      <c r="F84" s="24" t="s">
        <v>23</v>
      </c>
      <c r="G84" s="11" t="s">
        <v>262</v>
      </c>
      <c r="H84" s="16" t="str">
        <f t="shared" ref="H84:H87" si="24">MID(C84,7,2)-40&amp;"/"&amp;MID(C84,9,2)&amp;"/"&amp;MID(C84,11,2)</f>
        <v>18/08/58</v>
      </c>
      <c r="I84" s="11">
        <f t="shared" ca="1" si="18"/>
        <v>64</v>
      </c>
      <c r="J8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4" s="11" t="s">
        <v>72</v>
      </c>
      <c r="L84" s="11" t="s">
        <v>39</v>
      </c>
      <c r="M84" s="32"/>
      <c r="N84" s="19"/>
    </row>
    <row r="85" spans="1:14">
      <c r="A85" s="255">
        <v>1</v>
      </c>
      <c r="B85" s="25" t="s">
        <v>263</v>
      </c>
      <c r="C85" s="13" t="s">
        <v>264</v>
      </c>
      <c r="D85" s="277" t="str">
        <f>IF(Table2[[#This Row],[NO. KK]]=B84,"ANGGOTA KELUARGA","KEPALA KELUARGA")</f>
        <v>KEPALA KELUARGA</v>
      </c>
      <c r="E85" s="14" t="s">
        <v>265</v>
      </c>
      <c r="F85" s="11" t="s">
        <v>16</v>
      </c>
      <c r="G85" s="11" t="s">
        <v>266</v>
      </c>
      <c r="H85" s="16" t="str">
        <f t="shared" si="23"/>
        <v>08/07/67</v>
      </c>
      <c r="I85" s="11">
        <f t="shared" ca="1" si="18"/>
        <v>55</v>
      </c>
      <c r="J8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85" s="11" t="s">
        <v>18</v>
      </c>
      <c r="L85" s="11" t="s">
        <v>32</v>
      </c>
      <c r="M85" s="32" t="s">
        <v>267</v>
      </c>
      <c r="N85" s="19"/>
    </row>
    <row r="86" spans="1:14">
      <c r="A86" s="255">
        <v>1</v>
      </c>
      <c r="B86" s="25" t="s">
        <v>263</v>
      </c>
      <c r="C86" s="13" t="s">
        <v>268</v>
      </c>
      <c r="D86" s="277" t="str">
        <f>IF(Table2[[#This Row],[NO. KK]]=B85,"ANGGOTA KELUARGA","KEPALA KELUARGA")</f>
        <v>ANGGOTA KELUARGA</v>
      </c>
      <c r="E86" s="28" t="s">
        <v>269</v>
      </c>
      <c r="F86" s="24" t="s">
        <v>23</v>
      </c>
      <c r="G86" s="11" t="s">
        <v>30</v>
      </c>
      <c r="H86" s="16" t="str">
        <f t="shared" si="24"/>
        <v>7/04/56</v>
      </c>
      <c r="I86" s="11">
        <f t="shared" ca="1" si="18"/>
        <v>66</v>
      </c>
      <c r="J8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86" s="11" t="s">
        <v>31</v>
      </c>
      <c r="L86" s="11" t="s">
        <v>32</v>
      </c>
      <c r="M86" s="32"/>
      <c r="N86" s="19"/>
    </row>
    <row r="87" spans="1:14">
      <c r="A87" s="255">
        <v>1</v>
      </c>
      <c r="B87" s="25" t="s">
        <v>263</v>
      </c>
      <c r="C87" s="13" t="s">
        <v>270</v>
      </c>
      <c r="D87" s="277" t="str">
        <f>IF(Table2[[#This Row],[NO. KK]]=B86,"ANGGOTA KELUARGA","KEPALA KELUARGA")</f>
        <v>ANGGOTA KELUARGA</v>
      </c>
      <c r="E87" s="28" t="s">
        <v>271</v>
      </c>
      <c r="F87" s="24" t="s">
        <v>23</v>
      </c>
      <c r="G87" s="11" t="s">
        <v>30</v>
      </c>
      <c r="H87" s="16" t="str">
        <f t="shared" si="24"/>
        <v>14/07/96</v>
      </c>
      <c r="I87" s="11">
        <f t="shared" ca="1" si="18"/>
        <v>26</v>
      </c>
      <c r="J8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7" s="11" t="s">
        <v>25</v>
      </c>
      <c r="L87" s="11" t="s">
        <v>66</v>
      </c>
      <c r="M87" s="32"/>
      <c r="N87" s="19"/>
    </row>
    <row r="88" spans="1:14">
      <c r="A88" s="255">
        <v>1</v>
      </c>
      <c r="B88" s="25" t="s">
        <v>272</v>
      </c>
      <c r="C88" s="13" t="s">
        <v>273</v>
      </c>
      <c r="D88" s="277" t="str">
        <f>IF(Table2[[#This Row],[NO. KK]]=B87,"ANGGOTA KELUARGA","KEPALA KELUARGA")</f>
        <v>KEPALA KELUARGA</v>
      </c>
      <c r="E88" s="14" t="s">
        <v>274</v>
      </c>
      <c r="F88" s="11" t="s">
        <v>16</v>
      </c>
      <c r="G88" s="11" t="s">
        <v>30</v>
      </c>
      <c r="H88" s="16" t="str">
        <f t="shared" si="23"/>
        <v>11/03/91</v>
      </c>
      <c r="I88" s="11">
        <f t="shared" ca="1" si="18"/>
        <v>31</v>
      </c>
      <c r="J8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8" s="11" t="s">
        <v>18</v>
      </c>
      <c r="L88" s="11" t="s">
        <v>39</v>
      </c>
      <c r="M88" s="32"/>
      <c r="N88" s="19"/>
    </row>
    <row r="89" spans="1:14">
      <c r="A89" s="255">
        <v>1</v>
      </c>
      <c r="B89" s="25" t="s">
        <v>272</v>
      </c>
      <c r="C89" s="13" t="s">
        <v>275</v>
      </c>
      <c r="D89" s="277" t="str">
        <f>IF(Table2[[#This Row],[NO. KK]]=B88,"ANGGOTA KELUARGA","KEPALA KELUARGA")</f>
        <v>ANGGOTA KELUARGA</v>
      </c>
      <c r="E89" s="43" t="s">
        <v>276</v>
      </c>
      <c r="F89" s="24" t="s">
        <v>23</v>
      </c>
      <c r="G89" s="11" t="s">
        <v>277</v>
      </c>
      <c r="H89" s="16" t="str">
        <f t="shared" ref="H89:H93" si="25">MID(C89,7,2)-40&amp;"/"&amp;MID(C89,9,2)&amp;"/"&amp;MID(C89,11,2)</f>
        <v>23/04/94</v>
      </c>
      <c r="I89" s="11">
        <f t="shared" ca="1" si="18"/>
        <v>28</v>
      </c>
      <c r="J8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9" s="11" t="s">
        <v>18</v>
      </c>
      <c r="L89" s="11" t="s">
        <v>39</v>
      </c>
      <c r="M89" s="32"/>
      <c r="N89" s="19"/>
    </row>
    <row r="90" spans="1:14" ht="30">
      <c r="A90" s="255">
        <v>1</v>
      </c>
      <c r="B90" s="25" t="s">
        <v>272</v>
      </c>
      <c r="C90" s="47" t="s">
        <v>278</v>
      </c>
      <c r="D90" s="279" t="str">
        <f>IF(Table2[[#This Row],[NO. KK]]=B89,"ANGGOTA KELUARGA","KEPALA KELUARGA")</f>
        <v>ANGGOTA KELUARGA</v>
      </c>
      <c r="E90" s="28" t="s">
        <v>279</v>
      </c>
      <c r="F90" s="11" t="s">
        <v>16</v>
      </c>
      <c r="G90" s="11" t="s">
        <v>98</v>
      </c>
      <c r="H90" s="16" t="str">
        <f t="shared" ref="H90:H94" si="26">MID(C90,7,2)&amp;"/"&amp;MID(C90,9,2)&amp;"/"&amp;MID(C90,11,2)</f>
        <v>17/06/15</v>
      </c>
      <c r="I90" s="11">
        <f t="shared" ca="1" si="18"/>
        <v>7</v>
      </c>
      <c r="J9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90" s="20" t="s">
        <v>47</v>
      </c>
      <c r="L90" s="11" t="s">
        <v>48</v>
      </c>
      <c r="M90" s="32"/>
      <c r="N90" s="19"/>
    </row>
    <row r="91" spans="1:14">
      <c r="A91" s="255">
        <v>1</v>
      </c>
      <c r="B91" s="25" t="s">
        <v>280</v>
      </c>
      <c r="C91" s="13" t="s">
        <v>281</v>
      </c>
      <c r="D91" s="277" t="str">
        <f>IF(Table2[[#This Row],[NO. KK]]=B90,"ANGGOTA KELUARGA","KEPALA KELUARGA")</f>
        <v>KEPALA KELUARGA</v>
      </c>
      <c r="E91" s="14" t="s">
        <v>282</v>
      </c>
      <c r="F91" s="11" t="s">
        <v>16</v>
      </c>
      <c r="G91" s="11" t="s">
        <v>30</v>
      </c>
      <c r="H91" s="16" t="str">
        <f t="shared" si="26"/>
        <v>08/06/62</v>
      </c>
      <c r="I91" s="11">
        <f t="shared" ca="1" si="18"/>
        <v>60</v>
      </c>
      <c r="J9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91" s="11" t="s">
        <v>18</v>
      </c>
      <c r="L91" s="11" t="s">
        <v>32</v>
      </c>
      <c r="M91" s="32" t="s">
        <v>283</v>
      </c>
      <c r="N91" s="19"/>
    </row>
    <row r="92" spans="1:14">
      <c r="A92" s="255">
        <v>1</v>
      </c>
      <c r="B92" s="25" t="s">
        <v>280</v>
      </c>
      <c r="C92" s="13" t="s">
        <v>284</v>
      </c>
      <c r="D92" s="277" t="str">
        <f>IF(Table2[[#This Row],[NO. KK]]=B91,"ANGGOTA KELUARGA","KEPALA KELUARGA")</f>
        <v>ANGGOTA KELUARGA</v>
      </c>
      <c r="E92" s="28" t="s">
        <v>285</v>
      </c>
      <c r="F92" s="24" t="s">
        <v>23</v>
      </c>
      <c r="G92" s="11" t="s">
        <v>286</v>
      </c>
      <c r="H92" s="16" t="str">
        <f t="shared" si="25"/>
        <v>24/04/73</v>
      </c>
      <c r="I92" s="11">
        <f t="shared" ca="1" si="18"/>
        <v>49</v>
      </c>
      <c r="J9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92" s="11" t="s">
        <v>31</v>
      </c>
      <c r="L92" s="11" t="s">
        <v>32</v>
      </c>
      <c r="M92" s="32"/>
      <c r="N92" s="19"/>
    </row>
    <row r="93" spans="1:14">
      <c r="A93" s="255">
        <v>1</v>
      </c>
      <c r="B93" s="25" t="s">
        <v>280</v>
      </c>
      <c r="C93" s="13" t="s">
        <v>287</v>
      </c>
      <c r="D93" s="277" t="str">
        <f>IF(Table2[[#This Row],[NO. KK]]=B92,"ANGGOTA KELUARGA","KEPALA KELUARGA")</f>
        <v>ANGGOTA KELUARGA</v>
      </c>
      <c r="E93" s="28" t="s">
        <v>288</v>
      </c>
      <c r="F93" s="24" t="s">
        <v>23</v>
      </c>
      <c r="G93" s="11" t="s">
        <v>30</v>
      </c>
      <c r="H93" s="16" t="str">
        <f t="shared" si="25"/>
        <v>22/03/00</v>
      </c>
      <c r="I93" s="11">
        <f t="shared" ca="1" si="18"/>
        <v>22</v>
      </c>
      <c r="J9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93" s="11" t="s">
        <v>18</v>
      </c>
      <c r="L93" s="20" t="s">
        <v>69</v>
      </c>
      <c r="M93" s="32"/>
      <c r="N93" s="19"/>
    </row>
    <row r="94" spans="1:14">
      <c r="A94" s="255">
        <v>1</v>
      </c>
      <c r="B94" s="25" t="s">
        <v>280</v>
      </c>
      <c r="C94" s="13" t="s">
        <v>289</v>
      </c>
      <c r="D94" s="277" t="str">
        <f>IF(Table2[[#This Row],[NO. KK]]=B93,"ANGGOTA KELUARGA","KEPALA KELUARGA")</f>
        <v>ANGGOTA KELUARGA</v>
      </c>
      <c r="E94" s="28" t="s">
        <v>290</v>
      </c>
      <c r="F94" s="11" t="s">
        <v>16</v>
      </c>
      <c r="G94" s="11" t="s">
        <v>30</v>
      </c>
      <c r="H94" s="16" t="str">
        <f t="shared" si="26"/>
        <v>30/01/03</v>
      </c>
      <c r="I94" s="11">
        <f t="shared" ca="1" si="18"/>
        <v>19</v>
      </c>
      <c r="J9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94" s="11" t="s">
        <v>18</v>
      </c>
      <c r="L94" s="20" t="s">
        <v>69</v>
      </c>
      <c r="M94" s="32"/>
      <c r="N94" s="19"/>
    </row>
    <row r="95" spans="1:14">
      <c r="A95" s="255">
        <v>1</v>
      </c>
      <c r="B95" s="25" t="s">
        <v>280</v>
      </c>
      <c r="C95" s="13" t="s">
        <v>291</v>
      </c>
      <c r="D95" s="277" t="str">
        <f>IF(Table2[[#This Row],[NO. KK]]=B94,"ANGGOTA KELUARGA","KEPALA KELUARGA")</f>
        <v>ANGGOTA KELUARGA</v>
      </c>
      <c r="E95" s="28" t="s">
        <v>292</v>
      </c>
      <c r="F95" s="24" t="s">
        <v>23</v>
      </c>
      <c r="G95" s="11" t="s">
        <v>30</v>
      </c>
      <c r="H95" s="16" t="str">
        <f t="shared" ref="H95:H99" si="27">MID(C95,7,2)-40&amp;"/"&amp;MID(C95,9,2)&amp;"/"&amp;MID(C95,11,2)</f>
        <v>5/08/07</v>
      </c>
      <c r="I95" s="11">
        <f t="shared" ca="1" si="18"/>
        <v>15</v>
      </c>
      <c r="J9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95" s="17" t="s">
        <v>31</v>
      </c>
      <c r="L95" s="20" t="s">
        <v>69</v>
      </c>
      <c r="M95" s="32"/>
      <c r="N95" s="19"/>
    </row>
    <row r="96" spans="1:14">
      <c r="A96" s="255">
        <v>1</v>
      </c>
      <c r="B96" s="25" t="s">
        <v>280</v>
      </c>
      <c r="C96" s="13" t="s">
        <v>293</v>
      </c>
      <c r="D96" s="277" t="str">
        <f>IF(Table2[[#This Row],[NO. KK]]=B95,"ANGGOTA KELUARGA","KEPALA KELUARGA")</f>
        <v>ANGGOTA KELUARGA</v>
      </c>
      <c r="E96" s="28" t="s">
        <v>294</v>
      </c>
      <c r="F96" s="24" t="s">
        <v>23</v>
      </c>
      <c r="G96" s="11" t="s">
        <v>30</v>
      </c>
      <c r="H96" s="16" t="str">
        <f t="shared" si="27"/>
        <v>5/03/10</v>
      </c>
      <c r="I96" s="11">
        <f t="shared" ca="1" si="18"/>
        <v>12</v>
      </c>
      <c r="J9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96" s="20" t="s">
        <v>47</v>
      </c>
      <c r="L96" s="20" t="s">
        <v>69</v>
      </c>
      <c r="M96" s="32"/>
      <c r="N96" s="19"/>
    </row>
    <row r="97" spans="1:14">
      <c r="A97" s="255">
        <v>1</v>
      </c>
      <c r="B97" s="25" t="s">
        <v>295</v>
      </c>
      <c r="C97" s="13" t="s">
        <v>296</v>
      </c>
      <c r="D97" s="277" t="str">
        <f>IF(Table2[[#This Row],[NO. KK]]=B96,"ANGGOTA KELUARGA","KEPALA KELUARGA")</f>
        <v>KEPALA KELUARGA</v>
      </c>
      <c r="E97" s="14" t="s">
        <v>297</v>
      </c>
      <c r="F97" s="11" t="s">
        <v>16</v>
      </c>
      <c r="G97" s="11" t="s">
        <v>30</v>
      </c>
      <c r="H97" s="16" t="str">
        <f t="shared" ref="H97:H100" si="28">MID(C97,7,2)&amp;"/"&amp;MID(C97,9,2)&amp;"/"&amp;MID(C97,11,2)</f>
        <v>18/01/65</v>
      </c>
      <c r="I97" s="11">
        <f t="shared" ca="1" si="18"/>
        <v>57</v>
      </c>
      <c r="J9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97" s="11" t="s">
        <v>72</v>
      </c>
      <c r="L97" s="11" t="s">
        <v>39</v>
      </c>
      <c r="M97" s="32" t="s">
        <v>40</v>
      </c>
      <c r="N97" s="19"/>
    </row>
    <row r="98" spans="1:14">
      <c r="A98" s="255">
        <v>1</v>
      </c>
      <c r="B98" s="25" t="s">
        <v>295</v>
      </c>
      <c r="C98" s="13" t="s">
        <v>298</v>
      </c>
      <c r="D98" s="277" t="str">
        <f>IF(Table2[[#This Row],[NO. KK]]=B97,"ANGGOTA KELUARGA","KEPALA KELUARGA")</f>
        <v>ANGGOTA KELUARGA</v>
      </c>
      <c r="E98" s="28" t="s">
        <v>299</v>
      </c>
      <c r="F98" s="11" t="s">
        <v>16</v>
      </c>
      <c r="G98" s="11" t="s">
        <v>98</v>
      </c>
      <c r="H98" s="16" t="str">
        <f t="shared" si="28"/>
        <v>10/07/92</v>
      </c>
      <c r="I98" s="11">
        <f t="shared" ca="1" si="18"/>
        <v>30</v>
      </c>
      <c r="J9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98" s="11" t="s">
        <v>18</v>
      </c>
      <c r="L98" s="11" t="s">
        <v>66</v>
      </c>
      <c r="M98" s="32"/>
      <c r="N98" s="19"/>
    </row>
    <row r="99" spans="1:14">
      <c r="A99" s="255">
        <v>1</v>
      </c>
      <c r="B99" s="25" t="s">
        <v>300</v>
      </c>
      <c r="C99" s="13" t="s">
        <v>301</v>
      </c>
      <c r="D99" s="277" t="str">
        <f>IF(Table2[[#This Row],[NO. KK]]=B98,"ANGGOTA KELUARGA","KEPALA KELUARGA")</f>
        <v>KEPALA KELUARGA</v>
      </c>
      <c r="E99" s="14" t="s">
        <v>302</v>
      </c>
      <c r="F99" s="24" t="s">
        <v>23</v>
      </c>
      <c r="G99" s="11" t="s">
        <v>30</v>
      </c>
      <c r="H99" s="16" t="str">
        <f t="shared" si="27"/>
        <v>12/12/59</v>
      </c>
      <c r="I99" s="11">
        <f t="shared" ca="1" si="18"/>
        <v>63</v>
      </c>
      <c r="J9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99" s="11" t="s">
        <v>72</v>
      </c>
      <c r="L99" s="11" t="s">
        <v>39</v>
      </c>
      <c r="M99" s="32" t="s">
        <v>303</v>
      </c>
      <c r="N99" s="19"/>
    </row>
    <row r="100" spans="1:14">
      <c r="A100" s="255">
        <v>1</v>
      </c>
      <c r="B100" s="25" t="s">
        <v>300</v>
      </c>
      <c r="C100" s="13" t="s">
        <v>304</v>
      </c>
      <c r="D100" s="277" t="str">
        <f>IF(Table2[[#This Row],[NO. KK]]=B99,"ANGGOTA KELUARGA","KEPALA KELUARGA")</f>
        <v>ANGGOTA KELUARGA</v>
      </c>
      <c r="E100" s="28" t="s">
        <v>305</v>
      </c>
      <c r="F100" s="11" t="s">
        <v>16</v>
      </c>
      <c r="G100" s="11" t="s">
        <v>30</v>
      </c>
      <c r="H100" s="16" t="str">
        <f t="shared" si="28"/>
        <v>19/08/95</v>
      </c>
      <c r="I100" s="11">
        <f t="shared" ca="1" si="18"/>
        <v>27</v>
      </c>
      <c r="J10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00" s="11" t="s">
        <v>18</v>
      </c>
      <c r="L100" s="11" t="s">
        <v>39</v>
      </c>
      <c r="M100" s="32"/>
      <c r="N100" s="19"/>
    </row>
    <row r="101" spans="1:14">
      <c r="A101" s="255">
        <v>1</v>
      </c>
      <c r="B101" s="25" t="s">
        <v>300</v>
      </c>
      <c r="C101" s="13" t="s">
        <v>306</v>
      </c>
      <c r="D101" s="277" t="str">
        <f>IF(Table2[[#This Row],[NO. KK]]=B100,"ANGGOTA KELUARGA","KEPALA KELUARGA")</f>
        <v>ANGGOTA KELUARGA</v>
      </c>
      <c r="E101" s="28" t="s">
        <v>307</v>
      </c>
      <c r="F101" s="24" t="s">
        <v>23</v>
      </c>
      <c r="G101" s="11" t="s">
        <v>30</v>
      </c>
      <c r="H101" s="16" t="str">
        <f t="shared" ref="H101:H104" si="29">MID(C101,7,2)-40&amp;"/"&amp;MID(C101,9,2)&amp;"/"&amp;MID(C101,11,2)</f>
        <v>13/04/00</v>
      </c>
      <c r="I101" s="11">
        <f t="shared" ca="1" si="18"/>
        <v>22</v>
      </c>
      <c r="J10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01" s="11" t="s">
        <v>18</v>
      </c>
      <c r="L101" s="11" t="s">
        <v>308</v>
      </c>
      <c r="M101" s="32"/>
      <c r="N101" s="19"/>
    </row>
    <row r="102" spans="1:14">
      <c r="A102" s="255">
        <v>1</v>
      </c>
      <c r="B102" s="25" t="s">
        <v>309</v>
      </c>
      <c r="C102" s="13" t="s">
        <v>310</v>
      </c>
      <c r="D102" s="277" t="str">
        <f>IF(Table2[[#This Row],[NO. KK]]=B101,"ANGGOTA KELUARGA","KEPALA KELUARGA")</f>
        <v>KEPALA KELUARGA</v>
      </c>
      <c r="E102" s="14" t="s">
        <v>311</v>
      </c>
      <c r="F102" s="24" t="s">
        <v>23</v>
      </c>
      <c r="G102" s="11" t="s">
        <v>98</v>
      </c>
      <c r="H102" s="16" t="str">
        <f t="shared" si="29"/>
        <v>22/09/42</v>
      </c>
      <c r="I102" s="11">
        <f t="shared" ca="1" si="18"/>
        <v>80</v>
      </c>
      <c r="J10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102" s="11" t="s">
        <v>72</v>
      </c>
      <c r="L102" s="17" t="s">
        <v>44</v>
      </c>
      <c r="M102" s="32"/>
      <c r="N102" s="19"/>
    </row>
    <row r="103" spans="1:14">
      <c r="A103" s="255">
        <v>1</v>
      </c>
      <c r="B103" s="25" t="s">
        <v>312</v>
      </c>
      <c r="C103" s="13" t="s">
        <v>313</v>
      </c>
      <c r="D103" s="277" t="str">
        <f>IF(Table2[[#This Row],[NO. KK]]=B102,"ANGGOTA KELUARGA","KEPALA KELUARGA")</f>
        <v>KEPALA KELUARGA</v>
      </c>
      <c r="E103" s="14" t="s">
        <v>314</v>
      </c>
      <c r="F103" s="11" t="s">
        <v>16</v>
      </c>
      <c r="G103" s="11" t="s">
        <v>30</v>
      </c>
      <c r="H103" s="16" t="str">
        <f t="shared" ref="H103:H107" si="30">MID(C103,7,2)&amp;"/"&amp;MID(C103,9,2)&amp;"/"&amp;MID(C103,11,2)</f>
        <v>11/10/76</v>
      </c>
      <c r="I103" s="11">
        <f t="shared" ca="1" si="18"/>
        <v>46</v>
      </c>
      <c r="J10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103" s="11" t="s">
        <v>31</v>
      </c>
      <c r="L103" s="11" t="s">
        <v>39</v>
      </c>
      <c r="M103" s="32" t="s">
        <v>315</v>
      </c>
      <c r="N103" s="19">
        <v>11</v>
      </c>
    </row>
    <row r="104" spans="1:14">
      <c r="A104" s="255">
        <v>1</v>
      </c>
      <c r="B104" s="25" t="s">
        <v>312</v>
      </c>
      <c r="C104" s="13" t="s">
        <v>316</v>
      </c>
      <c r="D104" s="277" t="str">
        <f>IF(Table2[[#This Row],[NO. KK]]=B103,"ANGGOTA KELUARGA","KEPALA KELUARGA")</f>
        <v>ANGGOTA KELUARGA</v>
      </c>
      <c r="E104" s="28" t="s">
        <v>317</v>
      </c>
      <c r="F104" s="24" t="s">
        <v>23</v>
      </c>
      <c r="G104" s="48" t="s">
        <v>318</v>
      </c>
      <c r="H104" s="16" t="str">
        <f t="shared" si="29"/>
        <v>10/10/84</v>
      </c>
      <c r="I104" s="11">
        <f t="shared" ca="1" si="18"/>
        <v>38</v>
      </c>
      <c r="J10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104" s="11" t="s">
        <v>31</v>
      </c>
      <c r="L104" s="11" t="s">
        <v>39</v>
      </c>
      <c r="M104" s="32"/>
      <c r="N104" s="19"/>
    </row>
    <row r="105" spans="1:14">
      <c r="A105" s="255">
        <v>1</v>
      </c>
      <c r="B105" s="25" t="s">
        <v>312</v>
      </c>
      <c r="C105" s="13" t="s">
        <v>319</v>
      </c>
      <c r="D105" s="277" t="str">
        <f>IF(Table2[[#This Row],[NO. KK]]=B104,"ANGGOTA KELUARGA","KEPALA KELUARGA")</f>
        <v>ANGGOTA KELUARGA</v>
      </c>
      <c r="E105" s="28" t="s">
        <v>320</v>
      </c>
      <c r="F105" s="11" t="s">
        <v>16</v>
      </c>
      <c r="G105" s="11" t="s">
        <v>30</v>
      </c>
      <c r="H105" s="16" t="str">
        <f t="shared" si="30"/>
        <v>01/04/06</v>
      </c>
      <c r="I105" s="11">
        <f t="shared" ca="1" si="18"/>
        <v>16</v>
      </c>
      <c r="J10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05" s="11" t="s">
        <v>72</v>
      </c>
      <c r="L105" s="20" t="s">
        <v>69</v>
      </c>
      <c r="M105" s="32"/>
      <c r="N105" s="19"/>
    </row>
    <row r="106" spans="1:14">
      <c r="A106" s="255">
        <v>1</v>
      </c>
      <c r="B106" s="25" t="s">
        <v>312</v>
      </c>
      <c r="C106" s="13" t="s">
        <v>321</v>
      </c>
      <c r="D106" s="277" t="str">
        <f>IF(Table2[[#This Row],[NO. KK]]=B105,"ANGGOTA KELUARGA","KEPALA KELUARGA")</f>
        <v>ANGGOTA KELUARGA</v>
      </c>
      <c r="E106" s="28" t="s">
        <v>322</v>
      </c>
      <c r="F106" s="11" t="s">
        <v>16</v>
      </c>
      <c r="G106" s="11" t="s">
        <v>30</v>
      </c>
      <c r="H106" s="16" t="str">
        <f t="shared" si="30"/>
        <v>08/02/08</v>
      </c>
      <c r="I106" s="11">
        <f t="shared" ca="1" si="18"/>
        <v>14</v>
      </c>
      <c r="J10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06" s="11" t="s">
        <v>72</v>
      </c>
      <c r="L106" s="20" t="s">
        <v>69</v>
      </c>
      <c r="M106" s="32"/>
      <c r="N106" s="19"/>
    </row>
    <row r="107" spans="1:14">
      <c r="A107" s="255">
        <v>1</v>
      </c>
      <c r="B107" s="25" t="s">
        <v>312</v>
      </c>
      <c r="C107" s="13" t="s">
        <v>323</v>
      </c>
      <c r="D107" s="277" t="str">
        <f>IF(Table2[[#This Row],[NO. KK]]=B106,"ANGGOTA KELUARGA","KEPALA KELUARGA")</f>
        <v>ANGGOTA KELUARGA</v>
      </c>
      <c r="E107" s="28" t="s">
        <v>324</v>
      </c>
      <c r="F107" s="11" t="s">
        <v>16</v>
      </c>
      <c r="G107" s="11" t="s">
        <v>98</v>
      </c>
      <c r="H107" s="16" t="str">
        <f t="shared" si="30"/>
        <v>22/08/13</v>
      </c>
      <c r="I107" s="11">
        <f t="shared" ca="1" si="18"/>
        <v>9</v>
      </c>
      <c r="J10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07" s="20" t="s">
        <v>47</v>
      </c>
      <c r="L107" s="20" t="s">
        <v>69</v>
      </c>
      <c r="M107" s="32"/>
      <c r="N107" s="19"/>
    </row>
    <row r="108" spans="1:14">
      <c r="A108" s="255">
        <v>1</v>
      </c>
      <c r="B108" s="25" t="s">
        <v>325</v>
      </c>
      <c r="C108" s="13" t="s">
        <v>326</v>
      </c>
      <c r="D108" s="277" t="str">
        <f>IF(Table2[[#This Row],[NO. KK]]=B107,"ANGGOTA KELUARGA","KEPALA KELUARGA")</f>
        <v>KEPALA KELUARGA</v>
      </c>
      <c r="E108" s="14" t="s">
        <v>327</v>
      </c>
      <c r="F108" s="24" t="s">
        <v>23</v>
      </c>
      <c r="G108" s="11" t="s">
        <v>30</v>
      </c>
      <c r="H108" s="16" t="str">
        <f t="shared" ref="H108:H113" si="31">MID(C108,7,2)-40&amp;"/"&amp;MID(C108,9,2)&amp;"/"&amp;MID(C108,11,2)</f>
        <v>1/01/51</v>
      </c>
      <c r="I108" s="11">
        <f t="shared" ca="1" si="18"/>
        <v>71</v>
      </c>
      <c r="J10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108" s="11" t="s">
        <v>72</v>
      </c>
      <c r="L108" s="11" t="s">
        <v>32</v>
      </c>
      <c r="M108" s="32" t="s">
        <v>40</v>
      </c>
      <c r="N108" s="19"/>
    </row>
    <row r="109" spans="1:14">
      <c r="A109" s="255">
        <v>1</v>
      </c>
      <c r="B109" s="25" t="s">
        <v>328</v>
      </c>
      <c r="C109" s="13" t="s">
        <v>329</v>
      </c>
      <c r="D109" s="277" t="str">
        <f>IF(Table2[[#This Row],[NO. KK]]=B108,"ANGGOTA KELUARGA","KEPALA KELUARGA")</f>
        <v>KEPALA KELUARGA</v>
      </c>
      <c r="E109" s="14" t="s">
        <v>330</v>
      </c>
      <c r="F109" s="24" t="s">
        <v>23</v>
      </c>
      <c r="G109" s="11" t="s">
        <v>331</v>
      </c>
      <c r="H109" s="16" t="str">
        <f t="shared" si="31"/>
        <v>26/01/69</v>
      </c>
      <c r="I109" s="11">
        <f t="shared" ca="1" si="18"/>
        <v>53</v>
      </c>
      <c r="J10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09" s="11" t="s">
        <v>31</v>
      </c>
      <c r="L109" s="11" t="s">
        <v>32</v>
      </c>
      <c r="M109" s="32" t="s">
        <v>332</v>
      </c>
      <c r="N109" s="19"/>
    </row>
    <row r="110" spans="1:14">
      <c r="A110" s="255">
        <v>1</v>
      </c>
      <c r="B110" s="50" t="s">
        <v>328</v>
      </c>
      <c r="C110" s="51" t="s">
        <v>333</v>
      </c>
      <c r="D110" s="280" t="str">
        <f>IF(Table2[[#This Row],[NO. KK]]=B109,"ANGGOTA KELUARGA","KEPALA KELUARGA")</f>
        <v>ANGGOTA KELUARGA</v>
      </c>
      <c r="E110" s="52" t="s">
        <v>334</v>
      </c>
      <c r="F110" s="49" t="s">
        <v>16</v>
      </c>
      <c r="G110" s="49" t="s">
        <v>30</v>
      </c>
      <c r="H110" s="54" t="str">
        <f t="shared" ref="H110:H112" si="32">MID(C110,7,2)&amp;"/"&amp;MID(C110,9,2)&amp;"/"&amp;MID(C110,11,2)</f>
        <v>12/02/90</v>
      </c>
      <c r="I110" s="49">
        <f t="shared" ca="1" si="18"/>
        <v>32</v>
      </c>
      <c r="J110" s="54"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10" s="49" t="s">
        <v>18</v>
      </c>
      <c r="L110" s="49" t="s">
        <v>66</v>
      </c>
      <c r="M110" s="55"/>
      <c r="N110" s="56"/>
    </row>
    <row r="111" spans="1:14">
      <c r="A111" s="255">
        <v>1</v>
      </c>
      <c r="B111" s="25" t="s">
        <v>328</v>
      </c>
      <c r="C111" s="13" t="s">
        <v>335</v>
      </c>
      <c r="D111" s="277" t="str">
        <f>IF(Table2[[#This Row],[NO. KK]]=B110,"ANGGOTA KELUARGA","KEPALA KELUARGA")</f>
        <v>ANGGOTA KELUARGA</v>
      </c>
      <c r="E111" s="28" t="s">
        <v>336</v>
      </c>
      <c r="F111" s="11" t="s">
        <v>16</v>
      </c>
      <c r="G111" s="11" t="s">
        <v>30</v>
      </c>
      <c r="H111" s="16" t="str">
        <f t="shared" si="32"/>
        <v>28/05/96</v>
      </c>
      <c r="I111" s="11">
        <f t="shared" ca="1" si="18"/>
        <v>26</v>
      </c>
      <c r="J11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11" s="11" t="s">
        <v>18</v>
      </c>
      <c r="L111" s="11" t="s">
        <v>66</v>
      </c>
      <c r="M111" s="32"/>
      <c r="N111" s="19"/>
    </row>
    <row r="112" spans="1:14">
      <c r="A112" s="255">
        <v>1</v>
      </c>
      <c r="B112" s="25" t="s">
        <v>328</v>
      </c>
      <c r="C112" s="13" t="s">
        <v>337</v>
      </c>
      <c r="D112" s="277" t="str">
        <f>IF(Table2[[#This Row],[NO. KK]]=B111,"ANGGOTA KELUARGA","KEPALA KELUARGA")</f>
        <v>ANGGOTA KELUARGA</v>
      </c>
      <c r="E112" s="28" t="s">
        <v>338</v>
      </c>
      <c r="F112" s="11" t="s">
        <v>16</v>
      </c>
      <c r="G112" s="11" t="s">
        <v>30</v>
      </c>
      <c r="H112" s="16" t="str">
        <f t="shared" si="32"/>
        <v>06/04/00</v>
      </c>
      <c r="I112" s="11">
        <f t="shared" ca="1" si="18"/>
        <v>22</v>
      </c>
      <c r="J11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12" s="11" t="s">
        <v>18</v>
      </c>
      <c r="L112" s="20" t="s">
        <v>69</v>
      </c>
      <c r="M112" s="32"/>
      <c r="N112" s="19"/>
    </row>
    <row r="113" spans="1:14">
      <c r="A113" s="255">
        <v>1</v>
      </c>
      <c r="B113" s="25" t="s">
        <v>328</v>
      </c>
      <c r="C113" s="13" t="s">
        <v>339</v>
      </c>
      <c r="D113" s="277" t="str">
        <f>IF(Table2[[#This Row],[NO. KK]]=B112,"ANGGOTA KELUARGA","KEPALA KELUARGA")</f>
        <v>ANGGOTA KELUARGA</v>
      </c>
      <c r="E113" s="28" t="s">
        <v>340</v>
      </c>
      <c r="F113" s="24" t="s">
        <v>23</v>
      </c>
      <c r="G113" s="11" t="s">
        <v>30</v>
      </c>
      <c r="H113" s="16" t="str">
        <f t="shared" si="31"/>
        <v>3/01/07</v>
      </c>
      <c r="I113" s="11">
        <f t="shared" ca="1" si="18"/>
        <v>15</v>
      </c>
      <c r="J11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13" s="17" t="s">
        <v>31</v>
      </c>
      <c r="L113" s="20" t="s">
        <v>69</v>
      </c>
      <c r="M113" s="32"/>
      <c r="N113" s="19"/>
    </row>
    <row r="114" spans="1:14">
      <c r="A114" s="255">
        <v>1</v>
      </c>
      <c r="B114" s="25" t="s">
        <v>341</v>
      </c>
      <c r="C114" s="13" t="s">
        <v>342</v>
      </c>
      <c r="D114" s="277" t="str">
        <f>IF(Table2[[#This Row],[NO. KK]]=B113,"ANGGOTA KELUARGA","KEPALA KELUARGA")</f>
        <v>KEPALA KELUARGA</v>
      </c>
      <c r="E114" s="14" t="s">
        <v>343</v>
      </c>
      <c r="F114" s="11" t="s">
        <v>16</v>
      </c>
      <c r="G114" s="11" t="s">
        <v>30</v>
      </c>
      <c r="H114" s="16" t="str">
        <f t="shared" ref="H114:H117" si="33">MID(C114,7,2)&amp;"/"&amp;MID(C114,9,2)&amp;"/"&amp;MID(C114,11,2)</f>
        <v>19/01/56</v>
      </c>
      <c r="I114" s="11">
        <f t="shared" ca="1" si="18"/>
        <v>66</v>
      </c>
      <c r="J11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114" s="11" t="s">
        <v>18</v>
      </c>
      <c r="L114" s="11" t="s">
        <v>32</v>
      </c>
      <c r="M114" s="32" t="s">
        <v>344</v>
      </c>
      <c r="N114" s="19"/>
    </row>
    <row r="115" spans="1:14">
      <c r="A115" s="255">
        <v>1</v>
      </c>
      <c r="B115" s="25" t="s">
        <v>341</v>
      </c>
      <c r="C115" s="13" t="s">
        <v>345</v>
      </c>
      <c r="D115" s="277" t="str">
        <f>IF(Table2[[#This Row],[NO. KK]]=B114,"ANGGOTA KELUARGA","KEPALA KELUARGA")</f>
        <v>ANGGOTA KELUARGA</v>
      </c>
      <c r="E115" s="28" t="s">
        <v>346</v>
      </c>
      <c r="F115" s="24" t="s">
        <v>23</v>
      </c>
      <c r="G115" s="11" t="s">
        <v>347</v>
      </c>
      <c r="H115" s="16" t="str">
        <f>MID(C115,7,2)-40&amp;"/"&amp;MID(C115,9,2)&amp;"/"&amp;MID(C115,11,2)</f>
        <v>18/09/75</v>
      </c>
      <c r="I115" s="11">
        <f t="shared" ca="1" si="18"/>
        <v>47</v>
      </c>
      <c r="J11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115" s="11" t="s">
        <v>18</v>
      </c>
      <c r="L115" s="11" t="s">
        <v>32</v>
      </c>
      <c r="M115" s="32"/>
      <c r="N115" s="19"/>
    </row>
    <row r="116" spans="1:14">
      <c r="A116" s="255">
        <v>1</v>
      </c>
      <c r="B116" s="25" t="s">
        <v>341</v>
      </c>
      <c r="C116" s="13" t="s">
        <v>348</v>
      </c>
      <c r="D116" s="277" t="str">
        <f>IF(Table2[[#This Row],[NO. KK]]=B115,"ANGGOTA KELUARGA","KEPALA KELUARGA")</f>
        <v>ANGGOTA KELUARGA</v>
      </c>
      <c r="E116" s="28" t="s">
        <v>349</v>
      </c>
      <c r="F116" s="11" t="s">
        <v>16</v>
      </c>
      <c r="G116" s="11" t="s">
        <v>65</v>
      </c>
      <c r="H116" s="16" t="str">
        <f t="shared" si="33"/>
        <v>09/10/00</v>
      </c>
      <c r="I116" s="11">
        <f t="shared" ca="1" si="18"/>
        <v>22</v>
      </c>
      <c r="J11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16" s="11" t="s">
        <v>18</v>
      </c>
      <c r="L116" s="11" t="s">
        <v>39</v>
      </c>
      <c r="M116" s="32"/>
      <c r="N116" s="19"/>
    </row>
    <row r="117" spans="1:14">
      <c r="A117" s="255">
        <v>1</v>
      </c>
      <c r="B117" s="25" t="s">
        <v>350</v>
      </c>
      <c r="C117" s="13" t="s">
        <v>351</v>
      </c>
      <c r="D117" s="277" t="str">
        <f>IF(Table2[[#This Row],[NO. KK]]=B116,"ANGGOTA KELUARGA","KEPALA KELUARGA")</f>
        <v>KEPALA KELUARGA</v>
      </c>
      <c r="E117" s="14" t="s">
        <v>352</v>
      </c>
      <c r="F117" s="11" t="s">
        <v>16</v>
      </c>
      <c r="G117" s="11" t="s">
        <v>30</v>
      </c>
      <c r="H117" s="16" t="str">
        <f t="shared" si="33"/>
        <v>03/04/62</v>
      </c>
      <c r="I117" s="11">
        <f t="shared" ca="1" si="18"/>
        <v>60</v>
      </c>
      <c r="J11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117" s="11" t="s">
        <v>31</v>
      </c>
      <c r="L117" s="11" t="s">
        <v>39</v>
      </c>
      <c r="M117" s="32" t="s">
        <v>40</v>
      </c>
      <c r="N117" s="19"/>
    </row>
    <row r="118" spans="1:14">
      <c r="A118" s="255">
        <v>1</v>
      </c>
      <c r="B118" s="57" t="s">
        <v>350</v>
      </c>
      <c r="C118" s="13" t="s">
        <v>353</v>
      </c>
      <c r="D118" s="277" t="str">
        <f>IF(Table2[[#This Row],[NO. KK]]=B117,"ANGGOTA KELUARGA","KEPALA KELUARGA")</f>
        <v>ANGGOTA KELUARGA</v>
      </c>
      <c r="E118" s="28" t="s">
        <v>354</v>
      </c>
      <c r="F118" s="24" t="s">
        <v>23</v>
      </c>
      <c r="G118" s="11" t="s">
        <v>331</v>
      </c>
      <c r="H118" s="16" t="str">
        <f t="shared" ref="H118:H124" si="34">MID(C118,7,2)-40&amp;"/"&amp;MID(C118,9,2)&amp;"/"&amp;MID(C118,11,2)</f>
        <v>10/10/64</v>
      </c>
      <c r="I118" s="11">
        <f t="shared" ca="1" si="18"/>
        <v>58</v>
      </c>
      <c r="J11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118" s="11" t="s">
        <v>31</v>
      </c>
      <c r="L118" s="11" t="s">
        <v>39</v>
      </c>
      <c r="M118" s="32"/>
      <c r="N118" s="19"/>
    </row>
    <row r="119" spans="1:14">
      <c r="A119" s="255">
        <v>1</v>
      </c>
      <c r="B119" s="57" t="s">
        <v>350</v>
      </c>
      <c r="C119" s="13" t="s">
        <v>355</v>
      </c>
      <c r="D119" s="277" t="str">
        <f>IF(Table2[[#This Row],[NO. KK]]=B118,"ANGGOTA KELUARGA","KEPALA KELUARGA")</f>
        <v>ANGGOTA KELUARGA</v>
      </c>
      <c r="E119" s="28" t="s">
        <v>356</v>
      </c>
      <c r="F119" s="11" t="s">
        <v>16</v>
      </c>
      <c r="G119" s="11" t="s">
        <v>98</v>
      </c>
      <c r="H119" s="16" t="str">
        <f t="shared" ref="H119:H121" si="35">MID(C119,7,2)&amp;"/"&amp;MID(C119,9,2)&amp;"/"&amp;MID(C119,11,2)</f>
        <v>27/11/92</v>
      </c>
      <c r="I119" s="11">
        <f t="shared" ca="1" si="18"/>
        <v>30</v>
      </c>
      <c r="J11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19" s="11" t="s">
        <v>18</v>
      </c>
      <c r="L119" s="11" t="s">
        <v>39</v>
      </c>
      <c r="M119" s="32"/>
      <c r="N119" s="19"/>
    </row>
    <row r="120" spans="1:14">
      <c r="A120" s="255">
        <v>1</v>
      </c>
      <c r="B120" s="57" t="s">
        <v>350</v>
      </c>
      <c r="C120" s="13" t="s">
        <v>357</v>
      </c>
      <c r="D120" s="277" t="str">
        <f>IF(Table2[[#This Row],[NO. KK]]=B119,"ANGGOTA KELUARGA","KEPALA KELUARGA")</f>
        <v>ANGGOTA KELUARGA</v>
      </c>
      <c r="E120" s="28" t="s">
        <v>358</v>
      </c>
      <c r="F120" s="11" t="s">
        <v>16</v>
      </c>
      <c r="G120" s="11" t="s">
        <v>98</v>
      </c>
      <c r="H120" s="16" t="str">
        <f t="shared" si="35"/>
        <v>19/08/94</v>
      </c>
      <c r="I120" s="11">
        <f t="shared" ca="1" si="18"/>
        <v>28</v>
      </c>
      <c r="J12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20" s="11" t="s">
        <v>18</v>
      </c>
      <c r="L120" s="11" t="s">
        <v>39</v>
      </c>
      <c r="M120" s="32"/>
      <c r="N120" s="19"/>
    </row>
    <row r="121" spans="1:14">
      <c r="A121" s="255">
        <v>1</v>
      </c>
      <c r="B121" s="25" t="s">
        <v>359</v>
      </c>
      <c r="C121" s="13" t="s">
        <v>360</v>
      </c>
      <c r="D121" s="277" t="str">
        <f>IF(Table2[[#This Row],[NO. KK]]=B120,"ANGGOTA KELUARGA","KEPALA KELUARGA")</f>
        <v>KEPALA KELUARGA</v>
      </c>
      <c r="E121" s="14" t="s">
        <v>361</v>
      </c>
      <c r="F121" s="11" t="s">
        <v>16</v>
      </c>
      <c r="G121" s="11" t="s">
        <v>30</v>
      </c>
      <c r="H121" s="16" t="str">
        <f t="shared" si="35"/>
        <v>05/11/89</v>
      </c>
      <c r="I121" s="11">
        <f t="shared" ca="1" si="18"/>
        <v>33</v>
      </c>
      <c r="J12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21" s="11" t="s">
        <v>31</v>
      </c>
      <c r="L121" s="11" t="s">
        <v>39</v>
      </c>
      <c r="M121" s="32" t="s">
        <v>362</v>
      </c>
      <c r="N121" s="19"/>
    </row>
    <row r="122" spans="1:14">
      <c r="A122" s="255">
        <v>1</v>
      </c>
      <c r="B122" s="57" t="s">
        <v>359</v>
      </c>
      <c r="C122" s="13" t="s">
        <v>363</v>
      </c>
      <c r="D122" s="277" t="str">
        <f>IF(Table2[[#This Row],[NO. KK]]=B121,"ANGGOTA KELUARGA","KEPALA KELUARGA")</f>
        <v>ANGGOTA KELUARGA</v>
      </c>
      <c r="E122" s="28" t="s">
        <v>364</v>
      </c>
      <c r="F122" s="24" t="s">
        <v>23</v>
      </c>
      <c r="G122" s="11" t="s">
        <v>30</v>
      </c>
      <c r="H122" s="16" t="str">
        <f t="shared" si="34"/>
        <v>4/08/92</v>
      </c>
      <c r="I122" s="11">
        <f t="shared" ca="1" si="18"/>
        <v>30</v>
      </c>
      <c r="J12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22" s="11" t="s">
        <v>18</v>
      </c>
      <c r="L122" s="11" t="s">
        <v>39</v>
      </c>
      <c r="M122" s="32"/>
      <c r="N122" s="19"/>
    </row>
    <row r="123" spans="1:14">
      <c r="A123" s="255">
        <v>1</v>
      </c>
      <c r="B123" s="57" t="s">
        <v>359</v>
      </c>
      <c r="C123" s="13" t="s">
        <v>365</v>
      </c>
      <c r="D123" s="277" t="str">
        <f>IF(Table2[[#This Row],[NO. KK]]=B122,"ANGGOTA KELUARGA","KEPALA KELUARGA")</f>
        <v>ANGGOTA KELUARGA</v>
      </c>
      <c r="E123" s="28" t="s">
        <v>366</v>
      </c>
      <c r="F123" s="24" t="s">
        <v>23</v>
      </c>
      <c r="G123" s="11" t="s">
        <v>30</v>
      </c>
      <c r="H123" s="16" t="str">
        <f t="shared" si="34"/>
        <v>27/10/11</v>
      </c>
      <c r="I123" s="11">
        <f t="shared" ca="1" si="18"/>
        <v>11</v>
      </c>
      <c r="J12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23" s="20" t="s">
        <v>47</v>
      </c>
      <c r="L123" s="20" t="s">
        <v>69</v>
      </c>
      <c r="M123" s="32"/>
      <c r="N123" s="19"/>
    </row>
    <row r="124" spans="1:14">
      <c r="A124" s="255">
        <v>1</v>
      </c>
      <c r="B124" s="57" t="s">
        <v>359</v>
      </c>
      <c r="C124" s="13" t="s">
        <v>367</v>
      </c>
      <c r="D124" s="277" t="str">
        <f>IF(Table2[[#This Row],[NO. KK]]=B123,"ANGGOTA KELUARGA","KEPALA KELUARGA")</f>
        <v>ANGGOTA KELUARGA</v>
      </c>
      <c r="E124" s="28" t="s">
        <v>368</v>
      </c>
      <c r="F124" s="24" t="s">
        <v>23</v>
      </c>
      <c r="G124" s="11" t="s">
        <v>30</v>
      </c>
      <c r="H124" s="16" t="str">
        <f t="shared" si="34"/>
        <v>17/03/15</v>
      </c>
      <c r="I124" s="11">
        <f t="shared" ca="1" si="18"/>
        <v>7</v>
      </c>
      <c r="J12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24" s="20" t="s">
        <v>47</v>
      </c>
      <c r="L124" s="11" t="s">
        <v>48</v>
      </c>
      <c r="M124" s="32"/>
      <c r="N124" s="19"/>
    </row>
    <row r="125" spans="1:14">
      <c r="A125" s="255">
        <v>1</v>
      </c>
      <c r="B125" s="57" t="s">
        <v>359</v>
      </c>
      <c r="C125" s="58" t="s">
        <v>369</v>
      </c>
      <c r="D125" s="281" t="str">
        <f>IF(Table2[[#This Row],[NO. KK]]=B124,"ANGGOTA KELUARGA","KEPALA KELUARGA")</f>
        <v>ANGGOTA KELUARGA</v>
      </c>
      <c r="E125" s="28" t="s">
        <v>370</v>
      </c>
      <c r="F125" s="11" t="s">
        <v>16</v>
      </c>
      <c r="G125" s="11" t="s">
        <v>30</v>
      </c>
      <c r="H125" s="16" t="str">
        <f t="shared" ref="H125:H129" si="36">MID(C125,7,2)&amp;"/"&amp;MID(C125,9,2)&amp;"/"&amp;MID(C125,11,2)</f>
        <v>08/11/16</v>
      </c>
      <c r="I125" s="11">
        <f t="shared" ca="1" si="18"/>
        <v>6</v>
      </c>
      <c r="J12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25" s="31" t="s">
        <v>55</v>
      </c>
      <c r="L125" s="11" t="s">
        <v>48</v>
      </c>
      <c r="M125" s="32"/>
      <c r="N125" s="19"/>
    </row>
    <row r="126" spans="1:14">
      <c r="A126" s="255">
        <v>1</v>
      </c>
      <c r="B126" s="25" t="s">
        <v>371</v>
      </c>
      <c r="C126" s="13" t="s">
        <v>372</v>
      </c>
      <c r="D126" s="277" t="str">
        <f>IF(Table2[[#This Row],[NO. KK]]=B125,"ANGGOTA KELUARGA","KEPALA KELUARGA")</f>
        <v>KEPALA KELUARGA</v>
      </c>
      <c r="E126" s="14" t="s">
        <v>373</v>
      </c>
      <c r="F126" s="24" t="s">
        <v>23</v>
      </c>
      <c r="G126" s="11" t="s">
        <v>374</v>
      </c>
      <c r="H126" s="16" t="str">
        <f t="shared" ref="H126:H130" si="37">MID(C126,7,2)-40&amp;"/"&amp;MID(C126,9,2)&amp;"/"&amp;MID(C126,11,2)</f>
        <v>8/01/54</v>
      </c>
      <c r="I126" s="11">
        <f t="shared" ca="1" si="18"/>
        <v>68</v>
      </c>
      <c r="J12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126" s="11" t="s">
        <v>72</v>
      </c>
      <c r="L126" s="11" t="s">
        <v>32</v>
      </c>
      <c r="M126" s="32"/>
      <c r="N126" s="19"/>
    </row>
    <row r="127" spans="1:14">
      <c r="A127" s="255">
        <v>1</v>
      </c>
      <c r="B127" s="25" t="s">
        <v>375</v>
      </c>
      <c r="C127" s="13" t="s">
        <v>376</v>
      </c>
      <c r="D127" s="277" t="str">
        <f>IF(Table2[[#This Row],[NO. KK]]=B126,"ANGGOTA KELUARGA","KEPALA KELUARGA")</f>
        <v>KEPALA KELUARGA</v>
      </c>
      <c r="E127" s="59" t="s">
        <v>377</v>
      </c>
      <c r="F127" s="11" t="s">
        <v>16</v>
      </c>
      <c r="G127" s="11" t="s">
        <v>378</v>
      </c>
      <c r="H127" s="16" t="str">
        <f t="shared" si="36"/>
        <v>27/03/87</v>
      </c>
      <c r="I127" s="11">
        <f t="shared" ca="1" si="18"/>
        <v>35</v>
      </c>
      <c r="J12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127" s="11" t="s">
        <v>18</v>
      </c>
      <c r="L127" s="11" t="s">
        <v>39</v>
      </c>
      <c r="M127" s="32" t="s">
        <v>379</v>
      </c>
      <c r="N127" s="19"/>
    </row>
    <row r="128" spans="1:14">
      <c r="A128" s="255">
        <v>1</v>
      </c>
      <c r="B128" s="25" t="s">
        <v>375</v>
      </c>
      <c r="C128" s="13" t="s">
        <v>380</v>
      </c>
      <c r="D128" s="277" t="str">
        <f>IF(Table2[[#This Row],[NO. KK]]=B127,"ANGGOTA KELUARGA","KEPALA KELUARGA")</f>
        <v>ANGGOTA KELUARGA</v>
      </c>
      <c r="E128" s="28" t="s">
        <v>381</v>
      </c>
      <c r="F128" s="24" t="s">
        <v>23</v>
      </c>
      <c r="G128" s="11" t="s">
        <v>30</v>
      </c>
      <c r="H128" s="16" t="str">
        <f t="shared" si="37"/>
        <v>11/02/89</v>
      </c>
      <c r="I128" s="11">
        <f t="shared" ca="1" si="18"/>
        <v>33</v>
      </c>
      <c r="J12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28" s="11" t="s">
        <v>25</v>
      </c>
      <c r="L128" s="11" t="s">
        <v>39</v>
      </c>
      <c r="M128" s="32"/>
      <c r="N128" s="19"/>
    </row>
    <row r="129" spans="1:14">
      <c r="A129" s="255">
        <v>1</v>
      </c>
      <c r="B129" s="25" t="s">
        <v>382</v>
      </c>
      <c r="C129" s="13" t="s">
        <v>383</v>
      </c>
      <c r="D129" s="277" t="str">
        <f>IF(Table2[[#This Row],[NO. KK]]=B128,"ANGGOTA KELUARGA","KEPALA KELUARGA")</f>
        <v>KEPALA KELUARGA</v>
      </c>
      <c r="E129" s="14" t="s">
        <v>384</v>
      </c>
      <c r="F129" s="11" t="s">
        <v>16</v>
      </c>
      <c r="G129" s="11" t="s">
        <v>98</v>
      </c>
      <c r="H129" s="16" t="str">
        <f t="shared" si="36"/>
        <v>25/05/55</v>
      </c>
      <c r="I129" s="11">
        <f t="shared" ca="1" si="18"/>
        <v>67</v>
      </c>
      <c r="J12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129" s="11" t="s">
        <v>31</v>
      </c>
      <c r="L129" s="11" t="s">
        <v>39</v>
      </c>
      <c r="M129" s="32"/>
      <c r="N129" s="19" t="s">
        <v>20</v>
      </c>
    </row>
    <row r="130" spans="1:14">
      <c r="A130" s="255">
        <v>1</v>
      </c>
      <c r="B130" s="25" t="s">
        <v>382</v>
      </c>
      <c r="C130" s="13" t="s">
        <v>385</v>
      </c>
      <c r="D130" s="277" t="str">
        <f>IF(Table2[[#This Row],[NO. KK]]=B129,"ANGGOTA KELUARGA","KEPALA KELUARGA")</f>
        <v>ANGGOTA KELUARGA</v>
      </c>
      <c r="E130" s="28" t="s">
        <v>386</v>
      </c>
      <c r="F130" s="24" t="s">
        <v>23</v>
      </c>
      <c r="G130" s="11" t="s">
        <v>387</v>
      </c>
      <c r="H130" s="16" t="str">
        <f t="shared" si="37"/>
        <v>17/07/54</v>
      </c>
      <c r="I130" s="11">
        <f t="shared" ref="I130:I193" ca="1" si="38">ROUNDDOWN(YEARFRAC(H130,TODAY(),1),0)</f>
        <v>68</v>
      </c>
      <c r="J13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130" s="11" t="s">
        <v>25</v>
      </c>
      <c r="L130" s="11" t="s">
        <v>148</v>
      </c>
      <c r="M130" s="32"/>
      <c r="N130" s="19"/>
    </row>
    <row r="131" spans="1:14">
      <c r="A131" s="255">
        <v>1</v>
      </c>
      <c r="B131" s="25" t="s">
        <v>382</v>
      </c>
      <c r="C131" s="13" t="s">
        <v>388</v>
      </c>
      <c r="D131" s="277" t="str">
        <f>IF(Table2[[#This Row],[NO. KK]]=B130,"ANGGOTA KELUARGA","KEPALA KELUARGA")</f>
        <v>ANGGOTA KELUARGA</v>
      </c>
      <c r="E131" s="28" t="s">
        <v>389</v>
      </c>
      <c r="F131" s="11" t="s">
        <v>16</v>
      </c>
      <c r="G131" s="11" t="s">
        <v>30</v>
      </c>
      <c r="H131" s="16" t="str">
        <f t="shared" ref="H131:H134" si="39">MID(C131,7,2)&amp;"/"&amp;MID(C131,9,2)&amp;"/"&amp;MID(C131,11,2)</f>
        <v>24/09/94</v>
      </c>
      <c r="I131" s="11">
        <f t="shared" ca="1" si="38"/>
        <v>28</v>
      </c>
      <c r="J13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31" s="20" t="s">
        <v>38</v>
      </c>
      <c r="L131" s="11" t="s">
        <v>66</v>
      </c>
      <c r="M131" s="32"/>
      <c r="N131" s="19"/>
    </row>
    <row r="132" spans="1:14">
      <c r="A132" s="255">
        <v>1</v>
      </c>
      <c r="B132" s="25" t="s">
        <v>390</v>
      </c>
      <c r="C132" s="13" t="s">
        <v>391</v>
      </c>
      <c r="D132" s="277" t="str">
        <f>IF(Table2[[#This Row],[NO. KK]]=B131,"ANGGOTA KELUARGA","KEPALA KELUARGA")</f>
        <v>KEPALA KELUARGA</v>
      </c>
      <c r="E132" s="14" t="s">
        <v>392</v>
      </c>
      <c r="F132" s="11" t="s">
        <v>16</v>
      </c>
      <c r="G132" s="11" t="s">
        <v>393</v>
      </c>
      <c r="H132" s="16" t="str">
        <f t="shared" si="39"/>
        <v>07/04/79</v>
      </c>
      <c r="I132" s="11">
        <f t="shared" ca="1" si="38"/>
        <v>43</v>
      </c>
      <c r="J13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32" s="11" t="s">
        <v>18</v>
      </c>
      <c r="L132" s="11" t="s">
        <v>32</v>
      </c>
      <c r="M132" s="32"/>
      <c r="N132" s="19" t="s">
        <v>20</v>
      </c>
    </row>
    <row r="133" spans="1:14">
      <c r="A133" s="255">
        <v>1</v>
      </c>
      <c r="B133" s="25" t="s">
        <v>390</v>
      </c>
      <c r="C133" s="13" t="s">
        <v>394</v>
      </c>
      <c r="D133" s="277" t="str">
        <f>IF(Table2[[#This Row],[NO. KK]]=B132,"ANGGOTA KELUARGA","KEPALA KELUARGA")</f>
        <v>ANGGOTA KELUARGA</v>
      </c>
      <c r="E133" s="28" t="s">
        <v>395</v>
      </c>
      <c r="F133" s="24" t="s">
        <v>23</v>
      </c>
      <c r="G133" s="11" t="s">
        <v>98</v>
      </c>
      <c r="H133" s="16" t="str">
        <f t="shared" ref="H133:H136" si="40">MID(C133,7,2)-40&amp;"/"&amp;MID(C133,9,2)&amp;"/"&amp;MID(C133,11,2)</f>
        <v>23/03/81</v>
      </c>
      <c r="I133" s="11">
        <f t="shared" ca="1" si="38"/>
        <v>41</v>
      </c>
      <c r="J13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33" s="11" t="s">
        <v>25</v>
      </c>
      <c r="L133" s="11" t="s">
        <v>20</v>
      </c>
      <c r="M133" s="32"/>
      <c r="N133" s="19"/>
    </row>
    <row r="134" spans="1:14">
      <c r="A134" s="255">
        <v>1</v>
      </c>
      <c r="B134" s="25" t="s">
        <v>390</v>
      </c>
      <c r="C134" s="13" t="s">
        <v>396</v>
      </c>
      <c r="D134" s="277" t="str">
        <f>IF(Table2[[#This Row],[NO. KK]]=B133,"ANGGOTA KELUARGA","KEPALA KELUARGA")</f>
        <v>ANGGOTA KELUARGA</v>
      </c>
      <c r="E134" s="28" t="s">
        <v>397</v>
      </c>
      <c r="F134" s="11" t="s">
        <v>16</v>
      </c>
      <c r="G134" s="11" t="s">
        <v>98</v>
      </c>
      <c r="H134" s="16" t="str">
        <f t="shared" si="39"/>
        <v>06/10/10</v>
      </c>
      <c r="I134" s="11">
        <f t="shared" ca="1" si="38"/>
        <v>12</v>
      </c>
      <c r="J13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34" s="20" t="s">
        <v>47</v>
      </c>
      <c r="L134" s="20" t="s">
        <v>69</v>
      </c>
      <c r="M134" s="32"/>
      <c r="N134" s="19"/>
    </row>
    <row r="135" spans="1:14">
      <c r="A135" s="255">
        <v>1</v>
      </c>
      <c r="B135" s="25" t="s">
        <v>390</v>
      </c>
      <c r="C135" s="13" t="s">
        <v>398</v>
      </c>
      <c r="D135" s="277" t="str">
        <f>IF(Table2[[#This Row],[NO. KK]]=B134,"ANGGOTA KELUARGA","KEPALA KELUARGA")</f>
        <v>ANGGOTA KELUARGA</v>
      </c>
      <c r="E135" s="28" t="s">
        <v>399</v>
      </c>
      <c r="F135" s="24" t="s">
        <v>23</v>
      </c>
      <c r="G135" s="11" t="s">
        <v>254</v>
      </c>
      <c r="H135" s="16" t="str">
        <f t="shared" si="40"/>
        <v>20/02/16</v>
      </c>
      <c r="I135" s="11">
        <f t="shared" ca="1" si="38"/>
        <v>6</v>
      </c>
      <c r="J13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35" s="31" t="s">
        <v>55</v>
      </c>
      <c r="L135" s="11" t="s">
        <v>48</v>
      </c>
      <c r="M135" s="32"/>
      <c r="N135" s="19"/>
    </row>
    <row r="136" spans="1:14">
      <c r="A136" s="255">
        <v>1</v>
      </c>
      <c r="B136" s="25" t="s">
        <v>400</v>
      </c>
      <c r="C136" s="13" t="s">
        <v>401</v>
      </c>
      <c r="D136" s="277" t="str">
        <f>IF(Table2[[#This Row],[NO. KK]]=B135,"ANGGOTA KELUARGA","KEPALA KELUARGA")</f>
        <v>KEPALA KELUARGA</v>
      </c>
      <c r="E136" s="46" t="s">
        <v>402</v>
      </c>
      <c r="F136" s="24" t="s">
        <v>23</v>
      </c>
      <c r="G136" s="11" t="s">
        <v>30</v>
      </c>
      <c r="H136" s="16" t="str">
        <f t="shared" si="40"/>
        <v>5/07/92</v>
      </c>
      <c r="I136" s="11">
        <f t="shared" ca="1" si="38"/>
        <v>30</v>
      </c>
      <c r="J13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36" s="20" t="s">
        <v>38</v>
      </c>
      <c r="L136" s="11" t="s">
        <v>247</v>
      </c>
      <c r="M136" s="32"/>
      <c r="N136" s="19" t="s">
        <v>20</v>
      </c>
    </row>
    <row r="137" spans="1:14">
      <c r="A137" s="255">
        <v>1</v>
      </c>
      <c r="B137" s="25" t="s">
        <v>403</v>
      </c>
      <c r="C137" s="13" t="s">
        <v>404</v>
      </c>
      <c r="D137" s="277" t="str">
        <f>IF(Table2[[#This Row],[NO. KK]]=B136,"ANGGOTA KELUARGA","KEPALA KELUARGA")</f>
        <v>KEPALA KELUARGA</v>
      </c>
      <c r="E137" s="14" t="s">
        <v>405</v>
      </c>
      <c r="F137" s="11" t="s">
        <v>16</v>
      </c>
      <c r="G137" s="11" t="s">
        <v>30</v>
      </c>
      <c r="H137" s="16" t="str">
        <f t="shared" ref="H137:H140" si="41">MID(C137,7,2)&amp;"/"&amp;MID(C137,9,2)&amp;"/"&amp;MID(C137,11,2)</f>
        <v>12/04/82</v>
      </c>
      <c r="I137" s="11">
        <f t="shared" ca="1" si="38"/>
        <v>40</v>
      </c>
      <c r="J13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37" s="11" t="s">
        <v>18</v>
      </c>
      <c r="L137" s="11" t="s">
        <v>39</v>
      </c>
      <c r="M137" s="32"/>
      <c r="N137" s="19"/>
    </row>
    <row r="138" spans="1:14">
      <c r="A138" s="255">
        <v>1</v>
      </c>
      <c r="B138" s="25" t="s">
        <v>403</v>
      </c>
      <c r="C138" s="13" t="s">
        <v>406</v>
      </c>
      <c r="D138" s="277" t="str">
        <f>IF(Table2[[#This Row],[NO. KK]]=B137,"ANGGOTA KELUARGA","KEPALA KELUARGA")</f>
        <v>ANGGOTA KELUARGA</v>
      </c>
      <c r="E138" s="28" t="s">
        <v>407</v>
      </c>
      <c r="F138" s="24" t="s">
        <v>23</v>
      </c>
      <c r="G138" s="11" t="s">
        <v>331</v>
      </c>
      <c r="H138" s="16" t="str">
        <f t="shared" ref="H138:H144" si="42">MID(C138,7,2)-40&amp;"/"&amp;MID(C138,9,2)&amp;"/"&amp;MID(C138,11,2)</f>
        <v>28/01/88</v>
      </c>
      <c r="I138" s="11">
        <f t="shared" ca="1" si="38"/>
        <v>34</v>
      </c>
      <c r="J13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38" s="11" t="s">
        <v>18</v>
      </c>
      <c r="L138" s="11" t="s">
        <v>39</v>
      </c>
      <c r="M138" s="32"/>
      <c r="N138" s="19"/>
    </row>
    <row r="139" spans="1:14">
      <c r="A139" s="255">
        <v>1</v>
      </c>
      <c r="B139" s="25" t="s">
        <v>403</v>
      </c>
      <c r="C139" s="13" t="s">
        <v>408</v>
      </c>
      <c r="D139" s="277" t="str">
        <f>IF(Table2[[#This Row],[NO. KK]]=B138,"ANGGOTA KELUARGA","KEPALA KELUARGA")</f>
        <v>ANGGOTA KELUARGA</v>
      </c>
      <c r="E139" s="60" t="s">
        <v>409</v>
      </c>
      <c r="F139" s="11" t="s">
        <v>16</v>
      </c>
      <c r="G139" s="11" t="s">
        <v>98</v>
      </c>
      <c r="H139" s="16" t="str">
        <f t="shared" si="41"/>
        <v>27/11/09</v>
      </c>
      <c r="I139" s="11">
        <f t="shared" ca="1" si="38"/>
        <v>13</v>
      </c>
      <c r="J13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39" s="20" t="s">
        <v>47</v>
      </c>
      <c r="L139" s="20" t="s">
        <v>69</v>
      </c>
      <c r="M139" s="32"/>
      <c r="N139" s="19"/>
    </row>
    <row r="140" spans="1:14">
      <c r="A140" s="255">
        <v>1</v>
      </c>
      <c r="B140" s="25" t="s">
        <v>403</v>
      </c>
      <c r="C140" s="13" t="s">
        <v>410</v>
      </c>
      <c r="D140" s="277" t="str">
        <f>IF(Table2[[#This Row],[NO. KK]]=B139,"ANGGOTA KELUARGA","KEPALA KELUARGA")</f>
        <v>ANGGOTA KELUARGA</v>
      </c>
      <c r="E140" s="60" t="s">
        <v>411</v>
      </c>
      <c r="F140" s="11" t="s">
        <v>16</v>
      </c>
      <c r="G140" s="11" t="s">
        <v>98</v>
      </c>
      <c r="H140" s="16" t="str">
        <f t="shared" si="41"/>
        <v>02/02/12</v>
      </c>
      <c r="I140" s="11">
        <f t="shared" ca="1" si="38"/>
        <v>10</v>
      </c>
      <c r="J14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40" s="20" t="s">
        <v>47</v>
      </c>
      <c r="L140" s="20" t="s">
        <v>69</v>
      </c>
      <c r="M140" s="32"/>
      <c r="N140" s="19"/>
    </row>
    <row r="141" spans="1:14">
      <c r="A141" s="255">
        <v>1</v>
      </c>
      <c r="B141" s="25" t="s">
        <v>403</v>
      </c>
      <c r="C141" s="13" t="s">
        <v>412</v>
      </c>
      <c r="D141" s="277" t="str">
        <f>IF(Table2[[#This Row],[NO. KK]]=B140,"ANGGOTA KELUARGA","KEPALA KELUARGA")</f>
        <v>ANGGOTA KELUARGA</v>
      </c>
      <c r="E141" s="28" t="s">
        <v>413</v>
      </c>
      <c r="F141" s="24" t="s">
        <v>23</v>
      </c>
      <c r="G141" s="11" t="s">
        <v>98</v>
      </c>
      <c r="H141" s="16" t="str">
        <f t="shared" si="42"/>
        <v>27/03/14</v>
      </c>
      <c r="I141" s="11">
        <f t="shared" ca="1" si="38"/>
        <v>8</v>
      </c>
      <c r="J14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41" s="20" t="s">
        <v>47</v>
      </c>
      <c r="L141" s="20" t="s">
        <v>69</v>
      </c>
      <c r="M141" s="32"/>
      <c r="N141" s="19"/>
    </row>
    <row r="142" spans="1:14">
      <c r="A142" s="255">
        <v>1</v>
      </c>
      <c r="B142" s="25" t="s">
        <v>414</v>
      </c>
      <c r="C142" s="13" t="s">
        <v>415</v>
      </c>
      <c r="D142" s="277" t="str">
        <f>IF(Table2[[#This Row],[NO. KK]]=B141,"ANGGOTA KELUARGA","KEPALA KELUARGA")</f>
        <v>KEPALA KELUARGA</v>
      </c>
      <c r="E142" s="14" t="s">
        <v>416</v>
      </c>
      <c r="F142" s="11" t="s">
        <v>16</v>
      </c>
      <c r="G142" s="11" t="s">
        <v>30</v>
      </c>
      <c r="H142" s="16" t="str">
        <f>MID(C142,7,2)&amp;"/"&amp;MID(C142,9,2)&amp;"/"&amp;MID(C142,11,2)</f>
        <v>28/04/84</v>
      </c>
      <c r="I142" s="11">
        <f t="shared" ca="1" si="38"/>
        <v>38</v>
      </c>
      <c r="J14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142" s="11" t="s">
        <v>25</v>
      </c>
      <c r="L142" s="17" t="s">
        <v>417</v>
      </c>
      <c r="M142" s="32" t="s">
        <v>418</v>
      </c>
      <c r="N142" s="19"/>
    </row>
    <row r="143" spans="1:14">
      <c r="A143" s="255">
        <v>1</v>
      </c>
      <c r="B143" s="25" t="s">
        <v>414</v>
      </c>
      <c r="C143" s="13" t="s">
        <v>419</v>
      </c>
      <c r="D143" s="277" t="str">
        <f>IF(Table2[[#This Row],[NO. KK]]=B142,"ANGGOTA KELUARGA","KEPALA KELUARGA")</f>
        <v>ANGGOTA KELUARGA</v>
      </c>
      <c r="E143" s="28" t="s">
        <v>420</v>
      </c>
      <c r="F143" s="24" t="s">
        <v>23</v>
      </c>
      <c r="G143" s="11" t="s">
        <v>17</v>
      </c>
      <c r="H143" s="16" t="str">
        <f t="shared" si="42"/>
        <v>9/12/81</v>
      </c>
      <c r="I143" s="11">
        <f t="shared" ca="1" si="38"/>
        <v>41</v>
      </c>
      <c r="J14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43" s="11" t="s">
        <v>25</v>
      </c>
      <c r="L143" s="17" t="s">
        <v>44</v>
      </c>
      <c r="M143" s="32"/>
      <c r="N143" s="19"/>
    </row>
    <row r="144" spans="1:14">
      <c r="A144" s="255">
        <v>1</v>
      </c>
      <c r="B144" s="25" t="s">
        <v>414</v>
      </c>
      <c r="C144" s="13" t="s">
        <v>421</v>
      </c>
      <c r="D144" s="277" t="str">
        <f>IF(Table2[[#This Row],[NO. KK]]=B143,"ANGGOTA KELUARGA","KEPALA KELUARGA")</f>
        <v>ANGGOTA KELUARGA</v>
      </c>
      <c r="E144" s="28" t="s">
        <v>422</v>
      </c>
      <c r="F144" s="24" t="s">
        <v>23</v>
      </c>
      <c r="G144" s="11" t="s">
        <v>423</v>
      </c>
      <c r="H144" s="16" t="str">
        <f t="shared" si="42"/>
        <v>17/07/12</v>
      </c>
      <c r="I144" s="11">
        <f t="shared" ca="1" si="38"/>
        <v>10</v>
      </c>
      <c r="J14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44" s="20" t="s">
        <v>47</v>
      </c>
      <c r="L144" s="20" t="s">
        <v>69</v>
      </c>
      <c r="M144" s="32"/>
      <c r="N144" s="19"/>
    </row>
    <row r="145" spans="1:14">
      <c r="A145" s="255">
        <v>1</v>
      </c>
      <c r="B145" s="25" t="s">
        <v>414</v>
      </c>
      <c r="C145" s="13" t="s">
        <v>424</v>
      </c>
      <c r="D145" s="277" t="str">
        <f>IF(Table2[[#This Row],[NO. KK]]=B144,"ANGGOTA KELUARGA","KEPALA KELUARGA")</f>
        <v>ANGGOTA KELUARGA</v>
      </c>
      <c r="E145" s="28" t="s">
        <v>425</v>
      </c>
      <c r="F145" s="11" t="s">
        <v>16</v>
      </c>
      <c r="G145" s="11" t="s">
        <v>98</v>
      </c>
      <c r="H145" s="16" t="str">
        <f>MID(C145,7,2)&amp;"/"&amp;MID(C145,9,2)&amp;"/"&amp;MID(C145,11,2)</f>
        <v>18/02/16</v>
      </c>
      <c r="I145" s="11">
        <f t="shared" ca="1" si="38"/>
        <v>6</v>
      </c>
      <c r="J14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45" s="31" t="s">
        <v>55</v>
      </c>
      <c r="L145" s="11" t="s">
        <v>48</v>
      </c>
      <c r="M145" s="32"/>
      <c r="N145" s="19"/>
    </row>
    <row r="146" spans="1:14">
      <c r="A146" s="255">
        <v>1</v>
      </c>
      <c r="B146" s="25" t="s">
        <v>414</v>
      </c>
      <c r="C146" s="13" t="s">
        <v>426</v>
      </c>
      <c r="D146" s="277" t="str">
        <f>IF(Table2[[#This Row],[NO. KK]]=B145,"ANGGOTA KELUARGA","KEPALA KELUARGA")</f>
        <v>ANGGOTA KELUARGA</v>
      </c>
      <c r="E146" s="28" t="s">
        <v>427</v>
      </c>
      <c r="F146" s="24" t="s">
        <v>23</v>
      </c>
      <c r="G146" s="11" t="s">
        <v>98</v>
      </c>
      <c r="H146" s="16">
        <v>43003</v>
      </c>
      <c r="I146" s="11">
        <f t="shared" ca="1" si="38"/>
        <v>5</v>
      </c>
      <c r="J14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46" s="31" t="s">
        <v>55</v>
      </c>
      <c r="L146" s="11" t="s">
        <v>48</v>
      </c>
      <c r="M146" s="32"/>
      <c r="N146" s="19"/>
    </row>
    <row r="147" spans="1:14">
      <c r="A147" s="255">
        <v>1</v>
      </c>
      <c r="B147" s="25" t="s">
        <v>414</v>
      </c>
      <c r="C147" s="13" t="s">
        <v>428</v>
      </c>
      <c r="D147" s="277" t="str">
        <f>IF(Table2[[#This Row],[NO. KK]]=B146,"ANGGOTA KELUARGA","KEPALA KELUARGA")</f>
        <v>ANGGOTA KELUARGA</v>
      </c>
      <c r="E147" s="28" t="s">
        <v>429</v>
      </c>
      <c r="F147" s="24" t="s">
        <v>16</v>
      </c>
      <c r="G147" s="11" t="s">
        <v>98</v>
      </c>
      <c r="H147" s="16">
        <v>44576</v>
      </c>
      <c r="I147" s="11">
        <f t="shared" ca="1" si="38"/>
        <v>0</v>
      </c>
      <c r="J14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147" s="31" t="s">
        <v>55</v>
      </c>
      <c r="L147" s="11" t="s">
        <v>48</v>
      </c>
      <c r="M147" s="32"/>
      <c r="N147" s="19"/>
    </row>
    <row r="148" spans="1:14">
      <c r="A148" s="255">
        <v>1</v>
      </c>
      <c r="B148" s="25" t="s">
        <v>430</v>
      </c>
      <c r="C148" s="13" t="s">
        <v>431</v>
      </c>
      <c r="D148" s="277" t="str">
        <f>IF(Table2[[#This Row],[NO. KK]]=B147,"ANGGOTA KELUARGA","KEPALA KELUARGA")</f>
        <v>KEPALA KELUARGA</v>
      </c>
      <c r="E148" s="14" t="s">
        <v>432</v>
      </c>
      <c r="F148" s="24" t="s">
        <v>23</v>
      </c>
      <c r="G148" s="11" t="s">
        <v>433</v>
      </c>
      <c r="H148" s="16" t="str">
        <f t="shared" ref="H148:H151" si="43">MID(C148,7,2)-40&amp;"/"&amp;MID(C148,9,2)&amp;"/"&amp;MID(C148,11,2)</f>
        <v>15/12/49</v>
      </c>
      <c r="I148" s="11">
        <f t="shared" ca="1" si="38"/>
        <v>73</v>
      </c>
      <c r="J14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148" s="11" t="s">
        <v>31</v>
      </c>
      <c r="L148" s="11" t="s">
        <v>32</v>
      </c>
      <c r="M148" s="32" t="s">
        <v>434</v>
      </c>
      <c r="N148" s="19"/>
    </row>
    <row r="149" spans="1:14">
      <c r="A149" s="255">
        <v>1</v>
      </c>
      <c r="B149" s="25" t="s">
        <v>430</v>
      </c>
      <c r="C149" s="13" t="s">
        <v>435</v>
      </c>
      <c r="D149" s="277" t="str">
        <f>IF(Table2[[#This Row],[NO. KK]]=B148,"ANGGOTA KELUARGA","KEPALA KELUARGA")</f>
        <v>ANGGOTA KELUARGA</v>
      </c>
      <c r="E149" s="28" t="s">
        <v>436</v>
      </c>
      <c r="F149" s="24" t="s">
        <v>23</v>
      </c>
      <c r="G149" s="11" t="s">
        <v>30</v>
      </c>
      <c r="H149" s="16" t="str">
        <f t="shared" si="43"/>
        <v>5/11/90</v>
      </c>
      <c r="I149" s="11">
        <f t="shared" ca="1" si="38"/>
        <v>32</v>
      </c>
      <c r="J14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49" s="11" t="s">
        <v>18</v>
      </c>
      <c r="L149" s="11" t="s">
        <v>39</v>
      </c>
      <c r="M149" s="32"/>
      <c r="N149" s="19"/>
    </row>
    <row r="150" spans="1:14">
      <c r="A150" s="255">
        <v>1</v>
      </c>
      <c r="B150" s="25" t="s">
        <v>437</v>
      </c>
      <c r="C150" s="13" t="s">
        <v>438</v>
      </c>
      <c r="D150" s="277" t="str">
        <f>IF(Table2[[#This Row],[NO. KK]]=B149,"ANGGOTA KELUARGA","KEPALA KELUARGA")</f>
        <v>KEPALA KELUARGA</v>
      </c>
      <c r="E150" s="14" t="s">
        <v>439</v>
      </c>
      <c r="F150" s="11" t="s">
        <v>16</v>
      </c>
      <c r="G150" s="11" t="s">
        <v>30</v>
      </c>
      <c r="H150" s="16" t="str">
        <f t="shared" ref="H150:H154" si="44">MID(C150,7,2)&amp;"/"&amp;MID(C150,9,2)&amp;"/"&amp;MID(C150,11,2)</f>
        <v>12/10/84</v>
      </c>
      <c r="I150" s="11">
        <f t="shared" ca="1" si="38"/>
        <v>38</v>
      </c>
      <c r="J15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150" s="11" t="s">
        <v>18</v>
      </c>
      <c r="L150" s="11" t="s">
        <v>39</v>
      </c>
      <c r="M150" s="32"/>
      <c r="N150" s="19"/>
    </row>
    <row r="151" spans="1:14">
      <c r="A151" s="255">
        <v>1</v>
      </c>
      <c r="B151" s="25" t="s">
        <v>437</v>
      </c>
      <c r="C151" s="13" t="s">
        <v>440</v>
      </c>
      <c r="D151" s="277" t="str">
        <f>IF(Table2[[#This Row],[NO. KK]]=B150,"ANGGOTA KELUARGA","KEPALA KELUARGA")</f>
        <v>ANGGOTA KELUARGA</v>
      </c>
      <c r="E151" s="28" t="s">
        <v>441</v>
      </c>
      <c r="F151" s="24" t="s">
        <v>23</v>
      </c>
      <c r="G151" s="11" t="s">
        <v>254</v>
      </c>
      <c r="H151" s="16" t="str">
        <f t="shared" si="43"/>
        <v>1/05/90</v>
      </c>
      <c r="I151" s="11">
        <f t="shared" ca="1" si="38"/>
        <v>32</v>
      </c>
      <c r="J15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51" s="11" t="s">
        <v>31</v>
      </c>
      <c r="L151" s="11" t="s">
        <v>39</v>
      </c>
      <c r="M151" s="32"/>
      <c r="N151" s="19"/>
    </row>
    <row r="152" spans="1:14">
      <c r="A152" s="255">
        <v>1</v>
      </c>
      <c r="B152" s="25" t="s">
        <v>437</v>
      </c>
      <c r="C152" s="13" t="s">
        <v>442</v>
      </c>
      <c r="D152" s="277" t="str">
        <f>IF(Table2[[#This Row],[NO. KK]]=B151,"ANGGOTA KELUARGA","KEPALA KELUARGA")</f>
        <v>ANGGOTA KELUARGA</v>
      </c>
      <c r="E152" s="28" t="s">
        <v>443</v>
      </c>
      <c r="F152" s="11" t="s">
        <v>16</v>
      </c>
      <c r="G152" s="11" t="s">
        <v>30</v>
      </c>
      <c r="H152" s="16" t="str">
        <f t="shared" si="44"/>
        <v>19/03/16</v>
      </c>
      <c r="I152" s="11">
        <f t="shared" ca="1" si="38"/>
        <v>6</v>
      </c>
      <c r="J15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52" s="31" t="s">
        <v>55</v>
      </c>
      <c r="L152" s="11" t="s">
        <v>48</v>
      </c>
      <c r="M152" s="32"/>
      <c r="N152" s="19"/>
    </row>
    <row r="153" spans="1:14">
      <c r="A153" s="255">
        <v>1</v>
      </c>
      <c r="B153" s="25" t="s">
        <v>437</v>
      </c>
      <c r="C153" s="13" t="s">
        <v>444</v>
      </c>
      <c r="D153" s="277" t="str">
        <f>IF(Table2[[#This Row],[NO. KK]]=B152,"ANGGOTA KELUARGA","KEPALA KELUARGA")</f>
        <v>ANGGOTA KELUARGA</v>
      </c>
      <c r="E153" s="28" t="s">
        <v>445</v>
      </c>
      <c r="F153" s="11" t="s">
        <v>16</v>
      </c>
      <c r="G153" s="11" t="s">
        <v>30</v>
      </c>
      <c r="H153" s="16">
        <v>44118</v>
      </c>
      <c r="I153" s="11">
        <f t="shared" ca="1" si="38"/>
        <v>2</v>
      </c>
      <c r="J15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153" s="31" t="s">
        <v>55</v>
      </c>
      <c r="L153" s="11" t="s">
        <v>48</v>
      </c>
      <c r="M153" s="32"/>
      <c r="N153" s="19"/>
    </row>
    <row r="154" spans="1:14">
      <c r="A154" s="255">
        <v>1</v>
      </c>
      <c r="B154" s="25" t="s">
        <v>446</v>
      </c>
      <c r="C154" s="13" t="s">
        <v>447</v>
      </c>
      <c r="D154" s="277" t="str">
        <f>IF(Table2[[#This Row],[NO. KK]]=B153,"ANGGOTA KELUARGA","KEPALA KELUARGA")</f>
        <v>KEPALA KELUARGA</v>
      </c>
      <c r="E154" s="14" t="s">
        <v>448</v>
      </c>
      <c r="F154" s="11" t="s">
        <v>16</v>
      </c>
      <c r="G154" s="11" t="s">
        <v>30</v>
      </c>
      <c r="H154" s="16" t="str">
        <f t="shared" si="44"/>
        <v>16/04/68</v>
      </c>
      <c r="I154" s="11">
        <f t="shared" ca="1" si="38"/>
        <v>54</v>
      </c>
      <c r="J15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54" s="11" t="s">
        <v>18</v>
      </c>
      <c r="L154" s="11" t="s">
        <v>39</v>
      </c>
      <c r="M154" s="32"/>
      <c r="N154" s="19" t="s">
        <v>20</v>
      </c>
    </row>
    <row r="155" spans="1:14">
      <c r="A155" s="255">
        <v>1</v>
      </c>
      <c r="B155" s="25" t="s">
        <v>446</v>
      </c>
      <c r="C155" s="13" t="s">
        <v>449</v>
      </c>
      <c r="D155" s="277" t="str">
        <f>IF(Table2[[#This Row],[NO. KK]]=B154,"ANGGOTA KELUARGA","KEPALA KELUARGA")</f>
        <v>ANGGOTA KELUARGA</v>
      </c>
      <c r="E155" s="28" t="s">
        <v>450</v>
      </c>
      <c r="F155" s="24" t="s">
        <v>23</v>
      </c>
      <c r="G155" s="11" t="s">
        <v>451</v>
      </c>
      <c r="H155" s="16" t="str">
        <f t="shared" ref="H155:H158" si="45">MID(C155,7,2)-40&amp;"/"&amp;MID(C155,9,2)&amp;"/"&amp;MID(C155,11,2)</f>
        <v>23/12/66</v>
      </c>
      <c r="I155" s="11">
        <f t="shared" ca="1" si="38"/>
        <v>55</v>
      </c>
      <c r="J15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155" s="11" t="s">
        <v>18</v>
      </c>
      <c r="L155" s="11" t="s">
        <v>20</v>
      </c>
      <c r="M155" s="32"/>
      <c r="N155" s="19"/>
    </row>
    <row r="156" spans="1:14">
      <c r="A156" s="255">
        <v>1</v>
      </c>
      <c r="B156" s="25" t="s">
        <v>446</v>
      </c>
      <c r="C156" s="13" t="s">
        <v>452</v>
      </c>
      <c r="D156" s="277" t="str">
        <f>IF(Table2[[#This Row],[NO. KK]]=B155,"ANGGOTA KELUARGA","KEPALA KELUARGA")</f>
        <v>ANGGOTA KELUARGA</v>
      </c>
      <c r="E156" s="28" t="s">
        <v>453</v>
      </c>
      <c r="F156" s="11" t="s">
        <v>16</v>
      </c>
      <c r="G156" s="11" t="s">
        <v>98</v>
      </c>
      <c r="H156" s="16" t="str">
        <f t="shared" ref="H156:H161" si="46">MID(C156,7,2)&amp;"/"&amp;MID(C156,9,2)&amp;"/"&amp;MID(C156,11,2)</f>
        <v>11/10/93</v>
      </c>
      <c r="I156" s="11">
        <f t="shared" ca="1" si="38"/>
        <v>29</v>
      </c>
      <c r="J15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56" s="11" t="s">
        <v>25</v>
      </c>
      <c r="L156" s="11" t="s">
        <v>39</v>
      </c>
      <c r="M156" s="32"/>
      <c r="N156" s="19"/>
    </row>
    <row r="157" spans="1:14">
      <c r="A157" s="255">
        <v>1</v>
      </c>
      <c r="B157" s="25" t="s">
        <v>446</v>
      </c>
      <c r="C157" s="13" t="s">
        <v>454</v>
      </c>
      <c r="D157" s="277" t="str">
        <f>IF(Table2[[#This Row],[NO. KK]]=B156,"ANGGOTA KELUARGA","KEPALA KELUARGA")</f>
        <v>ANGGOTA KELUARGA</v>
      </c>
      <c r="E157" s="28" t="s">
        <v>455</v>
      </c>
      <c r="F157" s="24" t="s">
        <v>23</v>
      </c>
      <c r="G157" s="11" t="s">
        <v>98</v>
      </c>
      <c r="H157" s="16" t="str">
        <f t="shared" si="45"/>
        <v>7/12/95</v>
      </c>
      <c r="I157" s="11">
        <f t="shared" ca="1" si="38"/>
        <v>27</v>
      </c>
      <c r="J15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57" s="11" t="s">
        <v>25</v>
      </c>
      <c r="L157" s="11" t="s">
        <v>66</v>
      </c>
      <c r="M157" s="32"/>
      <c r="N157" s="19"/>
    </row>
    <row r="158" spans="1:14">
      <c r="A158" s="255">
        <v>1</v>
      </c>
      <c r="B158" s="25" t="s">
        <v>446</v>
      </c>
      <c r="C158" s="13" t="s">
        <v>456</v>
      </c>
      <c r="D158" s="277" t="str">
        <f>IF(Table2[[#This Row],[NO. KK]]=B157,"ANGGOTA KELUARGA","KEPALA KELUARGA")</f>
        <v>ANGGOTA KELUARGA</v>
      </c>
      <c r="E158" s="28" t="s">
        <v>457</v>
      </c>
      <c r="F158" s="24" t="s">
        <v>23</v>
      </c>
      <c r="G158" s="11" t="s">
        <v>30</v>
      </c>
      <c r="H158" s="16" t="str">
        <f t="shared" si="45"/>
        <v>5/02/01</v>
      </c>
      <c r="I158" s="11">
        <f t="shared" ca="1" si="38"/>
        <v>21</v>
      </c>
      <c r="J15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58" s="11" t="s">
        <v>25</v>
      </c>
      <c r="L158" s="20" t="s">
        <v>69</v>
      </c>
      <c r="M158" s="32"/>
      <c r="N158" s="19"/>
    </row>
    <row r="159" spans="1:14">
      <c r="A159" s="255">
        <v>1</v>
      </c>
      <c r="B159" s="25" t="s">
        <v>458</v>
      </c>
      <c r="C159" s="13" t="s">
        <v>459</v>
      </c>
      <c r="D159" s="277" t="str">
        <f>IF(Table2[[#This Row],[NO. KK]]=B158,"ANGGOTA KELUARGA","KEPALA KELUARGA")</f>
        <v>KEPALA KELUARGA</v>
      </c>
      <c r="E159" s="14" t="s">
        <v>460</v>
      </c>
      <c r="F159" s="11" t="s">
        <v>16</v>
      </c>
      <c r="G159" s="11" t="s">
        <v>30</v>
      </c>
      <c r="H159" s="16" t="str">
        <f t="shared" si="46"/>
        <v>16/04/66</v>
      </c>
      <c r="I159" s="11">
        <f t="shared" ca="1" si="38"/>
        <v>56</v>
      </c>
      <c r="J15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159" s="11" t="s">
        <v>18</v>
      </c>
      <c r="L159" s="42" t="s">
        <v>152</v>
      </c>
      <c r="M159" s="32"/>
      <c r="N159" s="19"/>
    </row>
    <row r="160" spans="1:14">
      <c r="A160" s="255">
        <v>1</v>
      </c>
      <c r="B160" s="25" t="s">
        <v>458</v>
      </c>
      <c r="C160" s="13" t="s">
        <v>461</v>
      </c>
      <c r="D160" s="277" t="str">
        <f>IF(Table2[[#This Row],[NO. KK]]=B159,"ANGGOTA KELUARGA","KEPALA KELUARGA")</f>
        <v>ANGGOTA KELUARGA</v>
      </c>
      <c r="E160" s="28" t="s">
        <v>462</v>
      </c>
      <c r="F160" s="24" t="s">
        <v>23</v>
      </c>
      <c r="G160" s="11" t="s">
        <v>463</v>
      </c>
      <c r="H160" s="16" t="str">
        <f t="shared" ref="H160:H164" si="47">MID(C160,7,2)-40&amp;"/"&amp;MID(C160,9,2)&amp;"/"&amp;MID(C160,11,2)</f>
        <v>25/05/68</v>
      </c>
      <c r="I160" s="11">
        <f t="shared" ca="1" si="38"/>
        <v>54</v>
      </c>
      <c r="J16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60" s="11" t="s">
        <v>18</v>
      </c>
      <c r="L160" s="42" t="s">
        <v>152</v>
      </c>
      <c r="M160" s="32"/>
      <c r="N160" s="19"/>
    </row>
    <row r="161" spans="1:14">
      <c r="A161" s="255">
        <v>1</v>
      </c>
      <c r="B161" s="25" t="s">
        <v>458</v>
      </c>
      <c r="C161" s="13" t="s">
        <v>464</v>
      </c>
      <c r="D161" s="277" t="str">
        <f>IF(Table2[[#This Row],[NO. KK]]=B160,"ANGGOTA KELUARGA","KEPALA KELUARGA")</f>
        <v>ANGGOTA KELUARGA</v>
      </c>
      <c r="E161" s="28" t="s">
        <v>465</v>
      </c>
      <c r="F161" s="11" t="s">
        <v>16</v>
      </c>
      <c r="G161" s="11" t="s">
        <v>30</v>
      </c>
      <c r="H161" s="16" t="str">
        <f t="shared" si="46"/>
        <v>25/05/86</v>
      </c>
      <c r="I161" s="11">
        <f t="shared" ca="1" si="38"/>
        <v>36</v>
      </c>
      <c r="J16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161" s="11" t="s">
        <v>18</v>
      </c>
      <c r="L161" s="11" t="s">
        <v>39</v>
      </c>
      <c r="M161" s="32"/>
      <c r="N161" s="19"/>
    </row>
    <row r="162" spans="1:14">
      <c r="A162" s="255">
        <v>1</v>
      </c>
      <c r="B162" s="25" t="s">
        <v>458</v>
      </c>
      <c r="C162" s="13" t="s">
        <v>466</v>
      </c>
      <c r="D162" s="277" t="str">
        <f>IF(Table2[[#This Row],[NO. KK]]=B161,"ANGGOTA KELUARGA","KEPALA KELUARGA")</f>
        <v>ANGGOTA KELUARGA</v>
      </c>
      <c r="E162" s="28" t="s">
        <v>467</v>
      </c>
      <c r="F162" s="24" t="s">
        <v>23</v>
      </c>
      <c r="G162" s="11" t="s">
        <v>30</v>
      </c>
      <c r="H162" s="16" t="str">
        <f t="shared" si="47"/>
        <v>13/05/95</v>
      </c>
      <c r="I162" s="11">
        <f t="shared" ca="1" si="38"/>
        <v>27</v>
      </c>
      <c r="J16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62" s="11" t="s">
        <v>18</v>
      </c>
      <c r="L162" s="11" t="s">
        <v>39</v>
      </c>
      <c r="M162" s="32"/>
      <c r="N162" s="19"/>
    </row>
    <row r="163" spans="1:14">
      <c r="A163" s="255">
        <v>1</v>
      </c>
      <c r="B163" s="25" t="s">
        <v>458</v>
      </c>
      <c r="C163" s="13" t="s">
        <v>468</v>
      </c>
      <c r="D163" s="277" t="str">
        <f>IF(Table2[[#This Row],[NO. KK]]=B162,"ANGGOTA KELUARGA","KEPALA KELUARGA")</f>
        <v>ANGGOTA KELUARGA</v>
      </c>
      <c r="E163" s="28" t="s">
        <v>469</v>
      </c>
      <c r="F163" s="11" t="s">
        <v>16</v>
      </c>
      <c r="G163" s="11" t="s">
        <v>30</v>
      </c>
      <c r="H163" s="16" t="str">
        <f t="shared" ref="H163:H170" si="48">MID(C163,7,2)&amp;"/"&amp;MID(C163,9,2)&amp;"/"&amp;MID(C163,11,2)</f>
        <v>20/03/00</v>
      </c>
      <c r="I163" s="11">
        <f t="shared" ca="1" si="38"/>
        <v>22</v>
      </c>
      <c r="J16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63" s="11" t="s">
        <v>18</v>
      </c>
      <c r="L163" s="11" t="s">
        <v>39</v>
      </c>
      <c r="M163" s="32"/>
      <c r="N163" s="19"/>
    </row>
    <row r="164" spans="1:14">
      <c r="A164" s="255">
        <v>1</v>
      </c>
      <c r="B164" s="25" t="s">
        <v>470</v>
      </c>
      <c r="C164" s="13" t="s">
        <v>471</v>
      </c>
      <c r="D164" s="277" t="str">
        <f>IF(Table2[[#This Row],[NO. KK]]=B163,"ANGGOTA KELUARGA","KEPALA KELUARGA")</f>
        <v>KEPALA KELUARGA</v>
      </c>
      <c r="E164" s="14" t="s">
        <v>472</v>
      </c>
      <c r="F164" s="24" t="s">
        <v>23</v>
      </c>
      <c r="G164" s="11" t="s">
        <v>433</v>
      </c>
      <c r="H164" s="16" t="str">
        <f t="shared" si="47"/>
        <v>3/04/40</v>
      </c>
      <c r="I164" s="11">
        <f t="shared" ca="1" si="38"/>
        <v>82</v>
      </c>
      <c r="J16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164" s="11" t="s">
        <v>31</v>
      </c>
      <c r="L164" s="11" t="s">
        <v>32</v>
      </c>
      <c r="M164" s="32" t="s">
        <v>473</v>
      </c>
      <c r="N164" s="19"/>
    </row>
    <row r="165" spans="1:14">
      <c r="A165" s="255">
        <v>1</v>
      </c>
      <c r="B165" s="25" t="s">
        <v>474</v>
      </c>
      <c r="C165" s="13" t="s">
        <v>475</v>
      </c>
      <c r="D165" s="277" t="str">
        <f>IF(Table2[[#This Row],[NO. KK]]=B164,"ANGGOTA KELUARGA","KEPALA KELUARGA")</f>
        <v>KEPALA KELUARGA</v>
      </c>
      <c r="E165" s="14" t="s">
        <v>476</v>
      </c>
      <c r="F165" s="11" t="s">
        <v>16</v>
      </c>
      <c r="G165" s="11" t="s">
        <v>30</v>
      </c>
      <c r="H165" s="16" t="str">
        <f t="shared" si="48"/>
        <v>06/03/78</v>
      </c>
      <c r="I165" s="11">
        <f t="shared" ca="1" si="38"/>
        <v>44</v>
      </c>
      <c r="J16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65" s="11" t="s">
        <v>31</v>
      </c>
      <c r="L165" s="11" t="s">
        <v>39</v>
      </c>
      <c r="M165" s="32" t="s">
        <v>40</v>
      </c>
      <c r="N165" s="19"/>
    </row>
    <row r="166" spans="1:14">
      <c r="A166" s="255">
        <v>1</v>
      </c>
      <c r="B166" s="25" t="s">
        <v>474</v>
      </c>
      <c r="C166" s="13" t="s">
        <v>477</v>
      </c>
      <c r="D166" s="277" t="str">
        <f>IF(Table2[[#This Row],[NO. KK]]=B165,"ANGGOTA KELUARGA","KEPALA KELUARGA")</f>
        <v>ANGGOTA KELUARGA</v>
      </c>
      <c r="E166" s="28" t="s">
        <v>478</v>
      </c>
      <c r="F166" s="24" t="s">
        <v>23</v>
      </c>
      <c r="G166" s="11" t="s">
        <v>479</v>
      </c>
      <c r="H166" s="16" t="str">
        <f>MID(C166,7,2)-40&amp;"/"&amp;MID(C166,9,2)&amp;"/"&amp;MID(C166,11,2)</f>
        <v>11/11/78</v>
      </c>
      <c r="I166" s="11">
        <f t="shared" ca="1" si="38"/>
        <v>44</v>
      </c>
      <c r="J16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66" s="11" t="s">
        <v>18</v>
      </c>
      <c r="L166" s="11" t="s">
        <v>39</v>
      </c>
      <c r="M166" s="32"/>
      <c r="N166" s="19"/>
    </row>
    <row r="167" spans="1:14">
      <c r="A167" s="255">
        <v>1</v>
      </c>
      <c r="B167" s="25" t="s">
        <v>474</v>
      </c>
      <c r="C167" s="13" t="s">
        <v>480</v>
      </c>
      <c r="D167" s="277" t="str">
        <f>IF(Table2[[#This Row],[NO. KK]]=B166,"ANGGOTA KELUARGA","KEPALA KELUARGA")</f>
        <v>ANGGOTA KELUARGA</v>
      </c>
      <c r="E167" s="28" t="s">
        <v>481</v>
      </c>
      <c r="F167" s="11" t="s">
        <v>16</v>
      </c>
      <c r="G167" s="11" t="s">
        <v>98</v>
      </c>
      <c r="H167" s="16" t="str">
        <f t="shared" si="48"/>
        <v>20/04/12</v>
      </c>
      <c r="I167" s="11">
        <f t="shared" ca="1" si="38"/>
        <v>10</v>
      </c>
      <c r="J16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67" s="20" t="s">
        <v>47</v>
      </c>
      <c r="L167" s="20" t="s">
        <v>69</v>
      </c>
      <c r="M167" s="32"/>
      <c r="N167" s="19"/>
    </row>
    <row r="168" spans="1:14">
      <c r="A168" s="255">
        <v>1</v>
      </c>
      <c r="B168" s="25" t="s">
        <v>474</v>
      </c>
      <c r="C168" s="13" t="s">
        <v>482</v>
      </c>
      <c r="D168" s="277" t="str">
        <f>IF(Table2[[#This Row],[NO. KK]]=B167,"ANGGOTA KELUARGA","KEPALA KELUARGA")</f>
        <v>ANGGOTA KELUARGA</v>
      </c>
      <c r="E168" s="28" t="s">
        <v>483</v>
      </c>
      <c r="F168" s="11" t="s">
        <v>16</v>
      </c>
      <c r="G168" s="11" t="s">
        <v>98</v>
      </c>
      <c r="H168" s="16" t="str">
        <f t="shared" si="48"/>
        <v>21/07/14</v>
      </c>
      <c r="I168" s="11">
        <f t="shared" ca="1" si="38"/>
        <v>8</v>
      </c>
      <c r="J16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68" s="20" t="s">
        <v>47</v>
      </c>
      <c r="L168" s="20" t="s">
        <v>69</v>
      </c>
      <c r="M168" s="32"/>
      <c r="N168" s="19"/>
    </row>
    <row r="169" spans="1:14">
      <c r="A169" s="255">
        <v>1</v>
      </c>
      <c r="B169" s="25" t="s">
        <v>474</v>
      </c>
      <c r="C169" s="13" t="s">
        <v>484</v>
      </c>
      <c r="D169" s="277" t="str">
        <f>IF(Table2[[#This Row],[NO. KK]]=B168,"ANGGOTA KELUARGA","KEPALA KELUARGA")</f>
        <v>ANGGOTA KELUARGA</v>
      </c>
      <c r="E169" s="28" t="s">
        <v>485</v>
      </c>
      <c r="F169" s="11" t="s">
        <v>16</v>
      </c>
      <c r="G169" s="11" t="s">
        <v>98</v>
      </c>
      <c r="H169" s="16" t="str">
        <f t="shared" si="48"/>
        <v>26/05/16</v>
      </c>
      <c r="I169" s="11">
        <f t="shared" ca="1" si="38"/>
        <v>6</v>
      </c>
      <c r="J16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69" s="31" t="s">
        <v>55</v>
      </c>
      <c r="L169" s="11" t="s">
        <v>48</v>
      </c>
      <c r="M169" s="32"/>
      <c r="N169" s="19"/>
    </row>
    <row r="170" spans="1:14">
      <c r="A170" s="255">
        <v>1</v>
      </c>
      <c r="B170" s="25" t="s">
        <v>486</v>
      </c>
      <c r="C170" s="13" t="s">
        <v>487</v>
      </c>
      <c r="D170" s="277" t="str">
        <f>IF(Table2[[#This Row],[NO. KK]]=B169,"ANGGOTA KELUARGA","KEPALA KELUARGA")</f>
        <v>KEPALA KELUARGA</v>
      </c>
      <c r="E170" s="14" t="s">
        <v>488</v>
      </c>
      <c r="F170" s="11" t="s">
        <v>16</v>
      </c>
      <c r="G170" s="11" t="s">
        <v>489</v>
      </c>
      <c r="H170" s="16" t="str">
        <f t="shared" si="48"/>
        <v>10/05/56</v>
      </c>
      <c r="I170" s="11">
        <f t="shared" ca="1" si="38"/>
        <v>66</v>
      </c>
      <c r="J17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170" s="11" t="s">
        <v>18</v>
      </c>
      <c r="L170" s="11" t="s">
        <v>39</v>
      </c>
      <c r="M170" s="32" t="s">
        <v>40</v>
      </c>
      <c r="N170" s="19"/>
    </row>
    <row r="171" spans="1:14">
      <c r="A171" s="255">
        <v>1</v>
      </c>
      <c r="B171" s="25" t="s">
        <v>486</v>
      </c>
      <c r="C171" s="13" t="s">
        <v>490</v>
      </c>
      <c r="D171" s="277" t="str">
        <f>IF(Table2[[#This Row],[NO. KK]]=B170,"ANGGOTA KELUARGA","KEPALA KELUARGA")</f>
        <v>ANGGOTA KELUARGA</v>
      </c>
      <c r="E171" s="28" t="s">
        <v>491</v>
      </c>
      <c r="F171" s="24" t="s">
        <v>23</v>
      </c>
      <c r="G171" s="11" t="s">
        <v>492</v>
      </c>
      <c r="H171" s="16" t="str">
        <f t="shared" ref="H171:H174" si="49">MID(C171,7,2)-40&amp;"/"&amp;MID(C171,9,2)&amp;"/"&amp;MID(C171,11,2)</f>
        <v>2/06/62</v>
      </c>
      <c r="I171" s="11">
        <f t="shared" ca="1" si="38"/>
        <v>60</v>
      </c>
      <c r="J17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171" s="11" t="s">
        <v>18</v>
      </c>
      <c r="L171" s="11" t="s">
        <v>39</v>
      </c>
      <c r="M171" s="32"/>
      <c r="N171" s="19"/>
    </row>
    <row r="172" spans="1:14">
      <c r="A172" s="255">
        <v>1</v>
      </c>
      <c r="B172" s="25" t="s">
        <v>486</v>
      </c>
      <c r="C172" s="13" t="s">
        <v>493</v>
      </c>
      <c r="D172" s="277" t="str">
        <f>IF(Table2[[#This Row],[NO. KK]]=B171,"ANGGOTA KELUARGA","KEPALA KELUARGA")</f>
        <v>ANGGOTA KELUARGA</v>
      </c>
      <c r="E172" s="28" t="s">
        <v>494</v>
      </c>
      <c r="F172" s="24" t="s">
        <v>23</v>
      </c>
      <c r="G172" s="11" t="s">
        <v>30</v>
      </c>
      <c r="H172" s="16" t="str">
        <f t="shared" si="49"/>
        <v>9/11/11</v>
      </c>
      <c r="I172" s="11">
        <f t="shared" ca="1" si="38"/>
        <v>11</v>
      </c>
      <c r="J17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72" s="20" t="s">
        <v>47</v>
      </c>
      <c r="L172" s="20" t="s">
        <v>69</v>
      </c>
      <c r="M172" s="32"/>
      <c r="N172" s="19"/>
    </row>
    <row r="173" spans="1:14">
      <c r="A173" s="255">
        <v>1</v>
      </c>
      <c r="B173" s="25" t="s">
        <v>495</v>
      </c>
      <c r="C173" s="13" t="s">
        <v>496</v>
      </c>
      <c r="D173" s="277" t="str">
        <f>IF(Table2[[#This Row],[NO. KK]]=B172,"ANGGOTA KELUARGA","KEPALA KELUARGA")</f>
        <v>KEPALA KELUARGA</v>
      </c>
      <c r="E173" s="14" t="s">
        <v>497</v>
      </c>
      <c r="F173" s="11" t="s">
        <v>16</v>
      </c>
      <c r="G173" s="11" t="s">
        <v>30</v>
      </c>
      <c r="H173" s="16" t="str">
        <f t="shared" ref="H173:H177" si="50">MID(C173,7,2)&amp;"/"&amp;MID(C173,9,2)&amp;"/"&amp;MID(C173,11,2)</f>
        <v>27/01/81</v>
      </c>
      <c r="I173" s="11">
        <f t="shared" ca="1" si="38"/>
        <v>41</v>
      </c>
      <c r="J17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73" s="11" t="s">
        <v>18</v>
      </c>
      <c r="L173" s="17" t="s">
        <v>417</v>
      </c>
      <c r="M173" s="32" t="s">
        <v>498</v>
      </c>
      <c r="N173" s="19"/>
    </row>
    <row r="174" spans="1:14">
      <c r="A174" s="255">
        <v>1</v>
      </c>
      <c r="B174" s="25" t="s">
        <v>495</v>
      </c>
      <c r="C174" s="13" t="s">
        <v>499</v>
      </c>
      <c r="D174" s="277" t="str">
        <f>IF(Table2[[#This Row],[NO. KK]]=B173,"ANGGOTA KELUARGA","KEPALA KELUARGA")</f>
        <v>ANGGOTA KELUARGA</v>
      </c>
      <c r="E174" s="28" t="s">
        <v>500</v>
      </c>
      <c r="F174" s="24" t="s">
        <v>23</v>
      </c>
      <c r="G174" s="11" t="s">
        <v>501</v>
      </c>
      <c r="H174" s="16" t="str">
        <f t="shared" si="49"/>
        <v>16/10/84</v>
      </c>
      <c r="I174" s="11">
        <f t="shared" ca="1" si="38"/>
        <v>38</v>
      </c>
      <c r="J17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174" s="11" t="s">
        <v>31</v>
      </c>
      <c r="L174" s="11" t="s">
        <v>39</v>
      </c>
      <c r="M174" s="32"/>
      <c r="N174" s="19"/>
    </row>
    <row r="175" spans="1:14">
      <c r="A175" s="255">
        <v>1</v>
      </c>
      <c r="B175" s="25" t="s">
        <v>495</v>
      </c>
      <c r="C175" s="13" t="s">
        <v>502</v>
      </c>
      <c r="D175" s="277" t="str">
        <f>IF(Table2[[#This Row],[NO. KK]]=B174,"ANGGOTA KELUARGA","KEPALA KELUARGA")</f>
        <v>ANGGOTA KELUARGA</v>
      </c>
      <c r="E175" s="28" t="s">
        <v>503</v>
      </c>
      <c r="F175" s="11" t="s">
        <v>16</v>
      </c>
      <c r="G175" s="11" t="s">
        <v>65</v>
      </c>
      <c r="H175" s="16" t="str">
        <f t="shared" si="50"/>
        <v>16/04/04</v>
      </c>
      <c r="I175" s="11">
        <f t="shared" ca="1" si="38"/>
        <v>18</v>
      </c>
      <c r="J17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75" s="11" t="s">
        <v>18</v>
      </c>
      <c r="L175" s="20" t="s">
        <v>69</v>
      </c>
      <c r="M175" s="32"/>
      <c r="N175" s="19"/>
    </row>
    <row r="176" spans="1:14">
      <c r="A176" s="255">
        <v>1</v>
      </c>
      <c r="B176" s="25" t="s">
        <v>495</v>
      </c>
      <c r="C176" s="13" t="s">
        <v>504</v>
      </c>
      <c r="D176" s="277" t="str">
        <f>IF(Table2[[#This Row],[NO. KK]]=B175,"ANGGOTA KELUARGA","KEPALA KELUARGA")</f>
        <v>ANGGOTA KELUARGA</v>
      </c>
      <c r="E176" s="28" t="s">
        <v>505</v>
      </c>
      <c r="F176" s="11" t="s">
        <v>16</v>
      </c>
      <c r="G176" s="11" t="s">
        <v>30</v>
      </c>
      <c r="H176" s="16" t="str">
        <f t="shared" si="50"/>
        <v>05/03/07</v>
      </c>
      <c r="I176" s="11">
        <f t="shared" ca="1" si="38"/>
        <v>15</v>
      </c>
      <c r="J17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76" s="17" t="s">
        <v>31</v>
      </c>
      <c r="L176" s="20" t="s">
        <v>69</v>
      </c>
      <c r="M176" s="32"/>
      <c r="N176" s="19"/>
    </row>
    <row r="177" spans="1:14">
      <c r="A177" s="255">
        <v>1</v>
      </c>
      <c r="B177" s="25" t="s">
        <v>495</v>
      </c>
      <c r="C177" s="13" t="s">
        <v>506</v>
      </c>
      <c r="D177" s="277" t="str">
        <f>IF(Table2[[#This Row],[NO. KK]]=B176,"ANGGOTA KELUARGA","KEPALA KELUARGA")</f>
        <v>ANGGOTA KELUARGA</v>
      </c>
      <c r="E177" s="28" t="s">
        <v>507</v>
      </c>
      <c r="F177" s="11" t="s">
        <v>16</v>
      </c>
      <c r="G177" s="11" t="s">
        <v>30</v>
      </c>
      <c r="H177" s="16" t="str">
        <f t="shared" si="50"/>
        <v>07/11/08</v>
      </c>
      <c r="I177" s="11">
        <f t="shared" ca="1" si="38"/>
        <v>14</v>
      </c>
      <c r="J17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77" s="20" t="s">
        <v>47</v>
      </c>
      <c r="L177" s="20" t="s">
        <v>69</v>
      </c>
      <c r="M177" s="32"/>
      <c r="N177" s="19"/>
    </row>
    <row r="178" spans="1:14">
      <c r="A178" s="255">
        <v>1</v>
      </c>
      <c r="B178" s="25" t="s">
        <v>495</v>
      </c>
      <c r="C178" s="13" t="s">
        <v>508</v>
      </c>
      <c r="D178" s="277" t="str">
        <f>IF(Table2[[#This Row],[NO. KK]]=B177,"ANGGOTA KELUARGA","KEPALA KELUARGA")</f>
        <v>ANGGOTA KELUARGA</v>
      </c>
      <c r="E178" s="28" t="s">
        <v>509</v>
      </c>
      <c r="F178" s="24" t="s">
        <v>23</v>
      </c>
      <c r="G178" s="11" t="s">
        <v>30</v>
      </c>
      <c r="H178" s="16" t="str">
        <f t="shared" ref="H178:H185" si="51">MID(C178,7,2)-40&amp;"/"&amp;MID(C178,9,2)&amp;"/"&amp;MID(C178,11,2)</f>
        <v>15/04/13</v>
      </c>
      <c r="I178" s="11">
        <f t="shared" ca="1" si="38"/>
        <v>9</v>
      </c>
      <c r="J17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78" s="20" t="s">
        <v>47</v>
      </c>
      <c r="L178" s="20" t="s">
        <v>69</v>
      </c>
      <c r="M178" s="32"/>
      <c r="N178" s="19"/>
    </row>
    <row r="179" spans="1:14">
      <c r="A179" s="255">
        <v>1</v>
      </c>
      <c r="B179" s="25" t="s">
        <v>510</v>
      </c>
      <c r="C179" s="13" t="s">
        <v>511</v>
      </c>
      <c r="D179" s="277" t="str">
        <f>IF(Table2[[#This Row],[NO. KK]]=B178,"ANGGOTA KELUARGA","KEPALA KELUARGA")</f>
        <v>KEPALA KELUARGA</v>
      </c>
      <c r="E179" s="14" t="s">
        <v>512</v>
      </c>
      <c r="F179" s="24" t="s">
        <v>23</v>
      </c>
      <c r="G179" s="11" t="s">
        <v>30</v>
      </c>
      <c r="H179" s="16" t="str">
        <f t="shared" si="51"/>
        <v>3/11/38</v>
      </c>
      <c r="I179" s="11">
        <f t="shared" ca="1" si="38"/>
        <v>84</v>
      </c>
      <c r="J17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179" s="11" t="s">
        <v>72</v>
      </c>
      <c r="L179" s="11" t="s">
        <v>32</v>
      </c>
      <c r="M179" s="32" t="s">
        <v>513</v>
      </c>
      <c r="N179" s="19"/>
    </row>
    <row r="180" spans="1:14">
      <c r="A180" s="255">
        <v>1</v>
      </c>
      <c r="B180" s="25" t="s">
        <v>510</v>
      </c>
      <c r="C180" s="13" t="s">
        <v>514</v>
      </c>
      <c r="D180" s="277" t="str">
        <f>IF(Table2[[#This Row],[NO. KK]]=B179,"ANGGOTA KELUARGA","KEPALA KELUARGA")</f>
        <v>ANGGOTA KELUARGA</v>
      </c>
      <c r="E180" s="28" t="s">
        <v>515</v>
      </c>
      <c r="F180" s="11" t="s">
        <v>16</v>
      </c>
      <c r="G180" s="11" t="s">
        <v>516</v>
      </c>
      <c r="H180" s="16" t="str">
        <f>MID(C180,7,2)&amp;"/"&amp;MID(C180,9,2)&amp;"/"&amp;MID(C180,11,2)</f>
        <v>05/02/03</v>
      </c>
      <c r="I180" s="11">
        <f t="shared" ca="1" si="38"/>
        <v>19</v>
      </c>
      <c r="J18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80" s="11" t="s">
        <v>18</v>
      </c>
      <c r="L180" s="20" t="s">
        <v>69</v>
      </c>
      <c r="M180" s="32"/>
      <c r="N180" s="19"/>
    </row>
    <row r="181" spans="1:14">
      <c r="A181" s="255">
        <v>1</v>
      </c>
      <c r="B181" s="25" t="s">
        <v>517</v>
      </c>
      <c r="C181" s="13" t="s">
        <v>518</v>
      </c>
      <c r="D181" s="277" t="str">
        <f>IF(Table2[[#This Row],[NO. KK]]=B180,"ANGGOTA KELUARGA","KEPALA KELUARGA")</f>
        <v>KEPALA KELUARGA</v>
      </c>
      <c r="E181" s="14" t="s">
        <v>519</v>
      </c>
      <c r="F181" s="24" t="s">
        <v>23</v>
      </c>
      <c r="G181" s="11" t="s">
        <v>51</v>
      </c>
      <c r="H181" s="16" t="str">
        <f t="shared" si="51"/>
        <v>30/09/90</v>
      </c>
      <c r="I181" s="11">
        <f t="shared" ca="1" si="38"/>
        <v>32</v>
      </c>
      <c r="J18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81" s="11" t="s">
        <v>18</v>
      </c>
      <c r="L181" s="11" t="s">
        <v>247</v>
      </c>
      <c r="M181" s="32"/>
      <c r="N181" s="19"/>
    </row>
    <row r="182" spans="1:14">
      <c r="A182" s="255">
        <v>1</v>
      </c>
      <c r="B182" s="25" t="s">
        <v>520</v>
      </c>
      <c r="C182" s="13" t="s">
        <v>521</v>
      </c>
      <c r="D182" s="277" t="str">
        <f>IF(Table2[[#This Row],[NO. KK]]=B181,"ANGGOTA KELUARGA","KEPALA KELUARGA")</f>
        <v>KEPALA KELUARGA</v>
      </c>
      <c r="E182" s="46" t="s">
        <v>522</v>
      </c>
      <c r="F182" s="24" t="s">
        <v>23</v>
      </c>
      <c r="G182" s="11" t="s">
        <v>254</v>
      </c>
      <c r="H182" s="16" t="str">
        <f t="shared" si="51"/>
        <v>19/06/53</v>
      </c>
      <c r="I182" s="11">
        <f t="shared" ca="1" si="38"/>
        <v>69</v>
      </c>
      <c r="J18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182" s="11" t="s">
        <v>72</v>
      </c>
      <c r="L182" s="11" t="s">
        <v>32</v>
      </c>
      <c r="M182" s="32"/>
      <c r="N182" s="19"/>
    </row>
    <row r="183" spans="1:14">
      <c r="A183" s="255">
        <v>1</v>
      </c>
      <c r="B183" s="25" t="s">
        <v>520</v>
      </c>
      <c r="C183" s="13" t="s">
        <v>523</v>
      </c>
      <c r="D183" s="277" t="str">
        <f>IF(Table2[[#This Row],[NO. KK]]=B182,"ANGGOTA KELUARGA","KEPALA KELUARGA")</f>
        <v>ANGGOTA KELUARGA</v>
      </c>
      <c r="E183" s="28" t="s">
        <v>524</v>
      </c>
      <c r="F183" s="11" t="s">
        <v>16</v>
      </c>
      <c r="G183" s="11" t="s">
        <v>30</v>
      </c>
      <c r="H183" s="16" t="str">
        <f>MID(C183,7,2)&amp;"/"&amp;MID(C183,9,2)&amp;"/"&amp;MID(C183,11,2)</f>
        <v>12/11/80</v>
      </c>
      <c r="I183" s="11">
        <f t="shared" ca="1" si="38"/>
        <v>42</v>
      </c>
      <c r="J18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183" s="11" t="s">
        <v>72</v>
      </c>
      <c r="L183" s="11" t="s">
        <v>66</v>
      </c>
      <c r="M183" s="32"/>
      <c r="N183" s="19"/>
    </row>
    <row r="184" spans="1:14">
      <c r="A184" s="255">
        <v>1</v>
      </c>
      <c r="B184" s="25" t="s">
        <v>525</v>
      </c>
      <c r="C184" s="13" t="s">
        <v>526</v>
      </c>
      <c r="D184" s="277" t="str">
        <f>IF(Table2[[#This Row],[NO. KK]]=B183,"ANGGOTA KELUARGA","KEPALA KELUARGA")</f>
        <v>KEPALA KELUARGA</v>
      </c>
      <c r="E184" s="14" t="s">
        <v>527</v>
      </c>
      <c r="F184" s="24" t="s">
        <v>23</v>
      </c>
      <c r="G184" s="11" t="s">
        <v>30</v>
      </c>
      <c r="H184" s="16" t="str">
        <f t="shared" si="51"/>
        <v>4/11/89</v>
      </c>
      <c r="I184" s="11">
        <f t="shared" ca="1" si="38"/>
        <v>33</v>
      </c>
      <c r="J18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84" s="11" t="s">
        <v>18</v>
      </c>
      <c r="L184" s="11" t="s">
        <v>39</v>
      </c>
      <c r="M184" s="32" t="s">
        <v>40</v>
      </c>
      <c r="N184" s="19"/>
    </row>
    <row r="185" spans="1:14">
      <c r="A185" s="255">
        <v>1</v>
      </c>
      <c r="B185" s="25" t="s">
        <v>525</v>
      </c>
      <c r="C185" s="13" t="s">
        <v>528</v>
      </c>
      <c r="D185" s="277" t="str">
        <f>IF(Table2[[#This Row],[NO. KK]]=B184,"ANGGOTA KELUARGA","KEPALA KELUARGA")</f>
        <v>ANGGOTA KELUARGA</v>
      </c>
      <c r="E185" s="28" t="s">
        <v>529</v>
      </c>
      <c r="F185" s="24" t="s">
        <v>23</v>
      </c>
      <c r="G185" s="11" t="s">
        <v>277</v>
      </c>
      <c r="H185" s="16" t="str">
        <f t="shared" si="51"/>
        <v>11/03/12</v>
      </c>
      <c r="I185" s="11">
        <f t="shared" ca="1" si="38"/>
        <v>10</v>
      </c>
      <c r="J18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185" s="20" t="s">
        <v>47</v>
      </c>
      <c r="L185" s="20" t="s">
        <v>69</v>
      </c>
      <c r="M185" s="32"/>
      <c r="N185" s="19"/>
    </row>
    <row r="186" spans="1:14">
      <c r="A186" s="255">
        <v>1</v>
      </c>
      <c r="B186" s="25" t="s">
        <v>525</v>
      </c>
      <c r="C186" s="13" t="s">
        <v>530</v>
      </c>
      <c r="D186" s="277" t="str">
        <f>IF(Table2[[#This Row],[NO. KK]]=B185,"ANGGOTA KELUARGA","KEPALA KELUARGA")</f>
        <v>ANGGOTA KELUARGA</v>
      </c>
      <c r="E186" s="28" t="s">
        <v>531</v>
      </c>
      <c r="F186" s="11" t="s">
        <v>16</v>
      </c>
      <c r="G186" s="11" t="s">
        <v>532</v>
      </c>
      <c r="H186" s="16" t="str">
        <f t="shared" ref="H186:H189" si="52">MID(C186,7,2)&amp;"/"&amp;MID(C186,9,2)&amp;"/"&amp;MID(C186,11,2)</f>
        <v>09/02/15</v>
      </c>
      <c r="I186" s="11">
        <f t="shared" ca="1" si="38"/>
        <v>7</v>
      </c>
      <c r="J18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186" s="20" t="s">
        <v>47</v>
      </c>
      <c r="L186" s="11" t="s">
        <v>48</v>
      </c>
      <c r="M186" s="32"/>
      <c r="N186" s="19"/>
    </row>
    <row r="187" spans="1:14">
      <c r="A187" s="255">
        <v>1</v>
      </c>
      <c r="B187" s="25" t="s">
        <v>533</v>
      </c>
      <c r="C187" s="13" t="s">
        <v>534</v>
      </c>
      <c r="D187" s="277" t="str">
        <f>IF(Table2[[#This Row],[NO. KK]]=B186,"ANGGOTA KELUARGA","KEPALA KELUARGA")</f>
        <v>KEPALA KELUARGA</v>
      </c>
      <c r="E187" s="14" t="s">
        <v>535</v>
      </c>
      <c r="F187" s="24" t="s">
        <v>23</v>
      </c>
      <c r="G187" s="11" t="s">
        <v>536</v>
      </c>
      <c r="H187" s="16" t="str">
        <f t="shared" ref="H187:H192" si="53">MID(C187,7,2)-40&amp;"/"&amp;MID(C187,9,2)&amp;"/"&amp;MID(C187,11,2)</f>
        <v>14/10/69</v>
      </c>
      <c r="I187" s="11">
        <f t="shared" ca="1" si="38"/>
        <v>53</v>
      </c>
      <c r="J18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87" s="11" t="s">
        <v>18</v>
      </c>
      <c r="L187" s="11" t="s">
        <v>39</v>
      </c>
      <c r="M187" s="32" t="s">
        <v>40</v>
      </c>
      <c r="N187" s="19"/>
    </row>
    <row r="188" spans="1:14">
      <c r="A188" s="255">
        <v>1</v>
      </c>
      <c r="B188" s="25" t="s">
        <v>533</v>
      </c>
      <c r="C188" s="13" t="s">
        <v>537</v>
      </c>
      <c r="D188" s="277" t="str">
        <f>IF(Table2[[#This Row],[NO. KK]]=B187,"ANGGOTA KELUARGA","KEPALA KELUARGA")</f>
        <v>ANGGOTA KELUARGA</v>
      </c>
      <c r="E188" s="61" t="s">
        <v>538</v>
      </c>
      <c r="F188" s="11" t="s">
        <v>16</v>
      </c>
      <c r="G188" s="11" t="s">
        <v>30</v>
      </c>
      <c r="H188" s="16" t="str">
        <f t="shared" si="52"/>
        <v>26/01/03</v>
      </c>
      <c r="I188" s="11">
        <f t="shared" ca="1" si="38"/>
        <v>19</v>
      </c>
      <c r="J18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88" s="11" t="s">
        <v>18</v>
      </c>
      <c r="L188" s="20" t="s">
        <v>69</v>
      </c>
      <c r="M188" s="32"/>
      <c r="N188" s="19"/>
    </row>
    <row r="189" spans="1:14">
      <c r="A189" s="255">
        <v>1</v>
      </c>
      <c r="B189" s="25" t="s">
        <v>539</v>
      </c>
      <c r="C189" s="13" t="s">
        <v>540</v>
      </c>
      <c r="D189" s="277" t="str">
        <f>IF(Table2[[#This Row],[NO. KK]]=B188,"ANGGOTA KELUARGA","KEPALA KELUARGA")</f>
        <v>KEPALA KELUARGA</v>
      </c>
      <c r="E189" s="14" t="s">
        <v>541</v>
      </c>
      <c r="F189" s="11" t="s">
        <v>16</v>
      </c>
      <c r="G189" s="11" t="s">
        <v>30</v>
      </c>
      <c r="H189" s="16" t="str">
        <f t="shared" si="52"/>
        <v>27/08/64</v>
      </c>
      <c r="I189" s="11">
        <f t="shared" ca="1" si="38"/>
        <v>58</v>
      </c>
      <c r="J18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189" s="11" t="s">
        <v>18</v>
      </c>
      <c r="L189" s="17" t="s">
        <v>417</v>
      </c>
      <c r="M189" s="32" t="s">
        <v>542</v>
      </c>
      <c r="N189" s="19"/>
    </row>
    <row r="190" spans="1:14">
      <c r="A190" s="255">
        <v>1</v>
      </c>
      <c r="B190" s="25" t="s">
        <v>539</v>
      </c>
      <c r="C190" s="13" t="s">
        <v>543</v>
      </c>
      <c r="D190" s="277" t="str">
        <f>IF(Table2[[#This Row],[NO. KK]]=B189,"ANGGOTA KELUARGA","KEPALA KELUARGA")</f>
        <v>ANGGOTA KELUARGA</v>
      </c>
      <c r="E190" s="62" t="s">
        <v>544</v>
      </c>
      <c r="F190" s="24" t="s">
        <v>23</v>
      </c>
      <c r="G190" s="11" t="s">
        <v>30</v>
      </c>
      <c r="H190" s="16" t="str">
        <f t="shared" si="53"/>
        <v>23/07/72</v>
      </c>
      <c r="I190" s="11">
        <f t="shared" ca="1" si="38"/>
        <v>50</v>
      </c>
      <c r="J19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190" s="11" t="s">
        <v>18</v>
      </c>
      <c r="L190" s="11" t="s">
        <v>32</v>
      </c>
      <c r="M190" s="32"/>
      <c r="N190" s="19"/>
    </row>
    <row r="191" spans="1:14">
      <c r="A191" s="255">
        <v>1</v>
      </c>
      <c r="B191" s="25" t="s">
        <v>539</v>
      </c>
      <c r="C191" s="13" t="s">
        <v>545</v>
      </c>
      <c r="D191" s="277" t="str">
        <f>IF(Table2[[#This Row],[NO. KK]]=B190,"ANGGOTA KELUARGA","KEPALA KELUARGA")</f>
        <v>ANGGOTA KELUARGA</v>
      </c>
      <c r="E191" s="62" t="s">
        <v>546</v>
      </c>
      <c r="F191" s="11" t="s">
        <v>16</v>
      </c>
      <c r="G191" s="11" t="s">
        <v>30</v>
      </c>
      <c r="H191" s="16" t="str">
        <f t="shared" ref="H191:H196" si="54">MID(C191,7,2)&amp;"/"&amp;MID(C191,9,2)&amp;"/"&amp;MID(C191,11,2)</f>
        <v>25/09/96</v>
      </c>
      <c r="I191" s="11">
        <f t="shared" ca="1" si="38"/>
        <v>26</v>
      </c>
      <c r="J19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191" s="11" t="s">
        <v>18</v>
      </c>
      <c r="L191" s="11" t="s">
        <v>39</v>
      </c>
      <c r="M191" s="32"/>
      <c r="N191" s="19"/>
    </row>
    <row r="192" spans="1:14">
      <c r="A192" s="255">
        <v>1</v>
      </c>
      <c r="B192" s="25" t="s">
        <v>539</v>
      </c>
      <c r="C192" s="13" t="s">
        <v>547</v>
      </c>
      <c r="D192" s="277" t="str">
        <f>IF(Table2[[#This Row],[NO. KK]]=B191,"ANGGOTA KELUARGA","KEPALA KELUARGA")</f>
        <v>ANGGOTA KELUARGA</v>
      </c>
      <c r="E192" s="62" t="s">
        <v>548</v>
      </c>
      <c r="F192" s="24" t="s">
        <v>23</v>
      </c>
      <c r="G192" s="11" t="s">
        <v>98</v>
      </c>
      <c r="H192" s="16" t="str">
        <f t="shared" si="53"/>
        <v>31/01/01</v>
      </c>
      <c r="I192" s="11">
        <f t="shared" ca="1" si="38"/>
        <v>21</v>
      </c>
      <c r="J19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192" s="11" t="s">
        <v>18</v>
      </c>
      <c r="L192" s="11" t="s">
        <v>39</v>
      </c>
      <c r="M192" s="32"/>
      <c r="N192" s="19"/>
    </row>
    <row r="193" spans="1:14">
      <c r="A193" s="255">
        <v>1</v>
      </c>
      <c r="B193" s="25" t="s">
        <v>539</v>
      </c>
      <c r="C193" s="13" t="s">
        <v>549</v>
      </c>
      <c r="D193" s="277" t="str">
        <f>IF(Table2[[#This Row],[NO. KK]]=B192,"ANGGOTA KELUARGA","KEPALA KELUARGA")</f>
        <v>ANGGOTA KELUARGA</v>
      </c>
      <c r="E193" s="62" t="s">
        <v>550</v>
      </c>
      <c r="F193" s="11" t="s">
        <v>16</v>
      </c>
      <c r="G193" s="11" t="s">
        <v>30</v>
      </c>
      <c r="H193" s="16" t="str">
        <f t="shared" si="54"/>
        <v>06/03/03</v>
      </c>
      <c r="I193" s="11">
        <f t="shared" ca="1" si="38"/>
        <v>19</v>
      </c>
      <c r="J19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93" s="11" t="s">
        <v>18</v>
      </c>
      <c r="L193" s="20" t="s">
        <v>69</v>
      </c>
      <c r="M193" s="32"/>
      <c r="N193" s="19"/>
    </row>
    <row r="194" spans="1:14">
      <c r="A194" s="255">
        <v>1</v>
      </c>
      <c r="B194" s="25" t="s">
        <v>539</v>
      </c>
      <c r="C194" s="13" t="s">
        <v>551</v>
      </c>
      <c r="D194" s="277" t="str">
        <f>IF(Table2[[#This Row],[NO. KK]]=B193,"ANGGOTA KELUARGA","KEPALA KELUARGA")</f>
        <v>ANGGOTA KELUARGA</v>
      </c>
      <c r="E194" s="62" t="s">
        <v>552</v>
      </c>
      <c r="F194" s="24" t="s">
        <v>23</v>
      </c>
      <c r="G194" s="11" t="s">
        <v>30</v>
      </c>
      <c r="H194" s="16" t="str">
        <f t="shared" ref="H194:H198" si="55">MID(C194,7,2)-40&amp;"/"&amp;MID(C194,9,2)&amp;"/"&amp;MID(C194,11,2)</f>
        <v>4/06/06</v>
      </c>
      <c r="I194" s="11">
        <f t="shared" ref="I194:I257" ca="1" si="56">ROUNDDOWN(YEARFRAC(H194,TODAY(),1),0)</f>
        <v>16</v>
      </c>
      <c r="J19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194" s="17" t="s">
        <v>31</v>
      </c>
      <c r="L194" s="20" t="s">
        <v>69</v>
      </c>
      <c r="M194" s="32"/>
      <c r="N194" s="19"/>
    </row>
    <row r="195" spans="1:14">
      <c r="A195" s="255">
        <v>1</v>
      </c>
      <c r="B195" s="25" t="s">
        <v>539</v>
      </c>
      <c r="C195" s="13" t="s">
        <v>553</v>
      </c>
      <c r="D195" s="277" t="str">
        <f>IF(Table2[[#This Row],[NO. KK]]=B194,"ANGGOTA KELUARGA","KEPALA KELUARGA")</f>
        <v>ANGGOTA KELUARGA</v>
      </c>
      <c r="E195" s="62" t="s">
        <v>554</v>
      </c>
      <c r="F195" s="11" t="s">
        <v>16</v>
      </c>
      <c r="G195" s="11" t="s">
        <v>30</v>
      </c>
      <c r="H195" s="16" t="str">
        <f t="shared" si="54"/>
        <v>03/10/91</v>
      </c>
      <c r="I195" s="11">
        <f t="shared" ca="1" si="56"/>
        <v>31</v>
      </c>
      <c r="J19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195" s="11" t="s">
        <v>18</v>
      </c>
      <c r="L195" s="11" t="s">
        <v>39</v>
      </c>
      <c r="M195" s="32"/>
      <c r="N195" s="19"/>
    </row>
    <row r="196" spans="1:14">
      <c r="A196" s="255">
        <v>1</v>
      </c>
      <c r="B196" s="25" t="s">
        <v>555</v>
      </c>
      <c r="C196" s="63" t="s">
        <v>556</v>
      </c>
      <c r="D196" s="282" t="str">
        <f>IF(Table2[[#This Row],[NO. KK]]=B195,"ANGGOTA KELUARGA","KEPALA KELUARGA")</f>
        <v>KEPALA KELUARGA</v>
      </c>
      <c r="E196" s="14" t="s">
        <v>557</v>
      </c>
      <c r="F196" s="11" t="s">
        <v>16</v>
      </c>
      <c r="G196" s="11" t="s">
        <v>254</v>
      </c>
      <c r="H196" s="16" t="str">
        <f t="shared" si="54"/>
        <v>24/03/67</v>
      </c>
      <c r="I196" s="11">
        <f t="shared" ca="1" si="56"/>
        <v>55</v>
      </c>
      <c r="J19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196" s="11" t="s">
        <v>31</v>
      </c>
      <c r="L196" s="11" t="s">
        <v>39</v>
      </c>
      <c r="M196" s="32" t="s">
        <v>40</v>
      </c>
      <c r="N196" s="19"/>
    </row>
    <row r="197" spans="1:14">
      <c r="A197" s="255">
        <v>1</v>
      </c>
      <c r="B197" s="25" t="s">
        <v>555</v>
      </c>
      <c r="C197" s="63" t="s">
        <v>558</v>
      </c>
      <c r="D197" s="282" t="str">
        <f>IF(Table2[[#This Row],[NO. KK]]=B196,"ANGGOTA KELUARGA","KEPALA KELUARGA")</f>
        <v>ANGGOTA KELUARGA</v>
      </c>
      <c r="E197" s="62" t="s">
        <v>559</v>
      </c>
      <c r="F197" s="24" t="s">
        <v>23</v>
      </c>
      <c r="G197" s="11" t="s">
        <v>98</v>
      </c>
      <c r="H197" s="16" t="str">
        <f t="shared" si="55"/>
        <v>1/11/61</v>
      </c>
      <c r="I197" s="11">
        <f t="shared" ca="1" si="56"/>
        <v>61</v>
      </c>
      <c r="J19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197" s="11" t="s">
        <v>18</v>
      </c>
      <c r="L197" s="11" t="s">
        <v>39</v>
      </c>
      <c r="M197" s="32"/>
      <c r="N197" s="19"/>
    </row>
    <row r="198" spans="1:14">
      <c r="A198" s="255">
        <v>1</v>
      </c>
      <c r="B198" s="25" t="s">
        <v>560</v>
      </c>
      <c r="C198" s="63" t="s">
        <v>561</v>
      </c>
      <c r="D198" s="282" t="str">
        <f>IF(Table2[[#This Row],[NO. KK]]=B197,"ANGGOTA KELUARGA","KEPALA KELUARGA")</f>
        <v>KEPALA KELUARGA</v>
      </c>
      <c r="E198" s="46" t="s">
        <v>562</v>
      </c>
      <c r="F198" s="24" t="s">
        <v>23</v>
      </c>
      <c r="G198" s="11" t="s">
        <v>30</v>
      </c>
      <c r="H198" s="16" t="str">
        <f t="shared" si="55"/>
        <v>11/03/63</v>
      </c>
      <c r="I198" s="11">
        <f t="shared" ca="1" si="56"/>
        <v>59</v>
      </c>
      <c r="J19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198" s="11" t="s">
        <v>563</v>
      </c>
      <c r="L198" s="11" t="s">
        <v>48</v>
      </c>
      <c r="M198" s="32"/>
      <c r="N198" s="19"/>
    </row>
    <row r="199" spans="1:14">
      <c r="A199" s="255">
        <v>1</v>
      </c>
      <c r="B199" s="25" t="s">
        <v>564</v>
      </c>
      <c r="C199" s="63" t="s">
        <v>565</v>
      </c>
      <c r="D199" s="282" t="str">
        <f>IF(Table2[[#This Row],[NO. KK]]=B198,"ANGGOTA KELUARGA","KEPALA KELUARGA")</f>
        <v>KEPALA KELUARGA</v>
      </c>
      <c r="E199" s="14" t="s">
        <v>566</v>
      </c>
      <c r="F199" s="11" t="s">
        <v>16</v>
      </c>
      <c r="G199" s="11" t="s">
        <v>30</v>
      </c>
      <c r="H199" s="16" t="str">
        <f>MID(C199,7,2)&amp;"/"&amp;MID(C199,9,2)&amp;"/"&amp;MID(C199,11,2)+2</f>
        <v>15/06/47</v>
      </c>
      <c r="I199" s="11">
        <f t="shared" ca="1" si="56"/>
        <v>75</v>
      </c>
      <c r="J19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199" s="11" t="s">
        <v>31</v>
      </c>
      <c r="L199" s="11" t="s">
        <v>39</v>
      </c>
      <c r="M199" s="32" t="s">
        <v>40</v>
      </c>
      <c r="N199" s="19"/>
    </row>
    <row r="200" spans="1:14">
      <c r="A200" s="255">
        <v>1</v>
      </c>
      <c r="B200" s="25" t="s">
        <v>564</v>
      </c>
      <c r="C200" s="63" t="s">
        <v>567</v>
      </c>
      <c r="D200" s="282" t="str">
        <f>IF(Table2[[#This Row],[NO. KK]]=B199,"ANGGOTA KELUARGA","KEPALA KELUARGA")</f>
        <v>ANGGOTA KELUARGA</v>
      </c>
      <c r="E200" s="62" t="s">
        <v>568</v>
      </c>
      <c r="F200" s="24" t="s">
        <v>23</v>
      </c>
      <c r="G200" s="11" t="s">
        <v>30</v>
      </c>
      <c r="H200" s="16" t="str">
        <f t="shared" ref="H200:H204" si="57">MID(C200,7,2)-40&amp;"/"&amp;MID(C200,9,2)&amp;"/"&amp;MID(C200,11,2)</f>
        <v>1/05/53</v>
      </c>
      <c r="I200" s="11">
        <f t="shared" ca="1" si="56"/>
        <v>69</v>
      </c>
      <c r="J20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200" s="11" t="s">
        <v>72</v>
      </c>
      <c r="L200" s="11" t="s">
        <v>39</v>
      </c>
      <c r="M200" s="32"/>
      <c r="N200" s="19"/>
    </row>
    <row r="201" spans="1:14">
      <c r="A201" s="255">
        <v>1</v>
      </c>
      <c r="B201" s="25" t="s">
        <v>569</v>
      </c>
      <c r="C201" s="63" t="s">
        <v>570</v>
      </c>
      <c r="D201" s="282" t="str">
        <f>IF(Table2[[#This Row],[NO. KK]]=B200,"ANGGOTA KELUARGA","KEPALA KELUARGA")</f>
        <v>KEPALA KELUARGA</v>
      </c>
      <c r="E201" s="14" t="s">
        <v>571</v>
      </c>
      <c r="F201" s="11" t="s">
        <v>16</v>
      </c>
      <c r="G201" s="11" t="s">
        <v>30</v>
      </c>
      <c r="H201" s="16" t="str">
        <f t="shared" ref="H201:H205" si="58">MID(C201,7,2)&amp;"/"&amp;MID(C201,9,2)&amp;"/"&amp;MID(C201,11,2)</f>
        <v>14/04/72</v>
      </c>
      <c r="I201" s="11">
        <f t="shared" ca="1" si="56"/>
        <v>50</v>
      </c>
      <c r="J20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201" s="11" t="s">
        <v>18</v>
      </c>
      <c r="L201" s="11" t="s">
        <v>39</v>
      </c>
      <c r="M201" s="32" t="s">
        <v>572</v>
      </c>
      <c r="N201" s="19"/>
    </row>
    <row r="202" spans="1:14">
      <c r="A202" s="255">
        <v>1</v>
      </c>
      <c r="B202" s="25" t="s">
        <v>569</v>
      </c>
      <c r="C202" s="63" t="s">
        <v>573</v>
      </c>
      <c r="D202" s="282" t="str">
        <f>IF(Table2[[#This Row],[NO. KK]]=B201,"ANGGOTA KELUARGA","KEPALA KELUARGA")</f>
        <v>ANGGOTA KELUARGA</v>
      </c>
      <c r="E202" s="62" t="s">
        <v>574</v>
      </c>
      <c r="F202" s="24" t="s">
        <v>23</v>
      </c>
      <c r="G202" s="11" t="s">
        <v>575</v>
      </c>
      <c r="H202" s="16" t="str">
        <f t="shared" si="57"/>
        <v>5/11/75</v>
      </c>
      <c r="I202" s="11">
        <f t="shared" ca="1" si="56"/>
        <v>47</v>
      </c>
      <c r="J20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02" s="11" t="s">
        <v>72</v>
      </c>
      <c r="L202" s="11" t="s">
        <v>39</v>
      </c>
      <c r="M202" s="32"/>
      <c r="N202" s="19"/>
    </row>
    <row r="203" spans="1:14">
      <c r="A203" s="255">
        <v>1</v>
      </c>
      <c r="B203" s="25" t="s">
        <v>569</v>
      </c>
      <c r="C203" s="63" t="s">
        <v>576</v>
      </c>
      <c r="D203" s="282" t="str">
        <f>IF(Table2[[#This Row],[NO. KK]]=B202,"ANGGOTA KELUARGA","KEPALA KELUARGA")</f>
        <v>ANGGOTA KELUARGA</v>
      </c>
      <c r="E203" s="62" t="s">
        <v>577</v>
      </c>
      <c r="F203" s="11" t="s">
        <v>16</v>
      </c>
      <c r="G203" s="11" t="s">
        <v>30</v>
      </c>
      <c r="H203" s="16" t="str">
        <f t="shared" si="58"/>
        <v>21/02/94</v>
      </c>
      <c r="I203" s="11">
        <f t="shared" ca="1" si="56"/>
        <v>28</v>
      </c>
      <c r="J20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03" s="11" t="s">
        <v>31</v>
      </c>
      <c r="L203" s="11" t="s">
        <v>39</v>
      </c>
      <c r="M203" s="32"/>
      <c r="N203" s="19"/>
    </row>
    <row r="204" spans="1:14">
      <c r="A204" s="255">
        <v>1</v>
      </c>
      <c r="B204" s="25" t="s">
        <v>569</v>
      </c>
      <c r="C204" s="63" t="s">
        <v>578</v>
      </c>
      <c r="D204" s="282" t="str">
        <f>IF(Table2[[#This Row],[NO. KK]]=B203,"ANGGOTA KELUARGA","KEPALA KELUARGA")</f>
        <v>ANGGOTA KELUARGA</v>
      </c>
      <c r="E204" s="62" t="s">
        <v>579</v>
      </c>
      <c r="F204" s="24" t="s">
        <v>23</v>
      </c>
      <c r="G204" s="11" t="s">
        <v>30</v>
      </c>
      <c r="H204" s="16" t="str">
        <f t="shared" si="57"/>
        <v>1/06/96</v>
      </c>
      <c r="I204" s="11">
        <f t="shared" ca="1" si="56"/>
        <v>26</v>
      </c>
      <c r="J20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04" s="11" t="s">
        <v>31</v>
      </c>
      <c r="L204" s="11" t="s">
        <v>39</v>
      </c>
      <c r="M204" s="32"/>
      <c r="N204" s="19"/>
    </row>
    <row r="205" spans="1:14">
      <c r="A205" s="255">
        <v>1</v>
      </c>
      <c r="B205" s="25" t="s">
        <v>569</v>
      </c>
      <c r="C205" s="63" t="s">
        <v>580</v>
      </c>
      <c r="D205" s="282" t="str">
        <f>IF(Table2[[#This Row],[NO. KK]]=B204,"ANGGOTA KELUARGA","KEPALA KELUARGA")</f>
        <v>ANGGOTA KELUARGA</v>
      </c>
      <c r="E205" s="62" t="s">
        <v>581</v>
      </c>
      <c r="F205" s="11" t="s">
        <v>16</v>
      </c>
      <c r="G205" s="11" t="s">
        <v>30</v>
      </c>
      <c r="H205" s="16" t="str">
        <f t="shared" si="58"/>
        <v>18/10/98</v>
      </c>
      <c r="I205" s="11">
        <f t="shared" ca="1" si="56"/>
        <v>24</v>
      </c>
      <c r="J20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05" s="11" t="s">
        <v>18</v>
      </c>
      <c r="L205" s="20" t="s">
        <v>69</v>
      </c>
      <c r="M205" s="32"/>
      <c r="N205" s="19"/>
    </row>
    <row r="206" spans="1:14">
      <c r="A206" s="255">
        <v>1</v>
      </c>
      <c r="B206" s="25" t="s">
        <v>569</v>
      </c>
      <c r="C206" s="63" t="s">
        <v>582</v>
      </c>
      <c r="D206" s="282" t="str">
        <f>IF(Table2[[#This Row],[NO. KK]]=B205,"ANGGOTA KELUARGA","KEPALA KELUARGA")</f>
        <v>ANGGOTA KELUARGA</v>
      </c>
      <c r="E206" s="62" t="s">
        <v>583</v>
      </c>
      <c r="F206" s="24" t="s">
        <v>23</v>
      </c>
      <c r="G206" s="11" t="s">
        <v>30</v>
      </c>
      <c r="H206" s="16" t="str">
        <f t="shared" ref="H206:H208" si="59">MID(C206,7,2)-40&amp;"/"&amp;MID(C206,9,2)&amp;"/"&amp;MID(C206,11,2)</f>
        <v>1/12/04</v>
      </c>
      <c r="I206" s="11">
        <f t="shared" ca="1" si="56"/>
        <v>18</v>
      </c>
      <c r="J20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06" s="11" t="s">
        <v>18</v>
      </c>
      <c r="L206" s="20" t="s">
        <v>69</v>
      </c>
      <c r="M206" s="32"/>
      <c r="N206" s="19"/>
    </row>
    <row r="207" spans="1:14">
      <c r="A207" s="255">
        <v>1</v>
      </c>
      <c r="B207" s="25" t="s">
        <v>569</v>
      </c>
      <c r="C207" s="63" t="s">
        <v>584</v>
      </c>
      <c r="D207" s="282" t="str">
        <f>IF(Table2[[#This Row],[NO. KK]]=B206,"ANGGOTA KELUARGA","KEPALA KELUARGA")</f>
        <v>ANGGOTA KELUARGA</v>
      </c>
      <c r="E207" s="62" t="s">
        <v>585</v>
      </c>
      <c r="F207" s="24" t="s">
        <v>23</v>
      </c>
      <c r="G207" s="11" t="s">
        <v>30</v>
      </c>
      <c r="H207" s="16" t="str">
        <f t="shared" si="59"/>
        <v>11/07/07</v>
      </c>
      <c r="I207" s="11">
        <f t="shared" ca="1" si="56"/>
        <v>15</v>
      </c>
      <c r="J20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07" s="17" t="s">
        <v>31</v>
      </c>
      <c r="L207" s="20" t="s">
        <v>69</v>
      </c>
      <c r="M207" s="32"/>
      <c r="N207" s="19"/>
    </row>
    <row r="208" spans="1:14">
      <c r="A208" s="255">
        <v>1</v>
      </c>
      <c r="B208" s="25" t="s">
        <v>586</v>
      </c>
      <c r="C208" s="63" t="s">
        <v>587</v>
      </c>
      <c r="D208" s="282" t="str">
        <f>IF(Table2[[#This Row],[NO. KK]]=B207,"ANGGOTA KELUARGA","KEPALA KELUARGA")</f>
        <v>KEPALA KELUARGA</v>
      </c>
      <c r="E208" s="14" t="s">
        <v>588</v>
      </c>
      <c r="F208" s="24" t="s">
        <v>23</v>
      </c>
      <c r="G208" s="11" t="s">
        <v>30</v>
      </c>
      <c r="H208" s="16" t="str">
        <f t="shared" si="59"/>
        <v>24/11/84</v>
      </c>
      <c r="I208" s="11">
        <f t="shared" ca="1" si="56"/>
        <v>38</v>
      </c>
      <c r="J20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208" s="11" t="s">
        <v>18</v>
      </c>
      <c r="L208" s="11" t="s">
        <v>39</v>
      </c>
      <c r="M208" s="32" t="s">
        <v>589</v>
      </c>
      <c r="N208" s="19"/>
    </row>
    <row r="209" spans="1:14">
      <c r="A209" s="255">
        <v>1</v>
      </c>
      <c r="B209" s="25" t="s">
        <v>586</v>
      </c>
      <c r="C209" s="63" t="s">
        <v>590</v>
      </c>
      <c r="D209" s="282" t="str">
        <f>IF(Table2[[#This Row],[NO. KK]]=B208,"ANGGOTA KELUARGA","KEPALA KELUARGA")</f>
        <v>ANGGOTA KELUARGA</v>
      </c>
      <c r="E209" s="62" t="s">
        <v>591</v>
      </c>
      <c r="F209" s="11" t="s">
        <v>16</v>
      </c>
      <c r="G209" s="11" t="s">
        <v>30</v>
      </c>
      <c r="H209" s="16" t="str">
        <f>MID(C209,7,2)&amp;"/"&amp;MID(C209,9,2)&amp;"/"&amp;MID(C209,11,2)</f>
        <v>10/10/08</v>
      </c>
      <c r="I209" s="11">
        <f t="shared" ca="1" si="56"/>
        <v>14</v>
      </c>
      <c r="J20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09" s="11" t="s">
        <v>72</v>
      </c>
      <c r="L209" s="20" t="s">
        <v>69</v>
      </c>
      <c r="M209" s="32"/>
      <c r="N209" s="19"/>
    </row>
    <row r="210" spans="1:14">
      <c r="A210" s="255">
        <v>1</v>
      </c>
      <c r="B210" s="25" t="s">
        <v>586</v>
      </c>
      <c r="C210" s="63" t="s">
        <v>592</v>
      </c>
      <c r="D210" s="282" t="str">
        <f>IF(Table2[[#This Row],[NO. KK]]=B209,"ANGGOTA KELUARGA","KEPALA KELUARGA")</f>
        <v>ANGGOTA KELUARGA</v>
      </c>
      <c r="E210" s="62" t="s">
        <v>593</v>
      </c>
      <c r="F210" s="24" t="s">
        <v>23</v>
      </c>
      <c r="G210" s="11" t="s">
        <v>30</v>
      </c>
      <c r="H210" s="16" t="str">
        <f t="shared" ref="H210:H213" si="60">MID(C210,7,2)-40&amp;"/"&amp;MID(C210,9,2)&amp;"/"&amp;MID(C210,11,2)</f>
        <v>23/10/09</v>
      </c>
      <c r="I210" s="11">
        <f t="shared" ca="1" si="56"/>
        <v>13</v>
      </c>
      <c r="J21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10" s="20" t="s">
        <v>47</v>
      </c>
      <c r="L210" s="20" t="s">
        <v>69</v>
      </c>
      <c r="M210" s="32"/>
      <c r="N210" s="19"/>
    </row>
    <row r="211" spans="1:14">
      <c r="A211" s="255">
        <v>1</v>
      </c>
      <c r="B211" s="25" t="s">
        <v>594</v>
      </c>
      <c r="C211" s="63" t="s">
        <v>595</v>
      </c>
      <c r="D211" s="282" t="str">
        <f>IF(Table2[[#This Row],[NO. KK]]=B210,"ANGGOTA KELUARGA","KEPALA KELUARGA")</f>
        <v>KEPALA KELUARGA</v>
      </c>
      <c r="E211" s="46" t="s">
        <v>596</v>
      </c>
      <c r="F211" s="24" t="s">
        <v>23</v>
      </c>
      <c r="G211" s="11" t="s">
        <v>51</v>
      </c>
      <c r="H211" s="16" t="str">
        <f t="shared" si="60"/>
        <v>18/07/77</v>
      </c>
      <c r="I211" s="11">
        <f t="shared" ca="1" si="56"/>
        <v>45</v>
      </c>
      <c r="J21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11" s="11" t="s">
        <v>18</v>
      </c>
      <c r="L211" s="11" t="s">
        <v>39</v>
      </c>
      <c r="M211" s="32"/>
      <c r="N211" s="19"/>
    </row>
    <row r="212" spans="1:14">
      <c r="A212" s="255">
        <v>1</v>
      </c>
      <c r="B212" s="25" t="s">
        <v>594</v>
      </c>
      <c r="C212" s="63" t="s">
        <v>597</v>
      </c>
      <c r="D212" s="282" t="str">
        <f>IF(Table2[[#This Row],[NO. KK]]=B211,"ANGGOTA KELUARGA","KEPALA KELUARGA")</f>
        <v>ANGGOTA KELUARGA</v>
      </c>
      <c r="E212" s="62" t="s">
        <v>598</v>
      </c>
      <c r="F212" s="24" t="s">
        <v>23</v>
      </c>
      <c r="G212" s="11" t="s">
        <v>65</v>
      </c>
      <c r="H212" s="16" t="str">
        <f t="shared" si="60"/>
        <v>20/04/02</v>
      </c>
      <c r="I212" s="11">
        <f t="shared" ca="1" si="56"/>
        <v>20</v>
      </c>
      <c r="J21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12" s="11" t="s">
        <v>18</v>
      </c>
      <c r="L212" s="11" t="s">
        <v>39</v>
      </c>
      <c r="M212" s="32"/>
      <c r="N212" s="19"/>
    </row>
    <row r="213" spans="1:14">
      <c r="A213" s="255">
        <v>1</v>
      </c>
      <c r="B213" s="25" t="s">
        <v>599</v>
      </c>
      <c r="C213" s="63" t="s">
        <v>600</v>
      </c>
      <c r="D213" s="282" t="str">
        <f>IF(Table2[[#This Row],[NO. KK]]=B212,"ANGGOTA KELUARGA","KEPALA KELUARGA")</f>
        <v>KEPALA KELUARGA</v>
      </c>
      <c r="E213" s="14" t="s">
        <v>601</v>
      </c>
      <c r="F213" s="24" t="s">
        <v>23</v>
      </c>
      <c r="G213" s="11" t="s">
        <v>387</v>
      </c>
      <c r="H213" s="16" t="str">
        <f t="shared" si="60"/>
        <v>15/03/65</v>
      </c>
      <c r="I213" s="11">
        <f t="shared" ca="1" si="56"/>
        <v>57</v>
      </c>
      <c r="J21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213" s="11" t="s">
        <v>72</v>
      </c>
      <c r="L213" s="11" t="s">
        <v>32</v>
      </c>
      <c r="M213" s="32" t="s">
        <v>40</v>
      </c>
      <c r="N213" s="19"/>
    </row>
    <row r="214" spans="1:14">
      <c r="A214" s="255">
        <v>1</v>
      </c>
      <c r="B214" s="25" t="s">
        <v>599</v>
      </c>
      <c r="C214" s="63" t="s">
        <v>602</v>
      </c>
      <c r="D214" s="282" t="str">
        <f>IF(Table2[[#This Row],[NO. KK]]=B213,"ANGGOTA KELUARGA","KEPALA KELUARGA")</f>
        <v>ANGGOTA KELUARGA</v>
      </c>
      <c r="E214" s="62" t="s">
        <v>603</v>
      </c>
      <c r="F214" s="11" t="s">
        <v>16</v>
      </c>
      <c r="G214" s="11" t="s">
        <v>30</v>
      </c>
      <c r="H214" s="16" t="str">
        <f t="shared" ref="H214:H219" si="61">MID(C214,7,2)&amp;"/"&amp;MID(C214,9,2)&amp;"/"&amp;MID(C214,11,2)</f>
        <v>05/05/95</v>
      </c>
      <c r="I214" s="11">
        <f t="shared" ca="1" si="56"/>
        <v>27</v>
      </c>
      <c r="J21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14" s="11" t="s">
        <v>18</v>
      </c>
      <c r="L214" s="11" t="s">
        <v>32</v>
      </c>
      <c r="M214" s="32"/>
      <c r="N214" s="19"/>
    </row>
    <row r="215" spans="1:14">
      <c r="A215" s="255">
        <v>1</v>
      </c>
      <c r="B215" s="25" t="s">
        <v>599</v>
      </c>
      <c r="C215" s="63" t="s">
        <v>604</v>
      </c>
      <c r="D215" s="282" t="str">
        <f>IF(Table2[[#This Row],[NO. KK]]=B214,"ANGGOTA KELUARGA","KEPALA KELUARGA")</f>
        <v>ANGGOTA KELUARGA</v>
      </c>
      <c r="E215" s="62" t="s">
        <v>605</v>
      </c>
      <c r="F215" s="11" t="s">
        <v>16</v>
      </c>
      <c r="G215" s="11" t="s">
        <v>30</v>
      </c>
      <c r="H215" s="16" t="str">
        <f t="shared" si="61"/>
        <v>05/05/97</v>
      </c>
      <c r="I215" s="11">
        <f t="shared" ca="1" si="56"/>
        <v>25</v>
      </c>
      <c r="J21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15" s="11" t="s">
        <v>18</v>
      </c>
      <c r="L215" s="11" t="s">
        <v>32</v>
      </c>
      <c r="M215" s="32"/>
      <c r="N215" s="19"/>
    </row>
    <row r="216" spans="1:14">
      <c r="A216" s="255">
        <v>1</v>
      </c>
      <c r="B216" s="25" t="s">
        <v>599</v>
      </c>
      <c r="C216" s="63" t="s">
        <v>606</v>
      </c>
      <c r="D216" s="282" t="str">
        <f>IF(Table2[[#This Row],[NO. KK]]=B215,"ANGGOTA KELUARGA","KEPALA KELUARGA")</f>
        <v>ANGGOTA KELUARGA</v>
      </c>
      <c r="E216" s="62" t="s">
        <v>607</v>
      </c>
      <c r="F216" s="24" t="s">
        <v>23</v>
      </c>
      <c r="G216" s="11" t="s">
        <v>30</v>
      </c>
      <c r="H216" s="16" t="str">
        <f t="shared" ref="H216:H222" si="62">MID(C216,7,2)-40&amp;"/"&amp;MID(C216,9,2)&amp;"/"&amp;MID(C216,11,2)</f>
        <v>10/02/00</v>
      </c>
      <c r="I216" s="11">
        <f t="shared" ca="1" si="56"/>
        <v>22</v>
      </c>
      <c r="J21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16" s="11" t="s">
        <v>18</v>
      </c>
      <c r="L216" s="11" t="s">
        <v>32</v>
      </c>
      <c r="M216" s="32"/>
      <c r="N216" s="19"/>
    </row>
    <row r="217" spans="1:14">
      <c r="A217" s="255">
        <v>1</v>
      </c>
      <c r="B217" s="25" t="s">
        <v>608</v>
      </c>
      <c r="C217" s="63" t="s">
        <v>609</v>
      </c>
      <c r="D217" s="282" t="str">
        <f>IF(Table2[[#This Row],[NO. KK]]=B216,"ANGGOTA KELUARGA","KEPALA KELUARGA")</f>
        <v>KEPALA KELUARGA</v>
      </c>
      <c r="E217" s="14" t="s">
        <v>610</v>
      </c>
      <c r="F217" s="24" t="s">
        <v>23</v>
      </c>
      <c r="G217" s="11" t="s">
        <v>266</v>
      </c>
      <c r="H217" s="16" t="str">
        <f t="shared" si="62"/>
        <v>30/03/57</v>
      </c>
      <c r="I217" s="11">
        <f t="shared" ca="1" si="56"/>
        <v>65</v>
      </c>
      <c r="J21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217" s="11" t="s">
        <v>72</v>
      </c>
      <c r="L217" s="11" t="s">
        <v>32</v>
      </c>
      <c r="M217" s="32" t="s">
        <v>611</v>
      </c>
      <c r="N217" s="19"/>
    </row>
    <row r="218" spans="1:14">
      <c r="A218" s="255">
        <v>1</v>
      </c>
      <c r="B218" s="25" t="s">
        <v>608</v>
      </c>
      <c r="C218" s="63" t="s">
        <v>612</v>
      </c>
      <c r="D218" s="282" t="str">
        <f>IF(Table2[[#This Row],[NO. KK]]=B217,"ANGGOTA KELUARGA","KEPALA KELUARGA")</f>
        <v>ANGGOTA KELUARGA</v>
      </c>
      <c r="E218" s="62" t="s">
        <v>613</v>
      </c>
      <c r="F218" s="11" t="s">
        <v>16</v>
      </c>
      <c r="G218" s="11" t="s">
        <v>30</v>
      </c>
      <c r="H218" s="16" t="str">
        <f t="shared" si="61"/>
        <v>08/08/91</v>
      </c>
      <c r="I218" s="11">
        <f t="shared" ca="1" si="56"/>
        <v>31</v>
      </c>
      <c r="J21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18" s="11" t="s">
        <v>18</v>
      </c>
      <c r="L218" s="11" t="s">
        <v>39</v>
      </c>
      <c r="M218" s="32"/>
      <c r="N218" s="19"/>
    </row>
    <row r="219" spans="1:14">
      <c r="A219" s="255">
        <v>1</v>
      </c>
      <c r="B219" s="25" t="s">
        <v>614</v>
      </c>
      <c r="C219" s="63" t="s">
        <v>615</v>
      </c>
      <c r="D219" s="282" t="str">
        <f>IF(Table2[[#This Row],[NO. KK]]=B218,"ANGGOTA KELUARGA","KEPALA KELUARGA")</f>
        <v>KEPALA KELUARGA</v>
      </c>
      <c r="E219" s="14" t="s">
        <v>616</v>
      </c>
      <c r="F219" s="11" t="s">
        <v>16</v>
      </c>
      <c r="G219" s="11" t="s">
        <v>575</v>
      </c>
      <c r="H219" s="16" t="str">
        <f t="shared" si="61"/>
        <v>03/06/73</v>
      </c>
      <c r="I219" s="11">
        <f t="shared" ca="1" si="56"/>
        <v>49</v>
      </c>
      <c r="J21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19" s="11" t="s">
        <v>18</v>
      </c>
      <c r="L219" s="11" t="s">
        <v>39</v>
      </c>
      <c r="M219" s="32" t="s">
        <v>617</v>
      </c>
      <c r="N219" s="19"/>
    </row>
    <row r="220" spans="1:14">
      <c r="A220" s="255">
        <v>1</v>
      </c>
      <c r="B220" s="25" t="s">
        <v>614</v>
      </c>
      <c r="C220" s="63" t="s">
        <v>618</v>
      </c>
      <c r="D220" s="282" t="str">
        <f>IF(Table2[[#This Row],[NO. KK]]=B219,"ANGGOTA KELUARGA","KEPALA KELUARGA")</f>
        <v>ANGGOTA KELUARGA</v>
      </c>
      <c r="E220" s="28" t="s">
        <v>619</v>
      </c>
      <c r="F220" s="24" t="s">
        <v>23</v>
      </c>
      <c r="G220" s="11" t="s">
        <v>30</v>
      </c>
      <c r="H220" s="16" t="str">
        <f t="shared" si="62"/>
        <v>18/12/75</v>
      </c>
      <c r="I220" s="11">
        <f t="shared" ca="1" si="56"/>
        <v>47</v>
      </c>
      <c r="J22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20" s="11" t="s">
        <v>18</v>
      </c>
      <c r="L220" s="11" t="s">
        <v>32</v>
      </c>
      <c r="M220" s="32"/>
      <c r="N220" s="19"/>
    </row>
    <row r="221" spans="1:14">
      <c r="A221" s="255">
        <v>1</v>
      </c>
      <c r="B221" s="25" t="s">
        <v>614</v>
      </c>
      <c r="C221" s="63" t="s">
        <v>620</v>
      </c>
      <c r="D221" s="282" t="str">
        <f>IF(Table2[[#This Row],[NO. KK]]=B220,"ANGGOTA KELUARGA","KEPALA KELUARGA")</f>
        <v>ANGGOTA KELUARGA</v>
      </c>
      <c r="E221" s="62" t="s">
        <v>621</v>
      </c>
      <c r="F221" s="24" t="s">
        <v>23</v>
      </c>
      <c r="G221" s="11" t="s">
        <v>98</v>
      </c>
      <c r="H221" s="16" t="str">
        <f t="shared" si="62"/>
        <v>25/01/18</v>
      </c>
      <c r="I221" s="11">
        <f t="shared" ca="1" si="56"/>
        <v>4</v>
      </c>
      <c r="J22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221" s="31" t="s">
        <v>55</v>
      </c>
      <c r="L221" s="11" t="s">
        <v>48</v>
      </c>
      <c r="M221" s="32"/>
      <c r="N221" s="19"/>
    </row>
    <row r="222" spans="1:14">
      <c r="A222" s="255">
        <v>1</v>
      </c>
      <c r="B222" s="25" t="s">
        <v>614</v>
      </c>
      <c r="C222" s="63" t="s">
        <v>622</v>
      </c>
      <c r="D222" s="282" t="str">
        <f>IF(Table2[[#This Row],[NO. KK]]=B221,"ANGGOTA KELUARGA","KEPALA KELUARGA")</f>
        <v>ANGGOTA KELUARGA</v>
      </c>
      <c r="E222" s="62" t="s">
        <v>623</v>
      </c>
      <c r="F222" s="24" t="s">
        <v>23</v>
      </c>
      <c r="G222" s="11" t="s">
        <v>98</v>
      </c>
      <c r="H222" s="16" t="str">
        <f t="shared" si="62"/>
        <v>11/05/19</v>
      </c>
      <c r="I222" s="11">
        <f t="shared" ca="1" si="56"/>
        <v>3</v>
      </c>
      <c r="J22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222" s="31" t="s">
        <v>55</v>
      </c>
      <c r="L222" s="11" t="s">
        <v>48</v>
      </c>
      <c r="M222" s="32"/>
      <c r="N222" s="19"/>
    </row>
    <row r="223" spans="1:14">
      <c r="A223" s="255">
        <v>1</v>
      </c>
      <c r="B223" s="25" t="s">
        <v>614</v>
      </c>
      <c r="C223" s="63" t="s">
        <v>624</v>
      </c>
      <c r="D223" s="282" t="str">
        <f>IF(Table2[[#This Row],[NO. KK]]=B222,"ANGGOTA KELUARGA","KEPALA KELUARGA")</f>
        <v>ANGGOTA KELUARGA</v>
      </c>
      <c r="E223" s="62" t="s">
        <v>625</v>
      </c>
      <c r="F223" s="11" t="s">
        <v>16</v>
      </c>
      <c r="G223" s="11" t="s">
        <v>626</v>
      </c>
      <c r="H223" s="16" t="str">
        <f t="shared" ref="H223:H228" si="63">MID(C223,7,2)&amp;"/"&amp;MID(C223,9,2)&amp;"/"&amp;MID(C223,11,2)</f>
        <v>19/05/05</v>
      </c>
      <c r="I223" s="11">
        <f t="shared" ca="1" si="56"/>
        <v>17</v>
      </c>
      <c r="J22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23" s="11" t="s">
        <v>31</v>
      </c>
      <c r="L223" s="20" t="s">
        <v>69</v>
      </c>
      <c r="M223" s="32"/>
      <c r="N223" s="19"/>
    </row>
    <row r="224" spans="1:14">
      <c r="A224" s="255">
        <v>1</v>
      </c>
      <c r="B224" s="25" t="s">
        <v>627</v>
      </c>
      <c r="C224" s="63" t="s">
        <v>628</v>
      </c>
      <c r="D224" s="282" t="str">
        <f>IF(Table2[[#This Row],[NO. KK]]=B223,"ANGGOTA KELUARGA","KEPALA KELUARGA")</f>
        <v>KEPALA KELUARGA</v>
      </c>
      <c r="E224" s="14" t="s">
        <v>629</v>
      </c>
      <c r="F224" s="24" t="s">
        <v>23</v>
      </c>
      <c r="G224" s="11" t="s">
        <v>630</v>
      </c>
      <c r="H224" s="16" t="str">
        <f t="shared" ref="H224:H226" si="64">MID(C224,7,2)-40&amp;"/"&amp;MID(C224,9,2)&amp;"/"&amp;MID(C224,11,2)</f>
        <v>23/07/54</v>
      </c>
      <c r="I224" s="11">
        <f t="shared" ca="1" si="56"/>
        <v>68</v>
      </c>
      <c r="J22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224" s="11" t="s">
        <v>72</v>
      </c>
      <c r="L224" s="11" t="s">
        <v>32</v>
      </c>
      <c r="M224" s="32" t="s">
        <v>631</v>
      </c>
      <c r="N224" s="19"/>
    </row>
    <row r="225" spans="1:14">
      <c r="A225" s="255">
        <v>1</v>
      </c>
      <c r="B225" s="25" t="s">
        <v>627</v>
      </c>
      <c r="C225" s="63" t="s">
        <v>632</v>
      </c>
      <c r="D225" s="282" t="str">
        <f>IF(Table2[[#This Row],[NO. KK]]=B224,"ANGGOTA KELUARGA","KEPALA KELUARGA")</f>
        <v>ANGGOTA KELUARGA</v>
      </c>
      <c r="E225" s="62" t="s">
        <v>633</v>
      </c>
      <c r="F225" s="24" t="s">
        <v>23</v>
      </c>
      <c r="G225" s="11" t="s">
        <v>30</v>
      </c>
      <c r="H225" s="16" t="str">
        <f t="shared" si="64"/>
        <v>28/11/98</v>
      </c>
      <c r="I225" s="11">
        <f t="shared" ca="1" si="56"/>
        <v>24</v>
      </c>
      <c r="J22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25" s="11" t="s">
        <v>18</v>
      </c>
      <c r="L225" s="11" t="s">
        <v>39</v>
      </c>
      <c r="M225" s="32"/>
      <c r="N225" s="19"/>
    </row>
    <row r="226" spans="1:14">
      <c r="A226" s="255">
        <v>1</v>
      </c>
      <c r="B226" s="25" t="s">
        <v>627</v>
      </c>
      <c r="C226" s="63" t="s">
        <v>634</v>
      </c>
      <c r="D226" s="282" t="str">
        <f>IF(Table2[[#This Row],[NO. KK]]=B225,"ANGGOTA KELUARGA","KEPALA KELUARGA")</f>
        <v>ANGGOTA KELUARGA</v>
      </c>
      <c r="E226" s="62" t="s">
        <v>635</v>
      </c>
      <c r="F226" s="24" t="s">
        <v>23</v>
      </c>
      <c r="G226" s="11" t="s">
        <v>30</v>
      </c>
      <c r="H226" s="16" t="str">
        <f t="shared" si="64"/>
        <v>17/04/01</v>
      </c>
      <c r="I226" s="11">
        <f t="shared" ca="1" si="56"/>
        <v>21</v>
      </c>
      <c r="J22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26" s="11" t="s">
        <v>18</v>
      </c>
      <c r="L226" s="11" t="s">
        <v>39</v>
      </c>
      <c r="M226" s="32"/>
      <c r="N226" s="19"/>
    </row>
    <row r="227" spans="1:14">
      <c r="A227" s="255">
        <v>1</v>
      </c>
      <c r="B227" s="25" t="s">
        <v>627</v>
      </c>
      <c r="C227" s="63" t="s">
        <v>636</v>
      </c>
      <c r="D227" s="282" t="str">
        <f>IF(Table2[[#This Row],[NO. KK]]=B226,"ANGGOTA KELUARGA","KEPALA KELUARGA")</f>
        <v>ANGGOTA KELUARGA</v>
      </c>
      <c r="E227" s="62" t="s">
        <v>637</v>
      </c>
      <c r="F227" s="11" t="s">
        <v>16</v>
      </c>
      <c r="G227" s="11" t="s">
        <v>30</v>
      </c>
      <c r="H227" s="16" t="str">
        <f t="shared" si="63"/>
        <v>20/09/08</v>
      </c>
      <c r="I227" s="11">
        <f t="shared" ca="1" si="56"/>
        <v>14</v>
      </c>
      <c r="J22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27" s="11" t="s">
        <v>72</v>
      </c>
      <c r="L227" s="20" t="s">
        <v>69</v>
      </c>
      <c r="M227" s="32"/>
      <c r="N227" s="19"/>
    </row>
    <row r="228" spans="1:14">
      <c r="A228" s="255">
        <v>1</v>
      </c>
      <c r="B228" s="25" t="s">
        <v>638</v>
      </c>
      <c r="C228" s="63" t="s">
        <v>639</v>
      </c>
      <c r="D228" s="282" t="str">
        <f>IF(Table2[[#This Row],[NO. KK]]=B227,"ANGGOTA KELUARGA","KEPALA KELUARGA")</f>
        <v>KEPALA KELUARGA</v>
      </c>
      <c r="E228" s="14" t="s">
        <v>640</v>
      </c>
      <c r="F228" s="11" t="s">
        <v>16</v>
      </c>
      <c r="G228" s="11" t="s">
        <v>30</v>
      </c>
      <c r="H228" s="16" t="str">
        <f t="shared" si="63"/>
        <v>17/07/90</v>
      </c>
      <c r="I228" s="11">
        <f t="shared" ca="1" si="56"/>
        <v>32</v>
      </c>
      <c r="J22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28" s="11" t="s">
        <v>18</v>
      </c>
      <c r="L228" s="11" t="s">
        <v>39</v>
      </c>
      <c r="M228" s="32"/>
      <c r="N228" s="19"/>
    </row>
    <row r="229" spans="1:14">
      <c r="A229" s="255">
        <v>1</v>
      </c>
      <c r="B229" s="25" t="s">
        <v>638</v>
      </c>
      <c r="C229" s="63" t="s">
        <v>641</v>
      </c>
      <c r="D229" s="282" t="str">
        <f>IF(Table2[[#This Row],[NO. KK]]=B228,"ANGGOTA KELUARGA","KEPALA KELUARGA")</f>
        <v>ANGGOTA KELUARGA</v>
      </c>
      <c r="E229" s="62" t="s">
        <v>642</v>
      </c>
      <c r="F229" s="24" t="s">
        <v>23</v>
      </c>
      <c r="G229" s="11" t="s">
        <v>643</v>
      </c>
      <c r="H229" s="16" t="str">
        <f t="shared" ref="H229:H234" si="65">MID(C229,7,2)-40&amp;"/"&amp;MID(C229,9,2)&amp;"/"&amp;MID(C229,11,2)</f>
        <v>24/10/96</v>
      </c>
      <c r="I229" s="11">
        <f t="shared" ca="1" si="56"/>
        <v>26</v>
      </c>
      <c r="J22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29" s="11" t="s">
        <v>18</v>
      </c>
      <c r="L229" s="17" t="s">
        <v>44</v>
      </c>
      <c r="M229" s="32"/>
      <c r="N229" s="19"/>
    </row>
    <row r="230" spans="1:14">
      <c r="A230" s="255">
        <v>1</v>
      </c>
      <c r="B230" s="25" t="s">
        <v>638</v>
      </c>
      <c r="C230" s="63" t="s">
        <v>644</v>
      </c>
      <c r="D230" s="282" t="str">
        <f>IF(Table2[[#This Row],[NO. KK]]=B229,"ANGGOTA KELUARGA","KEPALA KELUARGA")</f>
        <v>ANGGOTA KELUARGA</v>
      </c>
      <c r="E230" s="62" t="s">
        <v>645</v>
      </c>
      <c r="F230" s="24" t="s">
        <v>23</v>
      </c>
      <c r="G230" s="11" t="s">
        <v>30</v>
      </c>
      <c r="H230" s="16" t="str">
        <f t="shared" si="65"/>
        <v>9/01/20</v>
      </c>
      <c r="I230" s="11">
        <f t="shared" ca="1" si="56"/>
        <v>2</v>
      </c>
      <c r="J23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230" s="31" t="s">
        <v>55</v>
      </c>
      <c r="L230" s="11" t="s">
        <v>48</v>
      </c>
      <c r="M230" s="32"/>
      <c r="N230" s="19"/>
    </row>
    <row r="231" spans="1:14">
      <c r="A231" s="255">
        <v>1</v>
      </c>
      <c r="B231" s="25" t="s">
        <v>646</v>
      </c>
      <c r="C231" s="63" t="s">
        <v>647</v>
      </c>
      <c r="D231" s="282" t="str">
        <f>IF(Table2[[#This Row],[NO. KK]]=B230,"ANGGOTA KELUARGA","KEPALA KELUARGA")</f>
        <v>KEPALA KELUARGA</v>
      </c>
      <c r="E231" s="14" t="s">
        <v>648</v>
      </c>
      <c r="F231" s="11" t="s">
        <v>16</v>
      </c>
      <c r="G231" s="11" t="s">
        <v>30</v>
      </c>
      <c r="H231" s="16" t="str">
        <f t="shared" ref="H231:H235" si="66">MID(C231,7,2)&amp;"/"&amp;MID(C231,9,2)&amp;"/"&amp;MID(C231,11,2)</f>
        <v>14/10/74</v>
      </c>
      <c r="I231" s="11">
        <f t="shared" ca="1" si="56"/>
        <v>48</v>
      </c>
      <c r="J23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31" s="11" t="s">
        <v>31</v>
      </c>
      <c r="L231" s="11" t="s">
        <v>32</v>
      </c>
      <c r="M231" s="32" t="s">
        <v>649</v>
      </c>
      <c r="N231" s="19"/>
    </row>
    <row r="232" spans="1:14">
      <c r="A232" s="255">
        <v>1</v>
      </c>
      <c r="B232" s="25" t="s">
        <v>646</v>
      </c>
      <c r="C232" s="63" t="s">
        <v>650</v>
      </c>
      <c r="D232" s="282" t="str">
        <f>IF(Table2[[#This Row],[NO. KK]]=B231,"ANGGOTA KELUARGA","KEPALA KELUARGA")</f>
        <v>ANGGOTA KELUARGA</v>
      </c>
      <c r="E232" s="62" t="s">
        <v>651</v>
      </c>
      <c r="F232" s="11" t="s">
        <v>16</v>
      </c>
      <c r="G232" s="11" t="s">
        <v>30</v>
      </c>
      <c r="H232" s="16" t="str">
        <f t="shared" si="66"/>
        <v>16/10/01</v>
      </c>
      <c r="I232" s="11">
        <f t="shared" ca="1" si="56"/>
        <v>21</v>
      </c>
      <c r="J23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32" s="11" t="s">
        <v>18</v>
      </c>
      <c r="L232" s="20" t="s">
        <v>69</v>
      </c>
      <c r="M232" s="32"/>
      <c r="N232" s="19"/>
    </row>
    <row r="233" spans="1:14">
      <c r="A233" s="255">
        <v>1</v>
      </c>
      <c r="B233" s="25" t="s">
        <v>646</v>
      </c>
      <c r="C233" s="63" t="s">
        <v>652</v>
      </c>
      <c r="D233" s="282" t="str">
        <f>IF(Table2[[#This Row],[NO. KK]]=B232,"ANGGOTA KELUARGA","KEPALA KELUARGA")</f>
        <v>ANGGOTA KELUARGA</v>
      </c>
      <c r="E233" s="62" t="s">
        <v>653</v>
      </c>
      <c r="F233" s="24" t="s">
        <v>23</v>
      </c>
      <c r="G233" s="11" t="s">
        <v>30</v>
      </c>
      <c r="H233" s="16" t="str">
        <f t="shared" si="65"/>
        <v>14/07/03</v>
      </c>
      <c r="I233" s="11">
        <f t="shared" ca="1" si="56"/>
        <v>19</v>
      </c>
      <c r="J23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33" s="11" t="s">
        <v>18</v>
      </c>
      <c r="L233" s="20" t="s">
        <v>69</v>
      </c>
      <c r="M233" s="32"/>
      <c r="N233" s="19"/>
    </row>
    <row r="234" spans="1:14">
      <c r="A234" s="255">
        <v>1</v>
      </c>
      <c r="B234" s="25" t="s">
        <v>646</v>
      </c>
      <c r="C234" s="63" t="s">
        <v>654</v>
      </c>
      <c r="D234" s="282" t="str">
        <f>IF(Table2[[#This Row],[NO. KK]]=B233,"ANGGOTA KELUARGA","KEPALA KELUARGA")</f>
        <v>ANGGOTA KELUARGA</v>
      </c>
      <c r="E234" s="62" t="s">
        <v>655</v>
      </c>
      <c r="F234" s="24" t="s">
        <v>23</v>
      </c>
      <c r="G234" s="11" t="s">
        <v>30</v>
      </c>
      <c r="H234" s="16" t="str">
        <f t="shared" si="65"/>
        <v>30/04/09</v>
      </c>
      <c r="I234" s="11">
        <f t="shared" ca="1" si="56"/>
        <v>13</v>
      </c>
      <c r="J23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34" s="20" t="s">
        <v>47</v>
      </c>
      <c r="L234" s="20" t="s">
        <v>69</v>
      </c>
      <c r="M234" s="32"/>
      <c r="N234" s="19"/>
    </row>
    <row r="235" spans="1:14">
      <c r="A235" s="255">
        <v>1</v>
      </c>
      <c r="B235" s="25" t="s">
        <v>656</v>
      </c>
      <c r="C235" s="63" t="s">
        <v>657</v>
      </c>
      <c r="D235" s="282" t="str">
        <f>IF(Table2[[#This Row],[NO. KK]]=B234,"ANGGOTA KELUARGA","KEPALA KELUARGA")</f>
        <v>KEPALA KELUARGA</v>
      </c>
      <c r="E235" s="14" t="s">
        <v>658</v>
      </c>
      <c r="F235" s="11" t="s">
        <v>16</v>
      </c>
      <c r="G235" s="11" t="s">
        <v>659</v>
      </c>
      <c r="H235" s="16" t="str">
        <f t="shared" si="66"/>
        <v>01/06/94</v>
      </c>
      <c r="I235" s="11">
        <f t="shared" ca="1" si="56"/>
        <v>28</v>
      </c>
      <c r="J23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35" s="11" t="s">
        <v>31</v>
      </c>
      <c r="L235" s="11" t="s">
        <v>32</v>
      </c>
      <c r="M235" s="32" t="s">
        <v>660</v>
      </c>
      <c r="N235" s="19"/>
    </row>
    <row r="236" spans="1:14">
      <c r="A236" s="255">
        <v>1</v>
      </c>
      <c r="B236" s="25" t="s">
        <v>656</v>
      </c>
      <c r="C236" s="63" t="s">
        <v>661</v>
      </c>
      <c r="D236" s="282" t="str">
        <f>IF(Table2[[#This Row],[NO. KK]]=B235,"ANGGOTA KELUARGA","KEPALA KELUARGA")</f>
        <v>ANGGOTA KELUARGA</v>
      </c>
      <c r="E236" s="62" t="s">
        <v>662</v>
      </c>
      <c r="F236" s="24" t="s">
        <v>23</v>
      </c>
      <c r="G236" s="11" t="s">
        <v>30</v>
      </c>
      <c r="H236" s="16" t="str">
        <f t="shared" ref="H236:H239" si="67">MID(C236,7,2)-40&amp;"/"&amp;MID(C236,9,2)&amp;"/"&amp;MID(C236,11,2)</f>
        <v>2/04/95</v>
      </c>
      <c r="I236" s="11">
        <f t="shared" ca="1" si="56"/>
        <v>27</v>
      </c>
      <c r="J23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36" s="11" t="s">
        <v>18</v>
      </c>
      <c r="L236" s="11" t="s">
        <v>39</v>
      </c>
      <c r="M236" s="32"/>
      <c r="N236" s="19"/>
    </row>
    <row r="237" spans="1:14">
      <c r="A237" s="255">
        <v>1</v>
      </c>
      <c r="B237" s="25" t="s">
        <v>656</v>
      </c>
      <c r="C237" s="63" t="s">
        <v>663</v>
      </c>
      <c r="D237" s="282" t="str">
        <f>IF(Table2[[#This Row],[NO. KK]]=B236,"ANGGOTA KELUARGA","KEPALA KELUARGA")</f>
        <v>ANGGOTA KELUARGA</v>
      </c>
      <c r="E237" s="62" t="s">
        <v>664</v>
      </c>
      <c r="F237" s="24" t="s">
        <v>23</v>
      </c>
      <c r="G237" s="11" t="s">
        <v>51</v>
      </c>
      <c r="H237" s="16" t="str">
        <f t="shared" si="67"/>
        <v>3/04/18</v>
      </c>
      <c r="I237" s="11">
        <f t="shared" ca="1" si="56"/>
        <v>4</v>
      </c>
      <c r="J23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237" s="31" t="s">
        <v>55</v>
      </c>
      <c r="L237" s="11" t="s">
        <v>48</v>
      </c>
      <c r="M237" s="32"/>
      <c r="N237" s="19"/>
    </row>
    <row r="238" spans="1:14">
      <c r="A238" s="255">
        <v>1</v>
      </c>
      <c r="B238" s="25" t="s">
        <v>665</v>
      </c>
      <c r="C238" s="63" t="s">
        <v>666</v>
      </c>
      <c r="D238" s="282" t="str">
        <f>IF(Table2[[#This Row],[NO. KK]]=B237,"ANGGOTA KELUARGA","KEPALA KELUARGA")</f>
        <v>KEPALA KELUARGA</v>
      </c>
      <c r="E238" s="14" t="s">
        <v>667</v>
      </c>
      <c r="F238" s="11" t="s">
        <v>16</v>
      </c>
      <c r="G238" s="11" t="s">
        <v>30</v>
      </c>
      <c r="H238" s="16" t="str">
        <f t="shared" ref="H238:H242" si="68">MID(C238,7,2)&amp;"/"&amp;MID(C238,9,2)&amp;"/"&amp;MID(C238,11,2)</f>
        <v>17/09/77</v>
      </c>
      <c r="I238" s="11">
        <f t="shared" ca="1" si="56"/>
        <v>45</v>
      </c>
      <c r="J23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38" s="11" t="s">
        <v>31</v>
      </c>
      <c r="L238" s="11" t="s">
        <v>39</v>
      </c>
      <c r="M238" s="32" t="s">
        <v>668</v>
      </c>
      <c r="N238" s="19"/>
    </row>
    <row r="239" spans="1:14">
      <c r="A239" s="255">
        <v>1</v>
      </c>
      <c r="B239" s="25" t="s">
        <v>665</v>
      </c>
      <c r="C239" s="63" t="s">
        <v>669</v>
      </c>
      <c r="D239" s="282" t="str">
        <f>IF(Table2[[#This Row],[NO. KK]]=B238,"ANGGOTA KELUARGA","KEPALA KELUARGA")</f>
        <v>ANGGOTA KELUARGA</v>
      </c>
      <c r="E239" s="62" t="s">
        <v>670</v>
      </c>
      <c r="F239" s="24" t="s">
        <v>23</v>
      </c>
      <c r="G239" s="11" t="s">
        <v>30</v>
      </c>
      <c r="H239" s="16" t="str">
        <f t="shared" si="67"/>
        <v>3/09/79</v>
      </c>
      <c r="I239" s="11">
        <f t="shared" ca="1" si="56"/>
        <v>43</v>
      </c>
      <c r="J23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239" s="11" t="s">
        <v>31</v>
      </c>
      <c r="L239" s="11" t="s">
        <v>39</v>
      </c>
      <c r="M239" s="32"/>
      <c r="N239" s="19"/>
    </row>
    <row r="240" spans="1:14">
      <c r="A240" s="255">
        <v>1</v>
      </c>
      <c r="B240" s="25" t="s">
        <v>665</v>
      </c>
      <c r="C240" s="63" t="s">
        <v>671</v>
      </c>
      <c r="D240" s="282" t="str">
        <f>IF(Table2[[#This Row],[NO. KK]]=B239,"ANGGOTA KELUARGA","KEPALA KELUARGA")</f>
        <v>ANGGOTA KELUARGA</v>
      </c>
      <c r="E240" s="62" t="s">
        <v>672</v>
      </c>
      <c r="F240" s="11" t="s">
        <v>16</v>
      </c>
      <c r="G240" s="11" t="s">
        <v>30</v>
      </c>
      <c r="H240" s="16" t="str">
        <f t="shared" si="68"/>
        <v>14/04/00</v>
      </c>
      <c r="I240" s="11">
        <f t="shared" ca="1" si="56"/>
        <v>22</v>
      </c>
      <c r="J24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40" s="11" t="s">
        <v>18</v>
      </c>
      <c r="L240" s="11" t="s">
        <v>39</v>
      </c>
      <c r="M240" s="32"/>
      <c r="N240" s="19"/>
    </row>
    <row r="241" spans="1:14">
      <c r="A241" s="255">
        <v>1</v>
      </c>
      <c r="B241" s="25" t="s">
        <v>665</v>
      </c>
      <c r="C241" s="63" t="s">
        <v>673</v>
      </c>
      <c r="D241" s="282" t="str">
        <f>IF(Table2[[#This Row],[NO. KK]]=B240,"ANGGOTA KELUARGA","KEPALA KELUARGA")</f>
        <v>ANGGOTA KELUARGA</v>
      </c>
      <c r="E241" s="62" t="s">
        <v>674</v>
      </c>
      <c r="F241" s="11" t="s">
        <v>16</v>
      </c>
      <c r="G241" s="11" t="s">
        <v>30</v>
      </c>
      <c r="H241" s="16" t="str">
        <f t="shared" si="68"/>
        <v>30/06/01</v>
      </c>
      <c r="I241" s="11">
        <f t="shared" ca="1" si="56"/>
        <v>21</v>
      </c>
      <c r="J24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41" s="11" t="s">
        <v>18</v>
      </c>
      <c r="L241" s="11" t="s">
        <v>39</v>
      </c>
      <c r="M241" s="32"/>
      <c r="N241" s="19"/>
    </row>
    <row r="242" spans="1:14">
      <c r="A242" s="255">
        <v>1</v>
      </c>
      <c r="B242" s="25" t="s">
        <v>665</v>
      </c>
      <c r="C242" s="63" t="s">
        <v>675</v>
      </c>
      <c r="D242" s="282" t="str">
        <f>IF(Table2[[#This Row],[NO. KK]]=B241,"ANGGOTA KELUARGA","KEPALA KELUARGA")</f>
        <v>ANGGOTA KELUARGA</v>
      </c>
      <c r="E242" s="62" t="s">
        <v>676</v>
      </c>
      <c r="F242" s="11" t="s">
        <v>16</v>
      </c>
      <c r="G242" s="11" t="s">
        <v>30</v>
      </c>
      <c r="H242" s="16" t="str">
        <f t="shared" si="68"/>
        <v>10/09/03</v>
      </c>
      <c r="I242" s="11">
        <f t="shared" ca="1" si="56"/>
        <v>19</v>
      </c>
      <c r="J24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42" s="11" t="s">
        <v>18</v>
      </c>
      <c r="L242" s="20" t="s">
        <v>69</v>
      </c>
      <c r="M242" s="32"/>
      <c r="N242" s="19"/>
    </row>
    <row r="243" spans="1:14">
      <c r="A243" s="255">
        <v>1</v>
      </c>
      <c r="B243" s="25" t="s">
        <v>665</v>
      </c>
      <c r="C243" s="63" t="s">
        <v>677</v>
      </c>
      <c r="D243" s="282" t="str">
        <f>IF(Table2[[#This Row],[NO. KK]]=B242,"ANGGOTA KELUARGA","KEPALA KELUARGA")</f>
        <v>ANGGOTA KELUARGA</v>
      </c>
      <c r="E243" s="62" t="s">
        <v>678</v>
      </c>
      <c r="F243" s="24" t="s">
        <v>23</v>
      </c>
      <c r="G243" s="11" t="s">
        <v>30</v>
      </c>
      <c r="H243" s="16" t="str">
        <f t="shared" ref="H243:H248" si="69">MID(C243,7,2)-40&amp;"/"&amp;MID(C243,9,2)&amp;"/"&amp;MID(C243,11,2)</f>
        <v>3/09/06</v>
      </c>
      <c r="I243" s="11">
        <f t="shared" ca="1" si="56"/>
        <v>16</v>
      </c>
      <c r="J24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43" s="17" t="s">
        <v>31</v>
      </c>
      <c r="L243" s="20" t="s">
        <v>69</v>
      </c>
      <c r="M243" s="32"/>
      <c r="N243" s="19"/>
    </row>
    <row r="244" spans="1:14">
      <c r="A244" s="255">
        <v>1</v>
      </c>
      <c r="B244" s="25" t="s">
        <v>679</v>
      </c>
      <c r="C244" s="63" t="s">
        <v>680</v>
      </c>
      <c r="D244" s="282" t="str">
        <f>IF(Table2[[#This Row],[NO. KK]]=B243,"ANGGOTA KELUARGA","KEPALA KELUARGA")</f>
        <v>KEPALA KELUARGA</v>
      </c>
      <c r="E244" s="14" t="s">
        <v>681</v>
      </c>
      <c r="F244" s="11" t="s">
        <v>16</v>
      </c>
      <c r="G244" s="11" t="s">
        <v>682</v>
      </c>
      <c r="H244" s="16" t="str">
        <f t="shared" ref="H244:H251" si="70">MID(C244,7,2)&amp;"/"&amp;MID(C244,9,2)&amp;"/"&amp;MID(C244,11,2)</f>
        <v>26/09/70</v>
      </c>
      <c r="I244" s="11">
        <f t="shared" ca="1" si="56"/>
        <v>52</v>
      </c>
      <c r="J24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244" s="11" t="s">
        <v>31</v>
      </c>
      <c r="L244" s="11" t="s">
        <v>32</v>
      </c>
      <c r="M244" s="32"/>
      <c r="N244" s="19"/>
    </row>
    <row r="245" spans="1:14">
      <c r="A245" s="255">
        <v>1</v>
      </c>
      <c r="B245" s="25" t="s">
        <v>679</v>
      </c>
      <c r="C245" s="63" t="s">
        <v>683</v>
      </c>
      <c r="D245" s="282" t="str">
        <f>IF(Table2[[#This Row],[NO. KK]]=B244,"ANGGOTA KELUARGA","KEPALA KELUARGA")</f>
        <v>ANGGOTA KELUARGA</v>
      </c>
      <c r="E245" s="62" t="s">
        <v>684</v>
      </c>
      <c r="F245" s="24" t="s">
        <v>23</v>
      </c>
      <c r="G245" s="11" t="s">
        <v>98</v>
      </c>
      <c r="H245" s="16" t="str">
        <f t="shared" si="69"/>
        <v>1/03/64</v>
      </c>
      <c r="I245" s="11">
        <f t="shared" ca="1" si="56"/>
        <v>58</v>
      </c>
      <c r="J24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245" s="11" t="s">
        <v>25</v>
      </c>
      <c r="L245" s="11" t="s">
        <v>32</v>
      </c>
      <c r="M245" s="32"/>
      <c r="N245" s="19"/>
    </row>
    <row r="246" spans="1:14">
      <c r="A246" s="255">
        <v>1</v>
      </c>
      <c r="B246" s="25" t="s">
        <v>679</v>
      </c>
      <c r="C246" s="63" t="s">
        <v>685</v>
      </c>
      <c r="D246" s="282" t="str">
        <f>IF(Table2[[#This Row],[NO. KK]]=B245,"ANGGOTA KELUARGA","KEPALA KELUARGA")</f>
        <v>ANGGOTA KELUARGA</v>
      </c>
      <c r="E246" s="62" t="s">
        <v>686</v>
      </c>
      <c r="F246" s="11" t="s">
        <v>16</v>
      </c>
      <c r="G246" s="11" t="s">
        <v>423</v>
      </c>
      <c r="H246" s="16" t="str">
        <f t="shared" si="70"/>
        <v>21/03/95</v>
      </c>
      <c r="I246" s="11">
        <f t="shared" ca="1" si="56"/>
        <v>27</v>
      </c>
      <c r="J24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46" s="11" t="s">
        <v>18</v>
      </c>
      <c r="L246" s="11" t="s">
        <v>66</v>
      </c>
      <c r="M246" s="32"/>
      <c r="N246" s="19"/>
    </row>
    <row r="247" spans="1:14">
      <c r="A247" s="255">
        <v>1</v>
      </c>
      <c r="B247" s="25" t="s">
        <v>679</v>
      </c>
      <c r="C247" s="63" t="s">
        <v>687</v>
      </c>
      <c r="D247" s="282" t="str">
        <f>IF(Table2[[#This Row],[NO. KK]]=B246,"ANGGOTA KELUARGA","KEPALA KELUARGA")</f>
        <v>ANGGOTA KELUARGA</v>
      </c>
      <c r="E247" s="62" t="s">
        <v>688</v>
      </c>
      <c r="F247" s="24" t="s">
        <v>23</v>
      </c>
      <c r="G247" s="11" t="s">
        <v>423</v>
      </c>
      <c r="H247" s="16" t="str">
        <f t="shared" si="69"/>
        <v>24/01/97</v>
      </c>
      <c r="I247" s="11">
        <f t="shared" ca="1" si="56"/>
        <v>25</v>
      </c>
      <c r="J24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47" s="11" t="s">
        <v>25</v>
      </c>
      <c r="L247" s="11" t="s">
        <v>66</v>
      </c>
      <c r="M247" s="32"/>
      <c r="N247" s="19"/>
    </row>
    <row r="248" spans="1:14">
      <c r="A248" s="255">
        <v>1</v>
      </c>
      <c r="B248" s="25" t="s">
        <v>679</v>
      </c>
      <c r="C248" s="63" t="s">
        <v>689</v>
      </c>
      <c r="D248" s="282" t="str">
        <f>IF(Table2[[#This Row],[NO. KK]]=B247,"ANGGOTA KELUARGA","KEPALA KELUARGA")</f>
        <v>ANGGOTA KELUARGA</v>
      </c>
      <c r="E248" s="62" t="s">
        <v>690</v>
      </c>
      <c r="F248" s="24" t="s">
        <v>23</v>
      </c>
      <c r="G248" s="11" t="s">
        <v>30</v>
      </c>
      <c r="H248" s="16" t="str">
        <f t="shared" si="69"/>
        <v>29/12/00</v>
      </c>
      <c r="I248" s="11">
        <f t="shared" ca="1" si="56"/>
        <v>21</v>
      </c>
      <c r="J24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48" s="11" t="s">
        <v>25</v>
      </c>
      <c r="L248" s="20" t="s">
        <v>69</v>
      </c>
      <c r="M248" s="32"/>
      <c r="N248" s="19"/>
    </row>
    <row r="249" spans="1:14">
      <c r="A249" s="255">
        <v>1</v>
      </c>
      <c r="B249" s="25" t="s">
        <v>691</v>
      </c>
      <c r="C249" s="63" t="s">
        <v>692</v>
      </c>
      <c r="D249" s="282" t="str">
        <f>IF(Table2[[#This Row],[NO. KK]]=B248,"ANGGOTA KELUARGA","KEPALA KELUARGA")</f>
        <v>KEPALA KELUARGA</v>
      </c>
      <c r="E249" s="46" t="s">
        <v>693</v>
      </c>
      <c r="F249" s="11" t="s">
        <v>16</v>
      </c>
      <c r="G249" s="11" t="s">
        <v>694</v>
      </c>
      <c r="H249" s="16" t="str">
        <f t="shared" si="70"/>
        <v>30/11/74</v>
      </c>
      <c r="I249" s="11">
        <f t="shared" ca="1" si="56"/>
        <v>48</v>
      </c>
      <c r="J24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49" s="11" t="s">
        <v>72</v>
      </c>
      <c r="L249" s="11" t="s">
        <v>39</v>
      </c>
      <c r="M249" s="32" t="s">
        <v>40</v>
      </c>
      <c r="N249" s="19"/>
    </row>
    <row r="250" spans="1:14">
      <c r="A250" s="255">
        <v>1</v>
      </c>
      <c r="B250" s="25" t="s">
        <v>695</v>
      </c>
      <c r="C250" s="63" t="s">
        <v>696</v>
      </c>
      <c r="D250" s="282" t="str">
        <f>IF(Table2[[#This Row],[NO. KK]]=B249,"ANGGOTA KELUARGA","KEPALA KELUARGA")</f>
        <v>KEPALA KELUARGA</v>
      </c>
      <c r="E250" s="14" t="s">
        <v>697</v>
      </c>
      <c r="F250" s="11" t="s">
        <v>16</v>
      </c>
      <c r="G250" s="11" t="s">
        <v>30</v>
      </c>
      <c r="H250" s="16" t="str">
        <f t="shared" si="70"/>
        <v>21/07/82</v>
      </c>
      <c r="I250" s="11">
        <f t="shared" ca="1" si="56"/>
        <v>40</v>
      </c>
      <c r="J25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250" s="11" t="s">
        <v>25</v>
      </c>
      <c r="L250" s="17" t="s">
        <v>417</v>
      </c>
      <c r="M250" s="32" t="s">
        <v>40</v>
      </c>
      <c r="N250" s="19"/>
    </row>
    <row r="251" spans="1:14">
      <c r="A251" s="255">
        <v>1</v>
      </c>
      <c r="B251" s="25" t="s">
        <v>695</v>
      </c>
      <c r="C251" s="63" t="s">
        <v>698</v>
      </c>
      <c r="D251" s="282" t="str">
        <f>IF(Table2[[#This Row],[NO. KK]]=B250,"ANGGOTA KELUARGA","KEPALA KELUARGA")</f>
        <v>ANGGOTA KELUARGA</v>
      </c>
      <c r="E251" s="62" t="s">
        <v>699</v>
      </c>
      <c r="F251" s="11" t="s">
        <v>16</v>
      </c>
      <c r="G251" s="11" t="s">
        <v>30</v>
      </c>
      <c r="H251" s="16" t="str">
        <f t="shared" si="70"/>
        <v>14/09/86</v>
      </c>
      <c r="I251" s="11">
        <f t="shared" ca="1" si="56"/>
        <v>36</v>
      </c>
      <c r="J25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251" s="11" t="s">
        <v>18</v>
      </c>
      <c r="L251" s="11" t="s">
        <v>39</v>
      </c>
      <c r="M251" s="32"/>
      <c r="N251" s="19"/>
    </row>
    <row r="252" spans="1:14">
      <c r="A252" s="255">
        <v>1</v>
      </c>
      <c r="B252" s="25" t="s">
        <v>695</v>
      </c>
      <c r="C252" s="63" t="s">
        <v>700</v>
      </c>
      <c r="D252" s="282" t="str">
        <f>IF(Table2[[#This Row],[NO. KK]]=B251,"ANGGOTA KELUARGA","KEPALA KELUARGA")</f>
        <v>ANGGOTA KELUARGA</v>
      </c>
      <c r="E252" s="62" t="s">
        <v>701</v>
      </c>
      <c r="F252" s="24" t="s">
        <v>23</v>
      </c>
      <c r="G252" s="11" t="s">
        <v>30</v>
      </c>
      <c r="H252" s="16" t="str">
        <f t="shared" ref="H252:H256" si="71">MID(C252,7,2)-40&amp;"/"&amp;MID(C252,9,2)&amp;"/"&amp;MID(C252,11,2)</f>
        <v>24/09/93</v>
      </c>
      <c r="I252" s="11">
        <f t="shared" ca="1" si="56"/>
        <v>29</v>
      </c>
      <c r="J25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52" s="11" t="s">
        <v>18</v>
      </c>
      <c r="L252" s="11" t="s">
        <v>39</v>
      </c>
      <c r="M252" s="32"/>
      <c r="N252" s="19"/>
    </row>
    <row r="253" spans="1:14">
      <c r="A253" s="255">
        <v>1</v>
      </c>
      <c r="B253" s="25" t="s">
        <v>702</v>
      </c>
      <c r="C253" s="63" t="s">
        <v>703</v>
      </c>
      <c r="D253" s="282" t="str">
        <f>IF(Table2[[#This Row],[NO. KK]]=B252,"ANGGOTA KELUARGA","KEPALA KELUARGA")</f>
        <v>KEPALA KELUARGA</v>
      </c>
      <c r="E253" s="14" t="s">
        <v>704</v>
      </c>
      <c r="F253" s="11" t="s">
        <v>16</v>
      </c>
      <c r="G253" s="11" t="s">
        <v>30</v>
      </c>
      <c r="H253" s="16" t="str">
        <f t="shared" ref="H253:H258" si="72">MID(C253,7,2)&amp;"/"&amp;MID(C253,9,2)&amp;"/"&amp;MID(C253,11,2)</f>
        <v>15/08/61</v>
      </c>
      <c r="I253" s="11">
        <f t="shared" ca="1" si="56"/>
        <v>61</v>
      </c>
      <c r="J25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253" s="11" t="s">
        <v>72</v>
      </c>
      <c r="L253" s="11" t="s">
        <v>32</v>
      </c>
      <c r="M253" s="32" t="s">
        <v>705</v>
      </c>
      <c r="N253" s="19"/>
    </row>
    <row r="254" spans="1:14">
      <c r="A254" s="255">
        <v>1</v>
      </c>
      <c r="B254" s="25" t="s">
        <v>702</v>
      </c>
      <c r="C254" s="63" t="s">
        <v>706</v>
      </c>
      <c r="D254" s="282" t="str">
        <f>IF(Table2[[#This Row],[NO. KK]]=B253,"ANGGOTA KELUARGA","KEPALA KELUARGA")</f>
        <v>ANGGOTA KELUARGA</v>
      </c>
      <c r="E254" s="62" t="s">
        <v>707</v>
      </c>
      <c r="F254" s="24" t="s">
        <v>23</v>
      </c>
      <c r="G254" s="11" t="s">
        <v>708</v>
      </c>
      <c r="H254" s="16" t="str">
        <f t="shared" si="71"/>
        <v>9/10/67</v>
      </c>
      <c r="I254" s="11">
        <f t="shared" ca="1" si="56"/>
        <v>55</v>
      </c>
      <c r="J25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254" s="11" t="s">
        <v>31</v>
      </c>
      <c r="L254" s="11" t="s">
        <v>32</v>
      </c>
      <c r="M254" s="32"/>
      <c r="N254" s="19"/>
    </row>
    <row r="255" spans="1:14">
      <c r="A255" s="255">
        <v>1</v>
      </c>
      <c r="B255" s="25" t="s">
        <v>702</v>
      </c>
      <c r="C255" s="63" t="s">
        <v>709</v>
      </c>
      <c r="D255" s="282" t="str">
        <f>IF(Table2[[#This Row],[NO. KK]]=B254,"ANGGOTA KELUARGA","KEPALA KELUARGA")</f>
        <v>ANGGOTA KELUARGA</v>
      </c>
      <c r="E255" s="62" t="s">
        <v>710</v>
      </c>
      <c r="F255" s="11" t="s">
        <v>16</v>
      </c>
      <c r="G255" s="11" t="s">
        <v>30</v>
      </c>
      <c r="H255" s="16" t="str">
        <f t="shared" si="72"/>
        <v>02/05/98</v>
      </c>
      <c r="I255" s="11">
        <f t="shared" ca="1" si="56"/>
        <v>24</v>
      </c>
      <c r="J25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55" s="11" t="s">
        <v>563</v>
      </c>
      <c r="L255" s="11" t="s">
        <v>48</v>
      </c>
      <c r="M255" s="32"/>
      <c r="N255" s="19"/>
    </row>
    <row r="256" spans="1:14">
      <c r="A256" s="255">
        <v>1</v>
      </c>
      <c r="B256" s="25" t="s">
        <v>702</v>
      </c>
      <c r="C256" s="63" t="s">
        <v>711</v>
      </c>
      <c r="D256" s="282" t="str">
        <f>IF(Table2[[#This Row],[NO. KK]]=B255,"ANGGOTA KELUARGA","KEPALA KELUARGA")</f>
        <v>ANGGOTA KELUARGA</v>
      </c>
      <c r="E256" s="62" t="s">
        <v>712</v>
      </c>
      <c r="F256" s="24" t="s">
        <v>23</v>
      </c>
      <c r="G256" s="11" t="s">
        <v>30</v>
      </c>
      <c r="H256" s="16" t="str">
        <f t="shared" si="71"/>
        <v>2/04/01</v>
      </c>
      <c r="I256" s="11">
        <f t="shared" ca="1" si="56"/>
        <v>21</v>
      </c>
      <c r="J25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56" s="11" t="s">
        <v>18</v>
      </c>
      <c r="L256" s="11" t="s">
        <v>39</v>
      </c>
      <c r="M256" s="32"/>
      <c r="N256" s="19"/>
    </row>
    <row r="257" spans="1:14">
      <c r="A257" s="255">
        <v>1</v>
      </c>
      <c r="B257" s="25" t="s">
        <v>702</v>
      </c>
      <c r="C257" s="63" t="s">
        <v>713</v>
      </c>
      <c r="D257" s="282" t="str">
        <f>IF(Table2[[#This Row],[NO. KK]]=B256,"ANGGOTA KELUARGA","KEPALA KELUARGA")</f>
        <v>ANGGOTA KELUARGA</v>
      </c>
      <c r="E257" s="62" t="s">
        <v>714</v>
      </c>
      <c r="F257" s="11" t="s">
        <v>16</v>
      </c>
      <c r="G257" s="11" t="s">
        <v>30</v>
      </c>
      <c r="H257" s="16" t="str">
        <f t="shared" si="72"/>
        <v>14/07/03</v>
      </c>
      <c r="I257" s="11">
        <f t="shared" ca="1" si="56"/>
        <v>19</v>
      </c>
      <c r="J25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57" s="11" t="s">
        <v>18</v>
      </c>
      <c r="L257" s="20" t="s">
        <v>69</v>
      </c>
      <c r="M257" s="32"/>
      <c r="N257" s="19"/>
    </row>
    <row r="258" spans="1:14">
      <c r="A258" s="255">
        <v>1</v>
      </c>
      <c r="B258" s="25" t="s">
        <v>715</v>
      </c>
      <c r="C258" s="63" t="s">
        <v>716</v>
      </c>
      <c r="D258" s="282" t="str">
        <f>IF(Table2[[#This Row],[NO. KK]]=B257,"ANGGOTA KELUARGA","KEPALA KELUARGA")</f>
        <v>KEPALA KELUARGA</v>
      </c>
      <c r="E258" s="14" t="s">
        <v>717</v>
      </c>
      <c r="F258" s="11" t="s">
        <v>16</v>
      </c>
      <c r="G258" s="11" t="s">
        <v>30</v>
      </c>
      <c r="H258" s="16" t="str">
        <f t="shared" si="72"/>
        <v>09/08/72</v>
      </c>
      <c r="I258" s="11">
        <f t="shared" ref="I258:I321" ca="1" si="73">ROUNDDOWN(YEARFRAC(H258,TODAY(),1),0)</f>
        <v>50</v>
      </c>
      <c r="J25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258" s="11" t="s">
        <v>31</v>
      </c>
      <c r="L258" s="11" t="s">
        <v>32</v>
      </c>
      <c r="M258" s="32" t="s">
        <v>718</v>
      </c>
      <c r="N258" s="19"/>
    </row>
    <row r="259" spans="1:14">
      <c r="A259" s="255">
        <v>1</v>
      </c>
      <c r="B259" s="25" t="s">
        <v>715</v>
      </c>
      <c r="C259" s="63" t="s">
        <v>719</v>
      </c>
      <c r="D259" s="282" t="str">
        <f>IF(Table2[[#This Row],[NO. KK]]=B258,"ANGGOTA KELUARGA","KEPALA KELUARGA")</f>
        <v>ANGGOTA KELUARGA</v>
      </c>
      <c r="E259" s="62" t="s">
        <v>720</v>
      </c>
      <c r="F259" s="24" t="s">
        <v>23</v>
      </c>
      <c r="G259" s="11" t="s">
        <v>54</v>
      </c>
      <c r="H259" s="16" t="str">
        <f>MID(C259,7,2)-40&amp;"/"&amp;MID(C259,9,2)&amp;"/"&amp;MID(C259,11,2)</f>
        <v>13/10/71</v>
      </c>
      <c r="I259" s="11">
        <f t="shared" ca="1" si="73"/>
        <v>51</v>
      </c>
      <c r="J25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259" s="11" t="s">
        <v>31</v>
      </c>
      <c r="L259" s="11" t="s">
        <v>32</v>
      </c>
      <c r="M259" s="32"/>
      <c r="N259" s="19"/>
    </row>
    <row r="260" spans="1:14">
      <c r="A260" s="255">
        <v>1</v>
      </c>
      <c r="B260" s="25" t="s">
        <v>715</v>
      </c>
      <c r="C260" s="63" t="s">
        <v>721</v>
      </c>
      <c r="D260" s="282" t="str">
        <f>IF(Table2[[#This Row],[NO. KK]]=B259,"ANGGOTA KELUARGA","KEPALA KELUARGA")</f>
        <v>ANGGOTA KELUARGA</v>
      </c>
      <c r="E260" s="62" t="s">
        <v>722</v>
      </c>
      <c r="F260" s="24" t="s">
        <v>23</v>
      </c>
      <c r="G260" s="11" t="s">
        <v>723</v>
      </c>
      <c r="H260" s="16" t="str">
        <f>MID(C260,7,2)-40&amp;"/"&amp;MID(C260,9,2)&amp;"/"&amp;MID(C260,11,2)</f>
        <v>27/11/96</v>
      </c>
      <c r="I260" s="11">
        <f t="shared" ca="1" si="73"/>
        <v>26</v>
      </c>
      <c r="J26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60" s="11" t="s">
        <v>18</v>
      </c>
      <c r="L260" s="11" t="s">
        <v>66</v>
      </c>
      <c r="M260" s="32"/>
      <c r="N260" s="19"/>
    </row>
    <row r="261" spans="1:14">
      <c r="A261" s="255">
        <v>1</v>
      </c>
      <c r="B261" s="25" t="s">
        <v>715</v>
      </c>
      <c r="C261" s="63" t="s">
        <v>724</v>
      </c>
      <c r="D261" s="282" t="str">
        <f>IF(Table2[[#This Row],[NO. KK]]=B260,"ANGGOTA KELUARGA","KEPALA KELUARGA")</f>
        <v>ANGGOTA KELUARGA</v>
      </c>
      <c r="E261" s="62" t="s">
        <v>725</v>
      </c>
      <c r="F261" s="24" t="s">
        <v>23</v>
      </c>
      <c r="G261" s="11" t="s">
        <v>30</v>
      </c>
      <c r="H261" s="16" t="str">
        <f>MID(C261,7,2)-40&amp;"/"&amp;MID(C261,9,2)&amp;"/"&amp;MID(C261,11,2)</f>
        <v>20/02/99</v>
      </c>
      <c r="I261" s="11">
        <f t="shared" ca="1" si="73"/>
        <v>23</v>
      </c>
      <c r="J26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61" s="11" t="s">
        <v>18</v>
      </c>
      <c r="L261" s="11" t="s">
        <v>66</v>
      </c>
      <c r="M261" s="32"/>
      <c r="N261" s="19"/>
    </row>
    <row r="262" spans="1:14">
      <c r="A262" s="255">
        <v>1</v>
      </c>
      <c r="B262" s="25" t="s">
        <v>715</v>
      </c>
      <c r="C262" s="63" t="s">
        <v>726</v>
      </c>
      <c r="D262" s="282" t="str">
        <f>IF(Table2[[#This Row],[NO. KK]]=B261,"ANGGOTA KELUARGA","KEPALA KELUARGA")</f>
        <v>ANGGOTA KELUARGA</v>
      </c>
      <c r="E262" s="62" t="s">
        <v>727</v>
      </c>
      <c r="F262" s="24" t="s">
        <v>23</v>
      </c>
      <c r="G262" s="11" t="s">
        <v>30</v>
      </c>
      <c r="H262" s="16" t="str">
        <f>MID(C262,7,2)-40&amp;"/"&amp;MID(C262,9,2)&amp;"/"&amp;MID(C262,11,2)</f>
        <v>29/04/01</v>
      </c>
      <c r="I262" s="11">
        <f t="shared" ca="1" si="73"/>
        <v>21</v>
      </c>
      <c r="J26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62" s="11" t="s">
        <v>18</v>
      </c>
      <c r="L262" s="11" t="s">
        <v>39</v>
      </c>
      <c r="M262" s="32"/>
      <c r="N262" s="19"/>
    </row>
    <row r="263" spans="1:14">
      <c r="A263" s="255">
        <v>1</v>
      </c>
      <c r="B263" s="25" t="s">
        <v>715</v>
      </c>
      <c r="C263" s="63" t="s">
        <v>728</v>
      </c>
      <c r="D263" s="282" t="str">
        <f>IF(Table2[[#This Row],[NO. KK]]=B262,"ANGGOTA KELUARGA","KEPALA KELUARGA")</f>
        <v>ANGGOTA KELUARGA</v>
      </c>
      <c r="E263" s="62" t="s">
        <v>729</v>
      </c>
      <c r="F263" s="11" t="s">
        <v>16</v>
      </c>
      <c r="G263" s="11" t="s">
        <v>30</v>
      </c>
      <c r="H263" s="16" t="str">
        <f t="shared" ref="H263:H266" si="74">MID(C263,7,2)&amp;"/"&amp;MID(C263,9,2)&amp;"/"&amp;MID(C263,11,2)</f>
        <v>23/08/02</v>
      </c>
      <c r="I263" s="11">
        <f t="shared" ca="1" si="73"/>
        <v>20</v>
      </c>
      <c r="J26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263" s="11" t="s">
        <v>18</v>
      </c>
      <c r="L263" s="20" t="s">
        <v>69</v>
      </c>
      <c r="M263" s="32"/>
      <c r="N263" s="19"/>
    </row>
    <row r="264" spans="1:14">
      <c r="A264" s="255">
        <v>1</v>
      </c>
      <c r="B264" s="25" t="s">
        <v>715</v>
      </c>
      <c r="C264" s="63" t="s">
        <v>730</v>
      </c>
      <c r="D264" s="282" t="str">
        <f>IF(Table2[[#This Row],[NO. KK]]=B263,"ANGGOTA KELUARGA","KEPALA KELUARGA")</f>
        <v>ANGGOTA KELUARGA</v>
      </c>
      <c r="E264" s="62" t="s">
        <v>731</v>
      </c>
      <c r="F264" s="24" t="s">
        <v>23</v>
      </c>
      <c r="G264" s="11" t="s">
        <v>30</v>
      </c>
      <c r="H264" s="16" t="str">
        <f t="shared" ref="H264:H268" si="75">MID(C264,7,2)-40&amp;"/"&amp;MID(C264,9,2)&amp;"/"&amp;MID(C264,11,2)</f>
        <v>7/07/04</v>
      </c>
      <c r="I264" s="11">
        <f t="shared" ca="1" si="73"/>
        <v>18</v>
      </c>
      <c r="J26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64" s="11" t="s">
        <v>18</v>
      </c>
      <c r="L264" s="20" t="s">
        <v>69</v>
      </c>
      <c r="M264" s="32"/>
      <c r="N264" s="19"/>
    </row>
    <row r="265" spans="1:14">
      <c r="A265" s="255">
        <v>1</v>
      </c>
      <c r="B265" s="25" t="s">
        <v>715</v>
      </c>
      <c r="C265" s="63" t="s">
        <v>732</v>
      </c>
      <c r="D265" s="282" t="str">
        <f>IF(Table2[[#This Row],[NO. KK]]=B264,"ANGGOTA KELUARGA","KEPALA KELUARGA")</f>
        <v>ANGGOTA KELUARGA</v>
      </c>
      <c r="E265" s="62" t="s">
        <v>733</v>
      </c>
      <c r="F265" s="11" t="s">
        <v>16</v>
      </c>
      <c r="G265" s="11" t="s">
        <v>30</v>
      </c>
      <c r="H265" s="16" t="str">
        <f t="shared" si="74"/>
        <v>10/09/07</v>
      </c>
      <c r="I265" s="11">
        <f t="shared" ca="1" si="73"/>
        <v>15</v>
      </c>
      <c r="J26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65" s="11" t="s">
        <v>72</v>
      </c>
      <c r="L265" s="20" t="s">
        <v>69</v>
      </c>
      <c r="M265" s="32"/>
      <c r="N265" s="19"/>
    </row>
    <row r="266" spans="1:14">
      <c r="A266" s="255">
        <v>1</v>
      </c>
      <c r="B266" s="25" t="s">
        <v>734</v>
      </c>
      <c r="C266" s="63" t="s">
        <v>735</v>
      </c>
      <c r="D266" s="282" t="str">
        <f>IF(Table2[[#This Row],[NO. KK]]=B265,"ANGGOTA KELUARGA","KEPALA KELUARGA")</f>
        <v>KEPALA KELUARGA</v>
      </c>
      <c r="E266" s="14" t="s">
        <v>736</v>
      </c>
      <c r="F266" s="11" t="s">
        <v>16</v>
      </c>
      <c r="G266" s="11" t="s">
        <v>30</v>
      </c>
      <c r="H266" s="16" t="str">
        <f t="shared" si="74"/>
        <v>12/09/59</v>
      </c>
      <c r="I266" s="11">
        <f t="shared" ca="1" si="73"/>
        <v>63</v>
      </c>
      <c r="J26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266" s="11" t="s">
        <v>31</v>
      </c>
      <c r="L266" s="11" t="s">
        <v>39</v>
      </c>
      <c r="M266" s="32" t="s">
        <v>737</v>
      </c>
      <c r="N266" s="19"/>
    </row>
    <row r="267" spans="1:14">
      <c r="A267" s="255">
        <v>1</v>
      </c>
      <c r="B267" s="25" t="s">
        <v>734</v>
      </c>
      <c r="C267" s="63" t="s">
        <v>738</v>
      </c>
      <c r="D267" s="282" t="str">
        <f>IF(Table2[[#This Row],[NO. KK]]=B266,"ANGGOTA KELUARGA","KEPALA KELUARGA")</f>
        <v>ANGGOTA KELUARGA</v>
      </c>
      <c r="E267" s="62" t="s">
        <v>739</v>
      </c>
      <c r="F267" s="24" t="s">
        <v>23</v>
      </c>
      <c r="G267" s="11" t="s">
        <v>740</v>
      </c>
      <c r="H267" s="16" t="str">
        <f t="shared" si="75"/>
        <v>1/02/51</v>
      </c>
      <c r="I267" s="11">
        <f t="shared" ca="1" si="73"/>
        <v>71</v>
      </c>
      <c r="J26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267" s="11" t="s">
        <v>31</v>
      </c>
      <c r="L267" s="11" t="s">
        <v>39</v>
      </c>
      <c r="M267" s="32"/>
      <c r="N267" s="19"/>
    </row>
    <row r="268" spans="1:14">
      <c r="A268" s="255">
        <v>1</v>
      </c>
      <c r="B268" s="25" t="s">
        <v>734</v>
      </c>
      <c r="C268" s="63" t="s">
        <v>741</v>
      </c>
      <c r="D268" s="282" t="str">
        <f>IF(Table2[[#This Row],[NO. KK]]=B267,"ANGGOTA KELUARGA","KEPALA KELUARGA")</f>
        <v>ANGGOTA KELUARGA</v>
      </c>
      <c r="E268" s="62" t="s">
        <v>742</v>
      </c>
      <c r="F268" s="24" t="s">
        <v>23</v>
      </c>
      <c r="G268" s="11" t="s">
        <v>30</v>
      </c>
      <c r="H268" s="16" t="str">
        <f t="shared" si="75"/>
        <v>15/08/96</v>
      </c>
      <c r="I268" s="11">
        <f t="shared" ca="1" si="73"/>
        <v>26</v>
      </c>
      <c r="J26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268" s="11" t="s">
        <v>25</v>
      </c>
      <c r="L268" s="20" t="s">
        <v>69</v>
      </c>
      <c r="M268" s="32"/>
      <c r="N268" s="19"/>
    </row>
    <row r="269" spans="1:14">
      <c r="A269" s="255">
        <v>1</v>
      </c>
      <c r="B269" s="25" t="s">
        <v>743</v>
      </c>
      <c r="C269" s="13" t="s">
        <v>744</v>
      </c>
      <c r="D269" s="277" t="str">
        <f>IF(Table2[[#This Row],[NO. KK]]=B268,"ANGGOTA KELUARGA","KEPALA KELUARGA")</f>
        <v>KEPALA KELUARGA</v>
      </c>
      <c r="E269" s="14" t="s">
        <v>745</v>
      </c>
      <c r="F269" s="11" t="s">
        <v>16</v>
      </c>
      <c r="G269" s="11" t="s">
        <v>30</v>
      </c>
      <c r="H269" s="16" t="str">
        <f>MID(C269,7,2)-10&amp;"/"&amp;MID(C269,9,2)&amp;"/"&amp;MID(C269,11,2)</f>
        <v>7/05/86</v>
      </c>
      <c r="I269" s="11">
        <f t="shared" ca="1" si="73"/>
        <v>36</v>
      </c>
      <c r="J26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269" s="11" t="s">
        <v>18</v>
      </c>
      <c r="L269" s="11" t="s">
        <v>39</v>
      </c>
      <c r="M269" s="32" t="s">
        <v>746</v>
      </c>
      <c r="N269" s="19"/>
    </row>
    <row r="270" spans="1:14">
      <c r="A270" s="255">
        <v>1</v>
      </c>
      <c r="B270" s="25" t="s">
        <v>743</v>
      </c>
      <c r="C270" s="63" t="s">
        <v>747</v>
      </c>
      <c r="D270" s="282" t="str">
        <f>IF(Table2[[#This Row],[NO. KK]]=B269,"ANGGOTA KELUARGA","KEPALA KELUARGA")</f>
        <v>ANGGOTA KELUARGA</v>
      </c>
      <c r="E270" s="62" t="s">
        <v>748</v>
      </c>
      <c r="F270" s="24" t="s">
        <v>23</v>
      </c>
      <c r="G270" s="11" t="s">
        <v>749</v>
      </c>
      <c r="H270" s="16" t="str">
        <f>MID(C270,7,2)-40&amp;"/"&amp;MID(C270,9,2)&amp;"/"&amp;MID(C270,11,2)</f>
        <v>28/05/91</v>
      </c>
      <c r="I270" s="11">
        <f t="shared" ca="1" si="73"/>
        <v>31</v>
      </c>
      <c r="J27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70" s="11" t="s">
        <v>18</v>
      </c>
      <c r="L270" s="11" t="s">
        <v>39</v>
      </c>
      <c r="M270" s="32"/>
      <c r="N270" s="19"/>
    </row>
    <row r="271" spans="1:14">
      <c r="A271" s="255">
        <v>1</v>
      </c>
      <c r="B271" s="25" t="s">
        <v>743</v>
      </c>
      <c r="C271" s="63" t="s">
        <v>750</v>
      </c>
      <c r="D271" s="282" t="str">
        <f>IF(Table2[[#This Row],[NO. KK]]=B270,"ANGGOTA KELUARGA","KEPALA KELUARGA")</f>
        <v>ANGGOTA KELUARGA</v>
      </c>
      <c r="E271" s="64" t="s">
        <v>751</v>
      </c>
      <c r="F271" s="11" t="s">
        <v>16</v>
      </c>
      <c r="G271" s="11" t="s">
        <v>30</v>
      </c>
      <c r="H271" s="16" t="str">
        <f t="shared" ref="H271:H276" si="76">MID(C271,7,2)&amp;"/"&amp;MID(C271,9,2)&amp;"/"&amp;MID(C271,11,2)</f>
        <v>02/02/16</v>
      </c>
      <c r="I271" s="11">
        <f t="shared" ca="1" si="73"/>
        <v>6</v>
      </c>
      <c r="J27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271" s="31" t="s">
        <v>55</v>
      </c>
      <c r="L271" s="11" t="s">
        <v>48</v>
      </c>
      <c r="M271" s="32"/>
      <c r="N271" s="19"/>
    </row>
    <row r="272" spans="1:14">
      <c r="A272" s="255">
        <v>1</v>
      </c>
      <c r="B272" s="25" t="s">
        <v>743</v>
      </c>
      <c r="C272" s="13" t="s">
        <v>752</v>
      </c>
      <c r="D272" s="277" t="str">
        <f>IF(Table2[[#This Row],[NO. KK]]=B271,"ANGGOTA KELUARGA","KEPALA KELUARGA")</f>
        <v>ANGGOTA KELUARGA</v>
      </c>
      <c r="E272" s="62" t="s">
        <v>753</v>
      </c>
      <c r="F272" s="11" t="s">
        <v>16</v>
      </c>
      <c r="G272" s="11" t="s">
        <v>30</v>
      </c>
      <c r="H272" s="16">
        <v>42933</v>
      </c>
      <c r="I272" s="11">
        <f t="shared" ca="1" si="73"/>
        <v>5</v>
      </c>
      <c r="J27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272" s="31" t="s">
        <v>55</v>
      </c>
      <c r="L272" s="11" t="s">
        <v>48</v>
      </c>
      <c r="M272" s="32"/>
      <c r="N272" s="19"/>
    </row>
    <row r="273" spans="1:14">
      <c r="A273" s="255">
        <v>1</v>
      </c>
      <c r="B273" s="25" t="s">
        <v>743</v>
      </c>
      <c r="C273" s="13" t="s">
        <v>754</v>
      </c>
      <c r="D273" s="277" t="str">
        <f>IF(Table2[[#This Row],[NO. KK]]=B272,"ANGGOTA KELUARGA","KEPALA KELUARGA")</f>
        <v>ANGGOTA KELUARGA</v>
      </c>
      <c r="E273" s="62" t="s">
        <v>755</v>
      </c>
      <c r="F273" s="11" t="s">
        <v>16</v>
      </c>
      <c r="G273" s="11" t="s">
        <v>30</v>
      </c>
      <c r="H273" s="16">
        <v>43782</v>
      </c>
      <c r="I273" s="11">
        <f t="shared" ca="1" si="73"/>
        <v>3</v>
      </c>
      <c r="J27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273" s="31" t="s">
        <v>55</v>
      </c>
      <c r="L273" s="11" t="s">
        <v>48</v>
      </c>
      <c r="M273" s="32"/>
      <c r="N273" s="19"/>
    </row>
    <row r="274" spans="1:14">
      <c r="A274" s="255">
        <v>1</v>
      </c>
      <c r="B274" s="25" t="s">
        <v>756</v>
      </c>
      <c r="C274" s="63" t="s">
        <v>757</v>
      </c>
      <c r="D274" s="282" t="str">
        <f>IF(Table2[[#This Row],[NO. KK]]=B273,"ANGGOTA KELUARGA","KEPALA KELUARGA")</f>
        <v>KEPALA KELUARGA</v>
      </c>
      <c r="E274" s="14" t="s">
        <v>758</v>
      </c>
      <c r="F274" s="11" t="s">
        <v>16</v>
      </c>
      <c r="G274" s="11" t="s">
        <v>30</v>
      </c>
      <c r="H274" s="16" t="str">
        <f t="shared" si="76"/>
        <v>08/01/40</v>
      </c>
      <c r="I274" s="11">
        <f t="shared" ca="1" si="73"/>
        <v>82</v>
      </c>
      <c r="J27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274" s="11" t="s">
        <v>18</v>
      </c>
      <c r="L274" s="11" t="s">
        <v>32</v>
      </c>
      <c r="M274" s="32" t="s">
        <v>40</v>
      </c>
      <c r="N274" s="19"/>
    </row>
    <row r="275" spans="1:14">
      <c r="A275" s="255">
        <v>1</v>
      </c>
      <c r="B275" s="25" t="s">
        <v>756</v>
      </c>
      <c r="C275" s="63" t="s">
        <v>759</v>
      </c>
      <c r="D275" s="282" t="str">
        <f>IF(Table2[[#This Row],[NO. KK]]=B274,"ANGGOTA KELUARGA","KEPALA KELUARGA")</f>
        <v>ANGGOTA KELUARGA</v>
      </c>
      <c r="E275" s="62" t="s">
        <v>760</v>
      </c>
      <c r="F275" s="24" t="s">
        <v>23</v>
      </c>
      <c r="G275" s="11" t="s">
        <v>211</v>
      </c>
      <c r="H275" s="16" t="str">
        <f t="shared" ref="H275:H280" si="77">MID(C275,7,2)-40&amp;"/"&amp;MID(C275,9,2)&amp;"/"&amp;MID(C275,11,2)</f>
        <v>9/08/39</v>
      </c>
      <c r="I275" s="11">
        <f t="shared" ca="1" si="73"/>
        <v>83</v>
      </c>
      <c r="J27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275" s="11" t="s">
        <v>31</v>
      </c>
      <c r="L275" s="11" t="s">
        <v>32</v>
      </c>
      <c r="M275" s="32"/>
      <c r="N275" s="19"/>
    </row>
    <row r="276" spans="1:14">
      <c r="A276" s="255">
        <v>1</v>
      </c>
      <c r="B276" s="25" t="s">
        <v>761</v>
      </c>
      <c r="C276" s="63" t="s">
        <v>762</v>
      </c>
      <c r="D276" s="282" t="str">
        <f>IF(Table2[[#This Row],[NO. KK]]=B275,"ANGGOTA KELUARGA","KEPALA KELUARGA")</f>
        <v>KEPALA KELUARGA</v>
      </c>
      <c r="E276" s="14" t="s">
        <v>763</v>
      </c>
      <c r="F276" s="11" t="s">
        <v>16</v>
      </c>
      <c r="G276" s="11" t="s">
        <v>30</v>
      </c>
      <c r="H276" s="16" t="str">
        <f t="shared" si="76"/>
        <v>29/05/75</v>
      </c>
      <c r="I276" s="11">
        <f t="shared" ca="1" si="73"/>
        <v>47</v>
      </c>
      <c r="J27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76" s="11" t="s">
        <v>18</v>
      </c>
      <c r="L276" s="11" t="s">
        <v>32</v>
      </c>
      <c r="M276" s="32" t="s">
        <v>40</v>
      </c>
      <c r="N276" s="19"/>
    </row>
    <row r="277" spans="1:14">
      <c r="A277" s="255">
        <v>1</v>
      </c>
      <c r="B277" s="25" t="s">
        <v>761</v>
      </c>
      <c r="C277" s="63" t="s">
        <v>764</v>
      </c>
      <c r="D277" s="282" t="str">
        <f>IF(Table2[[#This Row],[NO. KK]]=B276,"ANGGOTA KELUARGA","KEPALA KELUARGA")</f>
        <v>ANGGOTA KELUARGA</v>
      </c>
      <c r="E277" s="62" t="s">
        <v>765</v>
      </c>
      <c r="F277" s="24" t="s">
        <v>23</v>
      </c>
      <c r="G277" s="11" t="s">
        <v>766</v>
      </c>
      <c r="H277" s="16" t="str">
        <f t="shared" si="77"/>
        <v>8/09/79</v>
      </c>
      <c r="I277" s="11">
        <f t="shared" ca="1" si="73"/>
        <v>43</v>
      </c>
      <c r="J27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277" s="11" t="s">
        <v>18</v>
      </c>
      <c r="L277" s="11" t="s">
        <v>32</v>
      </c>
      <c r="M277" s="32"/>
      <c r="N277" s="19"/>
    </row>
    <row r="278" spans="1:14">
      <c r="A278" s="255">
        <v>1</v>
      </c>
      <c r="B278" s="25" t="s">
        <v>761</v>
      </c>
      <c r="C278" s="63" t="s">
        <v>767</v>
      </c>
      <c r="D278" s="282" t="str">
        <f>IF(Table2[[#This Row],[NO. KK]]=B277,"ANGGOTA KELUARGA","KEPALA KELUARGA")</f>
        <v>ANGGOTA KELUARGA</v>
      </c>
      <c r="E278" s="62" t="s">
        <v>768</v>
      </c>
      <c r="F278" s="24" t="s">
        <v>23</v>
      </c>
      <c r="G278" s="11" t="s">
        <v>277</v>
      </c>
      <c r="H278" s="16" t="str">
        <f t="shared" si="77"/>
        <v>13/01/05</v>
      </c>
      <c r="I278" s="11">
        <f t="shared" ca="1" si="73"/>
        <v>17</v>
      </c>
      <c r="J27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78" s="11" t="s">
        <v>31</v>
      </c>
      <c r="L278" s="20" t="s">
        <v>69</v>
      </c>
      <c r="M278" s="32"/>
      <c r="N278" s="19"/>
    </row>
    <row r="279" spans="1:14">
      <c r="A279" s="255">
        <v>1</v>
      </c>
      <c r="B279" s="25" t="s">
        <v>761</v>
      </c>
      <c r="C279" s="63" t="s">
        <v>769</v>
      </c>
      <c r="D279" s="282" t="str">
        <f>IF(Table2[[#This Row],[NO. KK]]=B278,"ANGGOTA KELUARGA","KEPALA KELUARGA")</f>
        <v>ANGGOTA KELUARGA</v>
      </c>
      <c r="E279" s="62" t="s">
        <v>770</v>
      </c>
      <c r="F279" s="24" t="s">
        <v>23</v>
      </c>
      <c r="G279" s="11" t="s">
        <v>30</v>
      </c>
      <c r="H279" s="16" t="str">
        <f t="shared" si="77"/>
        <v>17/03/07</v>
      </c>
      <c r="I279" s="11">
        <f t="shared" ca="1" si="73"/>
        <v>15</v>
      </c>
      <c r="J27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79" s="17" t="s">
        <v>31</v>
      </c>
      <c r="L279" s="20" t="s">
        <v>69</v>
      </c>
      <c r="M279" s="32"/>
      <c r="N279" s="19"/>
    </row>
    <row r="280" spans="1:14">
      <c r="A280" s="255">
        <v>1</v>
      </c>
      <c r="B280" s="25" t="s">
        <v>761</v>
      </c>
      <c r="C280" s="63" t="s">
        <v>771</v>
      </c>
      <c r="D280" s="282" t="str">
        <f>IF(Table2[[#This Row],[NO. KK]]=B279,"ANGGOTA KELUARGA","KEPALA KELUARGA")</f>
        <v>ANGGOTA KELUARGA</v>
      </c>
      <c r="E280" s="62" t="s">
        <v>772</v>
      </c>
      <c r="F280" s="24" t="s">
        <v>23</v>
      </c>
      <c r="G280" s="11" t="s">
        <v>30</v>
      </c>
      <c r="H280" s="16" t="str">
        <f t="shared" si="77"/>
        <v>3/04/09</v>
      </c>
      <c r="I280" s="11">
        <f t="shared" ca="1" si="73"/>
        <v>13</v>
      </c>
      <c r="J28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80" s="20" t="s">
        <v>47</v>
      </c>
      <c r="L280" s="20" t="s">
        <v>69</v>
      </c>
      <c r="M280" s="32"/>
      <c r="N280" s="19"/>
    </row>
    <row r="281" spans="1:14">
      <c r="A281" s="255">
        <v>1</v>
      </c>
      <c r="B281" s="25" t="s">
        <v>761</v>
      </c>
      <c r="C281" s="63" t="s">
        <v>773</v>
      </c>
      <c r="D281" s="282" t="str">
        <f>IF(Table2[[#This Row],[NO. KK]]=B280,"ANGGOTA KELUARGA","KEPALA KELUARGA")</f>
        <v>ANGGOTA KELUARGA</v>
      </c>
      <c r="E281" s="62" t="s">
        <v>774</v>
      </c>
      <c r="F281" s="11" t="s">
        <v>16</v>
      </c>
      <c r="G281" s="11" t="s">
        <v>30</v>
      </c>
      <c r="H281" s="16" t="str">
        <f t="shared" ref="H281:H286" si="78">MID(C281,7,2)&amp;"/"&amp;MID(C281,9,2)&amp;"/"&amp;MID(C281,11,2)</f>
        <v>21/09/10</v>
      </c>
      <c r="I281" s="11">
        <f t="shared" ca="1" si="73"/>
        <v>12</v>
      </c>
      <c r="J28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81" s="11" t="s">
        <v>72</v>
      </c>
      <c r="L281" s="20" t="s">
        <v>69</v>
      </c>
      <c r="M281" s="32"/>
      <c r="N281" s="19"/>
    </row>
    <row r="282" spans="1:14">
      <c r="A282" s="255">
        <v>1</v>
      </c>
      <c r="B282" s="25" t="s">
        <v>761</v>
      </c>
      <c r="C282" s="63" t="s">
        <v>775</v>
      </c>
      <c r="D282" s="282" t="str">
        <f>IF(Table2[[#This Row],[NO. KK]]=B281,"ANGGOTA KELUARGA","KEPALA KELUARGA")</f>
        <v>ANGGOTA KELUARGA</v>
      </c>
      <c r="E282" s="62" t="s">
        <v>776</v>
      </c>
      <c r="F282" s="24" t="s">
        <v>23</v>
      </c>
      <c r="G282" s="11" t="s">
        <v>30</v>
      </c>
      <c r="H282" s="16" t="str">
        <f t="shared" ref="H282:H285" si="79">MID(C282,7,2)-40&amp;"/"&amp;MID(C282,9,2)&amp;"/"&amp;MID(C282,11,2)</f>
        <v>2/02/14</v>
      </c>
      <c r="I282" s="11">
        <f t="shared" ca="1" si="73"/>
        <v>8</v>
      </c>
      <c r="J28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282" s="11" t="s">
        <v>72</v>
      </c>
      <c r="L282" s="20" t="s">
        <v>69</v>
      </c>
      <c r="M282" s="32"/>
      <c r="N282" s="19"/>
    </row>
    <row r="283" spans="1:14">
      <c r="A283" s="255">
        <v>1</v>
      </c>
      <c r="B283" s="25" t="s">
        <v>777</v>
      </c>
      <c r="C283" s="63" t="s">
        <v>778</v>
      </c>
      <c r="D283" s="282" t="str">
        <f>IF(Table2[[#This Row],[NO. KK]]=B282,"ANGGOTA KELUARGA","KEPALA KELUARGA")</f>
        <v>KEPALA KELUARGA</v>
      </c>
      <c r="E283" s="14" t="s">
        <v>779</v>
      </c>
      <c r="F283" s="24" t="s">
        <v>23</v>
      </c>
      <c r="G283" s="11" t="s">
        <v>780</v>
      </c>
      <c r="H283" s="16" t="str">
        <f t="shared" si="79"/>
        <v>8/03/55</v>
      </c>
      <c r="I283" s="11">
        <f t="shared" ca="1" si="73"/>
        <v>67</v>
      </c>
      <c r="J28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283" s="11" t="s">
        <v>18</v>
      </c>
      <c r="L283" s="11" t="s">
        <v>32</v>
      </c>
      <c r="M283" s="32" t="s">
        <v>40</v>
      </c>
      <c r="N283" s="19"/>
    </row>
    <row r="284" spans="1:14">
      <c r="A284" s="255">
        <v>1</v>
      </c>
      <c r="B284" s="25" t="s">
        <v>777</v>
      </c>
      <c r="C284" s="63" t="s">
        <v>781</v>
      </c>
      <c r="D284" s="282" t="str">
        <f>IF(Table2[[#This Row],[NO. KK]]=B283,"ANGGOTA KELUARGA","KEPALA KELUARGA")</f>
        <v>ANGGOTA KELUARGA</v>
      </c>
      <c r="E284" s="62" t="s">
        <v>782</v>
      </c>
      <c r="F284" s="11" t="s">
        <v>16</v>
      </c>
      <c r="G284" s="11" t="s">
        <v>30</v>
      </c>
      <c r="H284" s="16" t="str">
        <f t="shared" si="78"/>
        <v>04/04/81</v>
      </c>
      <c r="I284" s="11">
        <f t="shared" ca="1" si="73"/>
        <v>41</v>
      </c>
      <c r="J28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284" s="11" t="s">
        <v>18</v>
      </c>
      <c r="L284" s="11" t="s">
        <v>39</v>
      </c>
      <c r="M284" s="32"/>
      <c r="N284" s="19"/>
    </row>
    <row r="285" spans="1:14">
      <c r="A285" s="255">
        <v>1</v>
      </c>
      <c r="B285" s="25" t="s">
        <v>783</v>
      </c>
      <c r="C285" s="63" t="s">
        <v>784</v>
      </c>
      <c r="D285" s="282" t="str">
        <f>IF(Table2[[#This Row],[NO. KK]]=B284,"ANGGOTA KELUARGA","KEPALA KELUARGA")</f>
        <v>KEPALA KELUARGA</v>
      </c>
      <c r="E285" s="14" t="s">
        <v>785</v>
      </c>
      <c r="F285" s="24" t="s">
        <v>23</v>
      </c>
      <c r="G285" s="11" t="s">
        <v>786</v>
      </c>
      <c r="H285" s="16" t="str">
        <f t="shared" si="79"/>
        <v>24/02/47</v>
      </c>
      <c r="I285" s="11">
        <f t="shared" ca="1" si="73"/>
        <v>75</v>
      </c>
      <c r="J28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285" s="11" t="s">
        <v>72</v>
      </c>
      <c r="L285" s="11" t="s">
        <v>32</v>
      </c>
      <c r="M285" s="32" t="s">
        <v>40</v>
      </c>
      <c r="N285" s="19"/>
    </row>
    <row r="286" spans="1:14">
      <c r="A286" s="255">
        <v>1</v>
      </c>
      <c r="B286" s="25" t="s">
        <v>787</v>
      </c>
      <c r="C286" s="63" t="s">
        <v>788</v>
      </c>
      <c r="D286" s="282" t="str">
        <f>IF(Table2[[#This Row],[NO. KK]]=B285,"ANGGOTA KELUARGA","KEPALA KELUARGA")</f>
        <v>KEPALA KELUARGA</v>
      </c>
      <c r="E286" s="65" t="s">
        <v>789</v>
      </c>
      <c r="F286" s="11" t="s">
        <v>16</v>
      </c>
      <c r="G286" s="11" t="s">
        <v>575</v>
      </c>
      <c r="H286" s="16" t="str">
        <f t="shared" si="78"/>
        <v>28/07/77</v>
      </c>
      <c r="I286" s="11">
        <f t="shared" ca="1" si="73"/>
        <v>45</v>
      </c>
      <c r="J28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86" s="11" t="s">
        <v>18</v>
      </c>
      <c r="L286" s="11" t="s">
        <v>39</v>
      </c>
      <c r="M286" s="32" t="s">
        <v>790</v>
      </c>
      <c r="N286" s="19"/>
    </row>
    <row r="287" spans="1:14">
      <c r="A287" s="255">
        <v>1</v>
      </c>
      <c r="B287" s="25" t="s">
        <v>787</v>
      </c>
      <c r="C287" s="63" t="s">
        <v>791</v>
      </c>
      <c r="D287" s="282" t="str">
        <f>IF(Table2[[#This Row],[NO. KK]]=B286,"ANGGOTA KELUARGA","KEPALA KELUARGA")</f>
        <v>ANGGOTA KELUARGA</v>
      </c>
      <c r="E287" s="30" t="s">
        <v>792</v>
      </c>
      <c r="F287" s="24" t="s">
        <v>23</v>
      </c>
      <c r="G287" s="11" t="s">
        <v>793</v>
      </c>
      <c r="H287" s="16" t="str">
        <f t="shared" ref="H287:H292" si="80">MID(C287,7,2)-40&amp;"/"&amp;MID(C287,9,2)&amp;"/"&amp;MID(C287,11,2)</f>
        <v>25/11/85</v>
      </c>
      <c r="I287" s="11">
        <f t="shared" ca="1" si="73"/>
        <v>37</v>
      </c>
      <c r="J28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287" s="11" t="s">
        <v>31</v>
      </c>
      <c r="L287" s="11" t="s">
        <v>39</v>
      </c>
      <c r="M287" s="32"/>
      <c r="N287" s="19"/>
    </row>
    <row r="288" spans="1:14">
      <c r="A288" s="255">
        <v>1</v>
      </c>
      <c r="B288" s="25" t="s">
        <v>787</v>
      </c>
      <c r="C288" s="63" t="s">
        <v>794</v>
      </c>
      <c r="D288" s="282" t="str">
        <f>IF(Table2[[#This Row],[NO. KK]]=B287,"ANGGOTA KELUARGA","KEPALA KELUARGA")</f>
        <v>ANGGOTA KELUARGA</v>
      </c>
      <c r="E288" s="30" t="s">
        <v>795</v>
      </c>
      <c r="F288" s="24" t="s">
        <v>23</v>
      </c>
      <c r="G288" s="11" t="s">
        <v>222</v>
      </c>
      <c r="H288" s="16" t="str">
        <f t="shared" si="80"/>
        <v>8/02/07</v>
      </c>
      <c r="I288" s="11">
        <f t="shared" ca="1" si="73"/>
        <v>15</v>
      </c>
      <c r="J28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288" s="11" t="s">
        <v>72</v>
      </c>
      <c r="L288" s="20" t="s">
        <v>69</v>
      </c>
      <c r="M288" s="32"/>
      <c r="N288" s="19"/>
    </row>
    <row r="289" spans="1:14">
      <c r="A289" s="255">
        <v>1</v>
      </c>
      <c r="B289" s="25" t="s">
        <v>787</v>
      </c>
      <c r="C289" s="63" t="s">
        <v>796</v>
      </c>
      <c r="D289" s="282" t="str">
        <f>IF(Table2[[#This Row],[NO. KK]]=B288,"ANGGOTA KELUARGA","KEPALA KELUARGA")</f>
        <v>ANGGOTA KELUARGA</v>
      </c>
      <c r="E289" s="66" t="s">
        <v>797</v>
      </c>
      <c r="F289" s="11" t="s">
        <v>16</v>
      </c>
      <c r="G289" s="11" t="s">
        <v>222</v>
      </c>
      <c r="H289" s="16" t="str">
        <f t="shared" ref="H289:H291" si="81">MID(C289,7,2)&amp;"/"&amp;MID(C289,9,2)&amp;"/"&amp;MID(C289,11,2)</f>
        <v>06/12/08</v>
      </c>
      <c r="I289" s="11">
        <f t="shared" ca="1" si="73"/>
        <v>14</v>
      </c>
      <c r="J28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89" s="11" t="s">
        <v>72</v>
      </c>
      <c r="L289" s="20" t="s">
        <v>69</v>
      </c>
      <c r="M289" s="32"/>
      <c r="N289" s="19"/>
    </row>
    <row r="290" spans="1:14">
      <c r="A290" s="255">
        <v>1</v>
      </c>
      <c r="B290" s="25" t="s">
        <v>787</v>
      </c>
      <c r="C290" s="63" t="s">
        <v>798</v>
      </c>
      <c r="D290" s="282" t="str">
        <f>IF(Table2[[#This Row],[NO. KK]]=B289,"ANGGOTA KELUARGA","KEPALA KELUARGA")</f>
        <v>ANGGOTA KELUARGA</v>
      </c>
      <c r="E290" s="30" t="s">
        <v>799</v>
      </c>
      <c r="F290" s="11" t="s">
        <v>16</v>
      </c>
      <c r="G290" s="11" t="s">
        <v>98</v>
      </c>
      <c r="H290" s="16" t="str">
        <f t="shared" si="81"/>
        <v>13/08/12</v>
      </c>
      <c r="I290" s="11">
        <f t="shared" ca="1" si="73"/>
        <v>10</v>
      </c>
      <c r="J29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90" s="20" t="s">
        <v>47</v>
      </c>
      <c r="L290" s="20" t="s">
        <v>69</v>
      </c>
      <c r="M290" s="32"/>
      <c r="N290" s="19"/>
    </row>
    <row r="291" spans="1:14">
      <c r="A291" s="255">
        <v>1</v>
      </c>
      <c r="B291" s="25" t="s">
        <v>800</v>
      </c>
      <c r="C291" s="63" t="s">
        <v>801</v>
      </c>
      <c r="D291" s="282" t="str">
        <f>IF(Table2[[#This Row],[NO. KK]]=B290,"ANGGOTA KELUARGA","KEPALA KELUARGA")</f>
        <v>KEPALA KELUARGA</v>
      </c>
      <c r="E291" s="14" t="s">
        <v>802</v>
      </c>
      <c r="F291" s="11" t="s">
        <v>16</v>
      </c>
      <c r="G291" s="11" t="s">
        <v>151</v>
      </c>
      <c r="H291" s="16" t="str">
        <f t="shared" si="81"/>
        <v>23/06/80</v>
      </c>
      <c r="I291" s="11">
        <f t="shared" ca="1" si="73"/>
        <v>42</v>
      </c>
      <c r="J29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291" s="11" t="s">
        <v>31</v>
      </c>
      <c r="L291" s="11" t="s">
        <v>39</v>
      </c>
      <c r="M291" s="32" t="s">
        <v>803</v>
      </c>
      <c r="N291" s="19"/>
    </row>
    <row r="292" spans="1:14">
      <c r="A292" s="255">
        <v>1</v>
      </c>
      <c r="B292" s="25" t="s">
        <v>800</v>
      </c>
      <c r="C292" s="63" t="s">
        <v>804</v>
      </c>
      <c r="D292" s="282" t="str">
        <f>IF(Table2[[#This Row],[NO. KK]]=B291,"ANGGOTA KELUARGA","KEPALA KELUARGA")</f>
        <v>ANGGOTA KELUARGA</v>
      </c>
      <c r="E292" s="30" t="s">
        <v>805</v>
      </c>
      <c r="F292" s="24" t="s">
        <v>23</v>
      </c>
      <c r="G292" s="11" t="s">
        <v>30</v>
      </c>
      <c r="H292" s="16" t="str">
        <f t="shared" si="80"/>
        <v>25/05/88</v>
      </c>
      <c r="I292" s="11">
        <f t="shared" ca="1" si="73"/>
        <v>34</v>
      </c>
      <c r="J29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292" s="11" t="s">
        <v>18</v>
      </c>
      <c r="L292" s="11" t="s">
        <v>39</v>
      </c>
      <c r="M292" s="32"/>
      <c r="N292" s="19"/>
    </row>
    <row r="293" spans="1:14">
      <c r="A293" s="255">
        <v>1</v>
      </c>
      <c r="B293" s="25" t="s">
        <v>800</v>
      </c>
      <c r="C293" s="63" t="s">
        <v>806</v>
      </c>
      <c r="D293" s="282" t="str">
        <f>IF(Table2[[#This Row],[NO. KK]]=B292,"ANGGOTA KELUARGA","KEPALA KELUARGA")</f>
        <v>ANGGOTA KELUARGA</v>
      </c>
      <c r="E293" s="66" t="s">
        <v>807</v>
      </c>
      <c r="F293" s="11" t="s">
        <v>16</v>
      </c>
      <c r="G293" s="11" t="s">
        <v>30</v>
      </c>
      <c r="H293" s="16" t="str">
        <f t="shared" ref="H293:H298" si="82">MID(C293,7,2)&amp;"/"&amp;MID(C293,9,2)&amp;"/"&amp;MID(C293,11,2)</f>
        <v>16/11/10</v>
      </c>
      <c r="I293" s="11">
        <f t="shared" ca="1" si="73"/>
        <v>12</v>
      </c>
      <c r="J29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93" s="20" t="s">
        <v>47</v>
      </c>
      <c r="L293" s="20" t="s">
        <v>69</v>
      </c>
      <c r="M293" s="32"/>
      <c r="N293" s="19"/>
    </row>
    <row r="294" spans="1:14">
      <c r="A294" s="255">
        <v>1</v>
      </c>
      <c r="B294" s="25" t="s">
        <v>800</v>
      </c>
      <c r="C294" s="63" t="s">
        <v>808</v>
      </c>
      <c r="D294" s="282" t="str">
        <f>IF(Table2[[#This Row],[NO. KK]]=B293,"ANGGOTA KELUARGA","KEPALA KELUARGA")</f>
        <v>ANGGOTA KELUARGA</v>
      </c>
      <c r="E294" s="30" t="s">
        <v>809</v>
      </c>
      <c r="F294" s="24" t="s">
        <v>23</v>
      </c>
      <c r="G294" s="11" t="s">
        <v>30</v>
      </c>
      <c r="H294" s="16" t="str">
        <f t="shared" ref="H294:H297" si="83">MID(C294,7,2)-40&amp;"/"&amp;MID(C294,9,2)&amp;"/"&amp;MID(C294,11,2)</f>
        <v>18/04/14</v>
      </c>
      <c r="I294" s="11">
        <f t="shared" ca="1" si="73"/>
        <v>8</v>
      </c>
      <c r="J29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294" s="20" t="s">
        <v>47</v>
      </c>
      <c r="L294" s="20" t="s">
        <v>69</v>
      </c>
      <c r="M294" s="32"/>
      <c r="N294" s="19"/>
    </row>
    <row r="295" spans="1:14">
      <c r="A295" s="255">
        <v>1</v>
      </c>
      <c r="B295" s="25" t="s">
        <v>810</v>
      </c>
      <c r="C295" s="63" t="s">
        <v>811</v>
      </c>
      <c r="D295" s="282" t="str">
        <f>IF(Table2[[#This Row],[NO. KK]]=B294,"ANGGOTA KELUARGA","KEPALA KELUARGA")</f>
        <v>KEPALA KELUARGA</v>
      </c>
      <c r="E295" s="14" t="s">
        <v>812</v>
      </c>
      <c r="F295" s="24" t="s">
        <v>23</v>
      </c>
      <c r="G295" s="11" t="s">
        <v>98</v>
      </c>
      <c r="H295" s="16" t="str">
        <f t="shared" si="83"/>
        <v>17/06/76</v>
      </c>
      <c r="I295" s="11">
        <f t="shared" ca="1" si="73"/>
        <v>46</v>
      </c>
      <c r="J29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295" s="11" t="s">
        <v>18</v>
      </c>
      <c r="L295" s="11" t="s">
        <v>39</v>
      </c>
      <c r="M295" s="32" t="s">
        <v>813</v>
      </c>
      <c r="N295" s="19"/>
    </row>
    <row r="296" spans="1:14">
      <c r="A296" s="255">
        <v>1</v>
      </c>
      <c r="B296" s="25" t="s">
        <v>810</v>
      </c>
      <c r="C296" s="63" t="s">
        <v>814</v>
      </c>
      <c r="D296" s="282" t="str">
        <f>IF(Table2[[#This Row],[NO. KK]]=B295,"ANGGOTA KELUARGA","KEPALA KELUARGA")</f>
        <v>ANGGOTA KELUARGA</v>
      </c>
      <c r="E296" s="62" t="s">
        <v>815</v>
      </c>
      <c r="F296" s="11" t="s">
        <v>16</v>
      </c>
      <c r="G296" s="11" t="s">
        <v>51</v>
      </c>
      <c r="H296" s="16" t="str">
        <f t="shared" si="82"/>
        <v>14/09/09</v>
      </c>
      <c r="I296" s="11">
        <f t="shared" ca="1" si="73"/>
        <v>13</v>
      </c>
      <c r="J29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96" s="20" t="s">
        <v>47</v>
      </c>
      <c r="L296" s="20" t="s">
        <v>69</v>
      </c>
      <c r="M296" s="32"/>
      <c r="N296" s="19"/>
    </row>
    <row r="297" spans="1:14">
      <c r="A297" s="255">
        <v>1</v>
      </c>
      <c r="B297" s="25" t="s">
        <v>810</v>
      </c>
      <c r="C297" s="63" t="s">
        <v>816</v>
      </c>
      <c r="D297" s="282" t="str">
        <f>IF(Table2[[#This Row],[NO. KK]]=B296,"ANGGOTA KELUARGA","KEPALA KELUARGA")</f>
        <v>ANGGOTA KELUARGA</v>
      </c>
      <c r="E297" s="62" t="s">
        <v>817</v>
      </c>
      <c r="F297" s="24" t="s">
        <v>23</v>
      </c>
      <c r="G297" s="11" t="s">
        <v>98</v>
      </c>
      <c r="H297" s="16" t="str">
        <f t="shared" si="83"/>
        <v>5/03/10</v>
      </c>
      <c r="I297" s="11">
        <f t="shared" ca="1" si="73"/>
        <v>12</v>
      </c>
      <c r="J29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297" s="20" t="s">
        <v>47</v>
      </c>
      <c r="L297" s="20" t="s">
        <v>69</v>
      </c>
      <c r="M297" s="32"/>
      <c r="N297" s="19"/>
    </row>
    <row r="298" spans="1:14">
      <c r="A298" s="255">
        <v>1</v>
      </c>
      <c r="B298" s="25" t="s">
        <v>818</v>
      </c>
      <c r="C298" s="63" t="s">
        <v>819</v>
      </c>
      <c r="D298" s="282" t="str">
        <f>IF(Table2[[#This Row],[NO. KK]]=B297,"ANGGOTA KELUARGA","KEPALA KELUARGA")</f>
        <v>KEPALA KELUARGA</v>
      </c>
      <c r="E298" s="14" t="s">
        <v>820</v>
      </c>
      <c r="F298" s="11" t="s">
        <v>16</v>
      </c>
      <c r="G298" s="11" t="s">
        <v>30</v>
      </c>
      <c r="H298" s="16" t="str">
        <f t="shared" si="82"/>
        <v>17/05/53</v>
      </c>
      <c r="I298" s="11">
        <f t="shared" ca="1" si="73"/>
        <v>69</v>
      </c>
      <c r="J29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298" s="11" t="s">
        <v>72</v>
      </c>
      <c r="L298" s="11" t="s">
        <v>32</v>
      </c>
      <c r="M298" s="67" t="s">
        <v>821</v>
      </c>
      <c r="N298" s="19"/>
    </row>
    <row r="299" spans="1:14">
      <c r="A299" s="255">
        <v>1</v>
      </c>
      <c r="B299" s="25" t="s">
        <v>818</v>
      </c>
      <c r="C299" s="63" t="s">
        <v>822</v>
      </c>
      <c r="D299" s="282" t="str">
        <f>IF(Table2[[#This Row],[NO. KK]]=B298,"ANGGOTA KELUARGA","KEPALA KELUARGA")</f>
        <v>ANGGOTA KELUARGA</v>
      </c>
      <c r="E299" s="62" t="s">
        <v>823</v>
      </c>
      <c r="F299" s="24" t="s">
        <v>23</v>
      </c>
      <c r="G299" s="11" t="s">
        <v>824</v>
      </c>
      <c r="H299" s="16" t="str">
        <f t="shared" ref="H299:H303" si="84">MID(C299,7,2)-40&amp;"/"&amp;MID(C299,9,2)&amp;"/"&amp;MID(C299,11,2)</f>
        <v>17/06/49</v>
      </c>
      <c r="I299" s="11">
        <f t="shared" ca="1" si="73"/>
        <v>73</v>
      </c>
      <c r="J29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299" s="11" t="s">
        <v>72</v>
      </c>
      <c r="L299" s="11" t="s">
        <v>32</v>
      </c>
      <c r="M299" s="32"/>
      <c r="N299" s="19"/>
    </row>
    <row r="300" spans="1:14">
      <c r="A300" s="255">
        <v>1</v>
      </c>
      <c r="B300" s="25" t="s">
        <v>818</v>
      </c>
      <c r="C300" s="63" t="s">
        <v>825</v>
      </c>
      <c r="D300" s="282" t="str">
        <f>IF(Table2[[#This Row],[NO. KK]]=B299,"ANGGOTA KELUARGA","KEPALA KELUARGA")</f>
        <v>ANGGOTA KELUARGA</v>
      </c>
      <c r="E300" s="61" t="s">
        <v>826</v>
      </c>
      <c r="F300" s="11" t="s">
        <v>16</v>
      </c>
      <c r="G300" s="11" t="s">
        <v>30</v>
      </c>
      <c r="H300" s="16" t="str">
        <f t="shared" ref="H300:H306" si="85">MID(C300,7,2)&amp;"/"&amp;MID(C300,9,2)&amp;"/"&amp;MID(C300,11,2)</f>
        <v>17/03/96</v>
      </c>
      <c r="I300" s="11">
        <f t="shared" ca="1" si="73"/>
        <v>26</v>
      </c>
      <c r="J30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00" s="11" t="s">
        <v>31</v>
      </c>
      <c r="L300" s="11" t="s">
        <v>39</v>
      </c>
      <c r="M300" s="32"/>
      <c r="N300" s="19"/>
    </row>
    <row r="301" spans="1:14">
      <c r="A301" s="255">
        <v>1</v>
      </c>
      <c r="B301" s="25" t="s">
        <v>827</v>
      </c>
      <c r="C301" s="63" t="s">
        <v>828</v>
      </c>
      <c r="D301" s="282" t="str">
        <f>IF(Table2[[#This Row],[NO. KK]]=B300,"ANGGOTA KELUARGA","KEPALA KELUARGA")</f>
        <v>KEPALA KELUARGA</v>
      </c>
      <c r="E301" s="68" t="s">
        <v>829</v>
      </c>
      <c r="F301" s="11" t="s">
        <v>16</v>
      </c>
      <c r="G301" s="11" t="s">
        <v>51</v>
      </c>
      <c r="H301" s="16" t="str">
        <f t="shared" si="85"/>
        <v>31/08/81</v>
      </c>
      <c r="I301" s="11">
        <f t="shared" ca="1" si="73"/>
        <v>41</v>
      </c>
      <c r="J30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01" s="11" t="s">
        <v>18</v>
      </c>
      <c r="L301" s="11" t="s">
        <v>39</v>
      </c>
      <c r="M301" s="32"/>
      <c r="N301" s="19"/>
    </row>
    <row r="302" spans="1:14">
      <c r="A302" s="255">
        <v>1</v>
      </c>
      <c r="B302" s="25" t="s">
        <v>827</v>
      </c>
      <c r="C302" s="63" t="s">
        <v>830</v>
      </c>
      <c r="D302" s="282" t="str">
        <f>IF(Table2[[#This Row],[NO. KK]]=B301,"ANGGOTA KELUARGA","KEPALA KELUARGA")</f>
        <v>ANGGOTA KELUARGA</v>
      </c>
      <c r="E302" s="61" t="s">
        <v>831</v>
      </c>
      <c r="F302" s="24" t="s">
        <v>23</v>
      </c>
      <c r="G302" s="11" t="s">
        <v>832</v>
      </c>
      <c r="H302" s="16" t="str">
        <f t="shared" si="84"/>
        <v>17/10/82</v>
      </c>
      <c r="I302" s="11">
        <f t="shared" ca="1" si="73"/>
        <v>40</v>
      </c>
      <c r="J30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02" s="20" t="s">
        <v>38</v>
      </c>
      <c r="L302" s="17" t="s">
        <v>44</v>
      </c>
      <c r="M302" s="32"/>
      <c r="N302" s="19"/>
    </row>
    <row r="303" spans="1:14">
      <c r="A303" s="255">
        <v>1</v>
      </c>
      <c r="B303" s="25" t="s">
        <v>827</v>
      </c>
      <c r="C303" s="63" t="s">
        <v>833</v>
      </c>
      <c r="D303" s="282" t="str">
        <f>IF(Table2[[#This Row],[NO. KK]]=B302,"ANGGOTA KELUARGA","KEPALA KELUARGA")</f>
        <v>ANGGOTA KELUARGA</v>
      </c>
      <c r="E303" s="62" t="s">
        <v>834</v>
      </c>
      <c r="F303" s="24" t="s">
        <v>23</v>
      </c>
      <c r="G303" s="11" t="s">
        <v>832</v>
      </c>
      <c r="H303" s="16" t="str">
        <f t="shared" si="84"/>
        <v>14/06/10</v>
      </c>
      <c r="I303" s="11">
        <f t="shared" ca="1" si="73"/>
        <v>12</v>
      </c>
      <c r="J30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03" s="11" t="s">
        <v>47</v>
      </c>
      <c r="L303" s="20" t="s">
        <v>69</v>
      </c>
      <c r="M303" s="32"/>
      <c r="N303" s="19"/>
    </row>
    <row r="304" spans="1:14">
      <c r="A304" s="255">
        <v>1</v>
      </c>
      <c r="B304" s="25" t="s">
        <v>827</v>
      </c>
      <c r="C304" s="63" t="s">
        <v>835</v>
      </c>
      <c r="D304" s="282" t="str">
        <f>IF(Table2[[#This Row],[NO. KK]]=B303,"ANGGOTA KELUARGA","KEPALA KELUARGA")</f>
        <v>ANGGOTA KELUARGA</v>
      </c>
      <c r="E304" s="62" t="s">
        <v>836</v>
      </c>
      <c r="F304" s="11" t="s">
        <v>16</v>
      </c>
      <c r="G304" s="11" t="s">
        <v>837</v>
      </c>
      <c r="H304" s="16" t="str">
        <f t="shared" si="85"/>
        <v>26/05/18</v>
      </c>
      <c r="I304" s="11">
        <f t="shared" ca="1" si="73"/>
        <v>4</v>
      </c>
      <c r="J30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304" s="31" t="s">
        <v>55</v>
      </c>
      <c r="L304" s="11" t="s">
        <v>48</v>
      </c>
      <c r="M304" s="32"/>
      <c r="N304" s="19"/>
    </row>
    <row r="305" spans="1:14">
      <c r="A305" s="255">
        <v>1</v>
      </c>
      <c r="B305" s="25" t="s">
        <v>838</v>
      </c>
      <c r="C305" s="63" t="s">
        <v>839</v>
      </c>
      <c r="D305" s="282" t="str">
        <f>IF(Table2[[#This Row],[NO. KK]]=B304,"ANGGOTA KELUARGA","KEPALA KELUARGA")</f>
        <v>KEPALA KELUARGA</v>
      </c>
      <c r="E305" s="68" t="s">
        <v>840</v>
      </c>
      <c r="F305" s="11" t="s">
        <v>16</v>
      </c>
      <c r="G305" s="11" t="s">
        <v>30</v>
      </c>
      <c r="H305" s="16" t="str">
        <f t="shared" si="85"/>
        <v>02/01/86</v>
      </c>
      <c r="I305" s="11">
        <f t="shared" ca="1" si="73"/>
        <v>36</v>
      </c>
      <c r="J30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05" s="11" t="s">
        <v>31</v>
      </c>
      <c r="L305" s="11" t="s">
        <v>39</v>
      </c>
      <c r="M305" s="67" t="s">
        <v>821</v>
      </c>
      <c r="N305" s="19"/>
    </row>
    <row r="306" spans="1:14">
      <c r="A306" s="255">
        <v>1</v>
      </c>
      <c r="B306" s="25" t="s">
        <v>841</v>
      </c>
      <c r="C306" s="63" t="s">
        <v>842</v>
      </c>
      <c r="D306" s="282" t="str">
        <f>IF(Table2[[#This Row],[NO. KK]]=B305,"ANGGOTA KELUARGA","KEPALA KELUARGA")</f>
        <v>KEPALA KELUARGA</v>
      </c>
      <c r="E306" s="14" t="s">
        <v>843</v>
      </c>
      <c r="F306" s="11" t="s">
        <v>16</v>
      </c>
      <c r="G306" s="11" t="s">
        <v>30</v>
      </c>
      <c r="H306" s="16" t="str">
        <f t="shared" si="85"/>
        <v>28/02/68</v>
      </c>
      <c r="I306" s="11">
        <f t="shared" ca="1" si="73"/>
        <v>54</v>
      </c>
      <c r="J30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06" s="11" t="s">
        <v>72</v>
      </c>
      <c r="L306" s="11" t="s">
        <v>32</v>
      </c>
      <c r="M306" s="32" t="s">
        <v>844</v>
      </c>
      <c r="N306" s="19"/>
    </row>
    <row r="307" spans="1:14">
      <c r="A307" s="255">
        <v>1</v>
      </c>
      <c r="B307" s="25" t="s">
        <v>841</v>
      </c>
      <c r="C307" s="63" t="s">
        <v>845</v>
      </c>
      <c r="D307" s="282" t="str">
        <f>IF(Table2[[#This Row],[NO. KK]]=B306,"ANGGOTA KELUARGA","KEPALA KELUARGA")</f>
        <v>ANGGOTA KELUARGA</v>
      </c>
      <c r="E307" s="62" t="s">
        <v>846</v>
      </c>
      <c r="F307" s="24" t="s">
        <v>23</v>
      </c>
      <c r="G307" s="11" t="s">
        <v>30</v>
      </c>
      <c r="H307" s="16" t="str">
        <f t="shared" ref="H307:H310" si="86">MID(C307,7,2)-40&amp;"/"&amp;MID(C307,9,2)&amp;"/"&amp;MID(C307,11,2)</f>
        <v>5/05/53</v>
      </c>
      <c r="I307" s="11">
        <f t="shared" ca="1" si="73"/>
        <v>69</v>
      </c>
      <c r="J30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307" s="11" t="s">
        <v>72</v>
      </c>
      <c r="L307" s="11" t="s">
        <v>32</v>
      </c>
      <c r="M307" s="32"/>
      <c r="N307" s="19"/>
    </row>
    <row r="308" spans="1:14">
      <c r="A308" s="255">
        <v>1</v>
      </c>
      <c r="B308" s="25" t="s">
        <v>841</v>
      </c>
      <c r="C308" s="63" t="s">
        <v>847</v>
      </c>
      <c r="D308" s="282" t="str">
        <f>IF(Table2[[#This Row],[NO. KK]]=B307,"ANGGOTA KELUARGA","KEPALA KELUARGA")</f>
        <v>ANGGOTA KELUARGA</v>
      </c>
      <c r="E308" s="62" t="s">
        <v>848</v>
      </c>
      <c r="F308" s="24" t="s">
        <v>23</v>
      </c>
      <c r="G308" s="11" t="s">
        <v>30</v>
      </c>
      <c r="H308" s="16" t="str">
        <f t="shared" si="86"/>
        <v>4/01/03</v>
      </c>
      <c r="I308" s="11">
        <f t="shared" ca="1" si="73"/>
        <v>19</v>
      </c>
      <c r="J30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08" s="11" t="s">
        <v>18</v>
      </c>
      <c r="L308" s="20" t="s">
        <v>69</v>
      </c>
      <c r="M308" s="32"/>
      <c r="N308" s="19"/>
    </row>
    <row r="309" spans="1:14">
      <c r="A309" s="255">
        <v>1</v>
      </c>
      <c r="B309" s="25" t="s">
        <v>841</v>
      </c>
      <c r="C309" s="63" t="s">
        <v>849</v>
      </c>
      <c r="D309" s="282" t="str">
        <f>IF(Table2[[#This Row],[NO. KK]]=B308,"ANGGOTA KELUARGA","KEPALA KELUARGA")</f>
        <v>ANGGOTA KELUARGA</v>
      </c>
      <c r="E309" s="62" t="s">
        <v>850</v>
      </c>
      <c r="F309" s="24" t="s">
        <v>23</v>
      </c>
      <c r="G309" s="11" t="s">
        <v>30</v>
      </c>
      <c r="H309" s="16" t="str">
        <f t="shared" si="86"/>
        <v>23/04/05</v>
      </c>
      <c r="I309" s="11">
        <f t="shared" ca="1" si="73"/>
        <v>17</v>
      </c>
      <c r="J30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09" s="11" t="s">
        <v>31</v>
      </c>
      <c r="L309" s="20" t="s">
        <v>69</v>
      </c>
      <c r="M309" s="32"/>
      <c r="N309" s="19"/>
    </row>
    <row r="310" spans="1:14">
      <c r="A310" s="255">
        <v>1</v>
      </c>
      <c r="B310" s="25" t="s">
        <v>841</v>
      </c>
      <c r="C310" s="63" t="s">
        <v>851</v>
      </c>
      <c r="D310" s="282" t="str">
        <f>IF(Table2[[#This Row],[NO. KK]]=B309,"ANGGOTA KELUARGA","KEPALA KELUARGA")</f>
        <v>ANGGOTA KELUARGA</v>
      </c>
      <c r="E310" s="62" t="s">
        <v>852</v>
      </c>
      <c r="F310" s="24" t="s">
        <v>23</v>
      </c>
      <c r="G310" s="11" t="s">
        <v>30</v>
      </c>
      <c r="H310" s="16" t="str">
        <f t="shared" si="86"/>
        <v>24/12/96</v>
      </c>
      <c r="I310" s="11">
        <f t="shared" ca="1" si="73"/>
        <v>25</v>
      </c>
      <c r="J31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10" s="11" t="s">
        <v>18</v>
      </c>
      <c r="L310" s="11" t="s">
        <v>39</v>
      </c>
      <c r="M310" s="32"/>
      <c r="N310" s="19"/>
    </row>
    <row r="311" spans="1:14">
      <c r="A311" s="255">
        <v>1</v>
      </c>
      <c r="B311" s="25" t="s">
        <v>841</v>
      </c>
      <c r="C311" s="13"/>
      <c r="D311" s="277" t="str">
        <f>IF(Table2[[#This Row],[NO. KK]]=B310,"ANGGOTA KELUARGA","KEPALA KELUARGA")</f>
        <v>ANGGOTA KELUARGA</v>
      </c>
      <c r="E311" s="62" t="s">
        <v>853</v>
      </c>
      <c r="F311" s="24" t="s">
        <v>23</v>
      </c>
      <c r="G311" s="11" t="s">
        <v>51</v>
      </c>
      <c r="H311" s="16">
        <v>42627</v>
      </c>
      <c r="I311" s="11">
        <f t="shared" ca="1" si="73"/>
        <v>6</v>
      </c>
      <c r="J31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11" s="31" t="s">
        <v>55</v>
      </c>
      <c r="L311" s="11" t="s">
        <v>48</v>
      </c>
      <c r="M311" s="32"/>
      <c r="N311" s="19"/>
    </row>
    <row r="312" spans="1:14">
      <c r="A312" s="255">
        <v>1</v>
      </c>
      <c r="B312" s="25" t="s">
        <v>854</v>
      </c>
      <c r="C312" s="63" t="s">
        <v>855</v>
      </c>
      <c r="D312" s="282" t="str">
        <f>IF(Table2[[#This Row],[NO. KK]]=B311,"ANGGOTA KELUARGA","KEPALA KELUARGA")</f>
        <v>KEPALA KELUARGA</v>
      </c>
      <c r="E312" s="14" t="s">
        <v>856</v>
      </c>
      <c r="F312" s="11" t="s">
        <v>16</v>
      </c>
      <c r="G312" s="11" t="s">
        <v>30</v>
      </c>
      <c r="H312" s="16" t="str">
        <f>MID(C312,7,2)&amp;"/"&amp;MID(C312,9,2)&amp;"/"&amp;MID(C312,11,2)</f>
        <v>13/08/91</v>
      </c>
      <c r="I312" s="11">
        <f t="shared" ca="1" si="73"/>
        <v>31</v>
      </c>
      <c r="J31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12" s="11" t="s">
        <v>18</v>
      </c>
      <c r="L312" s="11" t="s">
        <v>39</v>
      </c>
      <c r="M312" s="32" t="s">
        <v>857</v>
      </c>
      <c r="N312" s="19"/>
    </row>
    <row r="313" spans="1:14">
      <c r="A313" s="255">
        <v>1</v>
      </c>
      <c r="B313" s="25" t="s">
        <v>854</v>
      </c>
      <c r="C313" s="63" t="s">
        <v>858</v>
      </c>
      <c r="D313" s="282" t="str">
        <f>IF(Table2[[#This Row],[NO. KK]]=B312,"ANGGOTA KELUARGA","KEPALA KELUARGA")</f>
        <v>ANGGOTA KELUARGA</v>
      </c>
      <c r="E313" s="62" t="s">
        <v>859</v>
      </c>
      <c r="F313" s="24" t="s">
        <v>23</v>
      </c>
      <c r="G313" s="11" t="s">
        <v>98</v>
      </c>
      <c r="H313" s="16" t="str">
        <f t="shared" ref="H313:H317" si="87">MID(C313,7,2)-40&amp;"/"&amp;MID(C313,9,2)&amp;"/"&amp;MID(C313,11,2)</f>
        <v>29/10/66</v>
      </c>
      <c r="I313" s="11">
        <f t="shared" ca="1" si="73"/>
        <v>56</v>
      </c>
      <c r="J31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313" s="11" t="s">
        <v>18</v>
      </c>
      <c r="L313" s="17" t="s">
        <v>860</v>
      </c>
      <c r="M313" s="32"/>
      <c r="N313" s="19"/>
    </row>
    <row r="314" spans="1:14">
      <c r="A314" s="255">
        <v>1</v>
      </c>
      <c r="B314" s="25" t="s">
        <v>854</v>
      </c>
      <c r="C314" s="63" t="s">
        <v>861</v>
      </c>
      <c r="D314" s="282" t="str">
        <f>IF(Table2[[#This Row],[NO. KK]]=B313,"ANGGOTA KELUARGA","KEPALA KELUARGA")</f>
        <v>ANGGOTA KELUARGA</v>
      </c>
      <c r="E314" s="62" t="s">
        <v>862</v>
      </c>
      <c r="F314" s="11" t="s">
        <v>16</v>
      </c>
      <c r="G314" s="11" t="s">
        <v>65</v>
      </c>
      <c r="H314" s="16" t="str">
        <f>MID(C314,7,2)&amp;"/"&amp;MID(C314,9,2)&amp;"/"&amp;MID(C314,11,2)</f>
        <v>03/10/98</v>
      </c>
      <c r="I314" s="11">
        <f t="shared" ca="1" si="73"/>
        <v>24</v>
      </c>
      <c r="J31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14" s="11" t="s">
        <v>18</v>
      </c>
      <c r="L314" s="11" t="s">
        <v>39</v>
      </c>
      <c r="M314" s="32"/>
      <c r="N314" s="19"/>
    </row>
    <row r="315" spans="1:14">
      <c r="A315" s="255">
        <v>1</v>
      </c>
      <c r="B315" s="25" t="s">
        <v>854</v>
      </c>
      <c r="C315" s="63" t="s">
        <v>863</v>
      </c>
      <c r="D315" s="282" t="str">
        <f>IF(Table2[[#This Row],[NO. KK]]=B314,"ANGGOTA KELUARGA","KEPALA KELUARGA")</f>
        <v>ANGGOTA KELUARGA</v>
      </c>
      <c r="E315" s="62" t="s">
        <v>864</v>
      </c>
      <c r="F315" s="24" t="s">
        <v>23</v>
      </c>
      <c r="G315" s="11" t="s">
        <v>65</v>
      </c>
      <c r="H315" s="16" t="str">
        <f t="shared" si="87"/>
        <v>2/07/00</v>
      </c>
      <c r="I315" s="11">
        <f t="shared" ca="1" si="73"/>
        <v>22</v>
      </c>
      <c r="J31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15" s="11" t="s">
        <v>18</v>
      </c>
      <c r="L315" s="11" t="s">
        <v>247</v>
      </c>
      <c r="M315" s="32"/>
      <c r="N315" s="19"/>
    </row>
    <row r="316" spans="1:14">
      <c r="A316" s="255">
        <v>1</v>
      </c>
      <c r="B316" s="25" t="s">
        <v>865</v>
      </c>
      <c r="C316" s="63" t="s">
        <v>866</v>
      </c>
      <c r="D316" s="282" t="str">
        <f>IF(Table2[[#This Row],[NO. KK]]=B315,"ANGGOTA KELUARGA","KEPALA KELUARGA")</f>
        <v>KEPALA KELUARGA</v>
      </c>
      <c r="E316" s="46" t="s">
        <v>867</v>
      </c>
      <c r="F316" s="24" t="s">
        <v>23</v>
      </c>
      <c r="G316" s="11" t="s">
        <v>98</v>
      </c>
      <c r="H316" s="16" t="str">
        <f t="shared" si="87"/>
        <v>12/10/38</v>
      </c>
      <c r="I316" s="11">
        <f t="shared" ca="1" si="73"/>
        <v>84</v>
      </c>
      <c r="J31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316" s="11" t="s">
        <v>72</v>
      </c>
      <c r="L316" s="11" t="s">
        <v>32</v>
      </c>
      <c r="M316" s="32"/>
      <c r="N316" s="19"/>
    </row>
    <row r="317" spans="1:14">
      <c r="A317" s="255">
        <v>1</v>
      </c>
      <c r="B317" s="25" t="s">
        <v>868</v>
      </c>
      <c r="C317" s="63" t="s">
        <v>869</v>
      </c>
      <c r="D317" s="282" t="str">
        <f>IF(Table2[[#This Row],[NO. KK]]=B316,"ANGGOTA KELUARGA","KEPALA KELUARGA")</f>
        <v>KEPALA KELUARGA</v>
      </c>
      <c r="E317" s="14" t="s">
        <v>870</v>
      </c>
      <c r="F317" s="11" t="s">
        <v>16</v>
      </c>
      <c r="G317" s="11" t="s">
        <v>331</v>
      </c>
      <c r="H317" s="16" t="str">
        <f t="shared" si="87"/>
        <v>18/08/57</v>
      </c>
      <c r="I317" s="11">
        <f t="shared" ca="1" si="73"/>
        <v>65</v>
      </c>
      <c r="J31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317" s="11" t="s">
        <v>18</v>
      </c>
      <c r="L317" s="11" t="s">
        <v>32</v>
      </c>
      <c r="M317" s="32"/>
      <c r="N317" s="19" t="s">
        <v>33</v>
      </c>
    </row>
    <row r="318" spans="1:14">
      <c r="A318" s="255">
        <v>1</v>
      </c>
      <c r="B318" s="25" t="s">
        <v>871</v>
      </c>
      <c r="C318" s="63" t="s">
        <v>872</v>
      </c>
      <c r="D318" s="282" t="str">
        <f>IF(Table2[[#This Row],[NO. KK]]=B317,"ANGGOTA KELUARGA","KEPALA KELUARGA")</f>
        <v>KEPALA KELUARGA</v>
      </c>
      <c r="E318" s="46" t="s">
        <v>873</v>
      </c>
      <c r="F318" s="11" t="s">
        <v>16</v>
      </c>
      <c r="G318" s="11" t="s">
        <v>98</v>
      </c>
      <c r="H318" s="16" t="str">
        <f t="shared" ref="H318:H322" si="88">MID(C318,7,2)&amp;"/"&amp;MID(C318,9,2)&amp;"/"&amp;MID(C318,11,2)</f>
        <v>09/07/64</v>
      </c>
      <c r="I318" s="11">
        <f t="shared" ca="1" si="73"/>
        <v>58</v>
      </c>
      <c r="J31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318" s="11" t="s">
        <v>31</v>
      </c>
      <c r="L318" s="11" t="s">
        <v>39</v>
      </c>
      <c r="M318" s="32"/>
      <c r="N318" s="19"/>
    </row>
    <row r="319" spans="1:14">
      <c r="A319" s="255">
        <v>1</v>
      </c>
      <c r="B319" s="25" t="s">
        <v>871</v>
      </c>
      <c r="C319" s="63" t="s">
        <v>874</v>
      </c>
      <c r="D319" s="282" t="str">
        <f>IF(Table2[[#This Row],[NO. KK]]=B318,"ANGGOTA KELUARGA","KEPALA KELUARGA")</f>
        <v>ANGGOTA KELUARGA</v>
      </c>
      <c r="E319" s="62" t="s">
        <v>875</v>
      </c>
      <c r="F319" s="24" t="s">
        <v>23</v>
      </c>
      <c r="G319" s="11" t="s">
        <v>876</v>
      </c>
      <c r="H319" s="16" t="str">
        <f t="shared" ref="H319:H323" si="89">MID(C319,7,2)-40&amp;"/"&amp;MID(C319,9,2)&amp;"/"&amp;MID(C319,11,2)</f>
        <v>26/09/81</v>
      </c>
      <c r="I319" s="11">
        <f t="shared" ca="1" si="73"/>
        <v>41</v>
      </c>
      <c r="J31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19" s="11" t="s">
        <v>18</v>
      </c>
      <c r="L319" s="11" t="s">
        <v>39</v>
      </c>
      <c r="M319" s="32"/>
      <c r="N319" s="19"/>
    </row>
    <row r="320" spans="1:14">
      <c r="A320" s="255">
        <v>1</v>
      </c>
      <c r="B320" s="25" t="s">
        <v>877</v>
      </c>
      <c r="C320" s="63" t="s">
        <v>878</v>
      </c>
      <c r="D320" s="282" t="str">
        <f>IF(Table2[[#This Row],[NO. KK]]=B319,"ANGGOTA KELUARGA","KEPALA KELUARGA")</f>
        <v>KEPALA KELUARGA</v>
      </c>
      <c r="E320" s="46" t="s">
        <v>879</v>
      </c>
      <c r="F320" s="24" t="s">
        <v>23</v>
      </c>
      <c r="G320" s="11" t="s">
        <v>98</v>
      </c>
      <c r="H320" s="16" t="str">
        <f t="shared" si="89"/>
        <v>19/04/50</v>
      </c>
      <c r="I320" s="11">
        <f t="shared" ca="1" si="73"/>
        <v>72</v>
      </c>
      <c r="J32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320" s="11" t="s">
        <v>18</v>
      </c>
      <c r="L320" s="11" t="s">
        <v>39</v>
      </c>
      <c r="M320" s="32"/>
      <c r="N320" s="19" t="s">
        <v>33</v>
      </c>
    </row>
    <row r="321" spans="1:14">
      <c r="A321" s="255">
        <v>1</v>
      </c>
      <c r="B321" s="25" t="s">
        <v>877</v>
      </c>
      <c r="C321" s="63" t="s">
        <v>880</v>
      </c>
      <c r="D321" s="282" t="str">
        <f>IF(Table2[[#This Row],[NO. KK]]=B320,"ANGGOTA KELUARGA","KEPALA KELUARGA")</f>
        <v>ANGGOTA KELUARGA</v>
      </c>
      <c r="E321" s="18" t="s">
        <v>881</v>
      </c>
      <c r="F321" s="24" t="s">
        <v>16</v>
      </c>
      <c r="G321" s="24" t="s">
        <v>98</v>
      </c>
      <c r="H321" s="16" t="str">
        <f t="shared" si="88"/>
        <v>05/09/87</v>
      </c>
      <c r="I321" s="11">
        <f t="shared" ca="1" si="73"/>
        <v>35</v>
      </c>
      <c r="J32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21" s="11" t="s">
        <v>72</v>
      </c>
      <c r="L321" s="11" t="s">
        <v>39</v>
      </c>
      <c r="M321" s="32"/>
      <c r="N321" s="19"/>
    </row>
    <row r="322" spans="1:14">
      <c r="A322" s="255">
        <v>1</v>
      </c>
      <c r="B322" s="25" t="s">
        <v>877</v>
      </c>
      <c r="C322" s="63" t="s">
        <v>882</v>
      </c>
      <c r="D322" s="282" t="str">
        <f>IF(Table2[[#This Row],[NO. KK]]=B321,"ANGGOTA KELUARGA","KEPALA KELUARGA")</f>
        <v>ANGGOTA KELUARGA</v>
      </c>
      <c r="E322" s="62" t="s">
        <v>883</v>
      </c>
      <c r="F322" s="24" t="s">
        <v>16</v>
      </c>
      <c r="G322" s="11" t="s">
        <v>98</v>
      </c>
      <c r="H322" s="16" t="str">
        <f t="shared" si="88"/>
        <v>04/01/92</v>
      </c>
      <c r="I322" s="11">
        <f t="shared" ref="I322:I385" ca="1" si="90">ROUNDDOWN(YEARFRAC(H322,TODAY(),1),0)</f>
        <v>30</v>
      </c>
      <c r="J32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22" s="11" t="s">
        <v>18</v>
      </c>
      <c r="L322" s="11" t="s">
        <v>39</v>
      </c>
      <c r="M322" s="32"/>
      <c r="N322" s="19"/>
    </row>
    <row r="323" spans="1:14">
      <c r="A323" s="255">
        <v>1</v>
      </c>
      <c r="B323" s="25" t="s">
        <v>884</v>
      </c>
      <c r="C323" s="63" t="s">
        <v>885</v>
      </c>
      <c r="D323" s="282" t="str">
        <f>IF(Table2[[#This Row],[NO. KK]]=B322,"ANGGOTA KELUARGA","KEPALA KELUARGA")</f>
        <v>KEPALA KELUARGA</v>
      </c>
      <c r="E323" s="46" t="s">
        <v>886</v>
      </c>
      <c r="F323" s="24" t="s">
        <v>23</v>
      </c>
      <c r="G323" s="11" t="s">
        <v>98</v>
      </c>
      <c r="H323" s="16" t="str">
        <f t="shared" si="89"/>
        <v>4/11/79</v>
      </c>
      <c r="I323" s="11">
        <f t="shared" ca="1" si="90"/>
        <v>43</v>
      </c>
      <c r="J32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23" s="11" t="s">
        <v>18</v>
      </c>
      <c r="L323" s="11" t="s">
        <v>39</v>
      </c>
      <c r="M323" s="32" t="s">
        <v>40</v>
      </c>
      <c r="N323" s="19"/>
    </row>
    <row r="324" spans="1:14">
      <c r="A324" s="255">
        <v>1</v>
      </c>
      <c r="B324" s="25" t="s">
        <v>887</v>
      </c>
      <c r="C324" s="63" t="s">
        <v>888</v>
      </c>
      <c r="D324" s="282" t="str">
        <f>IF(Table2[[#This Row],[NO. KK]]=B323,"ANGGOTA KELUARGA","KEPALA KELUARGA")</f>
        <v>KEPALA KELUARGA</v>
      </c>
      <c r="E324" s="69" t="s">
        <v>889</v>
      </c>
      <c r="F324" s="24" t="s">
        <v>16</v>
      </c>
      <c r="G324" s="33" t="s">
        <v>890</v>
      </c>
      <c r="H324" s="16" t="str">
        <f t="shared" ref="H324:H327" si="91">MID(C324,7,2)&amp;"/"&amp;MID(C324,9,2)&amp;"/"&amp;MID(C324,11,2)</f>
        <v>09/09/60</v>
      </c>
      <c r="I324" s="11">
        <f t="shared" ca="1" si="90"/>
        <v>62</v>
      </c>
      <c r="J32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324" s="11" t="s">
        <v>25</v>
      </c>
      <c r="L324" s="11" t="s">
        <v>39</v>
      </c>
      <c r="M324" s="32" t="s">
        <v>40</v>
      </c>
      <c r="N324" s="19"/>
    </row>
    <row r="325" spans="1:14">
      <c r="A325" s="255">
        <v>1</v>
      </c>
      <c r="B325" s="25" t="s">
        <v>887</v>
      </c>
      <c r="C325" s="63" t="s">
        <v>891</v>
      </c>
      <c r="D325" s="282" t="str">
        <f>IF(Table2[[#This Row],[NO. KK]]=B324,"ANGGOTA KELUARGA","KEPALA KELUARGA")</f>
        <v>ANGGOTA KELUARGA</v>
      </c>
      <c r="E325" s="62" t="s">
        <v>892</v>
      </c>
      <c r="F325" s="24" t="s">
        <v>23</v>
      </c>
      <c r="G325" s="11" t="s">
        <v>893</v>
      </c>
      <c r="H325" s="16" t="str">
        <f t="shared" ref="H325:H329" si="92">MID(C325,7,2)-40&amp;"/"&amp;MID(C325,9,2)&amp;"/"&amp;MID(C325,11,2)</f>
        <v>5/05/71</v>
      </c>
      <c r="I325" s="11">
        <f t="shared" ca="1" si="90"/>
        <v>51</v>
      </c>
      <c r="J32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25" s="11" t="s">
        <v>18</v>
      </c>
      <c r="L325" s="17" t="s">
        <v>44</v>
      </c>
      <c r="M325" s="32"/>
      <c r="N325" s="19"/>
    </row>
    <row r="326" spans="1:14">
      <c r="A326" s="255">
        <v>1</v>
      </c>
      <c r="B326" s="25" t="s">
        <v>887</v>
      </c>
      <c r="C326" s="63" t="s">
        <v>894</v>
      </c>
      <c r="D326" s="282" t="str">
        <f>IF(Table2[[#This Row],[NO. KK]]=B325,"ANGGOTA KELUARGA","KEPALA KELUARGA")</f>
        <v>ANGGOTA KELUARGA</v>
      </c>
      <c r="E326" s="62" t="s">
        <v>895</v>
      </c>
      <c r="F326" s="11" t="s">
        <v>16</v>
      </c>
      <c r="G326" s="11" t="s">
        <v>65</v>
      </c>
      <c r="H326" s="16" t="str">
        <f t="shared" si="91"/>
        <v>15/10/09</v>
      </c>
      <c r="I326" s="11">
        <f t="shared" ca="1" si="90"/>
        <v>13</v>
      </c>
      <c r="J32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26" s="11" t="s">
        <v>47</v>
      </c>
      <c r="L326" s="20" t="s">
        <v>69</v>
      </c>
      <c r="M326" s="32"/>
      <c r="N326" s="19"/>
    </row>
    <row r="327" spans="1:14">
      <c r="A327" s="255">
        <v>1</v>
      </c>
      <c r="B327" s="25" t="s">
        <v>896</v>
      </c>
      <c r="C327" s="63" t="s">
        <v>897</v>
      </c>
      <c r="D327" s="282" t="str">
        <f>IF(Table2[[#This Row],[NO. KK]]=B326,"ANGGOTA KELUARGA","KEPALA KELUARGA")</f>
        <v>KEPALA KELUARGA</v>
      </c>
      <c r="E327" s="14" t="s">
        <v>898</v>
      </c>
      <c r="F327" s="11" t="s">
        <v>16</v>
      </c>
      <c r="G327" s="33" t="s">
        <v>899</v>
      </c>
      <c r="H327" s="16" t="str">
        <f t="shared" si="91"/>
        <v>23/07/78</v>
      </c>
      <c r="I327" s="11">
        <f t="shared" ca="1" si="90"/>
        <v>44</v>
      </c>
      <c r="J32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27" s="11" t="s">
        <v>18</v>
      </c>
      <c r="L327" s="11" t="s">
        <v>39</v>
      </c>
      <c r="M327" s="32" t="s">
        <v>900</v>
      </c>
      <c r="N327" s="19"/>
    </row>
    <row r="328" spans="1:14">
      <c r="A328" s="255">
        <v>1</v>
      </c>
      <c r="B328" s="25" t="s">
        <v>896</v>
      </c>
      <c r="C328" s="63" t="s">
        <v>901</v>
      </c>
      <c r="D328" s="282" t="str">
        <f>IF(Table2[[#This Row],[NO. KK]]=B327,"ANGGOTA KELUARGA","KEPALA KELUARGA")</f>
        <v>ANGGOTA KELUARGA</v>
      </c>
      <c r="E328" s="18" t="s">
        <v>902</v>
      </c>
      <c r="F328" s="24" t="s">
        <v>23</v>
      </c>
      <c r="G328" s="11" t="s">
        <v>903</v>
      </c>
      <c r="H328" s="16" t="str">
        <f t="shared" si="92"/>
        <v>11/11/83</v>
      </c>
      <c r="I328" s="11">
        <f t="shared" ca="1" si="90"/>
        <v>39</v>
      </c>
      <c r="J32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28" s="11" t="s">
        <v>18</v>
      </c>
      <c r="L328" s="11" t="s">
        <v>39</v>
      </c>
      <c r="M328" s="32"/>
      <c r="N328" s="19"/>
    </row>
    <row r="329" spans="1:14">
      <c r="A329" s="255">
        <v>1</v>
      </c>
      <c r="B329" s="25" t="s">
        <v>896</v>
      </c>
      <c r="C329" s="63" t="s">
        <v>904</v>
      </c>
      <c r="D329" s="282" t="str">
        <f>IF(Table2[[#This Row],[NO. KK]]=B328,"ANGGOTA KELUARGA","KEPALA KELUARGA")</f>
        <v>ANGGOTA KELUARGA</v>
      </c>
      <c r="E329" s="18" t="s">
        <v>905</v>
      </c>
      <c r="F329" s="24" t="s">
        <v>23</v>
      </c>
      <c r="G329" s="11" t="s">
        <v>30</v>
      </c>
      <c r="H329" s="16" t="str">
        <f t="shared" si="92"/>
        <v>26/09/08</v>
      </c>
      <c r="I329" s="11">
        <f t="shared" ca="1" si="90"/>
        <v>14</v>
      </c>
      <c r="J32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29" s="11" t="s">
        <v>72</v>
      </c>
      <c r="L329" s="20" t="s">
        <v>69</v>
      </c>
      <c r="M329" s="32"/>
      <c r="N329" s="19"/>
    </row>
    <row r="330" spans="1:14">
      <c r="A330" s="255">
        <v>1</v>
      </c>
      <c r="B330" s="25" t="s">
        <v>896</v>
      </c>
      <c r="C330" s="63" t="s">
        <v>906</v>
      </c>
      <c r="D330" s="282" t="str">
        <f>IF(Table2[[#This Row],[NO. KK]]=B329,"ANGGOTA KELUARGA","KEPALA KELUARGA")</f>
        <v>ANGGOTA KELUARGA</v>
      </c>
      <c r="E330" s="18" t="s">
        <v>907</v>
      </c>
      <c r="F330" s="24" t="s">
        <v>16</v>
      </c>
      <c r="G330" s="11" t="s">
        <v>30</v>
      </c>
      <c r="H330" s="16" t="str">
        <f t="shared" ref="H330:H333" si="93">MID(C330,7,2)&amp;"/"&amp;MID(C330,9,2)&amp;"/"&amp;MID(C330,11,2)</f>
        <v>09/06/10</v>
      </c>
      <c r="I330" s="11">
        <f t="shared" ca="1" si="90"/>
        <v>12</v>
      </c>
      <c r="J33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30" s="11" t="s">
        <v>47</v>
      </c>
      <c r="L330" s="20" t="s">
        <v>69</v>
      </c>
      <c r="M330" s="32"/>
      <c r="N330" s="19"/>
    </row>
    <row r="331" spans="1:14">
      <c r="A331" s="255">
        <v>1</v>
      </c>
      <c r="B331" s="25" t="s">
        <v>896</v>
      </c>
      <c r="C331" s="63" t="s">
        <v>908</v>
      </c>
      <c r="D331" s="282" t="str">
        <f>IF(Table2[[#This Row],[NO. KK]]=B330,"ANGGOTA KELUARGA","KEPALA KELUARGA")</f>
        <v>ANGGOTA KELUARGA</v>
      </c>
      <c r="E331" s="61" t="s">
        <v>909</v>
      </c>
      <c r="F331" s="24" t="s">
        <v>16</v>
      </c>
      <c r="G331" s="11" t="s">
        <v>30</v>
      </c>
      <c r="H331" s="16" t="str">
        <f t="shared" si="93"/>
        <v>25/02/13</v>
      </c>
      <c r="I331" s="11">
        <f t="shared" ca="1" si="90"/>
        <v>9</v>
      </c>
      <c r="J33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31" s="11" t="s">
        <v>47</v>
      </c>
      <c r="L331" s="20" t="s">
        <v>69</v>
      </c>
      <c r="M331" s="32"/>
      <c r="N331" s="19"/>
    </row>
    <row r="332" spans="1:14">
      <c r="A332" s="255">
        <v>1</v>
      </c>
      <c r="B332" s="25" t="s">
        <v>896</v>
      </c>
      <c r="C332" s="63" t="s">
        <v>910</v>
      </c>
      <c r="D332" s="282" t="str">
        <f>IF(Table2[[#This Row],[NO. KK]]=B331,"ANGGOTA KELUARGA","KEPALA KELUARGA")</f>
        <v>ANGGOTA KELUARGA</v>
      </c>
      <c r="E332" s="62" t="s">
        <v>911</v>
      </c>
      <c r="F332" s="24" t="s">
        <v>16</v>
      </c>
      <c r="G332" s="11" t="s">
        <v>30</v>
      </c>
      <c r="H332" s="16" t="str">
        <f t="shared" si="93"/>
        <v>12/07/14</v>
      </c>
      <c r="I332" s="11">
        <f t="shared" ca="1" si="90"/>
        <v>8</v>
      </c>
      <c r="J33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32" s="11" t="s">
        <v>47</v>
      </c>
      <c r="L332" s="20" t="s">
        <v>69</v>
      </c>
      <c r="M332" s="32"/>
      <c r="N332" s="19"/>
    </row>
    <row r="333" spans="1:14">
      <c r="A333" s="255">
        <v>1</v>
      </c>
      <c r="B333" s="25" t="s">
        <v>912</v>
      </c>
      <c r="C333" s="63" t="s">
        <v>913</v>
      </c>
      <c r="D333" s="282" t="str">
        <f>IF(Table2[[#This Row],[NO. KK]]=B332,"ANGGOTA KELUARGA","KEPALA KELUARGA")</f>
        <v>KEPALA KELUARGA</v>
      </c>
      <c r="E333" s="46" t="s">
        <v>914</v>
      </c>
      <c r="F333" s="11" t="s">
        <v>16</v>
      </c>
      <c r="G333" s="11" t="s">
        <v>51</v>
      </c>
      <c r="H333" s="16" t="str">
        <f t="shared" si="93"/>
        <v>19/01/54</v>
      </c>
      <c r="I333" s="11">
        <f t="shared" ca="1" si="90"/>
        <v>68</v>
      </c>
      <c r="J33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333" s="20" t="s">
        <v>38</v>
      </c>
      <c r="L333" s="11" t="s">
        <v>39</v>
      </c>
      <c r="M333" s="32"/>
      <c r="N333" s="19"/>
    </row>
    <row r="334" spans="1:14">
      <c r="A334" s="255">
        <v>1</v>
      </c>
      <c r="B334" s="25" t="s">
        <v>912</v>
      </c>
      <c r="C334" s="63" t="s">
        <v>915</v>
      </c>
      <c r="D334" s="282" t="str">
        <f>IF(Table2[[#This Row],[NO. KK]]=B333,"ANGGOTA KELUARGA","KEPALA KELUARGA")</f>
        <v>ANGGOTA KELUARGA</v>
      </c>
      <c r="E334" s="62" t="s">
        <v>916</v>
      </c>
      <c r="F334" s="24" t="s">
        <v>23</v>
      </c>
      <c r="G334" s="11" t="s">
        <v>51</v>
      </c>
      <c r="H334" s="16" t="str">
        <f t="shared" ref="H334:H338" si="94">MID(C334,7,2)-40&amp;"/"&amp;MID(C334,9,2)&amp;"/"&amp;MID(C334,11,2)</f>
        <v>15/02/65</v>
      </c>
      <c r="I334" s="11">
        <f t="shared" ca="1" si="90"/>
        <v>57</v>
      </c>
      <c r="J33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334" s="11" t="s">
        <v>18</v>
      </c>
      <c r="L334" s="17" t="s">
        <v>44</v>
      </c>
      <c r="M334" s="32"/>
      <c r="N334" s="19"/>
    </row>
    <row r="335" spans="1:14">
      <c r="A335" s="255">
        <v>1</v>
      </c>
      <c r="B335" s="25" t="s">
        <v>912</v>
      </c>
      <c r="C335" s="63" t="s">
        <v>917</v>
      </c>
      <c r="D335" s="282" t="str">
        <f>IF(Table2[[#This Row],[NO. KK]]=B334,"ANGGOTA KELUARGA","KEPALA KELUARGA")</f>
        <v>ANGGOTA KELUARGA</v>
      </c>
      <c r="E335" s="18" t="s">
        <v>918</v>
      </c>
      <c r="F335" s="24" t="s">
        <v>23</v>
      </c>
      <c r="G335" s="11" t="s">
        <v>51</v>
      </c>
      <c r="H335" s="16" t="str">
        <f t="shared" si="94"/>
        <v>18/08/90</v>
      </c>
      <c r="I335" s="11">
        <f t="shared" ca="1" si="90"/>
        <v>32</v>
      </c>
      <c r="J33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35" s="11" t="s">
        <v>18</v>
      </c>
      <c r="L335" s="11" t="s">
        <v>66</v>
      </c>
      <c r="M335" s="32"/>
      <c r="N335" s="19"/>
    </row>
    <row r="336" spans="1:14">
      <c r="A336" s="255">
        <v>1</v>
      </c>
      <c r="B336" s="25" t="s">
        <v>912</v>
      </c>
      <c r="C336" s="63" t="s">
        <v>919</v>
      </c>
      <c r="D336" s="282" t="str">
        <f>IF(Table2[[#This Row],[NO. KK]]=B335,"ANGGOTA KELUARGA","KEPALA KELUARGA")</f>
        <v>ANGGOTA KELUARGA</v>
      </c>
      <c r="E336" s="18" t="s">
        <v>920</v>
      </c>
      <c r="F336" s="24" t="s">
        <v>16</v>
      </c>
      <c r="G336" s="11" t="s">
        <v>921</v>
      </c>
      <c r="H336" s="16" t="str">
        <f t="shared" ref="H336:H339" si="95">MID(C336,7,2)&amp;"/"&amp;MID(C336,9,2)&amp;"/"&amp;MID(C336,11,2)</f>
        <v>10/01/93</v>
      </c>
      <c r="I336" s="11">
        <f t="shared" ca="1" si="90"/>
        <v>29</v>
      </c>
      <c r="J33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36" s="11" t="s">
        <v>18</v>
      </c>
      <c r="L336" s="11" t="s">
        <v>66</v>
      </c>
      <c r="M336" s="32"/>
      <c r="N336" s="19"/>
    </row>
    <row r="337" spans="1:14">
      <c r="A337" s="255">
        <v>1</v>
      </c>
      <c r="B337" s="25" t="s">
        <v>912</v>
      </c>
      <c r="C337" s="63" t="s">
        <v>922</v>
      </c>
      <c r="D337" s="282" t="str">
        <f>IF(Table2[[#This Row],[NO. KK]]=B336,"ANGGOTA KELUARGA","KEPALA KELUARGA")</f>
        <v>ANGGOTA KELUARGA</v>
      </c>
      <c r="E337" s="18" t="s">
        <v>923</v>
      </c>
      <c r="F337" s="24" t="s">
        <v>16</v>
      </c>
      <c r="G337" s="11" t="s">
        <v>921</v>
      </c>
      <c r="H337" s="16" t="str">
        <f t="shared" si="95"/>
        <v>10/01/93</v>
      </c>
      <c r="I337" s="11">
        <f t="shared" ca="1" si="90"/>
        <v>29</v>
      </c>
      <c r="J33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37" s="11" t="s">
        <v>18</v>
      </c>
      <c r="L337" s="11" t="s">
        <v>39</v>
      </c>
      <c r="M337" s="32"/>
      <c r="N337" s="19"/>
    </row>
    <row r="338" spans="1:14">
      <c r="A338" s="255">
        <v>1</v>
      </c>
      <c r="B338" s="25" t="s">
        <v>912</v>
      </c>
      <c r="C338" s="63" t="s">
        <v>924</v>
      </c>
      <c r="D338" s="282" t="str">
        <f>IF(Table2[[#This Row],[NO. KK]]=B337,"ANGGOTA KELUARGA","KEPALA KELUARGA")</f>
        <v>ANGGOTA KELUARGA</v>
      </c>
      <c r="E338" s="62" t="s">
        <v>925</v>
      </c>
      <c r="F338" s="24" t="s">
        <v>23</v>
      </c>
      <c r="G338" s="11" t="s">
        <v>926</v>
      </c>
      <c r="H338" s="16" t="str">
        <f t="shared" si="94"/>
        <v>7/02/00</v>
      </c>
      <c r="I338" s="11">
        <f t="shared" ca="1" si="90"/>
        <v>22</v>
      </c>
      <c r="J33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38" s="11" t="s">
        <v>18</v>
      </c>
      <c r="L338" s="11" t="s">
        <v>39</v>
      </c>
      <c r="M338" s="32"/>
      <c r="N338" s="19"/>
    </row>
    <row r="339" spans="1:14">
      <c r="A339" s="255">
        <v>1</v>
      </c>
      <c r="B339" s="25" t="s">
        <v>927</v>
      </c>
      <c r="C339" s="63" t="s">
        <v>928</v>
      </c>
      <c r="D339" s="282" t="str">
        <f>IF(Table2[[#This Row],[NO. KK]]=B338,"ANGGOTA KELUARGA","KEPALA KELUARGA")</f>
        <v>KEPALA KELUARGA</v>
      </c>
      <c r="E339" s="14" t="s">
        <v>929</v>
      </c>
      <c r="F339" s="11" t="s">
        <v>16</v>
      </c>
      <c r="G339" s="11" t="s">
        <v>98</v>
      </c>
      <c r="H339" s="16" t="str">
        <f t="shared" si="95"/>
        <v>19/01/66</v>
      </c>
      <c r="I339" s="11">
        <f t="shared" ca="1" si="90"/>
        <v>56</v>
      </c>
      <c r="J33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339" s="11" t="s">
        <v>18</v>
      </c>
      <c r="L339" s="11" t="s">
        <v>39</v>
      </c>
      <c r="M339" s="32" t="s">
        <v>930</v>
      </c>
      <c r="N339" s="19"/>
    </row>
    <row r="340" spans="1:14">
      <c r="A340" s="255">
        <v>1</v>
      </c>
      <c r="B340" s="25" t="s">
        <v>927</v>
      </c>
      <c r="C340" s="63" t="s">
        <v>931</v>
      </c>
      <c r="D340" s="282" t="str">
        <f>IF(Table2[[#This Row],[NO. KK]]=B339,"ANGGOTA KELUARGA","KEPALA KELUARGA")</f>
        <v>ANGGOTA KELUARGA</v>
      </c>
      <c r="E340" s="62" t="s">
        <v>932</v>
      </c>
      <c r="F340" s="24" t="s">
        <v>23</v>
      </c>
      <c r="G340" s="11" t="s">
        <v>277</v>
      </c>
      <c r="H340" s="16" t="str">
        <f t="shared" ref="H340:H345" si="96">MID(C340,7,2)-40&amp;"/"&amp;MID(C340,9,2)&amp;"/"&amp;MID(C340,11,2)</f>
        <v>5/06/78</v>
      </c>
      <c r="I340" s="11">
        <f t="shared" ca="1" si="90"/>
        <v>44</v>
      </c>
      <c r="J34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40" s="11" t="s">
        <v>18</v>
      </c>
      <c r="L340" s="11" t="s">
        <v>39</v>
      </c>
      <c r="M340" s="32"/>
      <c r="N340" s="19"/>
    </row>
    <row r="341" spans="1:14">
      <c r="A341" s="255">
        <v>1</v>
      </c>
      <c r="B341" s="25" t="s">
        <v>927</v>
      </c>
      <c r="C341" s="63" t="s">
        <v>933</v>
      </c>
      <c r="D341" s="282" t="str">
        <f>IF(Table2[[#This Row],[NO. KK]]=B340,"ANGGOTA KELUARGA","KEPALA KELUARGA")</f>
        <v>ANGGOTA KELUARGA</v>
      </c>
      <c r="E341" s="18" t="s">
        <v>934</v>
      </c>
      <c r="F341" s="24" t="s">
        <v>23</v>
      </c>
      <c r="G341" s="11" t="s">
        <v>51</v>
      </c>
      <c r="H341" s="16" t="str">
        <f t="shared" si="96"/>
        <v>13/04/07</v>
      </c>
      <c r="I341" s="11">
        <f t="shared" ca="1" si="90"/>
        <v>15</v>
      </c>
      <c r="J34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41" s="11" t="s">
        <v>72</v>
      </c>
      <c r="L341" s="20" t="s">
        <v>69</v>
      </c>
      <c r="M341" s="32"/>
      <c r="N341" s="19"/>
    </row>
    <row r="342" spans="1:14">
      <c r="A342" s="255">
        <v>1</v>
      </c>
      <c r="B342" s="25" t="s">
        <v>935</v>
      </c>
      <c r="C342" s="63" t="s">
        <v>936</v>
      </c>
      <c r="D342" s="282" t="str">
        <f>IF(Table2[[#This Row],[NO. KK]]=B341,"ANGGOTA KELUARGA","KEPALA KELUARGA")</f>
        <v>KEPALA KELUARGA</v>
      </c>
      <c r="E342" s="14" t="s">
        <v>937</v>
      </c>
      <c r="F342" s="24" t="s">
        <v>16</v>
      </c>
      <c r="G342" s="11" t="s">
        <v>65</v>
      </c>
      <c r="H342" s="16" t="str">
        <f t="shared" ref="H342:H348" si="97">MID(C342,7,2)&amp;"/"&amp;MID(C342,9,2)&amp;"/"&amp;MID(C342,11,2)</f>
        <v>03/04/79</v>
      </c>
      <c r="I342" s="11">
        <f t="shared" ca="1" si="90"/>
        <v>43</v>
      </c>
      <c r="J34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42" s="11" t="s">
        <v>18</v>
      </c>
      <c r="L342" s="11" t="s">
        <v>39</v>
      </c>
      <c r="M342" s="32" t="s">
        <v>938</v>
      </c>
      <c r="N342" s="19"/>
    </row>
    <row r="343" spans="1:14">
      <c r="A343" s="255">
        <v>1</v>
      </c>
      <c r="B343" s="25" t="s">
        <v>935</v>
      </c>
      <c r="C343" s="70" t="s">
        <v>939</v>
      </c>
      <c r="D343" s="283" t="str">
        <f>IF(Table2[[#This Row],[NO. KK]]=B342,"ANGGOTA KELUARGA","KEPALA KELUARGA")</f>
        <v>ANGGOTA KELUARGA</v>
      </c>
      <c r="E343" s="18" t="s">
        <v>940</v>
      </c>
      <c r="F343" s="24" t="s">
        <v>23</v>
      </c>
      <c r="G343" s="11" t="s">
        <v>98</v>
      </c>
      <c r="H343" s="16" t="str">
        <f t="shared" si="96"/>
        <v>15/03/80</v>
      </c>
      <c r="I343" s="11">
        <f t="shared" ca="1" si="90"/>
        <v>42</v>
      </c>
      <c r="J34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43" s="20" t="s">
        <v>38</v>
      </c>
      <c r="L343" s="11" t="s">
        <v>39</v>
      </c>
      <c r="M343" s="32"/>
      <c r="N343" s="19"/>
    </row>
    <row r="344" spans="1:14">
      <c r="A344" s="255">
        <v>1</v>
      </c>
      <c r="B344" s="25" t="s">
        <v>935</v>
      </c>
      <c r="C344" s="63" t="s">
        <v>941</v>
      </c>
      <c r="D344" s="282" t="str">
        <f>IF(Table2[[#This Row],[NO. KK]]=B343,"ANGGOTA KELUARGA","KEPALA KELUARGA")</f>
        <v>ANGGOTA KELUARGA</v>
      </c>
      <c r="E344" s="61" t="s">
        <v>942</v>
      </c>
      <c r="F344" s="24" t="s">
        <v>23</v>
      </c>
      <c r="G344" s="11" t="s">
        <v>30</v>
      </c>
      <c r="H344" s="16" t="str">
        <f t="shared" si="96"/>
        <v>26/11/08</v>
      </c>
      <c r="I344" s="11">
        <f t="shared" ca="1" si="90"/>
        <v>14</v>
      </c>
      <c r="J34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44" s="11" t="s">
        <v>72</v>
      </c>
      <c r="L344" s="20" t="s">
        <v>69</v>
      </c>
      <c r="M344" s="32"/>
      <c r="N344" s="19"/>
    </row>
    <row r="345" spans="1:14">
      <c r="A345" s="255">
        <v>1</v>
      </c>
      <c r="B345" s="25" t="s">
        <v>935</v>
      </c>
      <c r="C345" s="63" t="s">
        <v>943</v>
      </c>
      <c r="D345" s="282" t="str">
        <f>IF(Table2[[#This Row],[NO. KK]]=B344,"ANGGOTA KELUARGA","KEPALA KELUARGA")</f>
        <v>ANGGOTA KELUARGA</v>
      </c>
      <c r="E345" s="62" t="s">
        <v>944</v>
      </c>
      <c r="F345" s="24" t="s">
        <v>23</v>
      </c>
      <c r="G345" s="11" t="s">
        <v>30</v>
      </c>
      <c r="H345" s="16" t="str">
        <f t="shared" si="96"/>
        <v>6/12/13</v>
      </c>
      <c r="I345" s="11">
        <f t="shared" ca="1" si="90"/>
        <v>9</v>
      </c>
      <c r="J34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45" s="11" t="s">
        <v>47</v>
      </c>
      <c r="L345" s="20" t="s">
        <v>69</v>
      </c>
      <c r="M345" s="32"/>
      <c r="N345" s="19"/>
    </row>
    <row r="346" spans="1:14">
      <c r="A346" s="255">
        <v>1</v>
      </c>
      <c r="B346" s="25" t="s">
        <v>935</v>
      </c>
      <c r="C346" s="63" t="s">
        <v>945</v>
      </c>
      <c r="D346" s="282" t="str">
        <f>IF(Table2[[#This Row],[NO. KK]]=B345,"ANGGOTA KELUARGA","KEPALA KELUARGA")</f>
        <v>ANGGOTA KELUARGA</v>
      </c>
      <c r="E346" s="18" t="s">
        <v>946</v>
      </c>
      <c r="F346" s="24" t="s">
        <v>16</v>
      </c>
      <c r="G346" s="11" t="s">
        <v>98</v>
      </c>
      <c r="H346" s="16" t="str">
        <f t="shared" si="97"/>
        <v>02/02/16</v>
      </c>
      <c r="I346" s="11">
        <f t="shared" ca="1" si="90"/>
        <v>6</v>
      </c>
      <c r="J34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46" s="31" t="s">
        <v>55</v>
      </c>
      <c r="L346" s="11" t="s">
        <v>48</v>
      </c>
      <c r="M346" s="32"/>
      <c r="N346" s="19"/>
    </row>
    <row r="347" spans="1:14">
      <c r="A347" s="255">
        <v>1</v>
      </c>
      <c r="B347" s="25" t="s">
        <v>935</v>
      </c>
      <c r="C347" s="63" t="s">
        <v>947</v>
      </c>
      <c r="D347" s="282" t="str">
        <f>IF(Table2[[#This Row],[NO. KK]]=B346,"ANGGOTA KELUARGA","KEPALA KELUARGA")</f>
        <v>ANGGOTA KELUARGA</v>
      </c>
      <c r="E347" s="18" t="s">
        <v>948</v>
      </c>
      <c r="F347" s="24" t="s">
        <v>16</v>
      </c>
      <c r="G347" s="11" t="s">
        <v>98</v>
      </c>
      <c r="H347" s="16" t="str">
        <f t="shared" si="97"/>
        <v>13/08/04</v>
      </c>
      <c r="I347" s="11">
        <f t="shared" ca="1" si="90"/>
        <v>18</v>
      </c>
      <c r="J34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47" s="11" t="s">
        <v>31</v>
      </c>
      <c r="L347" s="20" t="s">
        <v>69</v>
      </c>
      <c r="M347" s="32"/>
      <c r="N347" s="19"/>
    </row>
    <row r="348" spans="1:14">
      <c r="A348" s="255">
        <v>1</v>
      </c>
      <c r="B348" s="25" t="s">
        <v>949</v>
      </c>
      <c r="C348" s="63" t="s">
        <v>950</v>
      </c>
      <c r="D348" s="282" t="str">
        <f>IF(Table2[[#This Row],[NO. KK]]=B347,"ANGGOTA KELUARGA","KEPALA KELUARGA")</f>
        <v>KEPALA KELUARGA</v>
      </c>
      <c r="E348" s="14" t="s">
        <v>951</v>
      </c>
      <c r="F348" s="11" t="s">
        <v>16</v>
      </c>
      <c r="G348" s="11" t="s">
        <v>30</v>
      </c>
      <c r="H348" s="16" t="str">
        <f t="shared" si="97"/>
        <v>28/08/71</v>
      </c>
      <c r="I348" s="11">
        <f t="shared" ca="1" si="90"/>
        <v>51</v>
      </c>
      <c r="J34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48" s="11" t="s">
        <v>18</v>
      </c>
      <c r="L348" s="11" t="s">
        <v>32</v>
      </c>
      <c r="M348" s="32" t="s">
        <v>952</v>
      </c>
      <c r="N348" s="19"/>
    </row>
    <row r="349" spans="1:14">
      <c r="A349" s="255">
        <v>1</v>
      </c>
      <c r="B349" s="25" t="s">
        <v>949</v>
      </c>
      <c r="C349" s="63" t="s">
        <v>953</v>
      </c>
      <c r="D349" s="282" t="str">
        <f>IF(Table2[[#This Row],[NO. KK]]=B348,"ANGGOTA KELUARGA","KEPALA KELUARGA")</f>
        <v>ANGGOTA KELUARGA</v>
      </c>
      <c r="E349" s="18" t="s">
        <v>954</v>
      </c>
      <c r="F349" s="24" t="s">
        <v>23</v>
      </c>
      <c r="G349" s="11" t="s">
        <v>30</v>
      </c>
      <c r="H349" s="16" t="str">
        <f t="shared" ref="H349:H351" si="98">MID(C349,7,2)-40&amp;"/"&amp;MID(C349,9,2)&amp;"/"&amp;MID(C349,11,2)</f>
        <v>5/03/69</v>
      </c>
      <c r="I349" s="11">
        <f t="shared" ca="1" si="90"/>
        <v>53</v>
      </c>
      <c r="J34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49" s="11" t="s">
        <v>31</v>
      </c>
      <c r="L349" s="11" t="s">
        <v>32</v>
      </c>
      <c r="M349" s="32"/>
      <c r="N349" s="19"/>
    </row>
    <row r="350" spans="1:14">
      <c r="A350" s="255">
        <v>1</v>
      </c>
      <c r="B350" s="25" t="s">
        <v>949</v>
      </c>
      <c r="C350" s="63" t="s">
        <v>955</v>
      </c>
      <c r="D350" s="282" t="str">
        <f>IF(Table2[[#This Row],[NO. KK]]=B349,"ANGGOTA KELUARGA","KEPALA KELUARGA")</f>
        <v>ANGGOTA KELUARGA</v>
      </c>
      <c r="E350" s="62" t="s">
        <v>956</v>
      </c>
      <c r="F350" s="24" t="s">
        <v>23</v>
      </c>
      <c r="G350" s="11" t="s">
        <v>30</v>
      </c>
      <c r="H350" s="16" t="str">
        <f t="shared" si="98"/>
        <v>31/01/94</v>
      </c>
      <c r="I350" s="11">
        <f t="shared" ca="1" si="90"/>
        <v>28</v>
      </c>
      <c r="J35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50" s="11" t="s">
        <v>18</v>
      </c>
      <c r="L350" s="11" t="s">
        <v>39</v>
      </c>
      <c r="M350" s="32"/>
      <c r="N350" s="19"/>
    </row>
    <row r="351" spans="1:14">
      <c r="A351" s="255">
        <v>1</v>
      </c>
      <c r="B351" s="25" t="s">
        <v>949</v>
      </c>
      <c r="C351" s="63" t="s">
        <v>957</v>
      </c>
      <c r="D351" s="282" t="str">
        <f>IF(Table2[[#This Row],[NO. KK]]=B350,"ANGGOTA KELUARGA","KEPALA KELUARGA")</f>
        <v>ANGGOTA KELUARGA</v>
      </c>
      <c r="E351" s="62" t="s">
        <v>958</v>
      </c>
      <c r="F351" s="24" t="s">
        <v>23</v>
      </c>
      <c r="G351" s="11" t="s">
        <v>30</v>
      </c>
      <c r="H351" s="16" t="str">
        <f t="shared" si="98"/>
        <v>16/05/85</v>
      </c>
      <c r="I351" s="11">
        <f t="shared" ca="1" si="90"/>
        <v>37</v>
      </c>
      <c r="J35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51" s="11" t="s">
        <v>18</v>
      </c>
      <c r="L351" s="11" t="s">
        <v>66</v>
      </c>
      <c r="M351" s="32"/>
      <c r="N351" s="19"/>
    </row>
    <row r="352" spans="1:14">
      <c r="A352" s="255">
        <v>1</v>
      </c>
      <c r="B352" s="25" t="s">
        <v>949</v>
      </c>
      <c r="C352" s="63" t="s">
        <v>959</v>
      </c>
      <c r="D352" s="282" t="str">
        <f>IF(Table2[[#This Row],[NO. KK]]=B351,"ANGGOTA KELUARGA","KEPALA KELUARGA")</f>
        <v>ANGGOTA KELUARGA</v>
      </c>
      <c r="E352" s="62" t="s">
        <v>960</v>
      </c>
      <c r="F352" s="11" t="s">
        <v>16</v>
      </c>
      <c r="G352" s="11" t="s">
        <v>30</v>
      </c>
      <c r="H352" s="16" t="str">
        <f t="shared" ref="H352:H357" si="99">MID(C352,7,2)&amp;"/"&amp;MID(C352,9,2)&amp;"/"&amp;MID(C352,11,2)</f>
        <v>15/06/97</v>
      </c>
      <c r="I352" s="11">
        <f t="shared" ca="1" si="90"/>
        <v>25</v>
      </c>
      <c r="J35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52" s="11" t="s">
        <v>18</v>
      </c>
      <c r="L352" s="11" t="s">
        <v>66</v>
      </c>
      <c r="M352" s="32"/>
      <c r="N352" s="19"/>
    </row>
    <row r="353" spans="1:14">
      <c r="A353" s="255">
        <v>1</v>
      </c>
      <c r="B353" s="25" t="s">
        <v>949</v>
      </c>
      <c r="C353" s="63" t="s">
        <v>961</v>
      </c>
      <c r="D353" s="282" t="str">
        <f>IF(Table2[[#This Row],[NO. KK]]=B352,"ANGGOTA KELUARGA","KEPALA KELUARGA")</f>
        <v>ANGGOTA KELUARGA</v>
      </c>
      <c r="E353" s="62" t="s">
        <v>962</v>
      </c>
      <c r="F353" s="11" t="s">
        <v>16</v>
      </c>
      <c r="G353" s="11" t="s">
        <v>30</v>
      </c>
      <c r="H353" s="16" t="str">
        <f t="shared" si="99"/>
        <v>18/02/00</v>
      </c>
      <c r="I353" s="11">
        <f t="shared" ca="1" si="90"/>
        <v>22</v>
      </c>
      <c r="J35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53" s="11" t="s">
        <v>18</v>
      </c>
      <c r="L353" s="11" t="s">
        <v>963</v>
      </c>
      <c r="M353" s="32"/>
      <c r="N353" s="19"/>
    </row>
    <row r="354" spans="1:14">
      <c r="A354" s="255">
        <v>1</v>
      </c>
      <c r="B354" s="25" t="s">
        <v>949</v>
      </c>
      <c r="C354" s="63" t="s">
        <v>964</v>
      </c>
      <c r="D354" s="282" t="str">
        <f>IF(Table2[[#This Row],[NO. KK]]=B353,"ANGGOTA KELUARGA","KEPALA KELUARGA")</f>
        <v>ANGGOTA KELUARGA</v>
      </c>
      <c r="E354" s="18" t="s">
        <v>965</v>
      </c>
      <c r="F354" s="11" t="s">
        <v>16</v>
      </c>
      <c r="G354" s="11" t="s">
        <v>30</v>
      </c>
      <c r="H354" s="16" t="str">
        <f t="shared" si="99"/>
        <v>30/12/02</v>
      </c>
      <c r="I354" s="11">
        <f t="shared" ca="1" si="90"/>
        <v>19</v>
      </c>
      <c r="J35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54" s="11" t="s">
        <v>18</v>
      </c>
      <c r="L354" s="20" t="s">
        <v>69</v>
      </c>
      <c r="M354" s="32"/>
      <c r="N354" s="19"/>
    </row>
    <row r="355" spans="1:14">
      <c r="A355" s="255">
        <v>1</v>
      </c>
      <c r="B355" s="18" t="s">
        <v>949</v>
      </c>
      <c r="C355" s="71" t="s">
        <v>966</v>
      </c>
      <c r="D355" s="73" t="str">
        <f>IF(Table2[[#This Row],[NO. KK]]=B354,"ANGGOTA KELUARGA","KEPALA KELUARGA")</f>
        <v>ANGGOTA KELUARGA</v>
      </c>
      <c r="E355" s="72" t="s">
        <v>967</v>
      </c>
      <c r="F355" s="11" t="s">
        <v>16</v>
      </c>
      <c r="G355" s="11" t="s">
        <v>30</v>
      </c>
      <c r="H355" s="73" t="str">
        <f t="shared" si="99"/>
        <v>28/07/05</v>
      </c>
      <c r="I355" s="11">
        <f t="shared" ca="1" si="90"/>
        <v>17</v>
      </c>
      <c r="J35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55" s="11" t="s">
        <v>31</v>
      </c>
      <c r="L355" s="20" t="s">
        <v>69</v>
      </c>
      <c r="M355" s="32"/>
      <c r="N355" s="19"/>
    </row>
    <row r="356" spans="1:14">
      <c r="A356" s="255">
        <v>1</v>
      </c>
      <c r="B356" s="18" t="s">
        <v>968</v>
      </c>
      <c r="C356" s="71" t="s">
        <v>969</v>
      </c>
      <c r="D356" s="73" t="str">
        <f>IF(Table2[[#This Row],[NO. KK]]=B355,"ANGGOTA KELUARGA","KEPALA KELUARGA")</f>
        <v>KEPALA KELUARGA</v>
      </c>
      <c r="E356" s="69" t="s">
        <v>970</v>
      </c>
      <c r="F356" s="11" t="s">
        <v>16</v>
      </c>
      <c r="G356" s="24" t="s">
        <v>51</v>
      </c>
      <c r="H356" s="73" t="str">
        <f t="shared" si="99"/>
        <v>10/05/76</v>
      </c>
      <c r="I356" s="11">
        <f t="shared" ca="1" si="90"/>
        <v>46</v>
      </c>
      <c r="J35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356" s="24" t="s">
        <v>18</v>
      </c>
      <c r="L356" s="24" t="s">
        <v>39</v>
      </c>
      <c r="M356" s="32" t="s">
        <v>40</v>
      </c>
      <c r="N356" s="19"/>
    </row>
    <row r="357" spans="1:14">
      <c r="A357" s="255">
        <v>1</v>
      </c>
      <c r="B357" s="18" t="s">
        <v>971</v>
      </c>
      <c r="C357" s="71" t="s">
        <v>972</v>
      </c>
      <c r="D357" s="73" t="str">
        <f>IF(Table2[[#This Row],[NO. KK]]=B356,"ANGGOTA KELUARGA","KEPALA KELUARGA")</f>
        <v>KEPALA KELUARGA</v>
      </c>
      <c r="E357" s="14" t="s">
        <v>973</v>
      </c>
      <c r="F357" s="11" t="s">
        <v>16</v>
      </c>
      <c r="G357" s="24" t="s">
        <v>98</v>
      </c>
      <c r="H357" s="73" t="str">
        <f t="shared" si="99"/>
        <v>01/02/75</v>
      </c>
      <c r="I357" s="11">
        <f t="shared" ca="1" si="90"/>
        <v>47</v>
      </c>
      <c r="J35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357" s="24" t="s">
        <v>31</v>
      </c>
      <c r="L357" s="11" t="s">
        <v>32</v>
      </c>
      <c r="M357" s="32" t="s">
        <v>974</v>
      </c>
      <c r="N357" s="19"/>
    </row>
    <row r="358" spans="1:14">
      <c r="A358" s="255">
        <v>1</v>
      </c>
      <c r="B358" s="18" t="s">
        <v>971</v>
      </c>
      <c r="C358" s="71" t="s">
        <v>975</v>
      </c>
      <c r="D358" s="73" t="str">
        <f>IF(Table2[[#This Row],[NO. KK]]=B357,"ANGGOTA KELUARGA","KEPALA KELUARGA")</f>
        <v>ANGGOTA KELUARGA</v>
      </c>
      <c r="E358" s="30" t="s">
        <v>976</v>
      </c>
      <c r="F358" s="24" t="s">
        <v>23</v>
      </c>
      <c r="G358" s="24" t="s">
        <v>977</v>
      </c>
      <c r="H358" s="73" t="str">
        <f t="shared" ref="H358:H365" si="100">MID(C358,7,2)-40&amp;"/"&amp;MID(C358,9,2)&amp;"/"&amp;MID(C358,11,2)</f>
        <v>6/09/81</v>
      </c>
      <c r="I358" s="11">
        <f t="shared" ca="1" si="90"/>
        <v>41</v>
      </c>
      <c r="J35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58" s="24" t="s">
        <v>18</v>
      </c>
      <c r="L358" s="24" t="s">
        <v>39</v>
      </c>
      <c r="M358" s="32"/>
      <c r="N358" s="19"/>
    </row>
    <row r="359" spans="1:14">
      <c r="A359" s="255">
        <v>1</v>
      </c>
      <c r="B359" s="18" t="s">
        <v>971</v>
      </c>
      <c r="C359" s="71" t="s">
        <v>978</v>
      </c>
      <c r="D359" s="73" t="str">
        <f>IF(Table2[[#This Row],[NO. KK]]=B358,"ANGGOTA KELUARGA","KEPALA KELUARGA")</f>
        <v>ANGGOTA KELUARGA</v>
      </c>
      <c r="E359" s="30" t="s">
        <v>979</v>
      </c>
      <c r="F359" s="24" t="s">
        <v>23</v>
      </c>
      <c r="G359" s="24" t="s">
        <v>286</v>
      </c>
      <c r="H359" s="73" t="str">
        <f t="shared" si="100"/>
        <v>24/01/03</v>
      </c>
      <c r="I359" s="11">
        <f t="shared" ca="1" si="90"/>
        <v>19</v>
      </c>
      <c r="J35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59" s="24" t="s">
        <v>18</v>
      </c>
      <c r="L359" s="20" t="s">
        <v>69</v>
      </c>
      <c r="M359" s="32"/>
      <c r="N359" s="19"/>
    </row>
    <row r="360" spans="1:14">
      <c r="A360" s="255">
        <v>1</v>
      </c>
      <c r="B360" s="18" t="s">
        <v>971</v>
      </c>
      <c r="C360" s="71" t="s">
        <v>980</v>
      </c>
      <c r="D360" s="73" t="str">
        <f>IF(Table2[[#This Row],[NO. KK]]=B359,"ANGGOTA KELUARGA","KEPALA KELUARGA")</f>
        <v>ANGGOTA KELUARGA</v>
      </c>
      <c r="E360" s="30" t="s">
        <v>981</v>
      </c>
      <c r="F360" s="11" t="s">
        <v>16</v>
      </c>
      <c r="G360" s="24" t="s">
        <v>286</v>
      </c>
      <c r="H360" s="73" t="str">
        <f>MID(C360,7,2)&amp;"/"&amp;MID(C360,9,2)&amp;"/"&amp;MID(C360,11,2)</f>
        <v>28/11/05</v>
      </c>
      <c r="I360" s="11">
        <f t="shared" ca="1" si="90"/>
        <v>17</v>
      </c>
      <c r="J36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60" s="24" t="s">
        <v>72</v>
      </c>
      <c r="L360" s="20" t="s">
        <v>69</v>
      </c>
      <c r="M360" s="32"/>
      <c r="N360" s="19"/>
    </row>
    <row r="361" spans="1:14">
      <c r="A361" s="255">
        <v>1</v>
      </c>
      <c r="B361" s="18" t="s">
        <v>982</v>
      </c>
      <c r="C361" s="71" t="s">
        <v>983</v>
      </c>
      <c r="D361" s="73" t="str">
        <f>IF(Table2[[#This Row],[NO. KK]]=B360,"ANGGOTA KELUARGA","KEPALA KELUARGA")</f>
        <v>KEPALA KELUARGA</v>
      </c>
      <c r="E361" s="14" t="s">
        <v>984</v>
      </c>
      <c r="F361" s="11" t="s">
        <v>16</v>
      </c>
      <c r="G361" s="24" t="s">
        <v>30</v>
      </c>
      <c r="H361" s="73" t="str">
        <f>MID(C361,7,2)&amp;"/"&amp;MID(C361,9,2)&amp;"/"&amp;MID(C361,11,2)</f>
        <v>17/04/77</v>
      </c>
      <c r="I361" s="11">
        <f t="shared" ca="1" si="90"/>
        <v>45</v>
      </c>
      <c r="J36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361" s="24" t="s">
        <v>72</v>
      </c>
      <c r="L361" s="11" t="s">
        <v>32</v>
      </c>
      <c r="M361" s="32" t="s">
        <v>985</v>
      </c>
      <c r="N361" s="19"/>
    </row>
    <row r="362" spans="1:14">
      <c r="A362" s="255">
        <v>1</v>
      </c>
      <c r="B362" s="18" t="s">
        <v>982</v>
      </c>
      <c r="C362" s="71" t="s">
        <v>986</v>
      </c>
      <c r="D362" s="73" t="str">
        <f>IF(Table2[[#This Row],[NO. KK]]=B361,"ANGGOTA KELUARGA","KEPALA KELUARGA")</f>
        <v>ANGGOTA KELUARGA</v>
      </c>
      <c r="E362" s="18" t="s">
        <v>987</v>
      </c>
      <c r="F362" s="24" t="s">
        <v>23</v>
      </c>
      <c r="G362" s="24" t="s">
        <v>988</v>
      </c>
      <c r="H362" s="73" t="str">
        <f t="shared" si="100"/>
        <v>8/11/75</v>
      </c>
      <c r="I362" s="11">
        <f t="shared" ca="1" si="90"/>
        <v>47</v>
      </c>
      <c r="J36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362" s="24" t="s">
        <v>31</v>
      </c>
      <c r="L362" s="11" t="s">
        <v>32</v>
      </c>
      <c r="M362" s="18"/>
      <c r="N362" s="19"/>
    </row>
    <row r="363" spans="1:14">
      <c r="A363" s="255">
        <v>1</v>
      </c>
      <c r="B363" s="18" t="s">
        <v>982</v>
      </c>
      <c r="C363" s="71" t="s">
        <v>989</v>
      </c>
      <c r="D363" s="73" t="str">
        <f>IF(Table2[[#This Row],[NO. KK]]=B362,"ANGGOTA KELUARGA","KEPALA KELUARGA")</f>
        <v>ANGGOTA KELUARGA</v>
      </c>
      <c r="E363" s="18" t="s">
        <v>990</v>
      </c>
      <c r="F363" s="24" t="s">
        <v>23</v>
      </c>
      <c r="G363" s="24" t="s">
        <v>30</v>
      </c>
      <c r="H363" s="73" t="str">
        <f t="shared" si="100"/>
        <v>26/07/04</v>
      </c>
      <c r="I363" s="11">
        <f t="shared" ca="1" si="90"/>
        <v>18</v>
      </c>
      <c r="J36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63" s="24" t="s">
        <v>31</v>
      </c>
      <c r="L363" s="20" t="s">
        <v>69</v>
      </c>
      <c r="M363" s="18"/>
      <c r="N363" s="19"/>
    </row>
    <row r="364" spans="1:14">
      <c r="A364" s="255">
        <v>1</v>
      </c>
      <c r="B364" s="18" t="s">
        <v>982</v>
      </c>
      <c r="C364" s="71" t="s">
        <v>991</v>
      </c>
      <c r="D364" s="73" t="str">
        <f>IF(Table2[[#This Row],[NO. KK]]=B363,"ANGGOTA KELUARGA","KEPALA KELUARGA")</f>
        <v>ANGGOTA KELUARGA</v>
      </c>
      <c r="E364" s="18" t="s">
        <v>992</v>
      </c>
      <c r="F364" s="24" t="s">
        <v>23</v>
      </c>
      <c r="G364" s="24" t="s">
        <v>30</v>
      </c>
      <c r="H364" s="73" t="str">
        <f t="shared" si="100"/>
        <v>6/04/06</v>
      </c>
      <c r="I364" s="11">
        <f t="shared" ca="1" si="90"/>
        <v>16</v>
      </c>
      <c r="J36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64" s="74" t="s">
        <v>31</v>
      </c>
      <c r="L364" s="20" t="s">
        <v>69</v>
      </c>
      <c r="M364" s="18"/>
      <c r="N364" s="19"/>
    </row>
    <row r="365" spans="1:14">
      <c r="A365" s="255">
        <v>1</v>
      </c>
      <c r="B365" s="18" t="s">
        <v>982</v>
      </c>
      <c r="C365" s="71" t="s">
        <v>993</v>
      </c>
      <c r="D365" s="73" t="str">
        <f>IF(Table2[[#This Row],[NO. KK]]=B364,"ANGGOTA KELUARGA","KEPALA KELUARGA")</f>
        <v>ANGGOTA KELUARGA</v>
      </c>
      <c r="E365" s="18" t="s">
        <v>994</v>
      </c>
      <c r="F365" s="24" t="s">
        <v>23</v>
      </c>
      <c r="G365" s="24" t="s">
        <v>30</v>
      </c>
      <c r="H365" s="73" t="str">
        <f t="shared" si="100"/>
        <v>6/08/10</v>
      </c>
      <c r="I365" s="11">
        <f t="shared" ca="1" si="90"/>
        <v>12</v>
      </c>
      <c r="J36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65" s="11" t="s">
        <v>47</v>
      </c>
      <c r="L365" s="20" t="s">
        <v>69</v>
      </c>
      <c r="M365" s="18"/>
      <c r="N365" s="19"/>
    </row>
    <row r="366" spans="1:14">
      <c r="A366" s="255">
        <v>1</v>
      </c>
      <c r="B366" s="18" t="s">
        <v>982</v>
      </c>
      <c r="C366" s="71" t="s">
        <v>995</v>
      </c>
      <c r="D366" s="73" t="str">
        <f>IF(Table2[[#This Row],[NO. KK]]=B365,"ANGGOTA KELUARGA","KEPALA KELUARGA")</f>
        <v>ANGGOTA KELUARGA</v>
      </c>
      <c r="E366" s="18" t="s">
        <v>996</v>
      </c>
      <c r="F366" s="24" t="s">
        <v>16</v>
      </c>
      <c r="G366" s="24" t="s">
        <v>30</v>
      </c>
      <c r="H366" s="73" t="str">
        <f t="shared" ref="H366:H368" si="101">MID(C366,7,2)&amp;"/"&amp;MID(C366,9,2)&amp;"/"&amp;MID(C366,11,2)</f>
        <v>07/07/13</v>
      </c>
      <c r="I366" s="11">
        <f t="shared" ca="1" si="90"/>
        <v>9</v>
      </c>
      <c r="J36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66" s="11" t="s">
        <v>47</v>
      </c>
      <c r="L366" s="20" t="s">
        <v>69</v>
      </c>
      <c r="M366" s="18"/>
      <c r="N366" s="19"/>
    </row>
    <row r="367" spans="1:14">
      <c r="A367" s="255">
        <v>1</v>
      </c>
      <c r="B367" s="18" t="s">
        <v>997</v>
      </c>
      <c r="C367" s="71" t="s">
        <v>998</v>
      </c>
      <c r="D367" s="73" t="str">
        <f>IF(Table2[[#This Row],[NO. KK]]=B366,"ANGGOTA KELUARGA","KEPALA KELUARGA")</f>
        <v>KEPALA KELUARGA</v>
      </c>
      <c r="E367" s="69" t="s">
        <v>999</v>
      </c>
      <c r="F367" s="24" t="s">
        <v>16</v>
      </c>
      <c r="G367" s="24" t="s">
        <v>86</v>
      </c>
      <c r="H367" s="73" t="str">
        <f t="shared" si="101"/>
        <v>19/07/69</v>
      </c>
      <c r="I367" s="11">
        <f t="shared" ca="1" si="90"/>
        <v>53</v>
      </c>
      <c r="J36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67" s="24" t="s">
        <v>72</v>
      </c>
      <c r="L367" s="11" t="s">
        <v>32</v>
      </c>
      <c r="M367" s="18"/>
      <c r="N367" s="19"/>
    </row>
    <row r="368" spans="1:14">
      <c r="A368" s="255">
        <v>1</v>
      </c>
      <c r="B368" s="18" t="s">
        <v>1000</v>
      </c>
      <c r="C368" s="71" t="s">
        <v>1001</v>
      </c>
      <c r="D368" s="73" t="str">
        <f>IF(Table2[[#This Row],[NO. KK]]=B367,"ANGGOTA KELUARGA","KEPALA KELUARGA")</f>
        <v>KEPALA KELUARGA</v>
      </c>
      <c r="E368" s="69" t="s">
        <v>1002</v>
      </c>
      <c r="F368" s="24" t="s">
        <v>16</v>
      </c>
      <c r="G368" s="24" t="s">
        <v>1003</v>
      </c>
      <c r="H368" s="73" t="str">
        <f t="shared" si="101"/>
        <v>12/01/86</v>
      </c>
      <c r="I368" s="11">
        <f t="shared" ca="1" si="90"/>
        <v>36</v>
      </c>
      <c r="J36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68" s="24" t="s">
        <v>18</v>
      </c>
      <c r="L368" s="24" t="s">
        <v>39</v>
      </c>
      <c r="M368" s="18"/>
      <c r="N368" s="19"/>
    </row>
    <row r="369" spans="1:14">
      <c r="A369" s="255">
        <v>1</v>
      </c>
      <c r="B369" s="18" t="s">
        <v>1000</v>
      </c>
      <c r="C369" s="71" t="s">
        <v>1004</v>
      </c>
      <c r="D369" s="73" t="str">
        <f>IF(Table2[[#This Row],[NO. KK]]=B368,"ANGGOTA KELUARGA","KEPALA KELUARGA")</f>
        <v>ANGGOTA KELUARGA</v>
      </c>
      <c r="E369" s="18" t="s">
        <v>1005</v>
      </c>
      <c r="F369" s="24" t="s">
        <v>23</v>
      </c>
      <c r="G369" s="24" t="s">
        <v>17</v>
      </c>
      <c r="H369" s="73" t="str">
        <f t="shared" ref="H369:H372" si="102">MID(C369,7,2)-40&amp;"/"&amp;MID(C369,9,2)&amp;"/"&amp;MID(C369,11,2)</f>
        <v>30/05/82</v>
      </c>
      <c r="I369" s="11">
        <f t="shared" ca="1" si="90"/>
        <v>40</v>
      </c>
      <c r="J36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69" s="24" t="s">
        <v>18</v>
      </c>
      <c r="L369" s="17" t="s">
        <v>44</v>
      </c>
      <c r="M369" s="18"/>
      <c r="N369" s="19"/>
    </row>
    <row r="370" spans="1:14">
      <c r="A370" s="255">
        <v>1</v>
      </c>
      <c r="B370" s="18" t="s">
        <v>1000</v>
      </c>
      <c r="C370" s="71" t="s">
        <v>1006</v>
      </c>
      <c r="D370" s="73" t="str">
        <f>IF(Table2[[#This Row],[NO. KK]]=B369,"ANGGOTA KELUARGA","KEPALA KELUARGA")</f>
        <v>ANGGOTA KELUARGA</v>
      </c>
      <c r="E370" s="18" t="s">
        <v>1007</v>
      </c>
      <c r="F370" s="24" t="s">
        <v>23</v>
      </c>
      <c r="G370" s="24" t="s">
        <v>1003</v>
      </c>
      <c r="H370" s="73" t="str">
        <f t="shared" si="102"/>
        <v>12/10/13</v>
      </c>
      <c r="I370" s="11">
        <f t="shared" ca="1" si="90"/>
        <v>9</v>
      </c>
      <c r="J37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70" s="11" t="s">
        <v>47</v>
      </c>
      <c r="L370" s="20" t="s">
        <v>69</v>
      </c>
      <c r="M370" s="18"/>
      <c r="N370" s="19"/>
    </row>
    <row r="371" spans="1:14">
      <c r="A371" s="255">
        <v>1</v>
      </c>
      <c r="B371" s="18" t="s">
        <v>1000</v>
      </c>
      <c r="C371" s="71" t="s">
        <v>1008</v>
      </c>
      <c r="D371" s="73" t="str">
        <f>IF(Table2[[#This Row],[NO. KK]]=B370,"ANGGOTA KELUARGA","KEPALA KELUARGA")</f>
        <v>ANGGOTA KELUARGA</v>
      </c>
      <c r="E371" s="18" t="s">
        <v>1009</v>
      </c>
      <c r="F371" s="24" t="s">
        <v>23</v>
      </c>
      <c r="G371" s="24" t="s">
        <v>98</v>
      </c>
      <c r="H371" s="73" t="str">
        <f t="shared" si="102"/>
        <v>28/12/14</v>
      </c>
      <c r="I371" s="11">
        <f t="shared" ca="1" si="90"/>
        <v>7</v>
      </c>
      <c r="J37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71" s="11" t="s">
        <v>47</v>
      </c>
      <c r="L371" s="24" t="s">
        <v>48</v>
      </c>
      <c r="M371" s="18"/>
      <c r="N371" s="19"/>
    </row>
    <row r="372" spans="1:14">
      <c r="A372" s="255">
        <v>1</v>
      </c>
      <c r="B372" s="18" t="s">
        <v>1000</v>
      </c>
      <c r="C372" s="71" t="s">
        <v>1010</v>
      </c>
      <c r="D372" s="73" t="str">
        <f>IF(Table2[[#This Row],[NO. KK]]=B371,"ANGGOTA KELUARGA","KEPALA KELUARGA")</f>
        <v>ANGGOTA KELUARGA</v>
      </c>
      <c r="E372" s="18" t="s">
        <v>1011</v>
      </c>
      <c r="F372" s="24" t="s">
        <v>23</v>
      </c>
      <c r="G372" s="42" t="s">
        <v>1012</v>
      </c>
      <c r="H372" s="73" t="str">
        <f t="shared" si="102"/>
        <v>13/06/13</v>
      </c>
      <c r="I372" s="11">
        <f t="shared" ca="1" si="90"/>
        <v>9</v>
      </c>
      <c r="J37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72" s="20" t="s">
        <v>47</v>
      </c>
      <c r="L372" s="20" t="s">
        <v>69</v>
      </c>
      <c r="M372" s="18"/>
      <c r="N372" s="19"/>
    </row>
    <row r="373" spans="1:14">
      <c r="A373" s="255">
        <v>1</v>
      </c>
      <c r="B373" s="57" t="s">
        <v>1013</v>
      </c>
      <c r="C373" s="13" t="s">
        <v>1014</v>
      </c>
      <c r="D373" s="277" t="str">
        <f>IF(Table2[[#This Row],[NO. KK]]=B372,"ANGGOTA KELUARGA","KEPALA KELUARGA")</f>
        <v>KEPALA KELUARGA</v>
      </c>
      <c r="E373" s="46" t="s">
        <v>1015</v>
      </c>
      <c r="F373" s="11" t="s">
        <v>16</v>
      </c>
      <c r="G373" s="11" t="s">
        <v>98</v>
      </c>
      <c r="H373" s="16" t="str">
        <f t="shared" ref="H373:H378" si="103">MID(C373,7,2)&amp;"/"&amp;MID(C373,9,2)&amp;"/"&amp;MID(C373,11,2)</f>
        <v>08/08/91</v>
      </c>
      <c r="I373" s="11">
        <f t="shared" ca="1" si="90"/>
        <v>31</v>
      </c>
      <c r="J37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73" s="11" t="s">
        <v>31</v>
      </c>
      <c r="L373" s="11" t="s">
        <v>39</v>
      </c>
      <c r="M373" s="75"/>
      <c r="N373" s="19"/>
    </row>
    <row r="374" spans="1:14">
      <c r="A374" s="255">
        <v>1</v>
      </c>
      <c r="B374" s="18" t="s">
        <v>1013</v>
      </c>
      <c r="C374" s="71" t="s">
        <v>1016</v>
      </c>
      <c r="D374" s="73" t="str">
        <f>IF(Table2[[#This Row],[NO. KK]]=B373,"ANGGOTA KELUARGA","KEPALA KELUARGA")</f>
        <v>ANGGOTA KELUARGA</v>
      </c>
      <c r="E374" s="18" t="s">
        <v>1017</v>
      </c>
      <c r="F374" s="24" t="s">
        <v>23</v>
      </c>
      <c r="G374" s="24" t="s">
        <v>98</v>
      </c>
      <c r="H374" s="73" t="str">
        <f t="shared" ref="H374:H377" si="104">MID(C374,7,2)-40&amp;"/"&amp;MID(C374,9,2)&amp;"/"&amp;MID(C374,11,2)</f>
        <v>29/12/92</v>
      </c>
      <c r="I374" s="11">
        <f t="shared" ca="1" si="90"/>
        <v>29</v>
      </c>
      <c r="J37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74" s="24" t="s">
        <v>18</v>
      </c>
      <c r="L374" s="24" t="s">
        <v>39</v>
      </c>
      <c r="M374" s="18"/>
      <c r="N374" s="19"/>
    </row>
    <row r="375" spans="1:14">
      <c r="A375" s="255">
        <v>1</v>
      </c>
      <c r="B375" s="18" t="s">
        <v>1018</v>
      </c>
      <c r="C375" s="71" t="s">
        <v>1019</v>
      </c>
      <c r="D375" s="73" t="str">
        <f>IF(Table2[[#This Row],[NO. KK]]=B374,"ANGGOTA KELUARGA","KEPALA KELUARGA")</f>
        <v>KEPALA KELUARGA</v>
      </c>
      <c r="E375" s="69" t="s">
        <v>1020</v>
      </c>
      <c r="F375" s="24" t="s">
        <v>16</v>
      </c>
      <c r="G375" s="24" t="s">
        <v>98</v>
      </c>
      <c r="H375" s="73" t="str">
        <f t="shared" si="103"/>
        <v>27/09/91</v>
      </c>
      <c r="I375" s="11">
        <f t="shared" ca="1" si="90"/>
        <v>31</v>
      </c>
      <c r="J37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75" s="24" t="s">
        <v>18</v>
      </c>
      <c r="L375" s="24" t="s">
        <v>66</v>
      </c>
      <c r="M375" s="24"/>
      <c r="N375" s="19"/>
    </row>
    <row r="376" spans="1:14">
      <c r="A376" s="255">
        <v>1</v>
      </c>
      <c r="B376" s="18" t="s">
        <v>1021</v>
      </c>
      <c r="C376" s="71" t="s">
        <v>1022</v>
      </c>
      <c r="D376" s="73" t="str">
        <f>IF(Table2[[#This Row],[NO. KK]]=B375,"ANGGOTA KELUARGA","KEPALA KELUARGA")</f>
        <v>KEPALA KELUARGA</v>
      </c>
      <c r="E376" s="77" t="s">
        <v>1023</v>
      </c>
      <c r="F376" s="24" t="s">
        <v>23</v>
      </c>
      <c r="G376" s="24" t="s">
        <v>51</v>
      </c>
      <c r="H376" s="73" t="str">
        <f t="shared" si="104"/>
        <v>10/01/62</v>
      </c>
      <c r="I376" s="11">
        <f t="shared" ca="1" si="90"/>
        <v>60</v>
      </c>
      <c r="J37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376" s="24" t="s">
        <v>1024</v>
      </c>
      <c r="L376" s="24" t="s">
        <v>1025</v>
      </c>
      <c r="M376" s="24"/>
      <c r="N376" s="19"/>
    </row>
    <row r="377" spans="1:14">
      <c r="A377" s="255">
        <v>1</v>
      </c>
      <c r="B377" s="18" t="s">
        <v>1026</v>
      </c>
      <c r="C377" s="71" t="s">
        <v>1027</v>
      </c>
      <c r="D377" s="73" t="str">
        <f>IF(Table2[[#This Row],[NO. KK]]=B376,"ANGGOTA KELUARGA","KEPALA KELUARGA")</f>
        <v>KEPALA KELUARGA</v>
      </c>
      <c r="E377" s="69" t="s">
        <v>1028</v>
      </c>
      <c r="F377" s="24" t="s">
        <v>23</v>
      </c>
      <c r="G377" s="24" t="s">
        <v>98</v>
      </c>
      <c r="H377" s="16" t="str">
        <f t="shared" si="104"/>
        <v>21/03/40</v>
      </c>
      <c r="I377" s="11">
        <f t="shared" ca="1" si="90"/>
        <v>82</v>
      </c>
      <c r="J37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377" s="24" t="s">
        <v>18</v>
      </c>
      <c r="L377" s="74" t="s">
        <v>148</v>
      </c>
      <c r="M377" s="24"/>
      <c r="N377" s="19"/>
    </row>
    <row r="378" spans="1:14">
      <c r="A378" s="255">
        <v>1</v>
      </c>
      <c r="B378" s="18" t="s">
        <v>1029</v>
      </c>
      <c r="C378" s="71" t="s">
        <v>1030</v>
      </c>
      <c r="D378" s="73" t="str">
        <f>IF(Table2[[#This Row],[NO. KK]]=B377,"ANGGOTA KELUARGA","KEPALA KELUARGA")</f>
        <v>KEPALA KELUARGA</v>
      </c>
      <c r="E378" s="69" t="s">
        <v>1031</v>
      </c>
      <c r="F378" s="24" t="s">
        <v>16</v>
      </c>
      <c r="G378" s="24" t="s">
        <v>98</v>
      </c>
      <c r="H378" s="16" t="str">
        <f t="shared" si="103"/>
        <v>02/04/56</v>
      </c>
      <c r="I378" s="11">
        <f t="shared" ca="1" si="90"/>
        <v>66</v>
      </c>
      <c r="J37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378" s="24" t="s">
        <v>18</v>
      </c>
      <c r="L378" s="24" t="s">
        <v>39</v>
      </c>
      <c r="M378" s="24"/>
      <c r="N378" s="19"/>
    </row>
    <row r="379" spans="1:14">
      <c r="A379" s="255">
        <v>1</v>
      </c>
      <c r="B379" s="18" t="s">
        <v>1029</v>
      </c>
      <c r="C379" s="71" t="s">
        <v>1032</v>
      </c>
      <c r="D379" s="73" t="str">
        <f>IF(Table2[[#This Row],[NO. KK]]=B378,"ANGGOTA KELUARGA","KEPALA KELUARGA")</f>
        <v>ANGGOTA KELUARGA</v>
      </c>
      <c r="E379" s="18" t="s">
        <v>1033</v>
      </c>
      <c r="F379" s="24" t="s">
        <v>23</v>
      </c>
      <c r="G379" s="24" t="s">
        <v>98</v>
      </c>
      <c r="H379" s="16" t="str">
        <f t="shared" ref="H379:H382" si="105">MID(C379,7,2)-40&amp;"/"&amp;MID(C379,9,2)&amp;"/"&amp;MID(C379,11,2)</f>
        <v>31/05/60</v>
      </c>
      <c r="I379" s="11">
        <f t="shared" ca="1" si="90"/>
        <v>62</v>
      </c>
      <c r="J37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379" s="24" t="s">
        <v>18</v>
      </c>
      <c r="L379" s="17" t="s">
        <v>44</v>
      </c>
      <c r="M379" s="10"/>
      <c r="N379" s="19"/>
    </row>
    <row r="380" spans="1:14">
      <c r="A380" s="255">
        <v>1</v>
      </c>
      <c r="B380" s="18" t="s">
        <v>1029</v>
      </c>
      <c r="C380" s="71" t="s">
        <v>1034</v>
      </c>
      <c r="D380" s="73" t="str">
        <f>IF(Table2[[#This Row],[NO. KK]]=B379,"ANGGOTA KELUARGA","KEPALA KELUARGA")</f>
        <v>ANGGOTA KELUARGA</v>
      </c>
      <c r="E380" s="18" t="s">
        <v>1035</v>
      </c>
      <c r="F380" s="24" t="s">
        <v>23</v>
      </c>
      <c r="G380" s="24" t="s">
        <v>51</v>
      </c>
      <c r="H380" s="16" t="str">
        <f t="shared" si="105"/>
        <v>14/02/14</v>
      </c>
      <c r="I380" s="11">
        <f t="shared" ca="1" si="90"/>
        <v>8</v>
      </c>
      <c r="J38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380" s="31" t="s">
        <v>55</v>
      </c>
      <c r="L380" s="24" t="s">
        <v>48</v>
      </c>
      <c r="M380" s="10"/>
      <c r="N380" s="19"/>
    </row>
    <row r="381" spans="1:14">
      <c r="A381" s="255">
        <v>1</v>
      </c>
      <c r="B381" s="18" t="s">
        <v>1036</v>
      </c>
      <c r="C381" s="71" t="s">
        <v>1037</v>
      </c>
      <c r="D381" s="73" t="str">
        <f>IF(Table2[[#This Row],[NO. KK]]=B380,"ANGGOTA KELUARGA","KEPALA KELUARGA")</f>
        <v>KEPALA KELUARGA</v>
      </c>
      <c r="E381" s="69" t="s">
        <v>1038</v>
      </c>
      <c r="F381" s="24" t="s">
        <v>16</v>
      </c>
      <c r="G381" s="24" t="s">
        <v>1039</v>
      </c>
      <c r="H381" s="16" t="str">
        <f>MID(C381,7,2)&amp;"/"&amp;MID(C381,9,2)&amp;"/"&amp;MID(C381,11,2)</f>
        <v>23/07/86</v>
      </c>
      <c r="I381" s="11">
        <f t="shared" ca="1" si="90"/>
        <v>36</v>
      </c>
      <c r="J38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81" s="24" t="s">
        <v>18</v>
      </c>
      <c r="L381" s="24" t="s">
        <v>39</v>
      </c>
      <c r="M381" s="24"/>
      <c r="N381" s="19"/>
    </row>
    <row r="382" spans="1:14">
      <c r="A382" s="255">
        <v>1</v>
      </c>
      <c r="B382" s="18" t="s">
        <v>1036</v>
      </c>
      <c r="C382" s="63" t="s">
        <v>1040</v>
      </c>
      <c r="D382" s="282" t="str">
        <f>IF(Table2[[#This Row],[NO. KK]]=B381,"ANGGOTA KELUARGA","KEPALA KELUARGA")</f>
        <v>ANGGOTA KELUARGA</v>
      </c>
      <c r="E382" s="62" t="s">
        <v>1041</v>
      </c>
      <c r="F382" s="24" t="s">
        <v>23</v>
      </c>
      <c r="G382" s="11" t="s">
        <v>30</v>
      </c>
      <c r="H382" s="16" t="str">
        <f t="shared" si="105"/>
        <v>4/01/91</v>
      </c>
      <c r="I382" s="11">
        <f t="shared" ca="1" si="90"/>
        <v>31</v>
      </c>
      <c r="J38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82" s="11" t="s">
        <v>18</v>
      </c>
      <c r="L382" s="11" t="s">
        <v>39</v>
      </c>
      <c r="M382" s="10"/>
      <c r="N382" s="19"/>
    </row>
    <row r="383" spans="1:14">
      <c r="A383" s="255">
        <v>1</v>
      </c>
      <c r="B383" s="18" t="s">
        <v>1042</v>
      </c>
      <c r="C383" s="71" t="s">
        <v>1043</v>
      </c>
      <c r="D383" s="73" t="str">
        <f>IF(Table2[[#This Row],[NO. KK]]=B382,"ANGGOTA KELUARGA","KEPALA KELUARGA")</f>
        <v>KEPALA KELUARGA</v>
      </c>
      <c r="E383" s="69" t="s">
        <v>1044</v>
      </c>
      <c r="F383" s="11" t="s">
        <v>16</v>
      </c>
      <c r="G383" s="24" t="s">
        <v>30</v>
      </c>
      <c r="H383" s="16" t="str">
        <f t="shared" ref="H383:H388" si="106">MID(C383,7,2)&amp;"/"&amp;MID(C383,9,2)&amp;"/"&amp;MID(C383,11,2)</f>
        <v>29/01/79</v>
      </c>
      <c r="I383" s="11">
        <f t="shared" ca="1" si="90"/>
        <v>43</v>
      </c>
      <c r="J38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383" s="11" t="s">
        <v>18</v>
      </c>
      <c r="L383" s="11" t="s">
        <v>39</v>
      </c>
      <c r="M383" s="11"/>
      <c r="N383" s="19"/>
    </row>
    <row r="384" spans="1:14">
      <c r="A384" s="255">
        <v>1</v>
      </c>
      <c r="B384" s="18" t="s">
        <v>1045</v>
      </c>
      <c r="C384" s="71" t="s">
        <v>1046</v>
      </c>
      <c r="D384" s="73" t="str">
        <f>IF(Table2[[#This Row],[NO. KK]]=B383,"ANGGOTA KELUARGA","KEPALA KELUARGA")</f>
        <v>KEPALA KELUARGA</v>
      </c>
      <c r="E384" s="69" t="s">
        <v>1047</v>
      </c>
      <c r="F384" s="24" t="s">
        <v>23</v>
      </c>
      <c r="G384" s="24" t="s">
        <v>1048</v>
      </c>
      <c r="H384" s="16" t="str">
        <f t="shared" ref="H384:H386" si="107">MID(C384,7,2)-40&amp;"/"&amp;MID(C384,9,2)&amp;"/"&amp;MID(C384,11,2)</f>
        <v>19/10/76</v>
      </c>
      <c r="I384" s="11">
        <f t="shared" ca="1" si="90"/>
        <v>46</v>
      </c>
      <c r="J38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384" s="24" t="s">
        <v>18</v>
      </c>
      <c r="L384" s="17" t="s">
        <v>44</v>
      </c>
      <c r="M384" s="24"/>
      <c r="N384" s="19"/>
    </row>
    <row r="385" spans="1:14">
      <c r="A385" s="255">
        <v>1</v>
      </c>
      <c r="B385" s="18" t="s">
        <v>1045</v>
      </c>
      <c r="C385" s="71" t="s">
        <v>1049</v>
      </c>
      <c r="D385" s="73" t="str">
        <f>IF(Table2[[#This Row],[NO. KK]]=B384,"ANGGOTA KELUARGA","KEPALA KELUARGA")</f>
        <v>ANGGOTA KELUARGA</v>
      </c>
      <c r="E385" s="18" t="s">
        <v>1050</v>
      </c>
      <c r="F385" s="24" t="s">
        <v>23</v>
      </c>
      <c r="G385" s="24" t="s">
        <v>254</v>
      </c>
      <c r="H385" s="16" t="str">
        <f t="shared" si="107"/>
        <v>4/03/05</v>
      </c>
      <c r="I385" s="11">
        <f t="shared" ca="1" si="90"/>
        <v>17</v>
      </c>
      <c r="J38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85" s="24" t="s">
        <v>31</v>
      </c>
      <c r="L385" s="20" t="s">
        <v>69</v>
      </c>
      <c r="M385" s="10"/>
      <c r="N385" s="19"/>
    </row>
    <row r="386" spans="1:14">
      <c r="A386" s="255">
        <v>1</v>
      </c>
      <c r="B386" s="18" t="s">
        <v>1045</v>
      </c>
      <c r="C386" s="71" t="s">
        <v>1051</v>
      </c>
      <c r="D386" s="73" t="str">
        <f>IF(Table2[[#This Row],[NO. KK]]=B385,"ANGGOTA KELUARGA","KEPALA KELUARGA")</f>
        <v>ANGGOTA KELUARGA</v>
      </c>
      <c r="E386" s="18" t="s">
        <v>1052</v>
      </c>
      <c r="F386" s="24" t="s">
        <v>23</v>
      </c>
      <c r="G386" s="24" t="s">
        <v>254</v>
      </c>
      <c r="H386" s="16" t="str">
        <f t="shared" si="107"/>
        <v>10/05/06</v>
      </c>
      <c r="I386" s="11">
        <f t="shared" ref="I386:I449" ca="1" si="108">ROUNDDOWN(YEARFRAC(H386,TODAY(),1),0)</f>
        <v>16</v>
      </c>
      <c r="J38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86" s="24" t="s">
        <v>31</v>
      </c>
      <c r="L386" s="20" t="s">
        <v>69</v>
      </c>
      <c r="M386" s="10"/>
      <c r="N386" s="19"/>
    </row>
    <row r="387" spans="1:14">
      <c r="A387" s="255">
        <v>1</v>
      </c>
      <c r="B387" s="18" t="s">
        <v>1053</v>
      </c>
      <c r="C387" s="71" t="s">
        <v>1054</v>
      </c>
      <c r="D387" s="73" t="str">
        <f>IF(Table2[[#This Row],[NO. KK]]=B386,"ANGGOTA KELUARGA","KEPALA KELUARGA")</f>
        <v>KEPALA KELUARGA</v>
      </c>
      <c r="E387" s="69" t="s">
        <v>1055</v>
      </c>
      <c r="F387" s="71" t="s">
        <v>16</v>
      </c>
      <c r="G387" s="24" t="s">
        <v>98</v>
      </c>
      <c r="H387" s="16" t="str">
        <f t="shared" si="106"/>
        <v>12/10/90</v>
      </c>
      <c r="I387" s="11">
        <f t="shared" ca="1" si="108"/>
        <v>32</v>
      </c>
      <c r="J38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87" s="11" t="s">
        <v>18</v>
      </c>
      <c r="L387" s="11" t="s">
        <v>39</v>
      </c>
      <c r="M387" s="11"/>
      <c r="N387" s="19"/>
    </row>
    <row r="388" spans="1:14">
      <c r="A388" s="255">
        <v>1</v>
      </c>
      <c r="B388" s="25" t="s">
        <v>1056</v>
      </c>
      <c r="C388" s="13" t="s">
        <v>1057</v>
      </c>
      <c r="D388" s="277" t="str">
        <f>IF(Table2[[#This Row],[NO. KK]]=B387,"ANGGOTA KELUARGA","KEPALA KELUARGA")</f>
        <v>KEPALA KELUARGA</v>
      </c>
      <c r="E388" s="46" t="s">
        <v>1058</v>
      </c>
      <c r="F388" s="11" t="s">
        <v>16</v>
      </c>
      <c r="G388" s="11" t="s">
        <v>30</v>
      </c>
      <c r="H388" s="16" t="str">
        <f t="shared" si="106"/>
        <v>10/08/95</v>
      </c>
      <c r="I388" s="11">
        <f t="shared" ca="1" si="108"/>
        <v>27</v>
      </c>
      <c r="J38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388" s="11" t="s">
        <v>18</v>
      </c>
      <c r="L388" s="11" t="s">
        <v>39</v>
      </c>
      <c r="M388" s="32"/>
      <c r="N388" s="19"/>
    </row>
    <row r="389" spans="1:14">
      <c r="A389" s="255">
        <v>1</v>
      </c>
      <c r="B389" s="18" t="s">
        <v>1056</v>
      </c>
      <c r="C389" s="71" t="s">
        <v>1059</v>
      </c>
      <c r="D389" s="73" t="str">
        <f>IF(Table2[[#This Row],[NO. KK]]=B388,"ANGGOTA KELUARGA","KEPALA KELUARGA")</f>
        <v>ANGGOTA KELUARGA</v>
      </c>
      <c r="E389" s="18" t="s">
        <v>1060</v>
      </c>
      <c r="F389" s="71" t="s">
        <v>23</v>
      </c>
      <c r="G389" s="24" t="s">
        <v>98</v>
      </c>
      <c r="H389" s="16">
        <v>35966</v>
      </c>
      <c r="I389" s="11">
        <f t="shared" ca="1" si="108"/>
        <v>24</v>
      </c>
      <c r="J38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389" s="11" t="s">
        <v>18</v>
      </c>
      <c r="L389" s="17" t="s">
        <v>44</v>
      </c>
      <c r="M389" s="78"/>
      <c r="N389" s="19"/>
    </row>
    <row r="390" spans="1:14">
      <c r="A390" s="255">
        <v>1</v>
      </c>
      <c r="B390" s="18" t="s">
        <v>1061</v>
      </c>
      <c r="C390" s="71" t="s">
        <v>1062</v>
      </c>
      <c r="D390" s="73" t="str">
        <f>IF(Table2[[#This Row],[NO. KK]]=B389,"ANGGOTA KELUARGA","KEPALA KELUARGA")</f>
        <v>KEPALA KELUARGA</v>
      </c>
      <c r="E390" s="69" t="s">
        <v>1063</v>
      </c>
      <c r="F390" s="71" t="s">
        <v>16</v>
      </c>
      <c r="G390" s="24" t="s">
        <v>1064</v>
      </c>
      <c r="H390" s="16">
        <v>31721</v>
      </c>
      <c r="I390" s="11">
        <f t="shared" ca="1" si="108"/>
        <v>36</v>
      </c>
      <c r="J39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90" s="11" t="s">
        <v>18</v>
      </c>
      <c r="L390" s="11" t="s">
        <v>39</v>
      </c>
      <c r="M390" s="78"/>
      <c r="N390" s="19"/>
    </row>
    <row r="391" spans="1:14">
      <c r="A391" s="255">
        <v>1</v>
      </c>
      <c r="B391" s="18" t="s">
        <v>1061</v>
      </c>
      <c r="C391" s="71" t="s">
        <v>1065</v>
      </c>
      <c r="D391" s="73" t="str">
        <f>IF(Table2[[#This Row],[NO. KK]]=B390,"ANGGOTA KELUARGA","KEPALA KELUARGA")</f>
        <v>ANGGOTA KELUARGA</v>
      </c>
      <c r="E391" s="18" t="s">
        <v>1066</v>
      </c>
      <c r="F391" s="71" t="s">
        <v>23</v>
      </c>
      <c r="G391" s="24" t="s">
        <v>51</v>
      </c>
      <c r="H391" s="16">
        <v>32554</v>
      </c>
      <c r="I391" s="11">
        <f t="shared" ca="1" si="108"/>
        <v>33</v>
      </c>
      <c r="J39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391" s="11" t="s">
        <v>18</v>
      </c>
      <c r="L391" s="17" t="s">
        <v>44</v>
      </c>
      <c r="M391" s="78"/>
      <c r="N391" s="19"/>
    </row>
    <row r="392" spans="1:14">
      <c r="A392" s="255">
        <v>1</v>
      </c>
      <c r="B392" s="18" t="s">
        <v>1061</v>
      </c>
      <c r="C392" s="71" t="s">
        <v>1067</v>
      </c>
      <c r="D392" s="73" t="str">
        <f>IF(Table2[[#This Row],[NO. KK]]=B391,"ANGGOTA KELUARGA","KEPALA KELUARGA")</f>
        <v>ANGGOTA KELUARGA</v>
      </c>
      <c r="E392" s="18" t="s">
        <v>1068</v>
      </c>
      <c r="F392" s="71" t="s">
        <v>16</v>
      </c>
      <c r="G392" s="24" t="s">
        <v>98</v>
      </c>
      <c r="H392" s="16">
        <v>43610</v>
      </c>
      <c r="I392" s="11">
        <f t="shared" ca="1" si="108"/>
        <v>3</v>
      </c>
      <c r="J39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392" s="11" t="s">
        <v>55</v>
      </c>
      <c r="L392" s="31" t="s">
        <v>48</v>
      </c>
      <c r="M392" s="78"/>
      <c r="N392" s="19"/>
    </row>
    <row r="393" spans="1:14">
      <c r="A393" s="255">
        <v>1</v>
      </c>
      <c r="B393" s="18" t="s">
        <v>1069</v>
      </c>
      <c r="C393" s="71" t="s">
        <v>1070</v>
      </c>
      <c r="D393" s="73" t="str">
        <f>IF(Table2[[#This Row],[NO. KK]]=B392,"ANGGOTA KELUARGA","KEPALA KELUARGA")</f>
        <v>KEPALA KELUARGA</v>
      </c>
      <c r="E393" s="69" t="s">
        <v>1071</v>
      </c>
      <c r="F393" s="71" t="s">
        <v>16</v>
      </c>
      <c r="G393" s="24" t="s">
        <v>51</v>
      </c>
      <c r="H393" s="16">
        <v>26608</v>
      </c>
      <c r="I393" s="11">
        <f t="shared" ca="1" si="108"/>
        <v>50</v>
      </c>
      <c r="J39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393" s="11" t="s">
        <v>18</v>
      </c>
      <c r="L393" s="11" t="s">
        <v>39</v>
      </c>
      <c r="M393" s="78"/>
      <c r="N393" s="19"/>
    </row>
    <row r="394" spans="1:14">
      <c r="A394" s="255">
        <v>1</v>
      </c>
      <c r="B394" s="18" t="s">
        <v>1069</v>
      </c>
      <c r="C394" s="71" t="s">
        <v>1072</v>
      </c>
      <c r="D394" s="73" t="str">
        <f>IF(Table2[[#This Row],[NO. KK]]=B393,"ANGGOTA KELUARGA","KEPALA KELUARGA")</f>
        <v>ANGGOTA KELUARGA</v>
      </c>
      <c r="E394" s="18" t="s">
        <v>1073</v>
      </c>
      <c r="F394" s="71" t="s">
        <v>23</v>
      </c>
      <c r="G394" s="24" t="s">
        <v>1074</v>
      </c>
      <c r="H394" s="16">
        <v>27032</v>
      </c>
      <c r="I394" s="11">
        <f t="shared" ca="1" si="108"/>
        <v>48</v>
      </c>
      <c r="J39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394" s="11" t="s">
        <v>18</v>
      </c>
      <c r="L394" s="17" t="s">
        <v>44</v>
      </c>
      <c r="M394" s="78"/>
      <c r="N394" s="19"/>
    </row>
    <row r="395" spans="1:14">
      <c r="A395" s="255">
        <v>1</v>
      </c>
      <c r="B395" s="18" t="s">
        <v>1069</v>
      </c>
      <c r="C395" s="71" t="s">
        <v>1075</v>
      </c>
      <c r="D395" s="73" t="str">
        <f>IF(Table2[[#This Row],[NO. KK]]=B394,"ANGGOTA KELUARGA","KEPALA KELUARGA")</f>
        <v>ANGGOTA KELUARGA</v>
      </c>
      <c r="E395" s="18" t="s">
        <v>1076</v>
      </c>
      <c r="F395" s="71" t="s">
        <v>16</v>
      </c>
      <c r="G395" s="24" t="s">
        <v>98</v>
      </c>
      <c r="H395" s="16">
        <v>37922</v>
      </c>
      <c r="I395" s="11">
        <f t="shared" ca="1" si="108"/>
        <v>19</v>
      </c>
      <c r="J39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95" s="11" t="s">
        <v>31</v>
      </c>
      <c r="L395" s="11" t="s">
        <v>1077</v>
      </c>
      <c r="M395" s="78"/>
      <c r="N395" s="19"/>
    </row>
    <row r="396" spans="1:14">
      <c r="A396" s="255">
        <v>1</v>
      </c>
      <c r="B396" s="18" t="s">
        <v>1069</v>
      </c>
      <c r="C396" s="71" t="s">
        <v>1078</v>
      </c>
      <c r="D396" s="73" t="str">
        <f>IF(Table2[[#This Row],[NO. KK]]=B395,"ANGGOTA KELUARGA","KEPALA KELUARGA")</f>
        <v>ANGGOTA KELUARGA</v>
      </c>
      <c r="E396" s="18" t="s">
        <v>1079</v>
      </c>
      <c r="F396" s="71" t="s">
        <v>23</v>
      </c>
      <c r="G396" s="24" t="s">
        <v>98</v>
      </c>
      <c r="H396" s="16">
        <v>38216</v>
      </c>
      <c r="I396" s="11">
        <f t="shared" ca="1" si="108"/>
        <v>18</v>
      </c>
      <c r="J39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96" s="11" t="s">
        <v>31</v>
      </c>
      <c r="L396" s="20" t="s">
        <v>69</v>
      </c>
      <c r="M396" s="78"/>
      <c r="N396" s="19"/>
    </row>
    <row r="397" spans="1:14">
      <c r="A397" s="255">
        <v>1</v>
      </c>
      <c r="B397" s="18" t="s">
        <v>1069</v>
      </c>
      <c r="C397" s="71" t="s">
        <v>1080</v>
      </c>
      <c r="D397" s="73" t="str">
        <f>IF(Table2[[#This Row],[NO. KK]]=B396,"ANGGOTA KELUARGA","KEPALA KELUARGA")</f>
        <v>ANGGOTA KELUARGA</v>
      </c>
      <c r="E397" s="18" t="s">
        <v>1081</v>
      </c>
      <c r="F397" s="71" t="s">
        <v>23</v>
      </c>
      <c r="G397" s="24" t="s">
        <v>98</v>
      </c>
      <c r="H397" s="16">
        <v>39404</v>
      </c>
      <c r="I397" s="11">
        <f t="shared" ca="1" si="108"/>
        <v>15</v>
      </c>
      <c r="J397"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397" s="11" t="s">
        <v>72</v>
      </c>
      <c r="L397" s="20" t="s">
        <v>69</v>
      </c>
      <c r="M397" s="78"/>
      <c r="N397" s="19"/>
    </row>
    <row r="398" spans="1:14">
      <c r="A398" s="255">
        <v>1</v>
      </c>
      <c r="B398" s="79" t="s">
        <v>1082</v>
      </c>
      <c r="C398" s="80" t="s">
        <v>1083</v>
      </c>
      <c r="D398" s="284" t="str">
        <f>IF(Table2[[#This Row],[NO. KK]]=B397,"ANGGOTA KELUARGA","KEPALA KELUARGA")</f>
        <v>KEPALA KELUARGA</v>
      </c>
      <c r="E398" s="69" t="s">
        <v>1084</v>
      </c>
      <c r="F398" s="71" t="s">
        <v>23</v>
      </c>
      <c r="G398" s="74" t="s">
        <v>98</v>
      </c>
      <c r="H398" s="16">
        <v>31628</v>
      </c>
      <c r="I398" s="11">
        <f t="shared" ca="1" si="108"/>
        <v>36</v>
      </c>
      <c r="J398"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398" s="17" t="s">
        <v>18</v>
      </c>
      <c r="L398" s="17" t="s">
        <v>39</v>
      </c>
      <c r="M398" s="78"/>
      <c r="N398" s="19"/>
    </row>
    <row r="399" spans="1:14">
      <c r="A399" s="255">
        <v>1</v>
      </c>
      <c r="B399" s="18" t="s">
        <v>1082</v>
      </c>
      <c r="C399" s="80" t="s">
        <v>1085</v>
      </c>
      <c r="D399" s="284" t="str">
        <f>IF(Table2[[#This Row],[NO. KK]]=B398,"ANGGOTA KELUARGA","KEPALA KELUARGA")</f>
        <v>ANGGOTA KELUARGA</v>
      </c>
      <c r="E399" s="79" t="s">
        <v>1086</v>
      </c>
      <c r="F399" s="71" t="s">
        <v>23</v>
      </c>
      <c r="G399" s="74" t="s">
        <v>98</v>
      </c>
      <c r="H399" s="16">
        <v>39677</v>
      </c>
      <c r="I399" s="11">
        <f t="shared" ca="1" si="108"/>
        <v>14</v>
      </c>
      <c r="J399"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399" s="17" t="s">
        <v>72</v>
      </c>
      <c r="L399" s="20" t="s">
        <v>69</v>
      </c>
      <c r="M399" s="78"/>
      <c r="N399" s="19"/>
    </row>
    <row r="400" spans="1:14">
      <c r="A400" s="255">
        <v>1</v>
      </c>
      <c r="B400" s="79" t="s">
        <v>1087</v>
      </c>
      <c r="C400" s="80" t="s">
        <v>1088</v>
      </c>
      <c r="D400" s="284" t="str">
        <f>IF(Table2[[#This Row],[NO. KK]]=B399,"ANGGOTA KELUARGA","KEPALA KELUARGA")</f>
        <v>KEPALA KELUARGA</v>
      </c>
      <c r="E400" s="69" t="s">
        <v>1089</v>
      </c>
      <c r="F400" s="80" t="s">
        <v>16</v>
      </c>
      <c r="G400" s="74" t="s">
        <v>30</v>
      </c>
      <c r="H400" s="16">
        <v>33756</v>
      </c>
      <c r="I400" s="11">
        <f t="shared" ca="1" si="108"/>
        <v>30</v>
      </c>
      <c r="J400"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00" s="17" t="s">
        <v>18</v>
      </c>
      <c r="L400" s="17" t="s">
        <v>39</v>
      </c>
      <c r="M400" s="78"/>
      <c r="N400" s="19"/>
    </row>
    <row r="401" spans="1:14">
      <c r="A401" s="255">
        <v>1</v>
      </c>
      <c r="B401" s="18" t="s">
        <v>1087</v>
      </c>
      <c r="C401" s="80" t="s">
        <v>1090</v>
      </c>
      <c r="D401" s="284" t="str">
        <f>IF(Table2[[#This Row],[NO. KK]]=B400,"ANGGOTA KELUARGA","KEPALA KELUARGA")</f>
        <v>ANGGOTA KELUARGA</v>
      </c>
      <c r="E401" s="79" t="s">
        <v>1091</v>
      </c>
      <c r="F401" s="71" t="s">
        <v>23</v>
      </c>
      <c r="G401" s="74" t="s">
        <v>1092</v>
      </c>
      <c r="H401" s="16">
        <v>33389</v>
      </c>
      <c r="I401" s="11">
        <f t="shared" ca="1" si="108"/>
        <v>31</v>
      </c>
      <c r="J401"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01" s="17" t="s">
        <v>18</v>
      </c>
      <c r="L401" s="17" t="s">
        <v>39</v>
      </c>
      <c r="M401" s="78"/>
      <c r="N401" s="19"/>
    </row>
    <row r="402" spans="1:14">
      <c r="A402" s="255">
        <v>1</v>
      </c>
      <c r="B402" s="79" t="s">
        <v>1093</v>
      </c>
      <c r="C402" s="63" t="s">
        <v>1094</v>
      </c>
      <c r="D402" s="282" t="str">
        <f>IF(Table2[[#This Row],[NO. KK]]=B401,"ANGGOTA KELUARGA","KEPALA KELUARGA")</f>
        <v>KEPALA KELUARGA</v>
      </c>
      <c r="E402" s="46" t="s">
        <v>1095</v>
      </c>
      <c r="F402" s="11" t="s">
        <v>16</v>
      </c>
      <c r="G402" s="11" t="s">
        <v>30</v>
      </c>
      <c r="H402" s="16" t="str">
        <f>MID(C402,7,2)&amp;"/"&amp;MID(C402,9,2)&amp;"/"&amp;MID(C402,11,2)</f>
        <v>16/09/87</v>
      </c>
      <c r="I402" s="11">
        <f t="shared" ca="1" si="108"/>
        <v>35</v>
      </c>
      <c r="J402"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02" s="11" t="s">
        <v>18</v>
      </c>
      <c r="L402" s="11" t="s">
        <v>39</v>
      </c>
      <c r="M402" s="32"/>
      <c r="N402" s="19"/>
    </row>
    <row r="403" spans="1:14">
      <c r="A403" s="255">
        <v>1</v>
      </c>
      <c r="B403" s="79" t="s">
        <v>1096</v>
      </c>
      <c r="C403" s="63" t="s">
        <v>1097</v>
      </c>
      <c r="D403" s="282" t="str">
        <f>IF(Table2[[#This Row],[NO. KK]]=B402,"ANGGOTA KELUARGA","KEPALA KELUARGA")</f>
        <v>KEPALA KELUARGA</v>
      </c>
      <c r="E403" s="46" t="s">
        <v>1098</v>
      </c>
      <c r="F403" s="11" t="s">
        <v>16</v>
      </c>
      <c r="G403" s="11" t="s">
        <v>1099</v>
      </c>
      <c r="H403" s="16">
        <v>32405</v>
      </c>
      <c r="I403" s="11">
        <f t="shared" ca="1" si="108"/>
        <v>34</v>
      </c>
      <c r="J403"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03" s="11" t="s">
        <v>18</v>
      </c>
      <c r="L403" s="11" t="s">
        <v>66</v>
      </c>
      <c r="M403" s="81"/>
      <c r="N403" s="19"/>
    </row>
    <row r="404" spans="1:14">
      <c r="A404" s="255">
        <v>1</v>
      </c>
      <c r="B404" s="79" t="s">
        <v>1096</v>
      </c>
      <c r="C404" s="63" t="s">
        <v>1100</v>
      </c>
      <c r="D404" s="282" t="str">
        <f>IF(Table2[[#This Row],[NO. KK]]=B403,"ANGGOTA KELUARGA","KEPALA KELUARGA")</f>
        <v>ANGGOTA KELUARGA</v>
      </c>
      <c r="E404" s="28" t="s">
        <v>1101</v>
      </c>
      <c r="F404" s="11" t="s">
        <v>23</v>
      </c>
      <c r="G404" s="11" t="s">
        <v>30</v>
      </c>
      <c r="H404" s="16">
        <v>32190</v>
      </c>
      <c r="I404" s="11">
        <f t="shared" ca="1" si="108"/>
        <v>34</v>
      </c>
      <c r="J404"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04" s="17" t="s">
        <v>18</v>
      </c>
      <c r="L404" s="17" t="s">
        <v>44</v>
      </c>
      <c r="M404" s="81"/>
      <c r="N404" s="19"/>
    </row>
    <row r="405" spans="1:14">
      <c r="A405" s="255">
        <v>1</v>
      </c>
      <c r="B405" s="79" t="s">
        <v>1096</v>
      </c>
      <c r="C405" s="70" t="s">
        <v>1102</v>
      </c>
      <c r="D405" s="283" t="str">
        <f>IF(Table2[[#This Row],[NO. KK]]=B404,"ANGGOTA KELUARGA","KEPALA KELUARGA")</f>
        <v>ANGGOTA KELUARGA</v>
      </c>
      <c r="E405" s="28" t="s">
        <v>1103</v>
      </c>
      <c r="F405" s="11" t="s">
        <v>23</v>
      </c>
      <c r="G405" s="17" t="s">
        <v>423</v>
      </c>
      <c r="H405" s="16">
        <v>41721</v>
      </c>
      <c r="I405" s="11">
        <f t="shared" ca="1" si="108"/>
        <v>8</v>
      </c>
      <c r="J405"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05" s="17" t="s">
        <v>47</v>
      </c>
      <c r="L405" s="20" t="s">
        <v>69</v>
      </c>
      <c r="M405" s="81"/>
      <c r="N405" s="19"/>
    </row>
    <row r="406" spans="1:14">
      <c r="A406" s="255">
        <v>1</v>
      </c>
      <c r="B406" s="79" t="s">
        <v>1096</v>
      </c>
      <c r="C406" s="70" t="s">
        <v>1104</v>
      </c>
      <c r="D406" s="283" t="str">
        <f>IF(Table2[[#This Row],[NO. KK]]=B405,"ANGGOTA KELUARGA","KEPALA KELUARGA")</f>
        <v>ANGGOTA KELUARGA</v>
      </c>
      <c r="E406" s="28" t="s">
        <v>1105</v>
      </c>
      <c r="F406" s="17" t="s">
        <v>16</v>
      </c>
      <c r="G406" s="17" t="s">
        <v>1106</v>
      </c>
      <c r="H406" s="16">
        <v>44266</v>
      </c>
      <c r="I406" s="11">
        <f t="shared" ca="1" si="108"/>
        <v>1</v>
      </c>
      <c r="J406" s="1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406" s="17" t="s">
        <v>55</v>
      </c>
      <c r="L406" s="31" t="s">
        <v>48</v>
      </c>
      <c r="M406" s="81"/>
      <c r="N406" s="19"/>
    </row>
    <row r="407" spans="1:14">
      <c r="A407" s="256">
        <v>2</v>
      </c>
      <c r="B407" s="84" t="s">
        <v>1107</v>
      </c>
      <c r="C407" s="85" t="s">
        <v>1108</v>
      </c>
      <c r="D407" s="98" t="str">
        <f>IF(Table2[[#This Row],[NO. KK]]=B406,"ANGGOTA KELUARGA","KEPALA KELUARGA")</f>
        <v>KEPALA KELUARGA</v>
      </c>
      <c r="E407" s="86" t="s">
        <v>1109</v>
      </c>
      <c r="F407" s="83" t="s">
        <v>16</v>
      </c>
      <c r="G407" s="88" t="s">
        <v>1110</v>
      </c>
      <c r="H407" s="89">
        <v>19637</v>
      </c>
      <c r="I407" s="90">
        <f t="shared" ca="1" si="108"/>
        <v>69</v>
      </c>
      <c r="J40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407" s="91" t="s">
        <v>18</v>
      </c>
      <c r="L407" s="90" t="s">
        <v>32</v>
      </c>
      <c r="M407" s="92" t="s">
        <v>1111</v>
      </c>
    </row>
    <row r="408" spans="1:14">
      <c r="A408" s="256">
        <v>2</v>
      </c>
      <c r="B408" s="93" t="s">
        <v>1107</v>
      </c>
      <c r="C408" s="85" t="s">
        <v>1112</v>
      </c>
      <c r="D408" s="98" t="str">
        <f>IF(Table2[[#This Row],[NO. KK]]=B407,"ANGGOTA KELUARGA","KEPALA KELUARGA")</f>
        <v>ANGGOTA KELUARGA</v>
      </c>
      <c r="E408" s="94" t="s">
        <v>1113</v>
      </c>
      <c r="F408" s="83" t="s">
        <v>23</v>
      </c>
      <c r="G408" s="88" t="s">
        <v>30</v>
      </c>
      <c r="H408" s="89">
        <v>20933</v>
      </c>
      <c r="I408" s="90">
        <f t="shared" ca="1" si="108"/>
        <v>65</v>
      </c>
      <c r="J40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408" s="91" t="s">
        <v>31</v>
      </c>
      <c r="L408" s="90" t="s">
        <v>32</v>
      </c>
      <c r="M408" s="95"/>
    </row>
    <row r="409" spans="1:14">
      <c r="A409" s="256">
        <v>2</v>
      </c>
      <c r="B409" s="93" t="s">
        <v>1107</v>
      </c>
      <c r="C409" s="85" t="s">
        <v>1114</v>
      </c>
      <c r="D409" s="98" t="str">
        <f>IF(Table2[[#This Row],[NO. KK]]=B408,"ANGGOTA KELUARGA","KEPALA KELUARGA")</f>
        <v>ANGGOTA KELUARGA</v>
      </c>
      <c r="E409" s="94" t="s">
        <v>1115</v>
      </c>
      <c r="F409" s="83" t="s">
        <v>23</v>
      </c>
      <c r="G409" s="88" t="s">
        <v>30</v>
      </c>
      <c r="H409" s="89">
        <v>35370</v>
      </c>
      <c r="I409" s="90">
        <f t="shared" ca="1" si="108"/>
        <v>26</v>
      </c>
      <c r="J40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09" s="91" t="s">
        <v>18</v>
      </c>
      <c r="L409" s="91" t="s">
        <v>1077</v>
      </c>
      <c r="M409" s="95"/>
    </row>
    <row r="410" spans="1:14">
      <c r="A410" s="256">
        <v>2</v>
      </c>
      <c r="B410" s="93" t="s">
        <v>1107</v>
      </c>
      <c r="C410" s="85" t="s">
        <v>1116</v>
      </c>
      <c r="D410" s="98" t="str">
        <f>IF(Table2[[#This Row],[NO. KK]]=B409,"ANGGOTA KELUARGA","KEPALA KELUARGA")</f>
        <v>ANGGOTA KELUARGA</v>
      </c>
      <c r="E410" s="96" t="s">
        <v>1117</v>
      </c>
      <c r="F410" s="97" t="s">
        <v>16</v>
      </c>
      <c r="G410" s="88" t="s">
        <v>30</v>
      </c>
      <c r="H410" s="89">
        <v>34419</v>
      </c>
      <c r="I410" s="90">
        <f t="shared" ca="1" si="108"/>
        <v>28</v>
      </c>
      <c r="J41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10" s="91" t="s">
        <v>18</v>
      </c>
      <c r="L410" s="91" t="s">
        <v>247</v>
      </c>
      <c r="M410" s="95"/>
    </row>
    <row r="411" spans="1:14">
      <c r="A411" s="256">
        <v>2</v>
      </c>
      <c r="B411" s="93" t="s">
        <v>1107</v>
      </c>
      <c r="C411" s="85" t="s">
        <v>1118</v>
      </c>
      <c r="D411" s="98" t="str">
        <f>IF(Table2[[#This Row],[NO. KK]]=B410,"ANGGOTA KELUARGA","KEPALA KELUARGA")</f>
        <v>ANGGOTA KELUARGA</v>
      </c>
      <c r="E411" s="96" t="s">
        <v>1119</v>
      </c>
      <c r="F411" s="97" t="s">
        <v>16</v>
      </c>
      <c r="G411" s="88" t="s">
        <v>30</v>
      </c>
      <c r="H411" s="98" t="s">
        <v>1120</v>
      </c>
      <c r="I411" s="90">
        <f t="shared" ca="1" si="108"/>
        <v>15</v>
      </c>
      <c r="J41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11" s="99" t="s">
        <v>31</v>
      </c>
      <c r="L411" s="100" t="s">
        <v>69</v>
      </c>
      <c r="M411" s="95"/>
    </row>
    <row r="412" spans="1:14">
      <c r="A412" s="256">
        <v>2</v>
      </c>
      <c r="B412" s="93" t="s">
        <v>1107</v>
      </c>
      <c r="C412" s="85" t="s">
        <v>1121</v>
      </c>
      <c r="D412" s="98" t="str">
        <f>IF(Table2[[#This Row],[NO. KK]]=B411,"ANGGOTA KELUARGA","KEPALA KELUARGA")</f>
        <v>ANGGOTA KELUARGA</v>
      </c>
      <c r="E412" s="96" t="s">
        <v>1122</v>
      </c>
      <c r="F412" s="97" t="s">
        <v>16</v>
      </c>
      <c r="G412" s="88" t="s">
        <v>30</v>
      </c>
      <c r="H412" s="89">
        <v>39665</v>
      </c>
      <c r="I412" s="90">
        <f t="shared" ca="1" si="108"/>
        <v>14</v>
      </c>
      <c r="J41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12" s="91" t="s">
        <v>47</v>
      </c>
      <c r="L412" s="100" t="s">
        <v>69</v>
      </c>
      <c r="M412" s="95"/>
    </row>
    <row r="413" spans="1:14" ht="30">
      <c r="A413" s="256">
        <v>2</v>
      </c>
      <c r="B413" s="93" t="s">
        <v>1107</v>
      </c>
      <c r="C413" s="101" t="s">
        <v>1123</v>
      </c>
      <c r="D413" s="285" t="str">
        <f>IF(Table2[[#This Row],[NO. KK]]=B412,"ANGGOTA KELUARGA","KEPALA KELUARGA")</f>
        <v>ANGGOTA KELUARGA</v>
      </c>
      <c r="E413" s="102" t="s">
        <v>1124</v>
      </c>
      <c r="F413" s="103" t="s">
        <v>16</v>
      </c>
      <c r="G413" s="104" t="s">
        <v>30</v>
      </c>
      <c r="H413" s="105">
        <v>40095</v>
      </c>
      <c r="I413" s="90">
        <f t="shared" ca="1" si="108"/>
        <v>13</v>
      </c>
      <c r="J41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13" s="91" t="s">
        <v>72</v>
      </c>
      <c r="L413" s="100" t="s">
        <v>69</v>
      </c>
      <c r="M413" s="95"/>
    </row>
    <row r="414" spans="1:14">
      <c r="A414" s="256">
        <v>2</v>
      </c>
      <c r="B414" s="84" t="s">
        <v>1125</v>
      </c>
      <c r="C414" s="85" t="s">
        <v>1126</v>
      </c>
      <c r="D414" s="98" t="str">
        <f>IF(Table2[[#This Row],[NO. KK]]=B413,"ANGGOTA KELUARGA","KEPALA KELUARGA")</f>
        <v>KEPALA KELUARGA</v>
      </c>
      <c r="E414" s="86" t="s">
        <v>1127</v>
      </c>
      <c r="F414" s="83" t="s">
        <v>16</v>
      </c>
      <c r="G414" s="88" t="s">
        <v>30</v>
      </c>
      <c r="H414" s="89">
        <v>32261</v>
      </c>
      <c r="I414" s="90">
        <f t="shared" ca="1" si="108"/>
        <v>34</v>
      </c>
      <c r="J41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14" s="91" t="s">
        <v>18</v>
      </c>
      <c r="L414" s="91" t="s">
        <v>39</v>
      </c>
      <c r="M414" s="95"/>
    </row>
    <row r="415" spans="1:14">
      <c r="A415" s="256">
        <v>2</v>
      </c>
      <c r="B415" s="93" t="s">
        <v>1125</v>
      </c>
      <c r="C415" s="85" t="s">
        <v>1128</v>
      </c>
      <c r="D415" s="98" t="str">
        <f>IF(Table2[[#This Row],[NO. KK]]=B414,"ANGGOTA KELUARGA","KEPALA KELUARGA")</f>
        <v>ANGGOTA KELUARGA</v>
      </c>
      <c r="E415" s="94" t="s">
        <v>1129</v>
      </c>
      <c r="F415" s="83" t="s">
        <v>23</v>
      </c>
      <c r="G415" s="88" t="s">
        <v>1130</v>
      </c>
      <c r="H415" s="89">
        <v>34981</v>
      </c>
      <c r="I415" s="90">
        <f t="shared" ca="1" si="108"/>
        <v>27</v>
      </c>
      <c r="J41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15" s="88" t="s">
        <v>563</v>
      </c>
      <c r="L415" s="106" t="s">
        <v>44</v>
      </c>
      <c r="M415" s="92" t="s">
        <v>1131</v>
      </c>
    </row>
    <row r="416" spans="1:14">
      <c r="A416" s="256">
        <v>2</v>
      </c>
      <c r="B416" s="93" t="s">
        <v>1125</v>
      </c>
      <c r="C416" s="85" t="s">
        <v>1132</v>
      </c>
      <c r="D416" s="98" t="str">
        <f>IF(Table2[[#This Row],[NO. KK]]=B415,"ANGGOTA KELUARGA","KEPALA KELUARGA")</f>
        <v>ANGGOTA KELUARGA</v>
      </c>
      <c r="E416" s="94" t="s">
        <v>1133</v>
      </c>
      <c r="F416" s="83" t="s">
        <v>23</v>
      </c>
      <c r="G416" s="88" t="s">
        <v>98</v>
      </c>
      <c r="H416" s="89">
        <v>42511</v>
      </c>
      <c r="I416" s="90">
        <f t="shared" ca="1" si="108"/>
        <v>6</v>
      </c>
      <c r="J41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16" s="91" t="s">
        <v>55</v>
      </c>
      <c r="L416" s="107" t="s">
        <v>48</v>
      </c>
      <c r="M416" s="95"/>
    </row>
    <row r="417" spans="1:13">
      <c r="A417" s="256">
        <v>2</v>
      </c>
      <c r="B417" s="93" t="s">
        <v>1125</v>
      </c>
      <c r="C417" s="85" t="s">
        <v>1134</v>
      </c>
      <c r="D417" s="98" t="str">
        <f>IF(Table2[[#This Row],[NO. KK]]=B416,"ANGGOTA KELUARGA","KEPALA KELUARGA")</f>
        <v>ANGGOTA KELUARGA</v>
      </c>
      <c r="E417" s="94" t="s">
        <v>1135</v>
      </c>
      <c r="F417" s="83" t="s">
        <v>16</v>
      </c>
      <c r="G417" s="88" t="s">
        <v>98</v>
      </c>
      <c r="H417" s="89">
        <v>43411</v>
      </c>
      <c r="I417" s="90">
        <f t="shared" ca="1" si="108"/>
        <v>4</v>
      </c>
      <c r="J41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417" s="91" t="s">
        <v>55</v>
      </c>
      <c r="L417" s="107" t="s">
        <v>48</v>
      </c>
      <c r="M417" s="95"/>
    </row>
    <row r="418" spans="1:13">
      <c r="A418" s="256">
        <v>2</v>
      </c>
      <c r="B418" s="93" t="s">
        <v>1125</v>
      </c>
      <c r="C418" s="108" t="s">
        <v>1136</v>
      </c>
      <c r="D418" s="286" t="str">
        <f>IF(Table2[[#This Row],[NO. KK]]=B417,"ANGGOTA KELUARGA","KEPALA KELUARGA")</f>
        <v>ANGGOTA KELUARGA</v>
      </c>
      <c r="E418" s="94" t="s">
        <v>1137</v>
      </c>
      <c r="F418" s="83" t="s">
        <v>23</v>
      </c>
      <c r="G418" s="88" t="s">
        <v>30</v>
      </c>
      <c r="H418" s="89">
        <v>44541</v>
      </c>
      <c r="I418" s="90">
        <f t="shared" ca="1" si="108"/>
        <v>1</v>
      </c>
      <c r="J41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418" s="91" t="s">
        <v>55</v>
      </c>
      <c r="L418" s="107" t="s">
        <v>48</v>
      </c>
      <c r="M418" s="95"/>
    </row>
    <row r="419" spans="1:13">
      <c r="A419" s="256">
        <v>2</v>
      </c>
      <c r="B419" s="84" t="s">
        <v>1138</v>
      </c>
      <c r="C419" s="85" t="s">
        <v>1139</v>
      </c>
      <c r="D419" s="98" t="str">
        <f>IF(Table2[[#This Row],[NO. KK]]=B418,"ANGGOTA KELUARGA","KEPALA KELUARGA")</f>
        <v>KEPALA KELUARGA</v>
      </c>
      <c r="E419" s="86" t="s">
        <v>1140</v>
      </c>
      <c r="F419" s="83" t="s">
        <v>16</v>
      </c>
      <c r="G419" s="88" t="s">
        <v>98</v>
      </c>
      <c r="H419" s="89">
        <v>33108</v>
      </c>
      <c r="I419" s="90">
        <f t="shared" ca="1" si="108"/>
        <v>32</v>
      </c>
      <c r="J41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19" s="91" t="s">
        <v>18</v>
      </c>
      <c r="L419" s="91" t="s">
        <v>39</v>
      </c>
      <c r="M419" s="92" t="s">
        <v>1141</v>
      </c>
    </row>
    <row r="420" spans="1:13">
      <c r="A420" s="256">
        <v>2</v>
      </c>
      <c r="B420" s="93" t="s">
        <v>1138</v>
      </c>
      <c r="C420" s="85" t="s">
        <v>1142</v>
      </c>
      <c r="D420" s="98" t="str">
        <f>IF(Table2[[#This Row],[NO. KK]]=B419,"ANGGOTA KELUARGA","KEPALA KELUARGA")</f>
        <v>ANGGOTA KELUARGA</v>
      </c>
      <c r="E420" s="94" t="s">
        <v>1143</v>
      </c>
      <c r="F420" s="83" t="s">
        <v>23</v>
      </c>
      <c r="G420" s="88" t="s">
        <v>199</v>
      </c>
      <c r="H420" s="89">
        <v>32997</v>
      </c>
      <c r="I420" s="90">
        <f t="shared" ca="1" si="108"/>
        <v>32</v>
      </c>
      <c r="J42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20" s="91" t="s">
        <v>18</v>
      </c>
      <c r="L420" s="91" t="s">
        <v>39</v>
      </c>
      <c r="M420" s="95"/>
    </row>
    <row r="421" spans="1:13">
      <c r="A421" s="256">
        <v>2</v>
      </c>
      <c r="B421" s="93" t="s">
        <v>1138</v>
      </c>
      <c r="C421" s="85" t="s">
        <v>1144</v>
      </c>
      <c r="D421" s="98" t="str">
        <f>IF(Table2[[#This Row],[NO. KK]]=B420,"ANGGOTA KELUARGA","KEPALA KELUARGA")</f>
        <v>ANGGOTA KELUARGA</v>
      </c>
      <c r="E421" s="94" t="s">
        <v>1145</v>
      </c>
      <c r="F421" s="83" t="s">
        <v>16</v>
      </c>
      <c r="G421" s="88" t="s">
        <v>30</v>
      </c>
      <c r="H421" s="89">
        <v>40972</v>
      </c>
      <c r="I421" s="90">
        <f t="shared" ca="1" si="108"/>
        <v>10</v>
      </c>
      <c r="J42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21" s="91" t="s">
        <v>47</v>
      </c>
      <c r="L421" s="100" t="s">
        <v>69</v>
      </c>
      <c r="M421" s="95"/>
    </row>
    <row r="422" spans="1:13">
      <c r="A422" s="256">
        <v>2</v>
      </c>
      <c r="B422" s="93" t="s">
        <v>1138</v>
      </c>
      <c r="C422" s="85" t="s">
        <v>1146</v>
      </c>
      <c r="D422" s="98" t="str">
        <f>IF(Table2[[#This Row],[NO. KK]]=B421,"ANGGOTA KELUARGA","KEPALA KELUARGA")</f>
        <v>ANGGOTA KELUARGA</v>
      </c>
      <c r="E422" s="94" t="s">
        <v>1147</v>
      </c>
      <c r="F422" s="83" t="s">
        <v>23</v>
      </c>
      <c r="G422" s="88" t="s">
        <v>30</v>
      </c>
      <c r="H422" s="89">
        <v>41437</v>
      </c>
      <c r="I422" s="90">
        <f t="shared" ca="1" si="108"/>
        <v>9</v>
      </c>
      <c r="J42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22" s="91" t="s">
        <v>47</v>
      </c>
      <c r="L422" s="100" t="s">
        <v>69</v>
      </c>
      <c r="M422" s="95"/>
    </row>
    <row r="423" spans="1:13">
      <c r="A423" s="256">
        <v>2</v>
      </c>
      <c r="B423" s="84" t="s">
        <v>1148</v>
      </c>
      <c r="C423" s="85" t="s">
        <v>1149</v>
      </c>
      <c r="D423" s="98" t="str">
        <f>IF(Table2[[#This Row],[NO. KK]]=B422,"ANGGOTA KELUARGA","KEPALA KELUARGA")</f>
        <v>KEPALA KELUARGA</v>
      </c>
      <c r="E423" s="86" t="s">
        <v>1150</v>
      </c>
      <c r="F423" s="83" t="s">
        <v>23</v>
      </c>
      <c r="G423" s="88" t="s">
        <v>30</v>
      </c>
      <c r="H423" s="89">
        <v>22724</v>
      </c>
      <c r="I423" s="90">
        <f t="shared" ca="1" si="108"/>
        <v>60</v>
      </c>
      <c r="J42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423" s="91" t="s">
        <v>18</v>
      </c>
      <c r="L423" s="90" t="s">
        <v>32</v>
      </c>
      <c r="M423" s="92" t="s">
        <v>1151</v>
      </c>
    </row>
    <row r="424" spans="1:13">
      <c r="A424" s="256">
        <v>2</v>
      </c>
      <c r="B424" s="93" t="s">
        <v>1148</v>
      </c>
      <c r="C424" s="85" t="s">
        <v>1152</v>
      </c>
      <c r="D424" s="98" t="str">
        <f>IF(Table2[[#This Row],[NO. KK]]=B423,"ANGGOTA KELUARGA","KEPALA KELUARGA")</f>
        <v>ANGGOTA KELUARGA</v>
      </c>
      <c r="E424" s="96" t="s">
        <v>1153</v>
      </c>
      <c r="F424" s="83" t="s">
        <v>16</v>
      </c>
      <c r="G424" s="88" t="s">
        <v>1154</v>
      </c>
      <c r="H424" s="89">
        <v>32230</v>
      </c>
      <c r="I424" s="90">
        <f t="shared" ca="1" si="108"/>
        <v>34</v>
      </c>
      <c r="J42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24" s="91" t="s">
        <v>18</v>
      </c>
      <c r="L424" s="91" t="s">
        <v>66</v>
      </c>
      <c r="M424" s="95"/>
    </row>
    <row r="425" spans="1:13">
      <c r="A425" s="256">
        <v>2</v>
      </c>
      <c r="B425" s="84" t="s">
        <v>1155</v>
      </c>
      <c r="C425" s="85" t="s">
        <v>1156</v>
      </c>
      <c r="D425" s="98" t="str">
        <f>IF(Table2[[#This Row],[NO. KK]]=B424,"ANGGOTA KELUARGA","KEPALA KELUARGA")</f>
        <v>KEPALA KELUARGA</v>
      </c>
      <c r="E425" s="86" t="s">
        <v>1157</v>
      </c>
      <c r="F425" s="83" t="s">
        <v>16</v>
      </c>
      <c r="G425" s="88" t="s">
        <v>1154</v>
      </c>
      <c r="H425" s="89">
        <v>31810</v>
      </c>
      <c r="I425" s="90">
        <f t="shared" ca="1" si="108"/>
        <v>35</v>
      </c>
      <c r="J42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25" s="91" t="s">
        <v>18</v>
      </c>
      <c r="L425" s="91" t="s">
        <v>20</v>
      </c>
      <c r="M425" s="109"/>
    </row>
    <row r="426" spans="1:13">
      <c r="A426" s="256">
        <v>2</v>
      </c>
      <c r="B426" s="93" t="s">
        <v>1155</v>
      </c>
      <c r="C426" s="85" t="s">
        <v>1158</v>
      </c>
      <c r="D426" s="98" t="str">
        <f>IF(Table2[[#This Row],[NO. KK]]=B425,"ANGGOTA KELUARGA","KEPALA KELUARGA")</f>
        <v>ANGGOTA KELUARGA</v>
      </c>
      <c r="E426" s="94" t="s">
        <v>1159</v>
      </c>
      <c r="F426" s="83" t="s">
        <v>23</v>
      </c>
      <c r="G426" s="88" t="s">
        <v>51</v>
      </c>
      <c r="H426" s="89">
        <v>31172</v>
      </c>
      <c r="I426" s="90">
        <f t="shared" ca="1" si="108"/>
        <v>37</v>
      </c>
      <c r="J42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26" s="91" t="s">
        <v>38</v>
      </c>
      <c r="L426" s="106" t="s">
        <v>44</v>
      </c>
      <c r="M426" s="95"/>
    </row>
    <row r="427" spans="1:13" ht="30">
      <c r="A427" s="256">
        <v>2</v>
      </c>
      <c r="B427" s="93" t="s">
        <v>1155</v>
      </c>
      <c r="C427" s="110" t="s">
        <v>1160</v>
      </c>
      <c r="D427" s="287" t="str">
        <f>IF(Table2[[#This Row],[NO. KK]]=B426,"ANGGOTA KELUARGA","KEPALA KELUARGA")</f>
        <v>ANGGOTA KELUARGA</v>
      </c>
      <c r="E427" s="111" t="s">
        <v>1161</v>
      </c>
      <c r="F427" s="83" t="s">
        <v>16</v>
      </c>
      <c r="G427" s="88" t="s">
        <v>30</v>
      </c>
      <c r="H427" s="89">
        <v>43003</v>
      </c>
      <c r="I427" s="90">
        <f t="shared" ca="1" si="108"/>
        <v>5</v>
      </c>
      <c r="J42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27" s="91" t="s">
        <v>55</v>
      </c>
      <c r="L427" s="107" t="s">
        <v>48</v>
      </c>
      <c r="M427" s="95"/>
    </row>
    <row r="428" spans="1:13">
      <c r="A428" s="256">
        <v>2</v>
      </c>
      <c r="B428" s="84" t="s">
        <v>1162</v>
      </c>
      <c r="C428" s="85" t="s">
        <v>1163</v>
      </c>
      <c r="D428" s="98" t="str">
        <f>IF(Table2[[#This Row],[NO. KK]]=B427,"ANGGOTA KELUARGA","KEPALA KELUARGA")</f>
        <v>KEPALA KELUARGA</v>
      </c>
      <c r="E428" s="86" t="s">
        <v>1164</v>
      </c>
      <c r="F428" s="83" t="s">
        <v>16</v>
      </c>
      <c r="G428" s="88" t="s">
        <v>30</v>
      </c>
      <c r="H428" s="89">
        <v>27308</v>
      </c>
      <c r="I428" s="90">
        <f t="shared" ca="1" si="108"/>
        <v>48</v>
      </c>
      <c r="J42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428" s="91" t="s">
        <v>18</v>
      </c>
      <c r="L428" s="91" t="s">
        <v>39</v>
      </c>
      <c r="M428" s="92" t="s">
        <v>1165</v>
      </c>
    </row>
    <row r="429" spans="1:13">
      <c r="A429" s="256">
        <v>2</v>
      </c>
      <c r="B429" s="93" t="s">
        <v>1162</v>
      </c>
      <c r="C429" s="85" t="s">
        <v>1166</v>
      </c>
      <c r="D429" s="98" t="str">
        <f>IF(Table2[[#This Row],[NO. KK]]=B428,"ANGGOTA KELUARGA","KEPALA KELUARGA")</f>
        <v>ANGGOTA KELUARGA</v>
      </c>
      <c r="E429" s="112" t="s">
        <v>1167</v>
      </c>
      <c r="F429" s="83" t="s">
        <v>23</v>
      </c>
      <c r="G429" s="88" t="s">
        <v>17</v>
      </c>
      <c r="H429" s="89">
        <v>26483</v>
      </c>
      <c r="I429" s="90">
        <f t="shared" ca="1" si="108"/>
        <v>50</v>
      </c>
      <c r="J42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29" s="91" t="s">
        <v>18</v>
      </c>
      <c r="L429" s="91" t="s">
        <v>39</v>
      </c>
      <c r="M429" s="95"/>
    </row>
    <row r="430" spans="1:13">
      <c r="A430" s="256">
        <v>2</v>
      </c>
      <c r="B430" s="84" t="s">
        <v>1168</v>
      </c>
      <c r="C430" s="85" t="s">
        <v>1169</v>
      </c>
      <c r="D430" s="98" t="str">
        <f>IF(Table2[[#This Row],[NO. KK]]=B429,"ANGGOTA KELUARGA","KEPALA KELUARGA")</f>
        <v>KEPALA KELUARGA</v>
      </c>
      <c r="E430" s="86" t="s">
        <v>1170</v>
      </c>
      <c r="F430" s="83" t="s">
        <v>16</v>
      </c>
      <c r="G430" s="88" t="s">
        <v>30</v>
      </c>
      <c r="H430" s="89">
        <v>22283</v>
      </c>
      <c r="I430" s="90">
        <f t="shared" ca="1" si="108"/>
        <v>61</v>
      </c>
      <c r="J43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430" s="91" t="s">
        <v>18</v>
      </c>
      <c r="L430" s="90" t="s">
        <v>32</v>
      </c>
      <c r="M430" s="92" t="s">
        <v>1171</v>
      </c>
    </row>
    <row r="431" spans="1:13">
      <c r="A431" s="256">
        <v>2</v>
      </c>
      <c r="B431" s="93" t="s">
        <v>1168</v>
      </c>
      <c r="C431" s="85" t="s">
        <v>1172</v>
      </c>
      <c r="D431" s="98" t="str">
        <f>IF(Table2[[#This Row],[NO. KK]]=B430,"ANGGOTA KELUARGA","KEPALA KELUARGA")</f>
        <v>ANGGOTA KELUARGA</v>
      </c>
      <c r="E431" s="94" t="s">
        <v>1173</v>
      </c>
      <c r="F431" s="83" t="s">
        <v>23</v>
      </c>
      <c r="G431" s="88" t="s">
        <v>30</v>
      </c>
      <c r="H431" s="89">
        <v>35565</v>
      </c>
      <c r="I431" s="90">
        <f t="shared" ca="1" si="108"/>
        <v>25</v>
      </c>
      <c r="J43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31" s="91" t="s">
        <v>25</v>
      </c>
      <c r="L431" s="91" t="s">
        <v>66</v>
      </c>
      <c r="M431" s="95"/>
    </row>
    <row r="432" spans="1:13">
      <c r="A432" s="256">
        <v>2</v>
      </c>
      <c r="B432" s="93" t="s">
        <v>1168</v>
      </c>
      <c r="C432" s="85" t="s">
        <v>1174</v>
      </c>
      <c r="D432" s="98" t="str">
        <f>IF(Table2[[#This Row],[NO. KK]]=B431,"ANGGOTA KELUARGA","KEPALA KELUARGA")</f>
        <v>ANGGOTA KELUARGA</v>
      </c>
      <c r="E432" s="94" t="s">
        <v>1175</v>
      </c>
      <c r="F432" s="83" t="s">
        <v>16</v>
      </c>
      <c r="G432" s="88" t="s">
        <v>30</v>
      </c>
      <c r="H432" s="89">
        <v>36175</v>
      </c>
      <c r="I432" s="90">
        <f t="shared" ca="1" si="108"/>
        <v>23</v>
      </c>
      <c r="J43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32" s="91" t="s">
        <v>31</v>
      </c>
      <c r="L432" s="91" t="s">
        <v>1077</v>
      </c>
      <c r="M432" s="95"/>
    </row>
    <row r="433" spans="1:13">
      <c r="A433" s="256">
        <v>2</v>
      </c>
      <c r="B433" s="93" t="s">
        <v>1168</v>
      </c>
      <c r="C433" s="85" t="s">
        <v>1176</v>
      </c>
      <c r="D433" s="98" t="str">
        <f>IF(Table2[[#This Row],[NO. KK]]=B432,"ANGGOTA KELUARGA","KEPALA KELUARGA")</f>
        <v>ANGGOTA KELUARGA</v>
      </c>
      <c r="E433" s="94" t="s">
        <v>1177</v>
      </c>
      <c r="F433" s="83" t="s">
        <v>23</v>
      </c>
      <c r="G433" s="88" t="s">
        <v>30</v>
      </c>
      <c r="H433" s="89">
        <v>38096</v>
      </c>
      <c r="I433" s="90">
        <f t="shared" ca="1" si="108"/>
        <v>18</v>
      </c>
      <c r="J43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33" s="91" t="s">
        <v>31</v>
      </c>
      <c r="L433" s="100" t="s">
        <v>69</v>
      </c>
      <c r="M433" s="95"/>
    </row>
    <row r="434" spans="1:13">
      <c r="A434" s="256">
        <v>2</v>
      </c>
      <c r="B434" s="84" t="s">
        <v>1178</v>
      </c>
      <c r="C434" s="85" t="s">
        <v>1179</v>
      </c>
      <c r="D434" s="98" t="str">
        <f>IF(Table2[[#This Row],[NO. KK]]=B433,"ANGGOTA KELUARGA","KEPALA KELUARGA")</f>
        <v>KEPALA KELUARGA</v>
      </c>
      <c r="E434" s="86" t="s">
        <v>1180</v>
      </c>
      <c r="F434" s="83" t="s">
        <v>16</v>
      </c>
      <c r="G434" s="88" t="s">
        <v>30</v>
      </c>
      <c r="H434" s="89">
        <v>30239</v>
      </c>
      <c r="I434" s="90">
        <f t="shared" ca="1" si="108"/>
        <v>40</v>
      </c>
      <c r="J43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434" s="91" t="s">
        <v>31</v>
      </c>
      <c r="L434" s="90" t="s">
        <v>32</v>
      </c>
      <c r="M434" s="92" t="s">
        <v>1181</v>
      </c>
    </row>
    <row r="435" spans="1:13">
      <c r="A435" s="256">
        <v>2</v>
      </c>
      <c r="B435" s="93" t="s">
        <v>1178</v>
      </c>
      <c r="C435" s="85" t="s">
        <v>1182</v>
      </c>
      <c r="D435" s="98" t="str">
        <f>IF(Table2[[#This Row],[NO. KK]]=B434,"ANGGOTA KELUARGA","KEPALA KELUARGA")</f>
        <v>ANGGOTA KELUARGA</v>
      </c>
      <c r="E435" s="94" t="s">
        <v>1183</v>
      </c>
      <c r="F435" s="83" t="s">
        <v>23</v>
      </c>
      <c r="G435" s="88" t="s">
        <v>1184</v>
      </c>
      <c r="H435" s="89">
        <v>28967</v>
      </c>
      <c r="I435" s="90">
        <f t="shared" ca="1" si="108"/>
        <v>43</v>
      </c>
      <c r="J43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435" s="91" t="s">
        <v>18</v>
      </c>
      <c r="L435" s="90" t="s">
        <v>32</v>
      </c>
      <c r="M435" s="95"/>
    </row>
    <row r="436" spans="1:13">
      <c r="A436" s="256">
        <v>2</v>
      </c>
      <c r="B436" s="93" t="s">
        <v>1178</v>
      </c>
      <c r="C436" s="85" t="s">
        <v>1185</v>
      </c>
      <c r="D436" s="98" t="str">
        <f>IF(Table2[[#This Row],[NO. KK]]=B435,"ANGGOTA KELUARGA","KEPALA KELUARGA")</f>
        <v>ANGGOTA KELUARGA</v>
      </c>
      <c r="E436" s="94" t="s">
        <v>1186</v>
      </c>
      <c r="F436" s="83" t="s">
        <v>23</v>
      </c>
      <c r="G436" s="88" t="s">
        <v>30</v>
      </c>
      <c r="H436" s="89">
        <v>38103</v>
      </c>
      <c r="I436" s="90">
        <f t="shared" ca="1" si="108"/>
        <v>18</v>
      </c>
      <c r="J43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36" s="91" t="s">
        <v>31</v>
      </c>
      <c r="L436" s="100" t="s">
        <v>69</v>
      </c>
      <c r="M436" s="95"/>
    </row>
    <row r="437" spans="1:13">
      <c r="A437" s="256">
        <v>2</v>
      </c>
      <c r="B437" s="93" t="s">
        <v>1178</v>
      </c>
      <c r="C437" s="85" t="s">
        <v>1187</v>
      </c>
      <c r="D437" s="98" t="str">
        <f>IF(Table2[[#This Row],[NO. KK]]=B436,"ANGGOTA KELUARGA","KEPALA KELUARGA")</f>
        <v>ANGGOTA KELUARGA</v>
      </c>
      <c r="E437" s="94" t="s">
        <v>1188</v>
      </c>
      <c r="F437" s="83" t="s">
        <v>16</v>
      </c>
      <c r="G437" s="88" t="s">
        <v>30</v>
      </c>
      <c r="H437" s="89">
        <v>38815</v>
      </c>
      <c r="I437" s="90">
        <f t="shared" ca="1" si="108"/>
        <v>16</v>
      </c>
      <c r="J43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37" s="91" t="s">
        <v>31</v>
      </c>
      <c r="L437" s="100" t="s">
        <v>69</v>
      </c>
      <c r="M437" s="95"/>
    </row>
    <row r="438" spans="1:13">
      <c r="A438" s="256">
        <v>2</v>
      </c>
      <c r="B438" s="93" t="s">
        <v>1178</v>
      </c>
      <c r="C438" s="85" t="s">
        <v>1189</v>
      </c>
      <c r="D438" s="98" t="str">
        <f>IF(Table2[[#This Row],[NO. KK]]=B437,"ANGGOTA KELUARGA","KEPALA KELUARGA")</f>
        <v>ANGGOTA KELUARGA</v>
      </c>
      <c r="E438" s="94" t="s">
        <v>1190</v>
      </c>
      <c r="F438" s="83" t="s">
        <v>23</v>
      </c>
      <c r="G438" s="88" t="s">
        <v>30</v>
      </c>
      <c r="H438" s="89">
        <v>39564</v>
      </c>
      <c r="I438" s="90">
        <f t="shared" ca="1" si="108"/>
        <v>14</v>
      </c>
      <c r="J43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38" s="91" t="s">
        <v>47</v>
      </c>
      <c r="L438" s="100" t="s">
        <v>69</v>
      </c>
      <c r="M438" s="95"/>
    </row>
    <row r="439" spans="1:13">
      <c r="A439" s="256">
        <v>2</v>
      </c>
      <c r="B439" s="93" t="s">
        <v>1178</v>
      </c>
      <c r="C439" s="85" t="s">
        <v>1191</v>
      </c>
      <c r="D439" s="98" t="str">
        <f>IF(Table2[[#This Row],[NO. KK]]=B438,"ANGGOTA KELUARGA","KEPALA KELUARGA")</f>
        <v>ANGGOTA KELUARGA</v>
      </c>
      <c r="E439" s="94" t="s">
        <v>1192</v>
      </c>
      <c r="F439" s="83" t="s">
        <v>23</v>
      </c>
      <c r="G439" s="88" t="s">
        <v>30</v>
      </c>
      <c r="H439" s="89">
        <v>40242</v>
      </c>
      <c r="I439" s="90">
        <f t="shared" ca="1" si="108"/>
        <v>12</v>
      </c>
      <c r="J43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39" s="91" t="s">
        <v>47</v>
      </c>
      <c r="L439" s="100" t="s">
        <v>69</v>
      </c>
      <c r="M439" s="95"/>
    </row>
    <row r="440" spans="1:13">
      <c r="A440" s="256">
        <v>2</v>
      </c>
      <c r="B440" s="93" t="s">
        <v>1178</v>
      </c>
      <c r="C440" s="85" t="s">
        <v>1193</v>
      </c>
      <c r="D440" s="98" t="str">
        <f>IF(Table2[[#This Row],[NO. KK]]=B439,"ANGGOTA KELUARGA","KEPALA KELUARGA")</f>
        <v>ANGGOTA KELUARGA</v>
      </c>
      <c r="E440" s="94" t="s">
        <v>1194</v>
      </c>
      <c r="F440" s="83" t="s">
        <v>23</v>
      </c>
      <c r="G440" s="88" t="s">
        <v>30</v>
      </c>
      <c r="H440" s="89">
        <v>41124</v>
      </c>
      <c r="I440" s="90">
        <f t="shared" ca="1" si="108"/>
        <v>10</v>
      </c>
      <c r="J44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40" s="91" t="s">
        <v>47</v>
      </c>
      <c r="L440" s="100" t="s">
        <v>69</v>
      </c>
      <c r="M440" s="95"/>
    </row>
    <row r="441" spans="1:13">
      <c r="A441" s="256">
        <v>2</v>
      </c>
      <c r="B441" s="93" t="s">
        <v>1178</v>
      </c>
      <c r="C441" s="85" t="s">
        <v>1195</v>
      </c>
      <c r="D441" s="98" t="str">
        <f>IF(Table2[[#This Row],[NO. KK]]=B440,"ANGGOTA KELUARGA","KEPALA KELUARGA")</f>
        <v>ANGGOTA KELUARGA</v>
      </c>
      <c r="E441" s="94" t="s">
        <v>1196</v>
      </c>
      <c r="F441" s="83" t="s">
        <v>16</v>
      </c>
      <c r="G441" s="88" t="s">
        <v>30</v>
      </c>
      <c r="H441" s="89">
        <v>42222</v>
      </c>
      <c r="I441" s="90">
        <f t="shared" ca="1" si="108"/>
        <v>7</v>
      </c>
      <c r="J44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41" s="91" t="s">
        <v>55</v>
      </c>
      <c r="L441" s="107" t="s">
        <v>48</v>
      </c>
      <c r="M441" s="95"/>
    </row>
    <row r="442" spans="1:13">
      <c r="A442" s="256">
        <v>2</v>
      </c>
      <c r="B442" s="93" t="s">
        <v>1178</v>
      </c>
      <c r="C442" s="85" t="s">
        <v>1197</v>
      </c>
      <c r="D442" s="98" t="str">
        <f>IF(Table2[[#This Row],[NO. KK]]=B441,"ANGGOTA KELUARGA","KEPALA KELUARGA")</f>
        <v>ANGGOTA KELUARGA</v>
      </c>
      <c r="E442" s="94" t="s">
        <v>1198</v>
      </c>
      <c r="F442" s="83" t="s">
        <v>23</v>
      </c>
      <c r="G442" s="88" t="s">
        <v>30</v>
      </c>
      <c r="H442" s="89">
        <v>42779</v>
      </c>
      <c r="I442" s="90">
        <f t="shared" ca="1" si="108"/>
        <v>5</v>
      </c>
      <c r="J44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442" s="91" t="s">
        <v>55</v>
      </c>
      <c r="L442" s="107" t="s">
        <v>48</v>
      </c>
      <c r="M442" s="95"/>
    </row>
    <row r="443" spans="1:13">
      <c r="A443" s="256">
        <v>2</v>
      </c>
      <c r="B443" s="84" t="s">
        <v>1199</v>
      </c>
      <c r="C443" s="85" t="s">
        <v>1200</v>
      </c>
      <c r="D443" s="98" t="str">
        <f>IF(Table2[[#This Row],[NO. KK]]=B442,"ANGGOTA KELUARGA","KEPALA KELUARGA")</f>
        <v>KEPALA KELUARGA</v>
      </c>
      <c r="E443" s="86" t="s">
        <v>1201</v>
      </c>
      <c r="F443" s="83" t="s">
        <v>16</v>
      </c>
      <c r="G443" s="88" t="s">
        <v>30</v>
      </c>
      <c r="H443" s="89">
        <v>23692</v>
      </c>
      <c r="I443" s="90">
        <f t="shared" ca="1" si="108"/>
        <v>58</v>
      </c>
      <c r="J44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443" s="91" t="s">
        <v>31</v>
      </c>
      <c r="L443" s="91" t="s">
        <v>66</v>
      </c>
      <c r="M443" s="92" t="s">
        <v>1202</v>
      </c>
    </row>
    <row r="444" spans="1:13">
      <c r="A444" s="256">
        <v>2</v>
      </c>
      <c r="B444" s="93" t="s">
        <v>1199</v>
      </c>
      <c r="C444" s="85" t="s">
        <v>1203</v>
      </c>
      <c r="D444" s="98" t="str">
        <f>IF(Table2[[#This Row],[NO. KK]]=B443,"ANGGOTA KELUARGA","KEPALA KELUARGA")</f>
        <v>ANGGOTA KELUARGA</v>
      </c>
      <c r="E444" s="94" t="s">
        <v>1204</v>
      </c>
      <c r="F444" s="83" t="s">
        <v>23</v>
      </c>
      <c r="G444" s="88" t="s">
        <v>1099</v>
      </c>
      <c r="H444" s="89">
        <v>24920</v>
      </c>
      <c r="I444" s="90">
        <f t="shared" ca="1" si="108"/>
        <v>54</v>
      </c>
      <c r="J44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44" s="91" t="s">
        <v>18</v>
      </c>
      <c r="L444" s="106" t="s">
        <v>44</v>
      </c>
      <c r="M444" s="95"/>
    </row>
    <row r="445" spans="1:13">
      <c r="A445" s="256">
        <v>2</v>
      </c>
      <c r="B445" s="93" t="s">
        <v>1199</v>
      </c>
      <c r="C445" s="85" t="s">
        <v>1205</v>
      </c>
      <c r="D445" s="98" t="str">
        <f>IF(Table2[[#This Row],[NO. KK]]=B444,"ANGGOTA KELUARGA","KEPALA KELUARGA")</f>
        <v>ANGGOTA KELUARGA</v>
      </c>
      <c r="E445" s="94" t="s">
        <v>1206</v>
      </c>
      <c r="F445" s="83" t="s">
        <v>23</v>
      </c>
      <c r="G445" s="88" t="s">
        <v>30</v>
      </c>
      <c r="H445" s="89">
        <v>35485</v>
      </c>
      <c r="I445" s="90">
        <f t="shared" ca="1" si="108"/>
        <v>25</v>
      </c>
      <c r="J44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45" s="91" t="s">
        <v>18</v>
      </c>
      <c r="L445" s="91" t="s">
        <v>66</v>
      </c>
      <c r="M445" s="95"/>
    </row>
    <row r="446" spans="1:13">
      <c r="A446" s="256">
        <v>2</v>
      </c>
      <c r="B446" s="93" t="s">
        <v>1199</v>
      </c>
      <c r="C446" s="85" t="s">
        <v>1207</v>
      </c>
      <c r="D446" s="98" t="str">
        <f>IF(Table2[[#This Row],[NO. KK]]=B445,"ANGGOTA KELUARGA","KEPALA KELUARGA")</f>
        <v>ANGGOTA KELUARGA</v>
      </c>
      <c r="E446" s="94" t="s">
        <v>1208</v>
      </c>
      <c r="F446" s="83" t="s">
        <v>23</v>
      </c>
      <c r="G446" s="88" t="s">
        <v>30</v>
      </c>
      <c r="H446" s="89">
        <v>37587</v>
      </c>
      <c r="I446" s="90">
        <f t="shared" ca="1" si="108"/>
        <v>20</v>
      </c>
      <c r="J44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46" s="91" t="s">
        <v>31</v>
      </c>
      <c r="L446" s="100" t="s">
        <v>69</v>
      </c>
      <c r="M446" s="95"/>
    </row>
    <row r="447" spans="1:13">
      <c r="A447" s="256">
        <v>2</v>
      </c>
      <c r="B447" s="84" t="s">
        <v>1209</v>
      </c>
      <c r="C447" s="85" t="s">
        <v>1210</v>
      </c>
      <c r="D447" s="98" t="str">
        <f>IF(Table2[[#This Row],[NO. KK]]=B446,"ANGGOTA KELUARGA","KEPALA KELUARGA")</f>
        <v>KEPALA KELUARGA</v>
      </c>
      <c r="E447" s="86" t="s">
        <v>1211</v>
      </c>
      <c r="F447" s="83" t="s">
        <v>23</v>
      </c>
      <c r="G447" s="88" t="s">
        <v>30</v>
      </c>
      <c r="H447" s="89">
        <v>27275</v>
      </c>
      <c r="I447" s="90">
        <f t="shared" ca="1" si="108"/>
        <v>48</v>
      </c>
      <c r="J44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447" s="91" t="s">
        <v>18</v>
      </c>
      <c r="L447" s="90" t="s">
        <v>32</v>
      </c>
      <c r="M447" s="109" t="s">
        <v>40</v>
      </c>
    </row>
    <row r="448" spans="1:13">
      <c r="A448" s="256">
        <v>2</v>
      </c>
      <c r="B448" s="93" t="s">
        <v>1209</v>
      </c>
      <c r="C448" s="85" t="s">
        <v>1212</v>
      </c>
      <c r="D448" s="98" t="str">
        <f>IF(Table2[[#This Row],[NO. KK]]=B447,"ANGGOTA KELUARGA","KEPALA KELUARGA")</f>
        <v>ANGGOTA KELUARGA</v>
      </c>
      <c r="E448" s="94" t="s">
        <v>1213</v>
      </c>
      <c r="F448" s="83" t="s">
        <v>16</v>
      </c>
      <c r="G448" s="88" t="s">
        <v>1214</v>
      </c>
      <c r="H448" s="89">
        <v>37935</v>
      </c>
      <c r="I448" s="90">
        <f t="shared" ca="1" si="108"/>
        <v>19</v>
      </c>
      <c r="J44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48" s="91" t="s">
        <v>31</v>
      </c>
      <c r="L448" s="100" t="s">
        <v>69</v>
      </c>
      <c r="M448" s="95"/>
    </row>
    <row r="449" spans="1:13">
      <c r="A449" s="256">
        <v>2</v>
      </c>
      <c r="B449" s="84" t="s">
        <v>1215</v>
      </c>
      <c r="C449" s="85" t="s">
        <v>1216</v>
      </c>
      <c r="D449" s="98" t="str">
        <f>IF(Table2[[#This Row],[NO. KK]]=B448,"ANGGOTA KELUARGA","KEPALA KELUARGA")</f>
        <v>KEPALA KELUARGA</v>
      </c>
      <c r="E449" s="86" t="s">
        <v>1217</v>
      </c>
      <c r="F449" s="83" t="s">
        <v>16</v>
      </c>
      <c r="G449" s="88" t="s">
        <v>30</v>
      </c>
      <c r="H449" s="89">
        <v>26094</v>
      </c>
      <c r="I449" s="90">
        <f t="shared" ca="1" si="108"/>
        <v>51</v>
      </c>
      <c r="J44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49" s="91" t="s">
        <v>18</v>
      </c>
      <c r="L449" s="90" t="s">
        <v>32</v>
      </c>
      <c r="M449" s="109" t="s">
        <v>1218</v>
      </c>
    </row>
    <row r="450" spans="1:13">
      <c r="A450" s="256">
        <v>2</v>
      </c>
      <c r="B450" s="93" t="s">
        <v>1215</v>
      </c>
      <c r="C450" s="85" t="s">
        <v>1219</v>
      </c>
      <c r="D450" s="98" t="str">
        <f>IF(Table2[[#This Row],[NO. KK]]=B449,"ANGGOTA KELUARGA","KEPALA KELUARGA")</f>
        <v>ANGGOTA KELUARGA</v>
      </c>
      <c r="E450" s="94" t="s">
        <v>1220</v>
      </c>
      <c r="F450" s="83" t="s">
        <v>23</v>
      </c>
      <c r="G450" s="88" t="s">
        <v>1221</v>
      </c>
      <c r="H450" s="89">
        <v>25593</v>
      </c>
      <c r="I450" s="90">
        <f t="shared" ref="I450:I513" ca="1" si="109">ROUNDDOWN(YEARFRAC(H450,TODAY(),1),0)</f>
        <v>52</v>
      </c>
      <c r="J45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50" s="91" t="s">
        <v>18</v>
      </c>
      <c r="L450" s="91" t="s">
        <v>39</v>
      </c>
      <c r="M450" s="95"/>
    </row>
    <row r="451" spans="1:13">
      <c r="A451" s="256">
        <v>2</v>
      </c>
      <c r="B451" s="93" t="s">
        <v>1215</v>
      </c>
      <c r="C451" s="85" t="s">
        <v>1222</v>
      </c>
      <c r="D451" s="98" t="str">
        <f>IF(Table2[[#This Row],[NO. KK]]=B450,"ANGGOTA KELUARGA","KEPALA KELUARGA")</f>
        <v>ANGGOTA KELUARGA</v>
      </c>
      <c r="E451" s="94" t="s">
        <v>1223</v>
      </c>
      <c r="F451" s="83" t="s">
        <v>16</v>
      </c>
      <c r="G451" s="88" t="s">
        <v>98</v>
      </c>
      <c r="H451" s="89">
        <v>38491</v>
      </c>
      <c r="I451" s="90">
        <f t="shared" ca="1" si="109"/>
        <v>17</v>
      </c>
      <c r="J45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51" s="91" t="s">
        <v>31</v>
      </c>
      <c r="L451" s="100" t="s">
        <v>69</v>
      </c>
      <c r="M451" s="95"/>
    </row>
    <row r="452" spans="1:13">
      <c r="A452" s="256">
        <v>2</v>
      </c>
      <c r="B452" s="93" t="s">
        <v>1215</v>
      </c>
      <c r="C452" s="85" t="s">
        <v>1224</v>
      </c>
      <c r="D452" s="98" t="str">
        <f>IF(Table2[[#This Row],[NO. KK]]=B451,"ANGGOTA KELUARGA","KEPALA KELUARGA")</f>
        <v>ANGGOTA KELUARGA</v>
      </c>
      <c r="E452" s="94" t="s">
        <v>1225</v>
      </c>
      <c r="F452" s="83" t="s">
        <v>16</v>
      </c>
      <c r="G452" s="88" t="s">
        <v>98</v>
      </c>
      <c r="H452" s="89">
        <v>38982</v>
      </c>
      <c r="I452" s="90">
        <f t="shared" ca="1" si="109"/>
        <v>16</v>
      </c>
      <c r="J45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52" s="91" t="s">
        <v>31</v>
      </c>
      <c r="L452" s="100" t="s">
        <v>69</v>
      </c>
      <c r="M452" s="95"/>
    </row>
    <row r="453" spans="1:13">
      <c r="A453" s="256">
        <v>2</v>
      </c>
      <c r="B453" s="84" t="s">
        <v>1226</v>
      </c>
      <c r="C453" s="85" t="s">
        <v>1227</v>
      </c>
      <c r="D453" s="98" t="str">
        <f>IF(Table2[[#This Row],[NO. KK]]=B452,"ANGGOTA KELUARGA","KEPALA KELUARGA")</f>
        <v>KEPALA KELUARGA</v>
      </c>
      <c r="E453" s="86" t="s">
        <v>1228</v>
      </c>
      <c r="F453" s="83" t="s">
        <v>23</v>
      </c>
      <c r="G453" s="88" t="s">
        <v>682</v>
      </c>
      <c r="H453" s="89">
        <v>24459</v>
      </c>
      <c r="I453" s="90">
        <f t="shared" ca="1" si="109"/>
        <v>56</v>
      </c>
      <c r="J45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453" s="91" t="s">
        <v>72</v>
      </c>
      <c r="L453" s="91" t="s">
        <v>39</v>
      </c>
      <c r="M453" s="109" t="s">
        <v>40</v>
      </c>
    </row>
    <row r="454" spans="1:13">
      <c r="A454" s="256">
        <v>2</v>
      </c>
      <c r="B454" s="93" t="s">
        <v>1226</v>
      </c>
      <c r="C454" s="85" t="s">
        <v>1229</v>
      </c>
      <c r="D454" s="98" t="str">
        <f>IF(Table2[[#This Row],[NO. KK]]=B453,"ANGGOTA KELUARGA","KEPALA KELUARGA")</f>
        <v>ANGGOTA KELUARGA</v>
      </c>
      <c r="E454" s="94" t="s">
        <v>1230</v>
      </c>
      <c r="F454" s="83" t="s">
        <v>16</v>
      </c>
      <c r="G454" s="88" t="s">
        <v>30</v>
      </c>
      <c r="H454" s="89">
        <v>37538</v>
      </c>
      <c r="I454" s="90">
        <f t="shared" ca="1" si="109"/>
        <v>20</v>
      </c>
      <c r="J45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54" s="91" t="s">
        <v>31</v>
      </c>
      <c r="L454" s="100" t="s">
        <v>69</v>
      </c>
      <c r="M454" s="95"/>
    </row>
    <row r="455" spans="1:13">
      <c r="A455" s="256">
        <v>2</v>
      </c>
      <c r="B455" s="93" t="s">
        <v>1226</v>
      </c>
      <c r="C455" s="85" t="s">
        <v>1231</v>
      </c>
      <c r="D455" s="98" t="str">
        <f>IF(Table2[[#This Row],[NO. KK]]=B454,"ANGGOTA KELUARGA","KEPALA KELUARGA")</f>
        <v>ANGGOTA KELUARGA</v>
      </c>
      <c r="E455" s="94" t="s">
        <v>1232</v>
      </c>
      <c r="F455" s="83" t="s">
        <v>23</v>
      </c>
      <c r="G455" s="88" t="s">
        <v>30</v>
      </c>
      <c r="H455" s="89">
        <v>38083</v>
      </c>
      <c r="I455" s="90">
        <f t="shared" ca="1" si="109"/>
        <v>18</v>
      </c>
      <c r="J45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55" s="91" t="s">
        <v>31</v>
      </c>
      <c r="L455" s="100" t="s">
        <v>69</v>
      </c>
      <c r="M455" s="95"/>
    </row>
    <row r="456" spans="1:13">
      <c r="A456" s="256">
        <v>2</v>
      </c>
      <c r="B456" s="84" t="s">
        <v>1233</v>
      </c>
      <c r="C456" s="85" t="s">
        <v>1234</v>
      </c>
      <c r="D456" s="98" t="str">
        <f>IF(Table2[[#This Row],[NO. KK]]=B455,"ANGGOTA KELUARGA","KEPALA KELUARGA")</f>
        <v>KEPALA KELUARGA</v>
      </c>
      <c r="E456" s="86" t="s">
        <v>1235</v>
      </c>
      <c r="F456" s="83" t="s">
        <v>16</v>
      </c>
      <c r="G456" s="88" t="s">
        <v>30</v>
      </c>
      <c r="H456" s="89">
        <v>18916</v>
      </c>
      <c r="I456" s="90">
        <f t="shared" ca="1" si="109"/>
        <v>71</v>
      </c>
      <c r="J45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456" s="91" t="s">
        <v>31</v>
      </c>
      <c r="L456" s="90" t="s">
        <v>32</v>
      </c>
      <c r="M456" s="92" t="s">
        <v>1236</v>
      </c>
    </row>
    <row r="457" spans="1:13">
      <c r="A457" s="256">
        <v>2</v>
      </c>
      <c r="B457" s="93" t="s">
        <v>1233</v>
      </c>
      <c r="C457" s="85" t="s">
        <v>1237</v>
      </c>
      <c r="D457" s="98" t="str">
        <f>IF(Table2[[#This Row],[NO. KK]]=B456,"ANGGOTA KELUARGA","KEPALA KELUARGA")</f>
        <v>ANGGOTA KELUARGA</v>
      </c>
      <c r="E457" s="94" t="s">
        <v>1238</v>
      </c>
      <c r="F457" s="83" t="s">
        <v>23</v>
      </c>
      <c r="G457" s="88" t="s">
        <v>266</v>
      </c>
      <c r="H457" s="89">
        <v>20962</v>
      </c>
      <c r="I457" s="90">
        <f t="shared" ca="1" si="109"/>
        <v>65</v>
      </c>
      <c r="J45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457" s="91" t="s">
        <v>18</v>
      </c>
      <c r="L457" s="90" t="s">
        <v>32</v>
      </c>
      <c r="M457" s="95"/>
    </row>
    <row r="458" spans="1:13">
      <c r="A458" s="256">
        <v>2</v>
      </c>
      <c r="B458" s="93" t="s">
        <v>1233</v>
      </c>
      <c r="C458" s="85" t="s">
        <v>1239</v>
      </c>
      <c r="D458" s="98" t="str">
        <f>IF(Table2[[#This Row],[NO. KK]]=B457,"ANGGOTA KELUARGA","KEPALA KELUARGA")</f>
        <v>ANGGOTA KELUARGA</v>
      </c>
      <c r="E458" s="94" t="s">
        <v>1240</v>
      </c>
      <c r="F458" s="83" t="s">
        <v>16</v>
      </c>
      <c r="G458" s="88" t="s">
        <v>30</v>
      </c>
      <c r="H458" s="89">
        <v>29287</v>
      </c>
      <c r="I458" s="90">
        <f t="shared" ca="1" si="109"/>
        <v>42</v>
      </c>
      <c r="J45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458" s="91" t="s">
        <v>18</v>
      </c>
      <c r="L458" s="91" t="s">
        <v>1241</v>
      </c>
      <c r="M458" s="95"/>
    </row>
    <row r="459" spans="1:13">
      <c r="A459" s="256">
        <v>2</v>
      </c>
      <c r="B459" s="93" t="s">
        <v>1233</v>
      </c>
      <c r="C459" s="85" t="s">
        <v>1242</v>
      </c>
      <c r="D459" s="98" t="str">
        <f>IF(Table2[[#This Row],[NO. KK]]=B458,"ANGGOTA KELUARGA","KEPALA KELUARGA")</f>
        <v>ANGGOTA KELUARGA</v>
      </c>
      <c r="E459" s="94" t="s">
        <v>1243</v>
      </c>
      <c r="F459" s="83" t="s">
        <v>16</v>
      </c>
      <c r="G459" s="88" t="s">
        <v>30</v>
      </c>
      <c r="H459" s="89">
        <v>29901</v>
      </c>
      <c r="I459" s="90">
        <f t="shared" ca="1" si="109"/>
        <v>41</v>
      </c>
      <c r="J45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459" s="91" t="s">
        <v>18</v>
      </c>
      <c r="L459" s="91" t="s">
        <v>1241</v>
      </c>
      <c r="M459" s="95"/>
    </row>
    <row r="460" spans="1:13">
      <c r="A460" s="256">
        <v>2</v>
      </c>
      <c r="B460" s="93" t="s">
        <v>1233</v>
      </c>
      <c r="C460" s="85" t="s">
        <v>1244</v>
      </c>
      <c r="D460" s="98" t="str">
        <f>IF(Table2[[#This Row],[NO. KK]]=B459,"ANGGOTA KELUARGA","KEPALA KELUARGA")</f>
        <v>ANGGOTA KELUARGA</v>
      </c>
      <c r="E460" s="94" t="s">
        <v>1245</v>
      </c>
      <c r="F460" s="83" t="s">
        <v>16</v>
      </c>
      <c r="G460" s="88" t="s">
        <v>30</v>
      </c>
      <c r="H460" s="89">
        <v>30471</v>
      </c>
      <c r="I460" s="90">
        <f t="shared" ca="1" si="109"/>
        <v>39</v>
      </c>
      <c r="J46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60" s="91" t="s">
        <v>18</v>
      </c>
      <c r="L460" s="91" t="s">
        <v>1241</v>
      </c>
      <c r="M460" s="95"/>
    </row>
    <row r="461" spans="1:13">
      <c r="A461" s="256">
        <v>2</v>
      </c>
      <c r="B461" s="93" t="s">
        <v>1233</v>
      </c>
      <c r="C461" s="85" t="s">
        <v>1246</v>
      </c>
      <c r="D461" s="98" t="str">
        <f>IF(Table2[[#This Row],[NO. KK]]=B460,"ANGGOTA KELUARGA","KEPALA KELUARGA")</f>
        <v>ANGGOTA KELUARGA</v>
      </c>
      <c r="E461" s="94" t="s">
        <v>1247</v>
      </c>
      <c r="F461" s="83" t="s">
        <v>16</v>
      </c>
      <c r="G461" s="88" t="s">
        <v>30</v>
      </c>
      <c r="H461" s="89">
        <v>31530</v>
      </c>
      <c r="I461" s="90">
        <f t="shared" ca="1" si="109"/>
        <v>36</v>
      </c>
      <c r="J46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61" s="91" t="s">
        <v>18</v>
      </c>
      <c r="L461" s="91" t="s">
        <v>1241</v>
      </c>
      <c r="M461" s="95"/>
    </row>
    <row r="462" spans="1:13">
      <c r="A462" s="256">
        <v>2</v>
      </c>
      <c r="B462" s="93" t="s">
        <v>1233</v>
      </c>
      <c r="C462" s="85" t="s">
        <v>1248</v>
      </c>
      <c r="D462" s="98" t="str">
        <f>IF(Table2[[#This Row],[NO. KK]]=B461,"ANGGOTA KELUARGA","KEPALA KELUARGA")</f>
        <v>ANGGOTA KELUARGA</v>
      </c>
      <c r="E462" s="94" t="s">
        <v>1249</v>
      </c>
      <c r="F462" s="83" t="s">
        <v>16</v>
      </c>
      <c r="G462" s="88" t="s">
        <v>30</v>
      </c>
      <c r="H462" s="89">
        <v>34283</v>
      </c>
      <c r="I462" s="90">
        <f t="shared" ca="1" si="109"/>
        <v>29</v>
      </c>
      <c r="J46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62" s="91" t="s">
        <v>38</v>
      </c>
      <c r="L462" s="91" t="s">
        <v>66</v>
      </c>
      <c r="M462" s="95"/>
    </row>
    <row r="463" spans="1:13">
      <c r="A463" s="256">
        <v>2</v>
      </c>
      <c r="B463" s="93" t="s">
        <v>1233</v>
      </c>
      <c r="C463" s="85" t="s">
        <v>1250</v>
      </c>
      <c r="D463" s="98" t="str">
        <f>IF(Table2[[#This Row],[NO. KK]]=B462,"ANGGOTA KELUARGA","KEPALA KELUARGA")</f>
        <v>ANGGOTA KELUARGA</v>
      </c>
      <c r="E463" s="94" t="s">
        <v>1251</v>
      </c>
      <c r="F463" s="83" t="s">
        <v>16</v>
      </c>
      <c r="G463" s="88" t="s">
        <v>30</v>
      </c>
      <c r="H463" s="89">
        <v>34978</v>
      </c>
      <c r="I463" s="90">
        <f t="shared" ca="1" si="109"/>
        <v>27</v>
      </c>
      <c r="J46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63" s="91" t="s">
        <v>38</v>
      </c>
      <c r="L463" s="91" t="s">
        <v>66</v>
      </c>
      <c r="M463" s="95"/>
    </row>
    <row r="464" spans="1:13">
      <c r="A464" s="256">
        <v>2</v>
      </c>
      <c r="B464" s="84" t="s">
        <v>1252</v>
      </c>
      <c r="C464" s="85" t="s">
        <v>1253</v>
      </c>
      <c r="D464" s="98" t="str">
        <f>IF(Table2[[#This Row],[NO. KK]]=B463,"ANGGOTA KELUARGA","KEPALA KELUARGA")</f>
        <v>KEPALA KELUARGA</v>
      </c>
      <c r="E464" s="86" t="s">
        <v>1254</v>
      </c>
      <c r="F464" s="83" t="s">
        <v>16</v>
      </c>
      <c r="G464" s="88" t="s">
        <v>30</v>
      </c>
      <c r="H464" s="89">
        <v>29719</v>
      </c>
      <c r="I464" s="90">
        <f t="shared" ca="1" si="109"/>
        <v>41</v>
      </c>
      <c r="J46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464" s="91" t="s">
        <v>18</v>
      </c>
      <c r="L464" s="91" t="s">
        <v>39</v>
      </c>
      <c r="M464" s="109" t="s">
        <v>40</v>
      </c>
    </row>
    <row r="465" spans="1:13">
      <c r="A465" s="256">
        <v>2</v>
      </c>
      <c r="B465" s="93" t="s">
        <v>1252</v>
      </c>
      <c r="C465" s="85" t="s">
        <v>1255</v>
      </c>
      <c r="D465" s="98" t="str">
        <f>IF(Table2[[#This Row],[NO. KK]]=B464,"ANGGOTA KELUARGA","KEPALA KELUARGA")</f>
        <v>ANGGOTA KELUARGA</v>
      </c>
      <c r="E465" s="94" t="s">
        <v>1256</v>
      </c>
      <c r="F465" s="83" t="s">
        <v>23</v>
      </c>
      <c r="G465" s="88" t="s">
        <v>98</v>
      </c>
      <c r="H465" s="89">
        <v>30344</v>
      </c>
      <c r="I465" s="90">
        <f t="shared" ca="1" si="109"/>
        <v>39</v>
      </c>
      <c r="J46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65" s="91" t="s">
        <v>38</v>
      </c>
      <c r="L465" s="91" t="s">
        <v>39</v>
      </c>
      <c r="M465" s="95"/>
    </row>
    <row r="466" spans="1:13">
      <c r="A466" s="256">
        <v>2</v>
      </c>
      <c r="B466" s="93" t="s">
        <v>1252</v>
      </c>
      <c r="C466" s="113" t="s">
        <v>1257</v>
      </c>
      <c r="D466" s="89" t="str">
        <f>IF(Table2[[#This Row],[NO. KK]]=B465,"ANGGOTA KELUARGA","KEPALA KELUARGA")</f>
        <v>ANGGOTA KELUARGA</v>
      </c>
      <c r="E466" s="94" t="s">
        <v>1258</v>
      </c>
      <c r="F466" s="83" t="s">
        <v>16</v>
      </c>
      <c r="G466" s="88" t="s">
        <v>98</v>
      </c>
      <c r="H466" s="89">
        <v>44596</v>
      </c>
      <c r="I466" s="90">
        <f t="shared" ca="1" si="109"/>
        <v>0</v>
      </c>
      <c r="J46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466" s="91" t="s">
        <v>55</v>
      </c>
      <c r="L466" s="91" t="s">
        <v>48</v>
      </c>
      <c r="M466" s="95"/>
    </row>
    <row r="467" spans="1:13">
      <c r="A467" s="256">
        <v>2</v>
      </c>
      <c r="B467" s="84" t="s">
        <v>1259</v>
      </c>
      <c r="C467" s="85" t="s">
        <v>1260</v>
      </c>
      <c r="D467" s="98" t="str">
        <f>IF(Table2[[#This Row],[NO. KK]]=B466,"ANGGOTA KELUARGA","KEPALA KELUARGA")</f>
        <v>KEPALA KELUARGA</v>
      </c>
      <c r="E467" s="86" t="s">
        <v>1261</v>
      </c>
      <c r="F467" s="83" t="s">
        <v>16</v>
      </c>
      <c r="G467" s="88" t="s">
        <v>1262</v>
      </c>
      <c r="H467" s="89">
        <v>25995</v>
      </c>
      <c r="I467" s="90">
        <f t="shared" ca="1" si="109"/>
        <v>51</v>
      </c>
      <c r="J46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67" s="91" t="s">
        <v>18</v>
      </c>
      <c r="L467" s="91" t="s">
        <v>39</v>
      </c>
      <c r="M467" s="92" t="s">
        <v>1263</v>
      </c>
    </row>
    <row r="468" spans="1:13">
      <c r="A468" s="256">
        <v>2</v>
      </c>
      <c r="B468" s="93" t="s">
        <v>1259</v>
      </c>
      <c r="C468" s="85" t="s">
        <v>1264</v>
      </c>
      <c r="D468" s="98" t="str">
        <f>IF(Table2[[#This Row],[NO. KK]]=B467,"ANGGOTA KELUARGA","KEPALA KELUARGA")</f>
        <v>ANGGOTA KELUARGA</v>
      </c>
      <c r="E468" s="94" t="s">
        <v>1265</v>
      </c>
      <c r="F468" s="83" t="s">
        <v>23</v>
      </c>
      <c r="G468" s="88" t="s">
        <v>1266</v>
      </c>
      <c r="H468" s="89">
        <v>27975</v>
      </c>
      <c r="I468" s="90">
        <f t="shared" ca="1" si="109"/>
        <v>46</v>
      </c>
      <c r="J46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468" s="91" t="s">
        <v>18</v>
      </c>
      <c r="L468" s="91" t="s">
        <v>39</v>
      </c>
      <c r="M468" s="95"/>
    </row>
    <row r="469" spans="1:13">
      <c r="A469" s="256">
        <v>2</v>
      </c>
      <c r="B469" s="93" t="s">
        <v>1259</v>
      </c>
      <c r="C469" s="85" t="s">
        <v>1267</v>
      </c>
      <c r="D469" s="98" t="str">
        <f>IF(Table2[[#This Row],[NO. KK]]=B468,"ANGGOTA KELUARGA","KEPALA KELUARGA")</f>
        <v>ANGGOTA KELUARGA</v>
      </c>
      <c r="E469" s="94" t="s">
        <v>1268</v>
      </c>
      <c r="F469" s="83" t="s">
        <v>16</v>
      </c>
      <c r="G469" s="88" t="s">
        <v>65</v>
      </c>
      <c r="H469" s="89">
        <v>35836</v>
      </c>
      <c r="I469" s="90">
        <f t="shared" ca="1" si="109"/>
        <v>24</v>
      </c>
      <c r="J46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69" s="91" t="s">
        <v>18</v>
      </c>
      <c r="L469" s="91" t="s">
        <v>66</v>
      </c>
      <c r="M469" s="95"/>
    </row>
    <row r="470" spans="1:13">
      <c r="A470" s="256">
        <v>2</v>
      </c>
      <c r="B470" s="93" t="s">
        <v>1259</v>
      </c>
      <c r="C470" s="85" t="s">
        <v>1269</v>
      </c>
      <c r="D470" s="98" t="str">
        <f>IF(Table2[[#This Row],[NO. KK]]=B469,"ANGGOTA KELUARGA","KEPALA KELUARGA")</f>
        <v>ANGGOTA KELUARGA</v>
      </c>
      <c r="E470" s="94" t="s">
        <v>1270</v>
      </c>
      <c r="F470" s="83" t="s">
        <v>23</v>
      </c>
      <c r="G470" s="88" t="s">
        <v>51</v>
      </c>
      <c r="H470" s="89">
        <v>37086</v>
      </c>
      <c r="I470" s="90">
        <f t="shared" ca="1" si="109"/>
        <v>21</v>
      </c>
      <c r="J47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70" s="91" t="s">
        <v>18</v>
      </c>
      <c r="L470" s="107" t="s">
        <v>66</v>
      </c>
      <c r="M470" s="95"/>
    </row>
    <row r="471" spans="1:13">
      <c r="A471" s="256">
        <v>2</v>
      </c>
      <c r="B471" s="93" t="s">
        <v>1259</v>
      </c>
      <c r="C471" s="85" t="s">
        <v>1271</v>
      </c>
      <c r="D471" s="98" t="str">
        <f>IF(Table2[[#This Row],[NO. KK]]=B470,"ANGGOTA KELUARGA","KEPALA KELUARGA")</f>
        <v>ANGGOTA KELUARGA</v>
      </c>
      <c r="E471" s="94" t="s">
        <v>1272</v>
      </c>
      <c r="F471" s="83" t="s">
        <v>23</v>
      </c>
      <c r="G471" s="88" t="s">
        <v>51</v>
      </c>
      <c r="H471" s="89">
        <v>38828</v>
      </c>
      <c r="I471" s="90">
        <f t="shared" ca="1" si="109"/>
        <v>16</v>
      </c>
      <c r="J47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71" s="91" t="s">
        <v>31</v>
      </c>
      <c r="L471" s="100" t="s">
        <v>69</v>
      </c>
      <c r="M471" s="95"/>
    </row>
    <row r="472" spans="1:13">
      <c r="A472" s="256">
        <v>2</v>
      </c>
      <c r="B472" s="84" t="s">
        <v>1273</v>
      </c>
      <c r="C472" s="85" t="s">
        <v>1274</v>
      </c>
      <c r="D472" s="98" t="str">
        <f>IF(Table2[[#This Row],[NO. KK]]=B471,"ANGGOTA KELUARGA","KEPALA KELUARGA")</f>
        <v>KEPALA KELUARGA</v>
      </c>
      <c r="E472" s="86" t="s">
        <v>1275</v>
      </c>
      <c r="F472" s="83" t="s">
        <v>16</v>
      </c>
      <c r="G472" s="88" t="s">
        <v>98</v>
      </c>
      <c r="H472" s="89">
        <v>30555</v>
      </c>
      <c r="I472" s="90">
        <f t="shared" ca="1" si="109"/>
        <v>39</v>
      </c>
      <c r="J47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72" s="91" t="s">
        <v>18</v>
      </c>
      <c r="L472" s="91" t="s">
        <v>39</v>
      </c>
      <c r="M472" s="92" t="s">
        <v>1276</v>
      </c>
    </row>
    <row r="473" spans="1:13">
      <c r="A473" s="256">
        <v>2</v>
      </c>
      <c r="B473" s="93" t="s">
        <v>1273</v>
      </c>
      <c r="C473" s="85" t="s">
        <v>1277</v>
      </c>
      <c r="D473" s="98" t="str">
        <f>IF(Table2[[#This Row],[NO. KK]]=B472,"ANGGOTA KELUARGA","KEPALA KELUARGA")</f>
        <v>ANGGOTA KELUARGA</v>
      </c>
      <c r="E473" s="94" t="s">
        <v>1278</v>
      </c>
      <c r="F473" s="83" t="s">
        <v>23</v>
      </c>
      <c r="G473" s="88" t="s">
        <v>51</v>
      </c>
      <c r="H473" s="89">
        <v>29972</v>
      </c>
      <c r="I473" s="90">
        <f t="shared" ca="1" si="109"/>
        <v>40</v>
      </c>
      <c r="J47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473" s="91" t="s">
        <v>18</v>
      </c>
      <c r="L473" s="91" t="s">
        <v>39</v>
      </c>
      <c r="M473" s="95"/>
    </row>
    <row r="474" spans="1:13">
      <c r="A474" s="256">
        <v>2</v>
      </c>
      <c r="B474" s="93" t="s">
        <v>1273</v>
      </c>
      <c r="C474" s="85" t="s">
        <v>1279</v>
      </c>
      <c r="D474" s="98" t="str">
        <f>IF(Table2[[#This Row],[NO. KK]]=B473,"ANGGOTA KELUARGA","KEPALA KELUARGA")</f>
        <v>ANGGOTA KELUARGA</v>
      </c>
      <c r="E474" s="94" t="s">
        <v>1280</v>
      </c>
      <c r="F474" s="83" t="s">
        <v>16</v>
      </c>
      <c r="G474" s="88" t="s">
        <v>30</v>
      </c>
      <c r="H474" s="89">
        <v>37969</v>
      </c>
      <c r="I474" s="90">
        <f t="shared" ca="1" si="109"/>
        <v>19</v>
      </c>
      <c r="J47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74" s="91" t="s">
        <v>31</v>
      </c>
      <c r="L474" s="100" t="s">
        <v>69</v>
      </c>
      <c r="M474" s="95"/>
    </row>
    <row r="475" spans="1:13">
      <c r="A475" s="256">
        <v>2</v>
      </c>
      <c r="B475" s="93" t="s">
        <v>1273</v>
      </c>
      <c r="C475" s="85" t="s">
        <v>1281</v>
      </c>
      <c r="D475" s="98" t="str">
        <f>IF(Table2[[#This Row],[NO. KK]]=B474,"ANGGOTA KELUARGA","KEPALA KELUARGA")</f>
        <v>ANGGOTA KELUARGA</v>
      </c>
      <c r="E475" s="94" t="s">
        <v>1282</v>
      </c>
      <c r="F475" s="83" t="s">
        <v>16</v>
      </c>
      <c r="G475" s="88" t="s">
        <v>30</v>
      </c>
      <c r="H475" s="89">
        <v>39137</v>
      </c>
      <c r="I475" s="90">
        <f t="shared" ca="1" si="109"/>
        <v>15</v>
      </c>
      <c r="J47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75" s="91" t="s">
        <v>31</v>
      </c>
      <c r="L475" s="100" t="s">
        <v>69</v>
      </c>
      <c r="M475" s="95"/>
    </row>
    <row r="476" spans="1:13">
      <c r="A476" s="256">
        <v>2</v>
      </c>
      <c r="B476" s="93" t="s">
        <v>1273</v>
      </c>
      <c r="C476" s="85" t="s">
        <v>1283</v>
      </c>
      <c r="D476" s="98" t="str">
        <f>IF(Table2[[#This Row],[NO. KK]]=B475,"ANGGOTA KELUARGA","KEPALA KELUARGA")</f>
        <v>ANGGOTA KELUARGA</v>
      </c>
      <c r="E476" s="94" t="s">
        <v>1284</v>
      </c>
      <c r="F476" s="83" t="s">
        <v>23</v>
      </c>
      <c r="G476" s="88" t="s">
        <v>30</v>
      </c>
      <c r="H476" s="89">
        <v>40076</v>
      </c>
      <c r="I476" s="90">
        <f t="shared" ca="1" si="109"/>
        <v>13</v>
      </c>
      <c r="J47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76" s="91" t="s">
        <v>47</v>
      </c>
      <c r="L476" s="100" t="s">
        <v>69</v>
      </c>
      <c r="M476" s="95"/>
    </row>
    <row r="477" spans="1:13">
      <c r="A477" s="256">
        <v>2</v>
      </c>
      <c r="B477" s="93" t="s">
        <v>1273</v>
      </c>
      <c r="C477" s="85" t="s">
        <v>1285</v>
      </c>
      <c r="D477" s="98" t="str">
        <f>IF(Table2[[#This Row],[NO. KK]]=B476,"ANGGOTA KELUARGA","KEPALA KELUARGA")</f>
        <v>ANGGOTA KELUARGA</v>
      </c>
      <c r="E477" s="94" t="s">
        <v>1286</v>
      </c>
      <c r="F477" s="83" t="s">
        <v>16</v>
      </c>
      <c r="G477" s="88" t="s">
        <v>98</v>
      </c>
      <c r="H477" s="89">
        <v>44029</v>
      </c>
      <c r="I477" s="90">
        <f t="shared" ca="1" si="109"/>
        <v>2</v>
      </c>
      <c r="J47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477" s="91" t="s">
        <v>55</v>
      </c>
      <c r="L477" s="107" t="s">
        <v>48</v>
      </c>
      <c r="M477" s="95"/>
    </row>
    <row r="478" spans="1:13">
      <c r="A478" s="256">
        <v>2</v>
      </c>
      <c r="B478" s="84" t="s">
        <v>1287</v>
      </c>
      <c r="C478" s="85" t="s">
        <v>1288</v>
      </c>
      <c r="D478" s="98" t="str">
        <f>IF(Table2[[#This Row],[NO. KK]]=B477,"ANGGOTA KELUARGA","KEPALA KELUARGA")</f>
        <v>KEPALA KELUARGA</v>
      </c>
      <c r="E478" s="86" t="s">
        <v>1289</v>
      </c>
      <c r="F478" s="83" t="s">
        <v>16</v>
      </c>
      <c r="G478" s="88" t="s">
        <v>30</v>
      </c>
      <c r="H478" s="89">
        <v>26017</v>
      </c>
      <c r="I478" s="90">
        <f t="shared" ca="1" si="109"/>
        <v>51</v>
      </c>
      <c r="J47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78" s="91" t="s">
        <v>18</v>
      </c>
      <c r="L478" s="91" t="s">
        <v>39</v>
      </c>
      <c r="M478" s="92" t="s">
        <v>1290</v>
      </c>
    </row>
    <row r="479" spans="1:13">
      <c r="A479" s="256">
        <v>2</v>
      </c>
      <c r="B479" s="93" t="s">
        <v>1287</v>
      </c>
      <c r="C479" s="85" t="s">
        <v>1291</v>
      </c>
      <c r="D479" s="98" t="str">
        <f>IF(Table2[[#This Row],[NO. KK]]=B478,"ANGGOTA KELUARGA","KEPALA KELUARGA")</f>
        <v>ANGGOTA KELUARGA</v>
      </c>
      <c r="E479" s="94" t="s">
        <v>1292</v>
      </c>
      <c r="F479" s="83" t="s">
        <v>23</v>
      </c>
      <c r="G479" s="88" t="s">
        <v>876</v>
      </c>
      <c r="H479" s="89">
        <v>26898</v>
      </c>
      <c r="I479" s="90">
        <f t="shared" ca="1" si="109"/>
        <v>49</v>
      </c>
      <c r="J47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479" s="91" t="s">
        <v>18</v>
      </c>
      <c r="L479" s="106" t="s">
        <v>44</v>
      </c>
      <c r="M479" s="95"/>
    </row>
    <row r="480" spans="1:13">
      <c r="A480" s="256">
        <v>2</v>
      </c>
      <c r="B480" s="93" t="s">
        <v>1287</v>
      </c>
      <c r="C480" s="85" t="s">
        <v>1293</v>
      </c>
      <c r="D480" s="98" t="str">
        <f>IF(Table2[[#This Row],[NO. KK]]=B479,"ANGGOTA KELUARGA","KEPALA KELUARGA")</f>
        <v>ANGGOTA KELUARGA</v>
      </c>
      <c r="E480" s="94" t="s">
        <v>1294</v>
      </c>
      <c r="F480" s="83" t="s">
        <v>23</v>
      </c>
      <c r="G480" s="88" t="s">
        <v>30</v>
      </c>
      <c r="H480" s="89">
        <v>37654</v>
      </c>
      <c r="I480" s="90">
        <f t="shared" ca="1" si="109"/>
        <v>19</v>
      </c>
      <c r="J48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80" s="91" t="s">
        <v>31</v>
      </c>
      <c r="L480" s="100" t="s">
        <v>69</v>
      </c>
      <c r="M480" s="95"/>
    </row>
    <row r="481" spans="1:13">
      <c r="A481" s="256">
        <v>2</v>
      </c>
      <c r="B481" s="93" t="s">
        <v>1287</v>
      </c>
      <c r="C481" s="85" t="s">
        <v>1295</v>
      </c>
      <c r="D481" s="98" t="str">
        <f>IF(Table2[[#This Row],[NO. KK]]=B480,"ANGGOTA KELUARGA","KEPALA KELUARGA")</f>
        <v>ANGGOTA KELUARGA</v>
      </c>
      <c r="E481" s="94" t="s">
        <v>1296</v>
      </c>
      <c r="F481" s="83" t="s">
        <v>16</v>
      </c>
      <c r="G481" s="88" t="s">
        <v>98</v>
      </c>
      <c r="H481" s="89">
        <v>38197</v>
      </c>
      <c r="I481" s="90">
        <f t="shared" ca="1" si="109"/>
        <v>18</v>
      </c>
      <c r="J48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81" s="91" t="s">
        <v>31</v>
      </c>
      <c r="L481" s="100" t="s">
        <v>69</v>
      </c>
      <c r="M481" s="95"/>
    </row>
    <row r="482" spans="1:13">
      <c r="A482" s="256">
        <v>2</v>
      </c>
      <c r="B482" s="93" t="s">
        <v>1287</v>
      </c>
      <c r="C482" s="85" t="s">
        <v>1297</v>
      </c>
      <c r="D482" s="98" t="str">
        <f>IF(Table2[[#This Row],[NO. KK]]=B481,"ANGGOTA KELUARGA","KEPALA KELUARGA")</f>
        <v>ANGGOTA KELUARGA</v>
      </c>
      <c r="E482" s="94" t="s">
        <v>1298</v>
      </c>
      <c r="F482" s="83" t="s">
        <v>16</v>
      </c>
      <c r="G482" s="88" t="s">
        <v>30</v>
      </c>
      <c r="H482" s="89">
        <v>40995</v>
      </c>
      <c r="I482" s="90">
        <f t="shared" ca="1" si="109"/>
        <v>10</v>
      </c>
      <c r="J48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82" s="91" t="s">
        <v>47</v>
      </c>
      <c r="L482" s="100" t="s">
        <v>69</v>
      </c>
      <c r="M482" s="95"/>
    </row>
    <row r="483" spans="1:13">
      <c r="A483" s="256">
        <v>2</v>
      </c>
      <c r="B483" s="84" t="s">
        <v>1299</v>
      </c>
      <c r="C483" s="85" t="s">
        <v>1300</v>
      </c>
      <c r="D483" s="98" t="str">
        <f>IF(Table2[[#This Row],[NO. KK]]=B482,"ANGGOTA KELUARGA","KEPALA KELUARGA")</f>
        <v>KEPALA KELUARGA</v>
      </c>
      <c r="E483" s="86" t="s">
        <v>1301</v>
      </c>
      <c r="F483" s="83" t="s">
        <v>23</v>
      </c>
      <c r="G483" s="88" t="s">
        <v>1302</v>
      </c>
      <c r="H483" s="89">
        <v>25110</v>
      </c>
      <c r="I483" s="90">
        <f t="shared" ca="1" si="109"/>
        <v>54</v>
      </c>
      <c r="J48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83" s="91" t="s">
        <v>18</v>
      </c>
      <c r="L483" s="91" t="s">
        <v>39</v>
      </c>
      <c r="M483" s="92" t="s">
        <v>1303</v>
      </c>
    </row>
    <row r="484" spans="1:13">
      <c r="A484" s="256">
        <v>2</v>
      </c>
      <c r="B484" s="93" t="s">
        <v>1299</v>
      </c>
      <c r="C484" s="85" t="s">
        <v>1304</v>
      </c>
      <c r="D484" s="98" t="str">
        <f>IF(Table2[[#This Row],[NO. KK]]=B483,"ANGGOTA KELUARGA","KEPALA KELUARGA")</f>
        <v>ANGGOTA KELUARGA</v>
      </c>
      <c r="E484" s="94" t="s">
        <v>1305</v>
      </c>
      <c r="F484" s="83" t="s">
        <v>16</v>
      </c>
      <c r="G484" s="88" t="s">
        <v>98</v>
      </c>
      <c r="H484" s="89">
        <v>36121</v>
      </c>
      <c r="I484" s="90">
        <f t="shared" ca="1" si="109"/>
        <v>24</v>
      </c>
      <c r="J48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84" s="91" t="s">
        <v>18</v>
      </c>
      <c r="L484" s="91" t="s">
        <v>66</v>
      </c>
      <c r="M484" s="95"/>
    </row>
    <row r="485" spans="1:13">
      <c r="A485" s="256">
        <v>2</v>
      </c>
      <c r="B485" s="93" t="s">
        <v>1299</v>
      </c>
      <c r="C485" s="85" t="s">
        <v>1306</v>
      </c>
      <c r="D485" s="98" t="str">
        <f>IF(Table2[[#This Row],[NO. KK]]=B484,"ANGGOTA KELUARGA","KEPALA KELUARGA")</f>
        <v>ANGGOTA KELUARGA</v>
      </c>
      <c r="E485" s="94" t="s">
        <v>1307</v>
      </c>
      <c r="F485" s="83" t="s">
        <v>16</v>
      </c>
      <c r="G485" s="88" t="s">
        <v>30</v>
      </c>
      <c r="H485" s="89">
        <v>37872</v>
      </c>
      <c r="I485" s="90">
        <f t="shared" ca="1" si="109"/>
        <v>19</v>
      </c>
      <c r="J48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85" s="91" t="s">
        <v>31</v>
      </c>
      <c r="L485" s="91" t="s">
        <v>1077</v>
      </c>
      <c r="M485" s="95"/>
    </row>
    <row r="486" spans="1:13">
      <c r="A486" s="256">
        <v>2</v>
      </c>
      <c r="B486" s="93" t="s">
        <v>1299</v>
      </c>
      <c r="C486" s="85" t="s">
        <v>1308</v>
      </c>
      <c r="D486" s="98" t="str">
        <f>IF(Table2[[#This Row],[NO. KK]]=B485,"ANGGOTA KELUARGA","KEPALA KELUARGA")</f>
        <v>ANGGOTA KELUARGA</v>
      </c>
      <c r="E486" s="94" t="s">
        <v>1309</v>
      </c>
      <c r="F486" s="83" t="s">
        <v>16</v>
      </c>
      <c r="G486" s="88" t="s">
        <v>30</v>
      </c>
      <c r="H486" s="89">
        <v>38961</v>
      </c>
      <c r="I486" s="90">
        <f t="shared" ca="1" si="109"/>
        <v>16</v>
      </c>
      <c r="J48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86" s="91" t="s">
        <v>72</v>
      </c>
      <c r="L486" s="100" t="s">
        <v>69</v>
      </c>
      <c r="M486" s="95"/>
    </row>
    <row r="487" spans="1:13">
      <c r="A487" s="256">
        <v>2</v>
      </c>
      <c r="B487" s="93" t="s">
        <v>1299</v>
      </c>
      <c r="C487" s="85" t="s">
        <v>1310</v>
      </c>
      <c r="D487" s="98" t="str">
        <f>IF(Table2[[#This Row],[NO. KK]]=B486,"ANGGOTA KELUARGA","KEPALA KELUARGA")</f>
        <v>ANGGOTA KELUARGA</v>
      </c>
      <c r="E487" s="94" t="s">
        <v>1311</v>
      </c>
      <c r="F487" s="83" t="s">
        <v>16</v>
      </c>
      <c r="G487" s="88" t="s">
        <v>30</v>
      </c>
      <c r="H487" s="89">
        <v>39788</v>
      </c>
      <c r="I487" s="90">
        <f t="shared" ca="1" si="109"/>
        <v>14</v>
      </c>
      <c r="J48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487" s="91" t="s">
        <v>47</v>
      </c>
      <c r="L487" s="100" t="s">
        <v>69</v>
      </c>
      <c r="M487" s="95"/>
    </row>
    <row r="488" spans="1:13">
      <c r="A488" s="256">
        <v>2</v>
      </c>
      <c r="B488" s="84" t="s">
        <v>1312</v>
      </c>
      <c r="C488" s="85" t="s">
        <v>1313</v>
      </c>
      <c r="D488" s="98" t="str">
        <f>IF(Table2[[#This Row],[NO. KK]]=B487,"ANGGOTA KELUARGA","KEPALA KELUARGA")</f>
        <v>KEPALA KELUARGA</v>
      </c>
      <c r="E488" s="86" t="s">
        <v>1314</v>
      </c>
      <c r="F488" s="83" t="s">
        <v>16</v>
      </c>
      <c r="G488" s="88" t="s">
        <v>98</v>
      </c>
      <c r="H488" s="89">
        <v>22017</v>
      </c>
      <c r="I488" s="90">
        <f t="shared" ca="1" si="109"/>
        <v>62</v>
      </c>
      <c r="J48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488" s="91" t="s">
        <v>18</v>
      </c>
      <c r="L488" s="91" t="s">
        <v>39</v>
      </c>
      <c r="M488" s="109"/>
    </row>
    <row r="489" spans="1:13">
      <c r="A489" s="256">
        <v>2</v>
      </c>
      <c r="B489" s="93" t="s">
        <v>1312</v>
      </c>
      <c r="C489" s="85" t="s">
        <v>1315</v>
      </c>
      <c r="D489" s="98" t="str">
        <f>IF(Table2[[#This Row],[NO. KK]]=B488,"ANGGOTA KELUARGA","KEPALA KELUARGA")</f>
        <v>ANGGOTA KELUARGA</v>
      </c>
      <c r="E489" s="94" t="s">
        <v>1316</v>
      </c>
      <c r="F489" s="83" t="s">
        <v>23</v>
      </c>
      <c r="G489" s="88" t="s">
        <v>98</v>
      </c>
      <c r="H489" s="89">
        <v>25676</v>
      </c>
      <c r="I489" s="90">
        <f t="shared" ca="1" si="109"/>
        <v>52</v>
      </c>
      <c r="J48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89" s="91" t="s">
        <v>18</v>
      </c>
      <c r="L489" s="91" t="s">
        <v>39</v>
      </c>
      <c r="M489" s="95"/>
    </row>
    <row r="490" spans="1:13">
      <c r="A490" s="256">
        <v>2</v>
      </c>
      <c r="B490" s="93" t="s">
        <v>1312</v>
      </c>
      <c r="C490" s="85" t="s">
        <v>1317</v>
      </c>
      <c r="D490" s="98" t="str">
        <f>IF(Table2[[#This Row],[NO. KK]]=B489,"ANGGOTA KELUARGA","KEPALA KELUARGA")</f>
        <v>ANGGOTA KELUARGA</v>
      </c>
      <c r="E490" s="94" t="s">
        <v>1318</v>
      </c>
      <c r="F490" s="83" t="s">
        <v>16</v>
      </c>
      <c r="G490" s="88" t="s">
        <v>98</v>
      </c>
      <c r="H490" s="89">
        <v>33968</v>
      </c>
      <c r="I490" s="90">
        <f t="shared" ca="1" si="109"/>
        <v>29</v>
      </c>
      <c r="J49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90" s="91" t="s">
        <v>31</v>
      </c>
      <c r="L490" s="91" t="s">
        <v>39</v>
      </c>
      <c r="M490" s="95"/>
    </row>
    <row r="491" spans="1:13">
      <c r="A491" s="256">
        <v>2</v>
      </c>
      <c r="B491" s="93" t="s">
        <v>1312</v>
      </c>
      <c r="C491" s="85" t="s">
        <v>1319</v>
      </c>
      <c r="D491" s="98" t="str">
        <f>IF(Table2[[#This Row],[NO. KK]]=B490,"ANGGOTA KELUARGA","KEPALA KELUARGA")</f>
        <v>ANGGOTA KELUARGA</v>
      </c>
      <c r="E491" s="94" t="s">
        <v>1320</v>
      </c>
      <c r="F491" s="83" t="s">
        <v>23</v>
      </c>
      <c r="G491" s="88" t="s">
        <v>98</v>
      </c>
      <c r="H491" s="89">
        <v>34580</v>
      </c>
      <c r="I491" s="90">
        <f t="shared" ca="1" si="109"/>
        <v>28</v>
      </c>
      <c r="J49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491" s="91" t="s">
        <v>25</v>
      </c>
      <c r="L491" s="91" t="s">
        <v>66</v>
      </c>
      <c r="M491" s="95"/>
    </row>
    <row r="492" spans="1:13">
      <c r="A492" s="256">
        <v>2</v>
      </c>
      <c r="B492" s="93" t="s">
        <v>1312</v>
      </c>
      <c r="C492" s="85" t="s">
        <v>1321</v>
      </c>
      <c r="D492" s="98" t="str">
        <f>IF(Table2[[#This Row],[NO. KK]]=B491,"ANGGOTA KELUARGA","KEPALA KELUARGA")</f>
        <v>ANGGOTA KELUARGA</v>
      </c>
      <c r="E492" s="94" t="s">
        <v>1322</v>
      </c>
      <c r="F492" s="83" t="s">
        <v>16</v>
      </c>
      <c r="G492" s="88" t="s">
        <v>98</v>
      </c>
      <c r="H492" s="89">
        <v>36786</v>
      </c>
      <c r="I492" s="90">
        <f t="shared" ca="1" si="109"/>
        <v>22</v>
      </c>
      <c r="J49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492" s="91" t="s">
        <v>38</v>
      </c>
      <c r="L492" s="100" t="s">
        <v>69</v>
      </c>
      <c r="M492" s="95"/>
    </row>
    <row r="493" spans="1:13">
      <c r="A493" s="256">
        <v>2</v>
      </c>
      <c r="B493" s="84" t="s">
        <v>1323</v>
      </c>
      <c r="C493" s="85" t="s">
        <v>1324</v>
      </c>
      <c r="D493" s="98" t="str">
        <f>IF(Table2[[#This Row],[NO. KK]]=B492,"ANGGOTA KELUARGA","KEPALA KELUARGA")</f>
        <v>KEPALA KELUARGA</v>
      </c>
      <c r="E493" s="86" t="s">
        <v>1325</v>
      </c>
      <c r="F493" s="83" t="s">
        <v>16</v>
      </c>
      <c r="G493" s="88" t="s">
        <v>489</v>
      </c>
      <c r="H493" s="89">
        <v>25140</v>
      </c>
      <c r="I493" s="90">
        <f t="shared" ca="1" si="109"/>
        <v>54</v>
      </c>
      <c r="J49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93" s="91" t="s">
        <v>18</v>
      </c>
      <c r="L493" s="91" t="s">
        <v>39</v>
      </c>
      <c r="M493" s="109" t="s">
        <v>40</v>
      </c>
    </row>
    <row r="494" spans="1:13">
      <c r="A494" s="256">
        <v>2</v>
      </c>
      <c r="B494" s="93" t="s">
        <v>1323</v>
      </c>
      <c r="C494" s="85" t="s">
        <v>1326</v>
      </c>
      <c r="D494" s="98" t="str">
        <f>IF(Table2[[#This Row],[NO. KK]]=B493,"ANGGOTA KELUARGA","KEPALA KELUARGA")</f>
        <v>ANGGOTA KELUARGA</v>
      </c>
      <c r="E494" s="94" t="s">
        <v>1327</v>
      </c>
      <c r="F494" s="83" t="s">
        <v>23</v>
      </c>
      <c r="G494" s="88" t="s">
        <v>98</v>
      </c>
      <c r="H494" s="89">
        <v>25295</v>
      </c>
      <c r="I494" s="90">
        <f t="shared" ca="1" si="109"/>
        <v>53</v>
      </c>
      <c r="J49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494" s="91" t="s">
        <v>18</v>
      </c>
      <c r="L494" s="91" t="s">
        <v>1328</v>
      </c>
      <c r="M494" s="95"/>
    </row>
    <row r="495" spans="1:13">
      <c r="A495" s="256">
        <v>2</v>
      </c>
      <c r="B495" s="93" t="s">
        <v>1323</v>
      </c>
      <c r="C495" s="85" t="s">
        <v>1329</v>
      </c>
      <c r="D495" s="98" t="str">
        <f>IF(Table2[[#This Row],[NO. KK]]=B494,"ANGGOTA KELUARGA","KEPALA KELUARGA")</f>
        <v>ANGGOTA KELUARGA</v>
      </c>
      <c r="E495" s="94" t="s">
        <v>1330</v>
      </c>
      <c r="F495" s="83" t="s">
        <v>16</v>
      </c>
      <c r="G495" s="88" t="s">
        <v>98</v>
      </c>
      <c r="H495" s="89">
        <v>38224</v>
      </c>
      <c r="I495" s="90">
        <f t="shared" ca="1" si="109"/>
        <v>18</v>
      </c>
      <c r="J49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95" s="91" t="s">
        <v>31</v>
      </c>
      <c r="L495" s="100" t="s">
        <v>69</v>
      </c>
      <c r="M495" s="95"/>
    </row>
    <row r="496" spans="1:13">
      <c r="A496" s="256">
        <v>2</v>
      </c>
      <c r="B496" s="93" t="s">
        <v>1323</v>
      </c>
      <c r="C496" s="85" t="s">
        <v>1331</v>
      </c>
      <c r="D496" s="98" t="str">
        <f>IF(Table2[[#This Row],[NO. KK]]=B495,"ANGGOTA KELUARGA","KEPALA KELUARGA")</f>
        <v>ANGGOTA KELUARGA</v>
      </c>
      <c r="E496" s="94" t="s">
        <v>1332</v>
      </c>
      <c r="F496" s="83" t="s">
        <v>16</v>
      </c>
      <c r="G496" s="88" t="s">
        <v>98</v>
      </c>
      <c r="H496" s="89">
        <v>38988</v>
      </c>
      <c r="I496" s="90">
        <f t="shared" ca="1" si="109"/>
        <v>16</v>
      </c>
      <c r="J49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496" s="91" t="s">
        <v>31</v>
      </c>
      <c r="L496" s="100" t="s">
        <v>69</v>
      </c>
      <c r="M496" s="95"/>
    </row>
    <row r="497" spans="1:13">
      <c r="A497" s="256">
        <v>2</v>
      </c>
      <c r="B497" s="84" t="s">
        <v>1333</v>
      </c>
      <c r="C497" s="85" t="s">
        <v>1334</v>
      </c>
      <c r="D497" s="98" t="str">
        <f>IF(Table2[[#This Row],[NO. KK]]=B496,"ANGGOTA KELUARGA","KEPALA KELUARGA")</f>
        <v>KEPALA KELUARGA</v>
      </c>
      <c r="E497" s="86" t="s">
        <v>1335</v>
      </c>
      <c r="F497" s="83" t="s">
        <v>23</v>
      </c>
      <c r="G497" s="88" t="s">
        <v>1336</v>
      </c>
      <c r="H497" s="89">
        <v>19829</v>
      </c>
      <c r="I497" s="90">
        <f t="shared" ca="1" si="109"/>
        <v>68</v>
      </c>
      <c r="J49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497" s="91" t="s">
        <v>72</v>
      </c>
      <c r="L497" s="90" t="s">
        <v>32</v>
      </c>
      <c r="M497" s="109"/>
    </row>
    <row r="498" spans="1:13">
      <c r="A498" s="256">
        <v>2</v>
      </c>
      <c r="B498" s="84" t="s">
        <v>1337</v>
      </c>
      <c r="C498" s="85" t="s">
        <v>1338</v>
      </c>
      <c r="D498" s="98" t="str">
        <f>IF(Table2[[#This Row],[NO. KK]]=B497,"ANGGOTA KELUARGA","KEPALA KELUARGA")</f>
        <v>KEPALA KELUARGA</v>
      </c>
      <c r="E498" s="86" t="s">
        <v>1339</v>
      </c>
      <c r="F498" s="83" t="s">
        <v>16</v>
      </c>
      <c r="G498" s="88" t="s">
        <v>98</v>
      </c>
      <c r="H498" s="89">
        <v>30619</v>
      </c>
      <c r="I498" s="90">
        <f t="shared" ca="1" si="109"/>
        <v>39</v>
      </c>
      <c r="J49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498" s="91" t="s">
        <v>31</v>
      </c>
      <c r="L498" s="91" t="s">
        <v>1241</v>
      </c>
      <c r="M498" s="92" t="s">
        <v>1340</v>
      </c>
    </row>
    <row r="499" spans="1:13">
      <c r="A499" s="256">
        <v>2</v>
      </c>
      <c r="B499" s="93" t="s">
        <v>1337</v>
      </c>
      <c r="C499" s="85" t="s">
        <v>1341</v>
      </c>
      <c r="D499" s="98" t="str">
        <f>IF(Table2[[#This Row],[NO. KK]]=B498,"ANGGOTA KELUARGA","KEPALA KELUARGA")</f>
        <v>ANGGOTA KELUARGA</v>
      </c>
      <c r="E499" s="94" t="s">
        <v>1342</v>
      </c>
      <c r="F499" s="83" t="s">
        <v>23</v>
      </c>
      <c r="G499" s="88" t="s">
        <v>1343</v>
      </c>
      <c r="H499" s="89">
        <v>33550</v>
      </c>
      <c r="I499" s="90">
        <f t="shared" ca="1" si="109"/>
        <v>31</v>
      </c>
      <c r="J49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499" s="91" t="s">
        <v>31</v>
      </c>
      <c r="L499" s="106" t="s">
        <v>44</v>
      </c>
      <c r="M499" s="95"/>
    </row>
    <row r="500" spans="1:13">
      <c r="A500" s="256">
        <v>2</v>
      </c>
      <c r="B500" s="93" t="s">
        <v>1337</v>
      </c>
      <c r="C500" s="85" t="s">
        <v>1344</v>
      </c>
      <c r="D500" s="98" t="str">
        <f>IF(Table2[[#This Row],[NO. KK]]=B499,"ANGGOTA KELUARGA","KEPALA KELUARGA")</f>
        <v>ANGGOTA KELUARGA</v>
      </c>
      <c r="E500" s="94" t="s">
        <v>1345</v>
      </c>
      <c r="F500" s="83" t="s">
        <v>23</v>
      </c>
      <c r="G500" s="88" t="s">
        <v>183</v>
      </c>
      <c r="H500" s="89">
        <v>43485</v>
      </c>
      <c r="I500" s="90">
        <f t="shared" ca="1" si="109"/>
        <v>3</v>
      </c>
      <c r="J50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500" s="91" t="s">
        <v>55</v>
      </c>
      <c r="L500" s="107" t="s">
        <v>48</v>
      </c>
      <c r="M500" s="95"/>
    </row>
    <row r="501" spans="1:13">
      <c r="A501" s="256">
        <v>2</v>
      </c>
      <c r="B501" s="93" t="s">
        <v>1337</v>
      </c>
      <c r="C501" s="85" t="s">
        <v>1346</v>
      </c>
      <c r="D501" s="98" t="str">
        <f>IF(Table2[[#This Row],[NO. KK]]=B500,"ANGGOTA KELUARGA","KEPALA KELUARGA")</f>
        <v>ANGGOTA KELUARGA</v>
      </c>
      <c r="E501" s="94" t="s">
        <v>1347</v>
      </c>
      <c r="F501" s="83" t="s">
        <v>23</v>
      </c>
      <c r="G501" s="88" t="s">
        <v>51</v>
      </c>
      <c r="H501" s="89">
        <v>43993</v>
      </c>
      <c r="I501" s="90">
        <f t="shared" ca="1" si="109"/>
        <v>2</v>
      </c>
      <c r="J50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501" s="91" t="s">
        <v>55</v>
      </c>
      <c r="L501" s="107" t="s">
        <v>48</v>
      </c>
      <c r="M501" s="95"/>
    </row>
    <row r="502" spans="1:13">
      <c r="A502" s="256">
        <v>2</v>
      </c>
      <c r="B502" s="84" t="s">
        <v>1348</v>
      </c>
      <c r="C502" s="85" t="s">
        <v>1349</v>
      </c>
      <c r="D502" s="98" t="str">
        <f>IF(Table2[[#This Row],[NO. KK]]=B501,"ANGGOTA KELUARGA","KEPALA KELUARGA")</f>
        <v>KEPALA KELUARGA</v>
      </c>
      <c r="E502" s="86" t="s">
        <v>1350</v>
      </c>
      <c r="F502" s="83" t="s">
        <v>23</v>
      </c>
      <c r="G502" s="88" t="s">
        <v>1214</v>
      </c>
      <c r="H502" s="89">
        <v>21715</v>
      </c>
      <c r="I502" s="90">
        <f t="shared" ca="1" si="109"/>
        <v>63</v>
      </c>
      <c r="J50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502" s="91" t="s">
        <v>72</v>
      </c>
      <c r="L502" s="90" t="s">
        <v>32</v>
      </c>
      <c r="M502" s="92" t="s">
        <v>1351</v>
      </c>
    </row>
    <row r="503" spans="1:13" ht="30">
      <c r="A503" s="256">
        <v>2</v>
      </c>
      <c r="B503" s="93" t="s">
        <v>1348</v>
      </c>
      <c r="C503" s="114" t="s">
        <v>1352</v>
      </c>
      <c r="D503" s="288" t="str">
        <f>IF(Table2[[#This Row],[NO. KK]]=B502,"ANGGOTA KELUARGA","KEPALA KELUARGA")</f>
        <v>ANGGOTA KELUARGA</v>
      </c>
      <c r="E503" s="115" t="s">
        <v>1353</v>
      </c>
      <c r="F503" s="83" t="s">
        <v>16</v>
      </c>
      <c r="G503" s="88" t="s">
        <v>30</v>
      </c>
      <c r="H503" s="89">
        <v>34709</v>
      </c>
      <c r="I503" s="90">
        <f t="shared" ca="1" si="109"/>
        <v>27</v>
      </c>
      <c r="J50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503" s="91" t="s">
        <v>18</v>
      </c>
      <c r="L503" s="91" t="s">
        <v>39</v>
      </c>
      <c r="M503" s="95"/>
    </row>
    <row r="504" spans="1:13">
      <c r="A504" s="256">
        <v>2</v>
      </c>
      <c r="B504" s="93" t="s">
        <v>1348</v>
      </c>
      <c r="C504" s="85" t="s">
        <v>1354</v>
      </c>
      <c r="D504" s="98" t="str">
        <f>IF(Table2[[#This Row],[NO. KK]]=B503,"ANGGOTA KELUARGA","KEPALA KELUARGA")</f>
        <v>ANGGOTA KELUARGA</v>
      </c>
      <c r="E504" s="94" t="s">
        <v>1355</v>
      </c>
      <c r="F504" s="83" t="s">
        <v>23</v>
      </c>
      <c r="G504" s="88" t="s">
        <v>30</v>
      </c>
      <c r="H504" s="89">
        <v>36914</v>
      </c>
      <c r="I504" s="90">
        <f t="shared" ca="1" si="109"/>
        <v>21</v>
      </c>
      <c r="J50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04" s="91" t="s">
        <v>18</v>
      </c>
      <c r="L504" s="91" t="s">
        <v>66</v>
      </c>
      <c r="M504" s="95"/>
    </row>
    <row r="505" spans="1:13">
      <c r="A505" s="256">
        <v>2</v>
      </c>
      <c r="B505" s="84" t="s">
        <v>1356</v>
      </c>
      <c r="C505" s="85" t="s">
        <v>1357</v>
      </c>
      <c r="D505" s="98" t="str">
        <f>IF(Table2[[#This Row],[NO. KK]]=B504,"ANGGOTA KELUARGA","KEPALA KELUARGA")</f>
        <v>KEPALA KELUARGA</v>
      </c>
      <c r="E505" s="86" t="s">
        <v>1358</v>
      </c>
      <c r="F505" s="83" t="s">
        <v>16</v>
      </c>
      <c r="G505" s="88" t="s">
        <v>30</v>
      </c>
      <c r="H505" s="89">
        <v>23173</v>
      </c>
      <c r="I505" s="90">
        <f t="shared" ca="1" si="109"/>
        <v>59</v>
      </c>
      <c r="J50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05" s="91" t="s">
        <v>31</v>
      </c>
      <c r="L505" s="91" t="s">
        <v>39</v>
      </c>
      <c r="M505" s="92" t="s">
        <v>1359</v>
      </c>
    </row>
    <row r="506" spans="1:13">
      <c r="A506" s="256">
        <v>2</v>
      </c>
      <c r="B506" s="93" t="s">
        <v>1356</v>
      </c>
      <c r="C506" s="85" t="s">
        <v>1360</v>
      </c>
      <c r="D506" s="98" t="str">
        <f>IF(Table2[[#This Row],[NO. KK]]=B505,"ANGGOTA KELUARGA","KEPALA KELUARGA")</f>
        <v>ANGGOTA KELUARGA</v>
      </c>
      <c r="E506" s="94" t="s">
        <v>1361</v>
      </c>
      <c r="F506" s="83" t="s">
        <v>23</v>
      </c>
      <c r="G506" s="88" t="s">
        <v>1362</v>
      </c>
      <c r="H506" s="89">
        <v>24420</v>
      </c>
      <c r="I506" s="90">
        <f t="shared" ca="1" si="109"/>
        <v>56</v>
      </c>
      <c r="J50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06" s="91" t="s">
        <v>31</v>
      </c>
      <c r="L506" s="91" t="s">
        <v>39</v>
      </c>
      <c r="M506" s="95"/>
    </row>
    <row r="507" spans="1:13">
      <c r="A507" s="256">
        <v>2</v>
      </c>
      <c r="B507" s="93" t="s">
        <v>1356</v>
      </c>
      <c r="C507" s="85" t="s">
        <v>1363</v>
      </c>
      <c r="D507" s="98" t="str">
        <f>IF(Table2[[#This Row],[NO. KK]]=B506,"ANGGOTA KELUARGA","KEPALA KELUARGA")</f>
        <v>ANGGOTA KELUARGA</v>
      </c>
      <c r="E507" s="94" t="s">
        <v>1364</v>
      </c>
      <c r="F507" s="83" t="s">
        <v>16</v>
      </c>
      <c r="G507" s="88" t="s">
        <v>30</v>
      </c>
      <c r="H507" s="89">
        <v>33497</v>
      </c>
      <c r="I507" s="90">
        <f t="shared" ca="1" si="109"/>
        <v>31</v>
      </c>
      <c r="J50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507" s="91" t="s">
        <v>31</v>
      </c>
      <c r="L507" s="107" t="s">
        <v>1077</v>
      </c>
      <c r="M507" s="95"/>
    </row>
    <row r="508" spans="1:13">
      <c r="A508" s="256">
        <v>2</v>
      </c>
      <c r="B508" s="93" t="s">
        <v>1356</v>
      </c>
      <c r="C508" s="85" t="s">
        <v>1365</v>
      </c>
      <c r="D508" s="98" t="str">
        <f>IF(Table2[[#This Row],[NO. KK]]=B507,"ANGGOTA KELUARGA","KEPALA KELUARGA")</f>
        <v>ANGGOTA KELUARGA</v>
      </c>
      <c r="E508" s="94" t="s">
        <v>1366</v>
      </c>
      <c r="F508" s="83" t="s">
        <v>16</v>
      </c>
      <c r="G508" s="88" t="s">
        <v>98</v>
      </c>
      <c r="H508" s="89">
        <v>39986</v>
      </c>
      <c r="I508" s="90">
        <f t="shared" ca="1" si="109"/>
        <v>13</v>
      </c>
      <c r="J50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08" s="91" t="s">
        <v>47</v>
      </c>
      <c r="L508" s="100" t="s">
        <v>69</v>
      </c>
      <c r="M508" s="95"/>
    </row>
    <row r="509" spans="1:13">
      <c r="A509" s="256">
        <v>2</v>
      </c>
      <c r="B509" s="93" t="s">
        <v>1356</v>
      </c>
      <c r="C509" s="85" t="s">
        <v>1367</v>
      </c>
      <c r="D509" s="98" t="str">
        <f>IF(Table2[[#This Row],[NO. KK]]=B508,"ANGGOTA KELUARGA","KEPALA KELUARGA")</f>
        <v>ANGGOTA KELUARGA</v>
      </c>
      <c r="E509" s="94" t="s">
        <v>1368</v>
      </c>
      <c r="F509" s="83" t="s">
        <v>23</v>
      </c>
      <c r="G509" s="88" t="s">
        <v>98</v>
      </c>
      <c r="H509" s="89">
        <v>41158</v>
      </c>
      <c r="I509" s="90">
        <f t="shared" ca="1" si="109"/>
        <v>10</v>
      </c>
      <c r="J50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09" s="91" t="s">
        <v>47</v>
      </c>
      <c r="L509" s="100" t="s">
        <v>69</v>
      </c>
      <c r="M509" s="95"/>
    </row>
    <row r="510" spans="1:13">
      <c r="A510" s="256">
        <v>2</v>
      </c>
      <c r="B510" s="93" t="s">
        <v>1356</v>
      </c>
      <c r="C510" s="85" t="s">
        <v>1369</v>
      </c>
      <c r="D510" s="98" t="str">
        <f>IF(Table2[[#This Row],[NO. KK]]=B509,"ANGGOTA KELUARGA","KEPALA KELUARGA")</f>
        <v>ANGGOTA KELUARGA</v>
      </c>
      <c r="E510" s="94" t="s">
        <v>1370</v>
      </c>
      <c r="F510" s="83" t="s">
        <v>23</v>
      </c>
      <c r="G510" s="88" t="s">
        <v>1371</v>
      </c>
      <c r="H510" s="89">
        <v>41281</v>
      </c>
      <c r="I510" s="90">
        <f t="shared" ca="1" si="109"/>
        <v>9</v>
      </c>
      <c r="J51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10" s="91" t="s">
        <v>47</v>
      </c>
      <c r="L510" s="100" t="s">
        <v>69</v>
      </c>
      <c r="M510" s="95"/>
    </row>
    <row r="511" spans="1:13">
      <c r="A511" s="256">
        <v>2</v>
      </c>
      <c r="B511" s="84" t="s">
        <v>1372</v>
      </c>
      <c r="C511" s="85" t="s">
        <v>1373</v>
      </c>
      <c r="D511" s="98" t="str">
        <f>IF(Table2[[#This Row],[NO. KK]]=B510,"ANGGOTA KELUARGA","KEPALA KELUARGA")</f>
        <v>KEPALA KELUARGA</v>
      </c>
      <c r="E511" s="86" t="s">
        <v>1374</v>
      </c>
      <c r="F511" s="83" t="s">
        <v>16</v>
      </c>
      <c r="G511" s="88" t="s">
        <v>30</v>
      </c>
      <c r="H511" s="89">
        <v>31401</v>
      </c>
      <c r="I511" s="90">
        <f t="shared" ca="1" si="109"/>
        <v>37</v>
      </c>
      <c r="J51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511" s="91" t="s">
        <v>18</v>
      </c>
      <c r="L511" s="91" t="s">
        <v>39</v>
      </c>
      <c r="M511" s="92" t="s">
        <v>1375</v>
      </c>
    </row>
    <row r="512" spans="1:13">
      <c r="A512" s="256">
        <v>2</v>
      </c>
      <c r="B512" s="93" t="s">
        <v>1372</v>
      </c>
      <c r="C512" s="85" t="s">
        <v>1376</v>
      </c>
      <c r="D512" s="98" t="str">
        <f>IF(Table2[[#This Row],[NO. KK]]=B511,"ANGGOTA KELUARGA","KEPALA KELUARGA")</f>
        <v>ANGGOTA KELUARGA</v>
      </c>
      <c r="E512" s="94" t="s">
        <v>1377</v>
      </c>
      <c r="F512" s="83" t="s">
        <v>23</v>
      </c>
      <c r="G512" s="88" t="s">
        <v>1378</v>
      </c>
      <c r="H512" s="89">
        <v>30553</v>
      </c>
      <c r="I512" s="90">
        <f t="shared" ca="1" si="109"/>
        <v>39</v>
      </c>
      <c r="J51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512" s="91" t="s">
        <v>18</v>
      </c>
      <c r="L512" s="91" t="s">
        <v>39</v>
      </c>
      <c r="M512" s="95"/>
    </row>
    <row r="513" spans="1:13">
      <c r="A513" s="256">
        <v>2</v>
      </c>
      <c r="B513" s="93" t="s">
        <v>1372</v>
      </c>
      <c r="C513" s="85" t="s">
        <v>1379</v>
      </c>
      <c r="D513" s="98" t="str">
        <f>IF(Table2[[#This Row],[NO. KK]]=B512,"ANGGOTA KELUARGA","KEPALA KELUARGA")</f>
        <v>ANGGOTA KELUARGA</v>
      </c>
      <c r="E513" s="94" t="s">
        <v>1380</v>
      </c>
      <c r="F513" s="83" t="s">
        <v>23</v>
      </c>
      <c r="G513" s="88" t="s">
        <v>98</v>
      </c>
      <c r="H513" s="89">
        <v>41097</v>
      </c>
      <c r="I513" s="90">
        <f t="shared" ca="1" si="109"/>
        <v>10</v>
      </c>
      <c r="J51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13" s="91" t="s">
        <v>47</v>
      </c>
      <c r="L513" s="100" t="s">
        <v>69</v>
      </c>
      <c r="M513" s="95"/>
    </row>
    <row r="514" spans="1:13">
      <c r="A514" s="256">
        <v>2</v>
      </c>
      <c r="B514" s="93" t="s">
        <v>1372</v>
      </c>
      <c r="C514" s="113" t="s">
        <v>1381</v>
      </c>
      <c r="D514" s="89" t="str">
        <f>IF(Table2[[#This Row],[NO. KK]]=B513,"ANGGOTA KELUARGA","KEPALA KELUARGA")</f>
        <v>ANGGOTA KELUARGA</v>
      </c>
      <c r="E514" s="94" t="s">
        <v>1382</v>
      </c>
      <c r="F514" s="83" t="s">
        <v>16</v>
      </c>
      <c r="G514" s="88" t="s">
        <v>98</v>
      </c>
      <c r="H514" s="89">
        <v>44299</v>
      </c>
      <c r="I514" s="90">
        <f t="shared" ref="I514:I577" ca="1" si="110">ROUNDDOWN(YEARFRAC(H514,TODAY(),1),0)</f>
        <v>1</v>
      </c>
      <c r="J51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514" s="91" t="s">
        <v>55</v>
      </c>
      <c r="L514" s="107" t="s">
        <v>48</v>
      </c>
      <c r="M514" s="95"/>
    </row>
    <row r="515" spans="1:13">
      <c r="A515" s="256">
        <v>2</v>
      </c>
      <c r="B515" s="93" t="s">
        <v>1372</v>
      </c>
      <c r="C515" s="85" t="s">
        <v>1383</v>
      </c>
      <c r="D515" s="98" t="str">
        <f>IF(Table2[[#This Row],[NO. KK]]=B514,"ANGGOTA KELUARGA","KEPALA KELUARGA")</f>
        <v>ANGGOTA KELUARGA</v>
      </c>
      <c r="E515" s="94" t="s">
        <v>1384</v>
      </c>
      <c r="F515" s="83" t="s">
        <v>23</v>
      </c>
      <c r="G515" s="88" t="s">
        <v>98</v>
      </c>
      <c r="H515" s="89">
        <v>42177</v>
      </c>
      <c r="I515" s="90">
        <f t="shared" ca="1" si="110"/>
        <v>7</v>
      </c>
      <c r="J51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15" s="91" t="s">
        <v>55</v>
      </c>
      <c r="L515" s="107" t="s">
        <v>48</v>
      </c>
      <c r="M515" s="95"/>
    </row>
    <row r="516" spans="1:13">
      <c r="A516" s="256">
        <v>2</v>
      </c>
      <c r="B516" s="84" t="s">
        <v>1385</v>
      </c>
      <c r="C516" s="85" t="s">
        <v>1386</v>
      </c>
      <c r="D516" s="98" t="str">
        <f>IF(Table2[[#This Row],[NO. KK]]=B515,"ANGGOTA KELUARGA","KEPALA KELUARGA")</f>
        <v>KEPALA KELUARGA</v>
      </c>
      <c r="E516" s="86" t="s">
        <v>1387</v>
      </c>
      <c r="F516" s="83" t="s">
        <v>16</v>
      </c>
      <c r="G516" s="88" t="s">
        <v>30</v>
      </c>
      <c r="H516" s="89">
        <v>22169</v>
      </c>
      <c r="I516" s="90">
        <f t="shared" ca="1" si="110"/>
        <v>62</v>
      </c>
      <c r="J51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516" s="91" t="s">
        <v>31</v>
      </c>
      <c r="L516" s="91" t="s">
        <v>39</v>
      </c>
      <c r="M516" s="116" t="s">
        <v>1388</v>
      </c>
    </row>
    <row r="517" spans="1:13">
      <c r="A517" s="256">
        <v>2</v>
      </c>
      <c r="B517" s="93" t="s">
        <v>1385</v>
      </c>
      <c r="C517" s="85" t="s">
        <v>1389</v>
      </c>
      <c r="D517" s="98" t="str">
        <f>IF(Table2[[#This Row],[NO. KK]]=B516,"ANGGOTA KELUARGA","KEPALA KELUARGA")</f>
        <v>ANGGOTA KELUARGA</v>
      </c>
      <c r="E517" s="94" t="s">
        <v>1390</v>
      </c>
      <c r="F517" s="83" t="s">
        <v>23</v>
      </c>
      <c r="G517" s="88" t="s">
        <v>1391</v>
      </c>
      <c r="H517" s="89">
        <v>28115</v>
      </c>
      <c r="I517" s="90">
        <f t="shared" ca="1" si="110"/>
        <v>45</v>
      </c>
      <c r="J51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17" s="91" t="s">
        <v>31</v>
      </c>
      <c r="L517" s="90" t="s">
        <v>32</v>
      </c>
      <c r="M517" s="95"/>
    </row>
    <row r="518" spans="1:13">
      <c r="A518" s="256">
        <v>2</v>
      </c>
      <c r="B518" s="93" t="s">
        <v>1385</v>
      </c>
      <c r="C518" s="85" t="s">
        <v>1392</v>
      </c>
      <c r="D518" s="98" t="str">
        <f>IF(Table2[[#This Row],[NO. KK]]=B517,"ANGGOTA KELUARGA","KEPALA KELUARGA")</f>
        <v>ANGGOTA KELUARGA</v>
      </c>
      <c r="E518" s="94" t="s">
        <v>1393</v>
      </c>
      <c r="F518" s="83" t="s">
        <v>16</v>
      </c>
      <c r="G518" s="88" t="s">
        <v>98</v>
      </c>
      <c r="H518" s="89">
        <v>35397</v>
      </c>
      <c r="I518" s="90">
        <f t="shared" ca="1" si="110"/>
        <v>26</v>
      </c>
      <c r="J51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518" s="91" t="s">
        <v>18</v>
      </c>
      <c r="L518" s="91" t="s">
        <v>1394</v>
      </c>
      <c r="M518" s="95"/>
    </row>
    <row r="519" spans="1:13">
      <c r="A519" s="256">
        <v>2</v>
      </c>
      <c r="B519" s="93" t="s">
        <v>1385</v>
      </c>
      <c r="C519" s="85" t="s">
        <v>1395</v>
      </c>
      <c r="D519" s="98" t="str">
        <f>IF(Table2[[#This Row],[NO. KK]]=B518,"ANGGOTA KELUARGA","KEPALA KELUARGA")</f>
        <v>ANGGOTA KELUARGA</v>
      </c>
      <c r="E519" s="94" t="s">
        <v>1396</v>
      </c>
      <c r="F519" s="83" t="s">
        <v>23</v>
      </c>
      <c r="G519" s="88" t="s">
        <v>98</v>
      </c>
      <c r="H519" s="89">
        <v>36360</v>
      </c>
      <c r="I519" s="90">
        <f t="shared" ca="1" si="110"/>
        <v>23</v>
      </c>
      <c r="J51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19" s="91" t="s">
        <v>18</v>
      </c>
      <c r="L519" s="100" t="s">
        <v>69</v>
      </c>
      <c r="M519" s="95"/>
    </row>
    <row r="520" spans="1:13">
      <c r="A520" s="256">
        <v>2</v>
      </c>
      <c r="B520" s="93" t="s">
        <v>1385</v>
      </c>
      <c r="C520" s="85" t="s">
        <v>1397</v>
      </c>
      <c r="D520" s="98" t="str">
        <f>IF(Table2[[#This Row],[NO. KK]]=B519,"ANGGOTA KELUARGA","KEPALA KELUARGA")</f>
        <v>ANGGOTA KELUARGA</v>
      </c>
      <c r="E520" s="94" t="s">
        <v>1398</v>
      </c>
      <c r="F520" s="83" t="s">
        <v>23</v>
      </c>
      <c r="G520" s="88" t="s">
        <v>98</v>
      </c>
      <c r="H520" s="89">
        <v>36360</v>
      </c>
      <c r="I520" s="90">
        <f t="shared" ca="1" si="110"/>
        <v>23</v>
      </c>
      <c r="J52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20" s="91" t="s">
        <v>18</v>
      </c>
      <c r="L520" s="100" t="s">
        <v>69</v>
      </c>
      <c r="M520" s="95"/>
    </row>
    <row r="521" spans="1:13">
      <c r="A521" s="256">
        <v>2</v>
      </c>
      <c r="B521" s="84" t="s">
        <v>1399</v>
      </c>
      <c r="C521" s="85" t="s">
        <v>1400</v>
      </c>
      <c r="D521" s="98" t="str">
        <f>IF(Table2[[#This Row],[NO. KK]]=B520,"ANGGOTA KELUARGA","KEPALA KELUARGA")</f>
        <v>KEPALA KELUARGA</v>
      </c>
      <c r="E521" s="86" t="s">
        <v>1401</v>
      </c>
      <c r="F521" s="83" t="s">
        <v>16</v>
      </c>
      <c r="G521" s="88" t="s">
        <v>1402</v>
      </c>
      <c r="H521" s="89">
        <v>23725</v>
      </c>
      <c r="I521" s="90">
        <f t="shared" ca="1" si="110"/>
        <v>58</v>
      </c>
      <c r="J52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21" s="91" t="s">
        <v>18</v>
      </c>
      <c r="L521" s="91" t="s">
        <v>39</v>
      </c>
      <c r="M521" s="109" t="s">
        <v>40</v>
      </c>
    </row>
    <row r="522" spans="1:13">
      <c r="A522" s="256">
        <v>2</v>
      </c>
      <c r="B522" s="93" t="s">
        <v>1399</v>
      </c>
      <c r="C522" s="85" t="s">
        <v>1403</v>
      </c>
      <c r="D522" s="98" t="str">
        <f>IF(Table2[[#This Row],[NO. KK]]=B521,"ANGGOTA KELUARGA","KEPALA KELUARGA")</f>
        <v>ANGGOTA KELUARGA</v>
      </c>
      <c r="E522" s="94" t="s">
        <v>1404</v>
      </c>
      <c r="F522" s="83" t="s">
        <v>23</v>
      </c>
      <c r="G522" s="88" t="s">
        <v>30</v>
      </c>
      <c r="H522" s="89">
        <v>24456</v>
      </c>
      <c r="I522" s="90">
        <f t="shared" ca="1" si="110"/>
        <v>56</v>
      </c>
      <c r="J52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22" s="91" t="s">
        <v>18</v>
      </c>
      <c r="L522" s="91" t="s">
        <v>39</v>
      </c>
      <c r="M522" s="95"/>
    </row>
    <row r="523" spans="1:13" ht="30">
      <c r="A523" s="256">
        <v>2</v>
      </c>
      <c r="B523" s="93" t="s">
        <v>1399</v>
      </c>
      <c r="C523" s="114" t="s">
        <v>1405</v>
      </c>
      <c r="D523" s="288" t="str">
        <f>IF(Table2[[#This Row],[NO. KK]]=B522,"ANGGOTA KELUARGA","KEPALA KELUARGA")</f>
        <v>ANGGOTA KELUARGA</v>
      </c>
      <c r="E523" s="117" t="s">
        <v>1406</v>
      </c>
      <c r="F523" s="83" t="s">
        <v>23</v>
      </c>
      <c r="G523" s="88" t="s">
        <v>98</v>
      </c>
      <c r="H523" s="89">
        <v>33390</v>
      </c>
      <c r="I523" s="90">
        <f t="shared" ca="1" si="110"/>
        <v>31</v>
      </c>
      <c r="J52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523" s="91" t="s">
        <v>18</v>
      </c>
      <c r="L523" s="91" t="s">
        <v>66</v>
      </c>
      <c r="M523" s="95"/>
    </row>
    <row r="524" spans="1:13">
      <c r="A524" s="256">
        <v>2</v>
      </c>
      <c r="B524" s="93" t="s">
        <v>1399</v>
      </c>
      <c r="C524" s="85" t="s">
        <v>1407</v>
      </c>
      <c r="D524" s="98" t="str">
        <f>IF(Table2[[#This Row],[NO. KK]]=B523,"ANGGOTA KELUARGA","KEPALA KELUARGA")</f>
        <v>ANGGOTA KELUARGA</v>
      </c>
      <c r="E524" s="94" t="s">
        <v>1408</v>
      </c>
      <c r="F524" s="83" t="s">
        <v>16</v>
      </c>
      <c r="G524" s="88" t="s">
        <v>98</v>
      </c>
      <c r="H524" s="89">
        <v>35937</v>
      </c>
      <c r="I524" s="90">
        <f t="shared" ca="1" si="110"/>
        <v>24</v>
      </c>
      <c r="J52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24" s="91" t="s">
        <v>18</v>
      </c>
      <c r="L524" s="91" t="s">
        <v>39</v>
      </c>
      <c r="M524" s="95"/>
    </row>
    <row r="525" spans="1:13">
      <c r="A525" s="256">
        <v>2</v>
      </c>
      <c r="B525" s="84" t="s">
        <v>1409</v>
      </c>
      <c r="C525" s="85" t="s">
        <v>1410</v>
      </c>
      <c r="D525" s="98" t="str">
        <f>IF(Table2[[#This Row],[NO. KK]]=B524,"ANGGOTA KELUARGA","KEPALA KELUARGA")</f>
        <v>KEPALA KELUARGA</v>
      </c>
      <c r="E525" s="86" t="s">
        <v>1411</v>
      </c>
      <c r="F525" s="83" t="s">
        <v>23</v>
      </c>
      <c r="G525" s="88" t="s">
        <v>30</v>
      </c>
      <c r="H525" s="89">
        <v>23417</v>
      </c>
      <c r="I525" s="90">
        <f t="shared" ca="1" si="110"/>
        <v>58</v>
      </c>
      <c r="J52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25" s="91" t="s">
        <v>72</v>
      </c>
      <c r="L525" s="91" t="s">
        <v>39</v>
      </c>
      <c r="M525" s="92" t="s">
        <v>1412</v>
      </c>
    </row>
    <row r="526" spans="1:13">
      <c r="A526" s="256">
        <v>2</v>
      </c>
      <c r="B526" s="93" t="s">
        <v>1409</v>
      </c>
      <c r="C526" s="85" t="s">
        <v>1413</v>
      </c>
      <c r="D526" s="98" t="str">
        <f>IF(Table2[[#This Row],[NO. KK]]=B525,"ANGGOTA KELUARGA","KEPALA KELUARGA")</f>
        <v>ANGGOTA KELUARGA</v>
      </c>
      <c r="E526" s="94" t="s">
        <v>1414</v>
      </c>
      <c r="F526" s="83" t="s">
        <v>16</v>
      </c>
      <c r="G526" s="88" t="s">
        <v>98</v>
      </c>
      <c r="H526" s="89">
        <v>33506</v>
      </c>
      <c r="I526" s="90">
        <f t="shared" ca="1" si="110"/>
        <v>31</v>
      </c>
      <c r="J52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526" s="91" t="s">
        <v>31</v>
      </c>
      <c r="L526" s="107" t="s">
        <v>1077</v>
      </c>
      <c r="M526" s="95"/>
    </row>
    <row r="527" spans="1:13">
      <c r="A527" s="256">
        <v>2</v>
      </c>
      <c r="B527" s="84" t="s">
        <v>1415</v>
      </c>
      <c r="C527" s="85" t="s">
        <v>1416</v>
      </c>
      <c r="D527" s="98" t="str">
        <f>IF(Table2[[#This Row],[NO. KK]]=B526,"ANGGOTA KELUARGA","KEPALA KELUARGA")</f>
        <v>KEPALA KELUARGA</v>
      </c>
      <c r="E527" s="86" t="s">
        <v>1417</v>
      </c>
      <c r="F527" s="83" t="s">
        <v>23</v>
      </c>
      <c r="G527" s="88" t="s">
        <v>1418</v>
      </c>
      <c r="H527" s="89">
        <v>17358</v>
      </c>
      <c r="I527" s="90">
        <f t="shared" ca="1" si="110"/>
        <v>75</v>
      </c>
      <c r="J52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527" s="91" t="s">
        <v>31</v>
      </c>
      <c r="L527" s="90" t="s">
        <v>32</v>
      </c>
      <c r="M527" s="92" t="s">
        <v>1419</v>
      </c>
    </row>
    <row r="528" spans="1:13">
      <c r="A528" s="256">
        <v>2</v>
      </c>
      <c r="B528" s="84" t="s">
        <v>1420</v>
      </c>
      <c r="C528" s="85" t="s">
        <v>1421</v>
      </c>
      <c r="D528" s="98" t="str">
        <f>IF(Table2[[#This Row],[NO. KK]]=B527,"ANGGOTA KELUARGA","KEPALA KELUARGA")</f>
        <v>KEPALA KELUARGA</v>
      </c>
      <c r="E528" s="86" t="s">
        <v>1422</v>
      </c>
      <c r="F528" s="83" t="s">
        <v>16</v>
      </c>
      <c r="G528" s="88" t="s">
        <v>30</v>
      </c>
      <c r="H528" s="89">
        <v>28193</v>
      </c>
      <c r="I528" s="90">
        <f t="shared" ca="1" si="110"/>
        <v>45</v>
      </c>
      <c r="J52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28" s="91" t="s">
        <v>18</v>
      </c>
      <c r="L528" s="91" t="s">
        <v>417</v>
      </c>
      <c r="M528" s="92" t="s">
        <v>1423</v>
      </c>
    </row>
    <row r="529" spans="1:13">
      <c r="A529" s="256">
        <v>2</v>
      </c>
      <c r="B529" s="93" t="s">
        <v>1420</v>
      </c>
      <c r="C529" s="85" t="s">
        <v>1424</v>
      </c>
      <c r="D529" s="98" t="str">
        <f>IF(Table2[[#This Row],[NO. KK]]=B528,"ANGGOTA KELUARGA","KEPALA KELUARGA")</f>
        <v>ANGGOTA KELUARGA</v>
      </c>
      <c r="E529" s="94" t="s">
        <v>1425</v>
      </c>
      <c r="F529" s="83" t="s">
        <v>23</v>
      </c>
      <c r="G529" s="88" t="s">
        <v>1426</v>
      </c>
      <c r="H529" s="89">
        <v>30444</v>
      </c>
      <c r="I529" s="90">
        <f t="shared" ca="1" si="110"/>
        <v>39</v>
      </c>
      <c r="J52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529" s="91" t="s">
        <v>18</v>
      </c>
      <c r="L529" s="106" t="s">
        <v>44</v>
      </c>
      <c r="M529" s="95"/>
    </row>
    <row r="530" spans="1:13">
      <c r="A530" s="256">
        <v>2</v>
      </c>
      <c r="B530" s="93" t="s">
        <v>1420</v>
      </c>
      <c r="C530" s="85" t="s">
        <v>1427</v>
      </c>
      <c r="D530" s="98" t="str">
        <f>IF(Table2[[#This Row],[NO. KK]]=B529,"ANGGOTA KELUARGA","KEPALA KELUARGA")</f>
        <v>ANGGOTA KELUARGA</v>
      </c>
      <c r="E530" s="94" t="s">
        <v>1428</v>
      </c>
      <c r="F530" s="83" t="s">
        <v>16</v>
      </c>
      <c r="G530" s="88" t="s">
        <v>30</v>
      </c>
      <c r="H530" s="89">
        <v>40104</v>
      </c>
      <c r="I530" s="90">
        <f t="shared" ca="1" si="110"/>
        <v>13</v>
      </c>
      <c r="J53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30" s="91" t="s">
        <v>47</v>
      </c>
      <c r="L530" s="100" t="s">
        <v>69</v>
      </c>
      <c r="M530" s="95"/>
    </row>
    <row r="531" spans="1:13">
      <c r="A531" s="256">
        <v>2</v>
      </c>
      <c r="B531" s="93" t="s">
        <v>1420</v>
      </c>
      <c r="C531" s="85" t="s">
        <v>1429</v>
      </c>
      <c r="D531" s="98" t="str">
        <f>IF(Table2[[#This Row],[NO. KK]]=B530,"ANGGOTA KELUARGA","KEPALA KELUARGA")</f>
        <v>ANGGOTA KELUARGA</v>
      </c>
      <c r="E531" s="94" t="s">
        <v>1430</v>
      </c>
      <c r="F531" s="83" t="s">
        <v>16</v>
      </c>
      <c r="G531" s="88" t="s">
        <v>30</v>
      </c>
      <c r="H531" s="89">
        <v>40553</v>
      </c>
      <c r="I531" s="90">
        <f t="shared" ca="1" si="110"/>
        <v>11</v>
      </c>
      <c r="J53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31" s="91" t="s">
        <v>47</v>
      </c>
      <c r="L531" s="100" t="s">
        <v>69</v>
      </c>
      <c r="M531" s="95"/>
    </row>
    <row r="532" spans="1:13">
      <c r="A532" s="256">
        <v>2</v>
      </c>
      <c r="B532" s="93" t="s">
        <v>1420</v>
      </c>
      <c r="C532" s="85" t="s">
        <v>1431</v>
      </c>
      <c r="D532" s="98" t="str">
        <f>IF(Table2[[#This Row],[NO. KK]]=B531,"ANGGOTA KELUARGA","KEPALA KELUARGA")</f>
        <v>ANGGOTA KELUARGA</v>
      </c>
      <c r="E532" s="94" t="s">
        <v>1432</v>
      </c>
      <c r="F532" s="83" t="s">
        <v>16</v>
      </c>
      <c r="G532" s="88" t="s">
        <v>30</v>
      </c>
      <c r="H532" s="89">
        <v>41056</v>
      </c>
      <c r="I532" s="90">
        <f t="shared" ca="1" si="110"/>
        <v>10</v>
      </c>
      <c r="J53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32" s="91" t="s">
        <v>47</v>
      </c>
      <c r="L532" s="100" t="s">
        <v>69</v>
      </c>
      <c r="M532" s="95"/>
    </row>
    <row r="533" spans="1:13">
      <c r="A533" s="256">
        <v>2</v>
      </c>
      <c r="B533" s="93" t="s">
        <v>1420</v>
      </c>
      <c r="C533" s="85" t="s">
        <v>1433</v>
      </c>
      <c r="D533" s="98" t="str">
        <f>IF(Table2[[#This Row],[NO. KK]]=B532,"ANGGOTA KELUARGA","KEPALA KELUARGA")</f>
        <v>ANGGOTA KELUARGA</v>
      </c>
      <c r="E533" s="94" t="s">
        <v>1434</v>
      </c>
      <c r="F533" s="83" t="s">
        <v>16</v>
      </c>
      <c r="G533" s="88" t="s">
        <v>1003</v>
      </c>
      <c r="H533" s="89">
        <v>42488</v>
      </c>
      <c r="I533" s="90">
        <f t="shared" ca="1" si="110"/>
        <v>6</v>
      </c>
      <c r="J53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33" s="91" t="s">
        <v>55</v>
      </c>
      <c r="L533" s="107" t="s">
        <v>48</v>
      </c>
      <c r="M533" s="95"/>
    </row>
    <row r="534" spans="1:13">
      <c r="A534" s="256">
        <v>2</v>
      </c>
      <c r="B534" s="93" t="s">
        <v>1420</v>
      </c>
      <c r="C534" s="85" t="s">
        <v>1435</v>
      </c>
      <c r="D534" s="98" t="str">
        <f>IF(Table2[[#This Row],[NO. KK]]=B533,"ANGGOTA KELUARGA","KEPALA KELUARGA")</f>
        <v>ANGGOTA KELUARGA</v>
      </c>
      <c r="E534" s="94" t="s">
        <v>1436</v>
      </c>
      <c r="F534" s="83" t="s">
        <v>23</v>
      </c>
      <c r="G534" s="88" t="s">
        <v>30</v>
      </c>
      <c r="H534" s="89">
        <v>43714</v>
      </c>
      <c r="I534" s="90">
        <f t="shared" ca="1" si="110"/>
        <v>3</v>
      </c>
      <c r="J53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534" s="91" t="s">
        <v>55</v>
      </c>
      <c r="L534" s="107" t="s">
        <v>48</v>
      </c>
      <c r="M534" s="95"/>
    </row>
    <row r="535" spans="1:13">
      <c r="A535" s="256">
        <v>2</v>
      </c>
      <c r="B535" s="84" t="s">
        <v>1437</v>
      </c>
      <c r="C535" s="118" t="s">
        <v>1438</v>
      </c>
      <c r="D535" s="289" t="str">
        <f>IF(Table2[[#This Row],[NO. KK]]=B534,"ANGGOTA KELUARGA","KEPALA KELUARGA")</f>
        <v>KEPALA KELUARGA</v>
      </c>
      <c r="E535" s="86" t="s">
        <v>1439</v>
      </c>
      <c r="F535" s="83" t="s">
        <v>23</v>
      </c>
      <c r="G535" s="88" t="s">
        <v>1099</v>
      </c>
      <c r="H535" s="89">
        <v>13864</v>
      </c>
      <c r="I535" s="90">
        <f t="shared" ca="1" si="110"/>
        <v>85</v>
      </c>
      <c r="J53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85 - 89</v>
      </c>
      <c r="K535" s="91" t="s">
        <v>72</v>
      </c>
      <c r="L535" s="90" t="s">
        <v>32</v>
      </c>
      <c r="M535" s="109" t="s">
        <v>40</v>
      </c>
    </row>
    <row r="536" spans="1:13">
      <c r="A536" s="256">
        <v>2</v>
      </c>
      <c r="B536" s="84" t="s">
        <v>1440</v>
      </c>
      <c r="C536" s="85" t="s">
        <v>1441</v>
      </c>
      <c r="D536" s="98" t="str">
        <f>IF(Table2[[#This Row],[NO. KK]]=B535,"ANGGOTA KELUARGA","KEPALA KELUARGA")</f>
        <v>KEPALA KELUARGA</v>
      </c>
      <c r="E536" s="86" t="s">
        <v>1442</v>
      </c>
      <c r="F536" s="83" t="s">
        <v>23</v>
      </c>
      <c r="G536" s="88" t="s">
        <v>1099</v>
      </c>
      <c r="H536" s="89">
        <v>29900</v>
      </c>
      <c r="I536" s="90">
        <f t="shared" ca="1" si="110"/>
        <v>41</v>
      </c>
      <c r="J53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36" s="91" t="s">
        <v>18</v>
      </c>
      <c r="L536" s="91" t="s">
        <v>39</v>
      </c>
      <c r="M536" s="92" t="s">
        <v>1443</v>
      </c>
    </row>
    <row r="537" spans="1:13">
      <c r="A537" s="256">
        <v>2</v>
      </c>
      <c r="B537" s="93" t="s">
        <v>1440</v>
      </c>
      <c r="C537" s="85" t="s">
        <v>1444</v>
      </c>
      <c r="D537" s="98" t="str">
        <f>IF(Table2[[#This Row],[NO. KK]]=B536,"ANGGOTA KELUARGA","KEPALA KELUARGA")</f>
        <v>ANGGOTA KELUARGA</v>
      </c>
      <c r="E537" s="94" t="s">
        <v>1445</v>
      </c>
      <c r="F537" s="83" t="s">
        <v>16</v>
      </c>
      <c r="G537" s="88" t="s">
        <v>98</v>
      </c>
      <c r="H537" s="89">
        <v>39997</v>
      </c>
      <c r="I537" s="90">
        <f t="shared" ca="1" si="110"/>
        <v>13</v>
      </c>
      <c r="J53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37" s="91" t="s">
        <v>47</v>
      </c>
      <c r="L537" s="107" t="s">
        <v>48</v>
      </c>
      <c r="M537" s="95"/>
    </row>
    <row r="538" spans="1:13">
      <c r="A538" s="256">
        <v>2</v>
      </c>
      <c r="B538" s="93" t="s">
        <v>1440</v>
      </c>
      <c r="C538" s="85" t="s">
        <v>1446</v>
      </c>
      <c r="D538" s="98" t="str">
        <f>IF(Table2[[#This Row],[NO. KK]]=B537,"ANGGOTA KELUARGA","KEPALA KELUARGA")</f>
        <v>ANGGOTA KELUARGA</v>
      </c>
      <c r="E538" s="94" t="s">
        <v>1447</v>
      </c>
      <c r="F538" s="83" t="s">
        <v>23</v>
      </c>
      <c r="G538" s="88" t="s">
        <v>98</v>
      </c>
      <c r="H538" s="89">
        <v>41372</v>
      </c>
      <c r="I538" s="90">
        <f t="shared" ca="1" si="110"/>
        <v>9</v>
      </c>
      <c r="J53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38" s="91" t="s">
        <v>47</v>
      </c>
      <c r="L538" s="107" t="s">
        <v>48</v>
      </c>
      <c r="M538" s="95"/>
    </row>
    <row r="539" spans="1:13">
      <c r="A539" s="256">
        <v>2</v>
      </c>
      <c r="B539" s="84" t="s">
        <v>1448</v>
      </c>
      <c r="C539" s="85" t="s">
        <v>1449</v>
      </c>
      <c r="D539" s="98" t="str">
        <f>IF(Table2[[#This Row],[NO. KK]]=B538,"ANGGOTA KELUARGA","KEPALA KELUARGA")</f>
        <v>KEPALA KELUARGA</v>
      </c>
      <c r="E539" s="86" t="s">
        <v>1450</v>
      </c>
      <c r="F539" s="83" t="s">
        <v>23</v>
      </c>
      <c r="G539" s="88" t="s">
        <v>1451</v>
      </c>
      <c r="H539" s="89">
        <v>23623</v>
      </c>
      <c r="I539" s="90">
        <f t="shared" ca="1" si="110"/>
        <v>58</v>
      </c>
      <c r="J53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39" s="91" t="s">
        <v>18</v>
      </c>
      <c r="L539" s="90" t="s">
        <v>32</v>
      </c>
      <c r="M539" s="109"/>
    </row>
    <row r="540" spans="1:13">
      <c r="A540" s="256">
        <v>2</v>
      </c>
      <c r="B540" s="93" t="s">
        <v>1448</v>
      </c>
      <c r="C540" s="85" t="s">
        <v>1452</v>
      </c>
      <c r="D540" s="98" t="str">
        <f>IF(Table2[[#This Row],[NO. KK]]=B539,"ANGGOTA KELUARGA","KEPALA KELUARGA")</f>
        <v>ANGGOTA KELUARGA</v>
      </c>
      <c r="E540" s="94" t="s">
        <v>1453</v>
      </c>
      <c r="F540" s="83" t="s">
        <v>23</v>
      </c>
      <c r="G540" s="88" t="s">
        <v>30</v>
      </c>
      <c r="H540" s="89">
        <v>35670</v>
      </c>
      <c r="I540" s="90">
        <f t="shared" ca="1" si="110"/>
        <v>25</v>
      </c>
      <c r="J54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540" s="91" t="s">
        <v>25</v>
      </c>
      <c r="L540" s="91" t="s">
        <v>66</v>
      </c>
      <c r="M540" s="95"/>
    </row>
    <row r="541" spans="1:13">
      <c r="A541" s="256">
        <v>2</v>
      </c>
      <c r="B541" s="84" t="s">
        <v>1454</v>
      </c>
      <c r="C541" s="85" t="s">
        <v>1455</v>
      </c>
      <c r="D541" s="98" t="str">
        <f>IF(Table2[[#This Row],[NO. KK]]=B540,"ANGGOTA KELUARGA","KEPALA KELUARGA")</f>
        <v>KEPALA KELUARGA</v>
      </c>
      <c r="E541" s="86" t="s">
        <v>1456</v>
      </c>
      <c r="F541" s="83" t="s">
        <v>16</v>
      </c>
      <c r="G541" s="88" t="s">
        <v>30</v>
      </c>
      <c r="H541" s="89">
        <v>33193</v>
      </c>
      <c r="I541" s="90">
        <f t="shared" ca="1" si="110"/>
        <v>32</v>
      </c>
      <c r="J54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541" s="91" t="s">
        <v>18</v>
      </c>
      <c r="L541" s="91" t="s">
        <v>39</v>
      </c>
      <c r="M541" s="109"/>
    </row>
    <row r="542" spans="1:13">
      <c r="A542" s="256">
        <v>2</v>
      </c>
      <c r="B542" s="93" t="s">
        <v>1454</v>
      </c>
      <c r="C542" s="85" t="s">
        <v>1457</v>
      </c>
      <c r="D542" s="98" t="str">
        <f>IF(Table2[[#This Row],[NO. KK]]=B541,"ANGGOTA KELUARGA","KEPALA KELUARGA")</f>
        <v>ANGGOTA KELUARGA</v>
      </c>
      <c r="E542" s="94" t="s">
        <v>1458</v>
      </c>
      <c r="F542" s="83" t="s">
        <v>23</v>
      </c>
      <c r="G542" s="88" t="s">
        <v>1459</v>
      </c>
      <c r="H542" s="89">
        <v>32796</v>
      </c>
      <c r="I542" s="90">
        <f t="shared" ca="1" si="110"/>
        <v>33</v>
      </c>
      <c r="J54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542" s="91" t="s">
        <v>38</v>
      </c>
      <c r="L542" s="106" t="s">
        <v>44</v>
      </c>
      <c r="M542" s="95"/>
    </row>
    <row r="543" spans="1:13">
      <c r="A543" s="256">
        <v>2</v>
      </c>
      <c r="B543" s="93" t="s">
        <v>1454</v>
      </c>
      <c r="C543" s="85" t="s">
        <v>1460</v>
      </c>
      <c r="D543" s="98" t="str">
        <f>IF(Table2[[#This Row],[NO. KK]]=B542,"ANGGOTA KELUARGA","KEPALA KELUARGA")</f>
        <v>ANGGOTA KELUARGA</v>
      </c>
      <c r="E543" s="94" t="s">
        <v>1461</v>
      </c>
      <c r="F543" s="83" t="s">
        <v>16</v>
      </c>
      <c r="G543" s="88" t="s">
        <v>1459</v>
      </c>
      <c r="H543" s="89">
        <v>41935</v>
      </c>
      <c r="I543" s="90">
        <f t="shared" ca="1" si="110"/>
        <v>8</v>
      </c>
      <c r="J54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43" s="91" t="s">
        <v>55</v>
      </c>
      <c r="L543" s="107" t="s">
        <v>48</v>
      </c>
      <c r="M543" s="95"/>
    </row>
    <row r="544" spans="1:13">
      <c r="A544" s="256">
        <v>2</v>
      </c>
      <c r="B544" s="93" t="s">
        <v>1454</v>
      </c>
      <c r="C544" s="85" t="s">
        <v>1462</v>
      </c>
      <c r="D544" s="98" t="str">
        <f>IF(Table2[[#This Row],[NO. KK]]=B543,"ANGGOTA KELUARGA","KEPALA KELUARGA")</f>
        <v>ANGGOTA KELUARGA</v>
      </c>
      <c r="E544" s="94" t="s">
        <v>1463</v>
      </c>
      <c r="F544" s="83" t="s">
        <v>23</v>
      </c>
      <c r="G544" s="88" t="s">
        <v>1459</v>
      </c>
      <c r="H544" s="89">
        <v>42832</v>
      </c>
      <c r="I544" s="90">
        <f t="shared" ca="1" si="110"/>
        <v>5</v>
      </c>
      <c r="J54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44" s="91" t="s">
        <v>55</v>
      </c>
      <c r="L544" s="107" t="s">
        <v>48</v>
      </c>
      <c r="M544" s="95"/>
    </row>
    <row r="545" spans="1:13">
      <c r="A545" s="256">
        <v>2</v>
      </c>
      <c r="B545" s="84" t="s">
        <v>1464</v>
      </c>
      <c r="C545" s="85" t="s">
        <v>1465</v>
      </c>
      <c r="D545" s="98" t="str">
        <f>IF(Table2[[#This Row],[NO. KK]]=B544,"ANGGOTA KELUARGA","KEPALA KELUARGA")</f>
        <v>KEPALA KELUARGA</v>
      </c>
      <c r="E545" s="86" t="s">
        <v>1466</v>
      </c>
      <c r="F545" s="83" t="s">
        <v>16</v>
      </c>
      <c r="G545" s="88" t="s">
        <v>30</v>
      </c>
      <c r="H545" s="89">
        <v>29340</v>
      </c>
      <c r="I545" s="90">
        <f t="shared" ca="1" si="110"/>
        <v>42</v>
      </c>
      <c r="J54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45" s="91" t="s">
        <v>18</v>
      </c>
      <c r="L545" s="91" t="s">
        <v>39</v>
      </c>
      <c r="M545" s="92" t="s">
        <v>1467</v>
      </c>
    </row>
    <row r="546" spans="1:13">
      <c r="A546" s="256">
        <v>2</v>
      </c>
      <c r="B546" s="93" t="s">
        <v>1464</v>
      </c>
      <c r="C546" s="85" t="s">
        <v>1468</v>
      </c>
      <c r="D546" s="98" t="str">
        <f>IF(Table2[[#This Row],[NO. KK]]=B545,"ANGGOTA KELUARGA","KEPALA KELUARGA")</f>
        <v>ANGGOTA KELUARGA</v>
      </c>
      <c r="E546" s="94" t="s">
        <v>1469</v>
      </c>
      <c r="F546" s="83" t="s">
        <v>23</v>
      </c>
      <c r="G546" s="88" t="s">
        <v>183</v>
      </c>
      <c r="H546" s="89">
        <v>30271</v>
      </c>
      <c r="I546" s="90">
        <f t="shared" ca="1" si="110"/>
        <v>40</v>
      </c>
      <c r="J54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46" s="91" t="s">
        <v>18</v>
      </c>
      <c r="L546" s="91" t="s">
        <v>39</v>
      </c>
      <c r="M546" s="95"/>
    </row>
    <row r="547" spans="1:13">
      <c r="A547" s="256">
        <v>2</v>
      </c>
      <c r="B547" s="93" t="s">
        <v>1464</v>
      </c>
      <c r="C547" s="85" t="s">
        <v>1470</v>
      </c>
      <c r="D547" s="98" t="str">
        <f>IF(Table2[[#This Row],[NO. KK]]=B546,"ANGGOTA KELUARGA","KEPALA KELUARGA")</f>
        <v>ANGGOTA KELUARGA</v>
      </c>
      <c r="E547" s="94" t="s">
        <v>1471</v>
      </c>
      <c r="F547" s="83" t="s">
        <v>16</v>
      </c>
      <c r="G547" s="88" t="s">
        <v>423</v>
      </c>
      <c r="H547" s="89">
        <v>39773</v>
      </c>
      <c r="I547" s="90">
        <f t="shared" ca="1" si="110"/>
        <v>14</v>
      </c>
      <c r="J54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47" s="91" t="s">
        <v>31</v>
      </c>
      <c r="L547" s="100" t="s">
        <v>69</v>
      </c>
      <c r="M547" s="95"/>
    </row>
    <row r="548" spans="1:13">
      <c r="A548" s="256">
        <v>2</v>
      </c>
      <c r="B548" s="93" t="s">
        <v>1464</v>
      </c>
      <c r="C548" s="85" t="s">
        <v>1472</v>
      </c>
      <c r="D548" s="98" t="str">
        <f>IF(Table2[[#This Row],[NO. KK]]=B547,"ANGGOTA KELUARGA","KEPALA KELUARGA")</f>
        <v>ANGGOTA KELUARGA</v>
      </c>
      <c r="E548" s="94" t="s">
        <v>1473</v>
      </c>
      <c r="F548" s="83" t="s">
        <v>16</v>
      </c>
      <c r="G548" s="88" t="s">
        <v>30</v>
      </c>
      <c r="H548" s="89">
        <v>40094</v>
      </c>
      <c r="I548" s="90">
        <f t="shared" ca="1" si="110"/>
        <v>13</v>
      </c>
      <c r="J54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48" s="91" t="s">
        <v>47</v>
      </c>
      <c r="L548" s="100" t="s">
        <v>69</v>
      </c>
      <c r="M548" s="95"/>
    </row>
    <row r="549" spans="1:13">
      <c r="A549" s="256">
        <v>2</v>
      </c>
      <c r="B549" s="93" t="s">
        <v>1464</v>
      </c>
      <c r="C549" s="85" t="s">
        <v>1474</v>
      </c>
      <c r="D549" s="98" t="str">
        <f>IF(Table2[[#This Row],[NO. KK]]=B548,"ANGGOTA KELUARGA","KEPALA KELUARGA")</f>
        <v>ANGGOTA KELUARGA</v>
      </c>
      <c r="E549" s="112" t="s">
        <v>1475</v>
      </c>
      <c r="F549" s="83" t="s">
        <v>23</v>
      </c>
      <c r="G549" s="88" t="s">
        <v>30</v>
      </c>
      <c r="H549" s="89">
        <v>40836</v>
      </c>
      <c r="I549" s="90">
        <f t="shared" ca="1" si="110"/>
        <v>11</v>
      </c>
      <c r="J54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49" s="91" t="s">
        <v>47</v>
      </c>
      <c r="L549" s="100" t="s">
        <v>69</v>
      </c>
      <c r="M549" s="95"/>
    </row>
    <row r="550" spans="1:13">
      <c r="A550" s="256">
        <v>2</v>
      </c>
      <c r="B550" s="93" t="s">
        <v>1464</v>
      </c>
      <c r="C550" s="85" t="s">
        <v>1476</v>
      </c>
      <c r="D550" s="98" t="str">
        <f>IF(Table2[[#This Row],[NO. KK]]=B549,"ANGGOTA KELUARGA","KEPALA KELUARGA")</f>
        <v>ANGGOTA KELUARGA</v>
      </c>
      <c r="E550" s="94" t="s">
        <v>1477</v>
      </c>
      <c r="F550" s="83" t="s">
        <v>16</v>
      </c>
      <c r="G550" s="88" t="s">
        <v>98</v>
      </c>
      <c r="H550" s="89">
        <v>42478</v>
      </c>
      <c r="I550" s="90">
        <f t="shared" ca="1" si="110"/>
        <v>6</v>
      </c>
      <c r="J55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50" s="91" t="s">
        <v>55</v>
      </c>
      <c r="L550" s="107" t="s">
        <v>48</v>
      </c>
      <c r="M550" s="95"/>
    </row>
    <row r="551" spans="1:13">
      <c r="A551" s="256">
        <v>2</v>
      </c>
      <c r="B551" s="84" t="s">
        <v>1478</v>
      </c>
      <c r="C551" s="85" t="s">
        <v>1479</v>
      </c>
      <c r="D551" s="98" t="str">
        <f>IF(Table2[[#This Row],[NO. KK]]=B550,"ANGGOTA KELUARGA","KEPALA KELUARGA")</f>
        <v>KEPALA KELUARGA</v>
      </c>
      <c r="E551" s="86" t="s">
        <v>1480</v>
      </c>
      <c r="F551" s="83" t="s">
        <v>16</v>
      </c>
      <c r="G551" s="88" t="s">
        <v>30</v>
      </c>
      <c r="H551" s="89">
        <v>28431</v>
      </c>
      <c r="I551" s="90">
        <f t="shared" ca="1" si="110"/>
        <v>45</v>
      </c>
      <c r="J55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51" s="91" t="s">
        <v>18</v>
      </c>
      <c r="L551" s="91" t="s">
        <v>39</v>
      </c>
      <c r="M551" s="109" t="s">
        <v>40</v>
      </c>
    </row>
    <row r="552" spans="1:13">
      <c r="A552" s="256">
        <v>2</v>
      </c>
      <c r="B552" s="93" t="s">
        <v>1478</v>
      </c>
      <c r="C552" s="85" t="s">
        <v>1481</v>
      </c>
      <c r="D552" s="98" t="str">
        <f>IF(Table2[[#This Row],[NO. KK]]=B551,"ANGGOTA KELUARGA","KEPALA KELUARGA")</f>
        <v>ANGGOTA KELUARGA</v>
      </c>
      <c r="E552" s="94" t="s">
        <v>1482</v>
      </c>
      <c r="F552" s="83" t="s">
        <v>23</v>
      </c>
      <c r="G552" s="88" t="s">
        <v>65</v>
      </c>
      <c r="H552" s="89">
        <v>31540</v>
      </c>
      <c r="I552" s="90">
        <f t="shared" ca="1" si="110"/>
        <v>36</v>
      </c>
      <c r="J55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552" s="91" t="s">
        <v>18</v>
      </c>
      <c r="L552" s="106" t="s">
        <v>44</v>
      </c>
      <c r="M552" s="95"/>
    </row>
    <row r="553" spans="1:13">
      <c r="A553" s="256">
        <v>2</v>
      </c>
      <c r="B553" s="93" t="s">
        <v>1478</v>
      </c>
      <c r="C553" s="85" t="s">
        <v>1483</v>
      </c>
      <c r="D553" s="98" t="str">
        <f>IF(Table2[[#This Row],[NO. KK]]=B552,"ANGGOTA KELUARGA","KEPALA KELUARGA")</f>
        <v>ANGGOTA KELUARGA</v>
      </c>
      <c r="E553" s="94" t="s">
        <v>1484</v>
      </c>
      <c r="F553" s="83" t="s">
        <v>16</v>
      </c>
      <c r="G553" s="88" t="s">
        <v>183</v>
      </c>
      <c r="H553" s="89">
        <v>43423</v>
      </c>
      <c r="I553" s="90">
        <f t="shared" ca="1" si="110"/>
        <v>4</v>
      </c>
      <c r="J55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553" s="91" t="s">
        <v>55</v>
      </c>
      <c r="L553" s="107" t="s">
        <v>48</v>
      </c>
      <c r="M553" s="95"/>
    </row>
    <row r="554" spans="1:13">
      <c r="A554" s="256">
        <v>2</v>
      </c>
      <c r="B554" s="93" t="s">
        <v>1478</v>
      </c>
      <c r="C554" s="119" t="s">
        <v>1485</v>
      </c>
      <c r="D554" s="290" t="str">
        <f>IF(Table2[[#This Row],[NO. KK]]=B553,"ANGGOTA KELUARGA","KEPALA KELUARGA")</f>
        <v>ANGGOTA KELUARGA</v>
      </c>
      <c r="E554" s="94" t="s">
        <v>1486</v>
      </c>
      <c r="F554" s="83" t="s">
        <v>16</v>
      </c>
      <c r="G554" s="88" t="s">
        <v>98</v>
      </c>
      <c r="H554" s="89">
        <v>44564</v>
      </c>
      <c r="I554" s="90">
        <f t="shared" ca="1" si="110"/>
        <v>0</v>
      </c>
      <c r="J55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554" s="91" t="s">
        <v>55</v>
      </c>
      <c r="L554" s="107" t="s">
        <v>48</v>
      </c>
      <c r="M554" s="92" t="s">
        <v>1487</v>
      </c>
    </row>
    <row r="555" spans="1:13">
      <c r="A555" s="256">
        <v>2</v>
      </c>
      <c r="B555" s="84" t="s">
        <v>1488</v>
      </c>
      <c r="C555" s="85" t="s">
        <v>1489</v>
      </c>
      <c r="D555" s="98" t="str">
        <f>IF(Table2[[#This Row],[NO. KK]]=B554,"ANGGOTA KELUARGA","KEPALA KELUARGA")</f>
        <v>KEPALA KELUARGA</v>
      </c>
      <c r="E555" s="86" t="s">
        <v>1490</v>
      </c>
      <c r="F555" s="83" t="s">
        <v>23</v>
      </c>
      <c r="G555" s="88" t="s">
        <v>1491</v>
      </c>
      <c r="H555" s="89">
        <v>15478</v>
      </c>
      <c r="I555" s="90">
        <f t="shared" ca="1" si="110"/>
        <v>80</v>
      </c>
      <c r="J55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555" s="91" t="s">
        <v>72</v>
      </c>
      <c r="L555" s="90" t="s">
        <v>32</v>
      </c>
      <c r="M555" s="92" t="s">
        <v>1487</v>
      </c>
    </row>
    <row r="556" spans="1:13">
      <c r="A556" s="256">
        <v>2</v>
      </c>
      <c r="B556" s="84" t="s">
        <v>1492</v>
      </c>
      <c r="C556" s="85" t="s">
        <v>1493</v>
      </c>
      <c r="D556" s="98" t="str">
        <f>IF(Table2[[#This Row],[NO. KK]]=B555,"ANGGOTA KELUARGA","KEPALA KELUARGA")</f>
        <v>KEPALA KELUARGA</v>
      </c>
      <c r="E556" s="86" t="s">
        <v>1494</v>
      </c>
      <c r="F556" s="83" t="s">
        <v>16</v>
      </c>
      <c r="G556" s="88" t="s">
        <v>30</v>
      </c>
      <c r="H556" s="89">
        <v>26703</v>
      </c>
      <c r="I556" s="90">
        <f t="shared" ca="1" si="110"/>
        <v>49</v>
      </c>
      <c r="J55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56" s="91" t="s">
        <v>18</v>
      </c>
      <c r="L556" s="90" t="s">
        <v>32</v>
      </c>
      <c r="M556" s="95"/>
    </row>
    <row r="557" spans="1:13">
      <c r="A557" s="256">
        <v>2</v>
      </c>
      <c r="B557" s="93" t="s">
        <v>1492</v>
      </c>
      <c r="C557" s="85" t="s">
        <v>1495</v>
      </c>
      <c r="D557" s="98" t="str">
        <f>IF(Table2[[#This Row],[NO. KK]]=B556,"ANGGOTA KELUARGA","KEPALA KELUARGA")</f>
        <v>ANGGOTA KELUARGA</v>
      </c>
      <c r="E557" s="94" t="s">
        <v>1496</v>
      </c>
      <c r="F557" s="83" t="s">
        <v>23</v>
      </c>
      <c r="G557" s="88" t="s">
        <v>1497</v>
      </c>
      <c r="H557" s="89">
        <v>28562</v>
      </c>
      <c r="I557" s="90">
        <f t="shared" ca="1" si="110"/>
        <v>44</v>
      </c>
      <c r="J55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57" s="91" t="s">
        <v>18</v>
      </c>
      <c r="L557" s="91" t="s">
        <v>417</v>
      </c>
      <c r="M557" s="95"/>
    </row>
    <row r="558" spans="1:13">
      <c r="A558" s="256">
        <v>2</v>
      </c>
      <c r="B558" s="93" t="s">
        <v>1492</v>
      </c>
      <c r="C558" s="85" t="s">
        <v>1498</v>
      </c>
      <c r="D558" s="98" t="str">
        <f>IF(Table2[[#This Row],[NO. KK]]=B557,"ANGGOTA KELUARGA","KEPALA KELUARGA")</f>
        <v>ANGGOTA KELUARGA</v>
      </c>
      <c r="E558" s="94" t="s">
        <v>1499</v>
      </c>
      <c r="F558" s="83" t="s">
        <v>16</v>
      </c>
      <c r="G558" s="88" t="s">
        <v>30</v>
      </c>
      <c r="H558" s="89">
        <v>38846</v>
      </c>
      <c r="I558" s="90">
        <f t="shared" ca="1" si="110"/>
        <v>16</v>
      </c>
      <c r="J55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58" s="91" t="s">
        <v>31</v>
      </c>
      <c r="L558" s="100" t="s">
        <v>69</v>
      </c>
      <c r="M558" s="95"/>
    </row>
    <row r="559" spans="1:13">
      <c r="A559" s="256">
        <v>2</v>
      </c>
      <c r="B559" s="93" t="s">
        <v>1492</v>
      </c>
      <c r="C559" s="85" t="s">
        <v>1500</v>
      </c>
      <c r="D559" s="98" t="str">
        <f>IF(Table2[[#This Row],[NO. KK]]=B558,"ANGGOTA KELUARGA","KEPALA KELUARGA")</f>
        <v>ANGGOTA KELUARGA</v>
      </c>
      <c r="E559" s="94" t="s">
        <v>1368</v>
      </c>
      <c r="F559" s="83" t="s">
        <v>23</v>
      </c>
      <c r="G559" s="88" t="s">
        <v>30</v>
      </c>
      <c r="H559" s="89">
        <v>39443</v>
      </c>
      <c r="I559" s="90">
        <f t="shared" ca="1" si="110"/>
        <v>14</v>
      </c>
      <c r="J55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59" s="91" t="s">
        <v>31</v>
      </c>
      <c r="L559" s="100" t="s">
        <v>69</v>
      </c>
      <c r="M559" s="95"/>
    </row>
    <row r="560" spans="1:13">
      <c r="A560" s="256">
        <v>2</v>
      </c>
      <c r="B560" s="93" t="s">
        <v>1492</v>
      </c>
      <c r="C560" s="85" t="s">
        <v>1501</v>
      </c>
      <c r="D560" s="98" t="str">
        <f>IF(Table2[[#This Row],[NO. KK]]=B559,"ANGGOTA KELUARGA","KEPALA KELUARGA")</f>
        <v>ANGGOTA KELUARGA</v>
      </c>
      <c r="E560" s="94" t="s">
        <v>1502</v>
      </c>
      <c r="F560" s="83" t="s">
        <v>23</v>
      </c>
      <c r="G560" s="88" t="s">
        <v>30</v>
      </c>
      <c r="H560" s="89">
        <v>40540</v>
      </c>
      <c r="I560" s="90">
        <f t="shared" ca="1" si="110"/>
        <v>11</v>
      </c>
      <c r="J56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60" s="91" t="s">
        <v>47</v>
      </c>
      <c r="L560" s="100" t="s">
        <v>69</v>
      </c>
      <c r="M560" s="95"/>
    </row>
    <row r="561" spans="1:13">
      <c r="A561" s="256">
        <v>2</v>
      </c>
      <c r="B561" s="93" t="s">
        <v>1492</v>
      </c>
      <c r="C561" s="85" t="s">
        <v>1503</v>
      </c>
      <c r="D561" s="98" t="str">
        <f>IF(Table2[[#This Row],[NO. KK]]=B560,"ANGGOTA KELUARGA","KEPALA KELUARGA")</f>
        <v>ANGGOTA KELUARGA</v>
      </c>
      <c r="E561" s="94" t="s">
        <v>1504</v>
      </c>
      <c r="F561" s="83" t="s">
        <v>16</v>
      </c>
      <c r="G561" s="88" t="s">
        <v>30</v>
      </c>
      <c r="H561" s="89">
        <v>41317</v>
      </c>
      <c r="I561" s="90">
        <f t="shared" ca="1" si="110"/>
        <v>9</v>
      </c>
      <c r="J56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61" s="91" t="s">
        <v>47</v>
      </c>
      <c r="L561" s="100" t="s">
        <v>69</v>
      </c>
      <c r="M561" s="109"/>
    </row>
    <row r="562" spans="1:13">
      <c r="A562" s="256">
        <v>2</v>
      </c>
      <c r="B562" s="84" t="s">
        <v>1505</v>
      </c>
      <c r="C562" s="85" t="s">
        <v>1506</v>
      </c>
      <c r="D562" s="98" t="str">
        <f>IF(Table2[[#This Row],[NO. KK]]=B561,"ANGGOTA KELUARGA","KEPALA KELUARGA")</f>
        <v>KEPALA KELUARGA</v>
      </c>
      <c r="E562" s="86" t="s">
        <v>1507</v>
      </c>
      <c r="F562" s="83" t="s">
        <v>23</v>
      </c>
      <c r="G562" s="88" t="s">
        <v>30</v>
      </c>
      <c r="H562" s="89">
        <v>27063</v>
      </c>
      <c r="I562" s="90">
        <f t="shared" ca="1" si="110"/>
        <v>48</v>
      </c>
      <c r="J56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62" s="91" t="s">
        <v>18</v>
      </c>
      <c r="L562" s="91" t="s">
        <v>152</v>
      </c>
      <c r="M562" s="95"/>
    </row>
    <row r="563" spans="1:13">
      <c r="A563" s="256">
        <v>2</v>
      </c>
      <c r="B563" s="93" t="s">
        <v>1505</v>
      </c>
      <c r="C563" s="85" t="s">
        <v>1508</v>
      </c>
      <c r="D563" s="98" t="str">
        <f>IF(Table2[[#This Row],[NO. KK]]=B562,"ANGGOTA KELUARGA","KEPALA KELUARGA")</f>
        <v>ANGGOTA KELUARGA</v>
      </c>
      <c r="E563" s="94" t="s">
        <v>1509</v>
      </c>
      <c r="F563" s="83" t="s">
        <v>23</v>
      </c>
      <c r="G563" s="88" t="s">
        <v>98</v>
      </c>
      <c r="H563" s="89">
        <v>40589</v>
      </c>
      <c r="I563" s="90">
        <f t="shared" ca="1" si="110"/>
        <v>11</v>
      </c>
      <c r="J56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63" s="91" t="s">
        <v>47</v>
      </c>
      <c r="L563" s="100" t="s">
        <v>69</v>
      </c>
      <c r="M563" s="92" t="s">
        <v>1510</v>
      </c>
    </row>
    <row r="564" spans="1:13">
      <c r="A564" s="256">
        <v>2</v>
      </c>
      <c r="B564" s="84" t="s">
        <v>1511</v>
      </c>
      <c r="C564" s="85" t="s">
        <v>1512</v>
      </c>
      <c r="D564" s="98" t="str">
        <f>IF(Table2[[#This Row],[NO. KK]]=B563,"ANGGOTA KELUARGA","KEPALA KELUARGA")</f>
        <v>KEPALA KELUARGA</v>
      </c>
      <c r="E564" s="86" t="s">
        <v>1513</v>
      </c>
      <c r="F564" s="83" t="s">
        <v>16</v>
      </c>
      <c r="G564" s="88" t="s">
        <v>30</v>
      </c>
      <c r="H564" s="89">
        <v>19977</v>
      </c>
      <c r="I564" s="90">
        <f t="shared" ca="1" si="110"/>
        <v>68</v>
      </c>
      <c r="J56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564" s="91" t="s">
        <v>31</v>
      </c>
      <c r="L564" s="91" t="s">
        <v>39</v>
      </c>
      <c r="M564" s="95"/>
    </row>
    <row r="565" spans="1:13">
      <c r="A565" s="256">
        <v>2</v>
      </c>
      <c r="B565" s="93" t="s">
        <v>1511</v>
      </c>
      <c r="C565" s="85" t="s">
        <v>1514</v>
      </c>
      <c r="D565" s="98" t="str">
        <f>IF(Table2[[#This Row],[NO. KK]]=B564,"ANGGOTA KELUARGA","KEPALA KELUARGA")</f>
        <v>ANGGOTA KELUARGA</v>
      </c>
      <c r="E565" s="94" t="s">
        <v>1515</v>
      </c>
      <c r="F565" s="83" t="s">
        <v>23</v>
      </c>
      <c r="G565" s="88" t="s">
        <v>331</v>
      </c>
      <c r="H565" s="89">
        <v>21638</v>
      </c>
      <c r="I565" s="90">
        <f t="shared" ca="1" si="110"/>
        <v>63</v>
      </c>
      <c r="J56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565" s="91" t="s">
        <v>31</v>
      </c>
      <c r="L565" s="91" t="s">
        <v>39</v>
      </c>
      <c r="M565" s="95"/>
    </row>
    <row r="566" spans="1:13">
      <c r="A566" s="256">
        <v>2</v>
      </c>
      <c r="B566" s="93" t="s">
        <v>1511</v>
      </c>
      <c r="C566" s="85" t="s">
        <v>1516</v>
      </c>
      <c r="D566" s="98" t="str">
        <f>IF(Table2[[#This Row],[NO. KK]]=B565,"ANGGOTA KELUARGA","KEPALA KELUARGA")</f>
        <v>ANGGOTA KELUARGA</v>
      </c>
      <c r="E566" s="94" t="s">
        <v>1517</v>
      </c>
      <c r="F566" s="83" t="s">
        <v>16</v>
      </c>
      <c r="G566" s="88" t="s">
        <v>30</v>
      </c>
      <c r="H566" s="89">
        <v>37796</v>
      </c>
      <c r="I566" s="90">
        <f t="shared" ca="1" si="110"/>
        <v>19</v>
      </c>
      <c r="J56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66" s="91" t="s">
        <v>31</v>
      </c>
      <c r="L566" s="91" t="s">
        <v>1077</v>
      </c>
      <c r="M566" s="92" t="s">
        <v>1518</v>
      </c>
    </row>
    <row r="567" spans="1:13">
      <c r="A567" s="256">
        <v>2</v>
      </c>
      <c r="B567" s="84" t="s">
        <v>1519</v>
      </c>
      <c r="C567" s="85" t="s">
        <v>1520</v>
      </c>
      <c r="D567" s="98" t="str">
        <f>IF(Table2[[#This Row],[NO. KK]]=B566,"ANGGOTA KELUARGA","KEPALA KELUARGA")</f>
        <v>KEPALA KELUARGA</v>
      </c>
      <c r="E567" s="86" t="s">
        <v>1521</v>
      </c>
      <c r="F567" s="83" t="s">
        <v>16</v>
      </c>
      <c r="G567" s="88" t="s">
        <v>30</v>
      </c>
      <c r="H567" s="89">
        <v>22517</v>
      </c>
      <c r="I567" s="90">
        <f t="shared" ca="1" si="110"/>
        <v>61</v>
      </c>
      <c r="J56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567" s="91" t="s">
        <v>18</v>
      </c>
      <c r="L567" s="90" t="s">
        <v>32</v>
      </c>
      <c r="M567" s="95"/>
    </row>
    <row r="568" spans="1:13">
      <c r="A568" s="256">
        <v>2</v>
      </c>
      <c r="B568" s="93" t="s">
        <v>1519</v>
      </c>
      <c r="C568" s="120" t="s">
        <v>1522</v>
      </c>
      <c r="D568" s="291" t="str">
        <f>IF(Table2[[#This Row],[NO. KK]]=B567,"ANGGOTA KELUARGA","KEPALA KELUARGA")</f>
        <v>ANGGOTA KELUARGA</v>
      </c>
      <c r="E568" s="94" t="s">
        <v>1523</v>
      </c>
      <c r="F568" s="83" t="s">
        <v>23</v>
      </c>
      <c r="G568" s="88" t="s">
        <v>1524</v>
      </c>
      <c r="H568" s="89">
        <v>24149</v>
      </c>
      <c r="I568" s="90">
        <f t="shared" ca="1" si="110"/>
        <v>56</v>
      </c>
      <c r="J56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68" s="91" t="s">
        <v>31</v>
      </c>
      <c r="L568" s="90" t="s">
        <v>32</v>
      </c>
      <c r="M568" s="95"/>
    </row>
    <row r="569" spans="1:13">
      <c r="A569" s="256">
        <v>2</v>
      </c>
      <c r="B569" s="93" t="s">
        <v>1519</v>
      </c>
      <c r="C569" s="85" t="s">
        <v>1525</v>
      </c>
      <c r="D569" s="98" t="str">
        <f>IF(Table2[[#This Row],[NO. KK]]=B568,"ANGGOTA KELUARGA","KEPALA KELUARGA")</f>
        <v>ANGGOTA KELUARGA</v>
      </c>
      <c r="E569" s="94" t="s">
        <v>1526</v>
      </c>
      <c r="F569" s="83" t="s">
        <v>23</v>
      </c>
      <c r="G569" s="88" t="s">
        <v>30</v>
      </c>
      <c r="H569" s="89">
        <v>37926</v>
      </c>
      <c r="I569" s="90">
        <f t="shared" ca="1" si="110"/>
        <v>19</v>
      </c>
      <c r="J56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69" s="91" t="s">
        <v>31</v>
      </c>
      <c r="L569" s="100" t="s">
        <v>69</v>
      </c>
      <c r="M569" s="95"/>
    </row>
    <row r="570" spans="1:13">
      <c r="A570" s="256">
        <v>2</v>
      </c>
      <c r="B570" s="93" t="s">
        <v>1519</v>
      </c>
      <c r="C570" s="85" t="s">
        <v>1527</v>
      </c>
      <c r="D570" s="98" t="str">
        <f>IF(Table2[[#This Row],[NO. KK]]=B569,"ANGGOTA KELUARGA","KEPALA KELUARGA")</f>
        <v>ANGGOTA KELUARGA</v>
      </c>
      <c r="E570" s="94" t="s">
        <v>1528</v>
      </c>
      <c r="F570" s="83" t="s">
        <v>23</v>
      </c>
      <c r="G570" s="88" t="s">
        <v>30</v>
      </c>
      <c r="H570" s="89">
        <v>37926</v>
      </c>
      <c r="I570" s="90">
        <f t="shared" ca="1" si="110"/>
        <v>19</v>
      </c>
      <c r="J57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70" s="91" t="s">
        <v>31</v>
      </c>
      <c r="L570" s="100" t="s">
        <v>69</v>
      </c>
      <c r="M570" s="95"/>
    </row>
    <row r="571" spans="1:13">
      <c r="A571" s="256">
        <v>2</v>
      </c>
      <c r="B571" s="84" t="s">
        <v>1529</v>
      </c>
      <c r="C571" s="85" t="s">
        <v>1530</v>
      </c>
      <c r="D571" s="98" t="str">
        <f>IF(Table2[[#This Row],[NO. KK]]=B570,"ANGGOTA KELUARGA","KEPALA KELUARGA")</f>
        <v>KEPALA KELUARGA</v>
      </c>
      <c r="E571" s="86" t="s">
        <v>1531</v>
      </c>
      <c r="F571" s="83" t="s">
        <v>16</v>
      </c>
      <c r="G571" s="88" t="s">
        <v>30</v>
      </c>
      <c r="H571" s="89">
        <v>27666</v>
      </c>
      <c r="I571" s="90">
        <f t="shared" ca="1" si="110"/>
        <v>47</v>
      </c>
      <c r="J57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571" s="91" t="s">
        <v>18</v>
      </c>
      <c r="L571" s="91" t="s">
        <v>152</v>
      </c>
      <c r="M571" s="92" t="s">
        <v>1532</v>
      </c>
    </row>
    <row r="572" spans="1:13">
      <c r="A572" s="256">
        <v>2</v>
      </c>
      <c r="B572" s="93" t="s">
        <v>1529</v>
      </c>
      <c r="C572" s="85" t="s">
        <v>1533</v>
      </c>
      <c r="D572" s="98" t="str">
        <f>IF(Table2[[#This Row],[NO. KK]]=B571,"ANGGOTA KELUARGA","KEPALA KELUARGA")</f>
        <v>ANGGOTA KELUARGA</v>
      </c>
      <c r="E572" s="94" t="s">
        <v>1534</v>
      </c>
      <c r="F572" s="83" t="s">
        <v>23</v>
      </c>
      <c r="G572" s="88" t="s">
        <v>24</v>
      </c>
      <c r="H572" s="89">
        <v>28540</v>
      </c>
      <c r="I572" s="90">
        <f t="shared" ca="1" si="110"/>
        <v>44</v>
      </c>
      <c r="J57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72" s="91" t="s">
        <v>18</v>
      </c>
      <c r="L572" s="91" t="s">
        <v>152</v>
      </c>
      <c r="M572" s="95"/>
    </row>
    <row r="573" spans="1:13">
      <c r="A573" s="256">
        <v>2</v>
      </c>
      <c r="B573" s="93" t="s">
        <v>1529</v>
      </c>
      <c r="C573" s="85" t="s">
        <v>1535</v>
      </c>
      <c r="D573" s="98" t="str">
        <f>IF(Table2[[#This Row],[NO. KK]]=B572,"ANGGOTA KELUARGA","KEPALA KELUARGA")</f>
        <v>ANGGOTA KELUARGA</v>
      </c>
      <c r="E573" s="94" t="s">
        <v>1536</v>
      </c>
      <c r="F573" s="83" t="s">
        <v>23</v>
      </c>
      <c r="G573" s="88" t="s">
        <v>30</v>
      </c>
      <c r="H573" s="89">
        <v>37544</v>
      </c>
      <c r="I573" s="90">
        <f t="shared" ca="1" si="110"/>
        <v>20</v>
      </c>
      <c r="J57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73" s="91" t="s">
        <v>18</v>
      </c>
      <c r="L573" s="91" t="s">
        <v>1077</v>
      </c>
      <c r="M573" s="95"/>
    </row>
    <row r="574" spans="1:13">
      <c r="A574" s="256">
        <v>2</v>
      </c>
      <c r="B574" s="93" t="s">
        <v>1529</v>
      </c>
      <c r="C574" s="85" t="s">
        <v>1537</v>
      </c>
      <c r="D574" s="98" t="str">
        <f>IF(Table2[[#This Row],[NO. KK]]=B573,"ANGGOTA KELUARGA","KEPALA KELUARGA")</f>
        <v>ANGGOTA KELUARGA</v>
      </c>
      <c r="E574" s="94" t="s">
        <v>1538</v>
      </c>
      <c r="F574" s="83" t="s">
        <v>16</v>
      </c>
      <c r="G574" s="88" t="s">
        <v>30</v>
      </c>
      <c r="H574" s="89">
        <v>38007</v>
      </c>
      <c r="I574" s="90">
        <f t="shared" ca="1" si="110"/>
        <v>18</v>
      </c>
      <c r="J57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74" s="91" t="s">
        <v>31</v>
      </c>
      <c r="L574" s="100" t="s">
        <v>69</v>
      </c>
      <c r="M574" s="95"/>
    </row>
    <row r="575" spans="1:13">
      <c r="A575" s="256">
        <v>2</v>
      </c>
      <c r="B575" s="93" t="s">
        <v>1529</v>
      </c>
      <c r="C575" s="85" t="s">
        <v>1539</v>
      </c>
      <c r="D575" s="98" t="str">
        <f>IF(Table2[[#This Row],[NO. KK]]=B574,"ANGGOTA KELUARGA","KEPALA KELUARGA")</f>
        <v>ANGGOTA KELUARGA</v>
      </c>
      <c r="E575" s="94" t="s">
        <v>1540</v>
      </c>
      <c r="F575" s="83" t="s">
        <v>23</v>
      </c>
      <c r="G575" s="88" t="s">
        <v>30</v>
      </c>
      <c r="H575" s="89">
        <v>39680</v>
      </c>
      <c r="I575" s="90">
        <f t="shared" ca="1" si="110"/>
        <v>14</v>
      </c>
      <c r="J57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75" s="91" t="s">
        <v>47</v>
      </c>
      <c r="L575" s="100" t="s">
        <v>69</v>
      </c>
      <c r="M575" s="95"/>
    </row>
    <row r="576" spans="1:13">
      <c r="A576" s="256">
        <v>2</v>
      </c>
      <c r="B576" s="93" t="s">
        <v>1529</v>
      </c>
      <c r="C576" s="85" t="s">
        <v>1541</v>
      </c>
      <c r="D576" s="98" t="str">
        <f>IF(Table2[[#This Row],[NO. KK]]=B575,"ANGGOTA KELUARGA","KEPALA KELUARGA")</f>
        <v>ANGGOTA KELUARGA</v>
      </c>
      <c r="E576" s="94" t="s">
        <v>1542</v>
      </c>
      <c r="F576" s="83" t="s">
        <v>16</v>
      </c>
      <c r="G576" s="88" t="s">
        <v>30</v>
      </c>
      <c r="H576" s="89">
        <v>40337</v>
      </c>
      <c r="I576" s="90">
        <f t="shared" ca="1" si="110"/>
        <v>12</v>
      </c>
      <c r="J57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76" s="91" t="s">
        <v>47</v>
      </c>
      <c r="L576" s="100" t="s">
        <v>69</v>
      </c>
      <c r="M576" s="95"/>
    </row>
    <row r="577" spans="1:13">
      <c r="A577" s="256">
        <v>2</v>
      </c>
      <c r="B577" s="84" t="s">
        <v>1543</v>
      </c>
      <c r="C577" s="85" t="s">
        <v>1544</v>
      </c>
      <c r="D577" s="98" t="str">
        <f>IF(Table2[[#This Row],[NO. KK]]=B576,"ANGGOTA KELUARGA","KEPALA KELUARGA")</f>
        <v>KEPALA KELUARGA</v>
      </c>
      <c r="E577" s="86" t="s">
        <v>1545</v>
      </c>
      <c r="F577" s="83" t="s">
        <v>16</v>
      </c>
      <c r="G577" s="88" t="s">
        <v>1546</v>
      </c>
      <c r="H577" s="89">
        <v>29186</v>
      </c>
      <c r="I577" s="90">
        <f t="shared" ca="1" si="110"/>
        <v>43</v>
      </c>
      <c r="J57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77" s="91" t="s">
        <v>31</v>
      </c>
      <c r="L577" s="91" t="s">
        <v>1547</v>
      </c>
      <c r="M577" s="92" t="s">
        <v>1548</v>
      </c>
    </row>
    <row r="578" spans="1:13">
      <c r="A578" s="256">
        <v>2</v>
      </c>
      <c r="B578" s="93" t="s">
        <v>1543</v>
      </c>
      <c r="C578" s="85" t="s">
        <v>1549</v>
      </c>
      <c r="D578" s="98" t="str">
        <f>IF(Table2[[#This Row],[NO. KK]]=B577,"ANGGOTA KELUARGA","KEPALA KELUARGA")</f>
        <v>ANGGOTA KELUARGA</v>
      </c>
      <c r="E578" s="94" t="s">
        <v>1550</v>
      </c>
      <c r="F578" s="83" t="s">
        <v>23</v>
      </c>
      <c r="G578" s="88" t="s">
        <v>98</v>
      </c>
      <c r="H578" s="89">
        <v>28934</v>
      </c>
      <c r="I578" s="90">
        <f t="shared" ref="I578:I641" ca="1" si="111">ROUNDDOWN(YEARFRAC(H578,TODAY(),1),0)</f>
        <v>43</v>
      </c>
      <c r="J57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78" s="91" t="s">
        <v>18</v>
      </c>
      <c r="L578" s="106" t="s">
        <v>44</v>
      </c>
      <c r="M578" s="95"/>
    </row>
    <row r="579" spans="1:13">
      <c r="A579" s="256">
        <v>2</v>
      </c>
      <c r="B579" s="93" t="s">
        <v>1543</v>
      </c>
      <c r="C579" s="85" t="s">
        <v>1551</v>
      </c>
      <c r="D579" s="98" t="str">
        <f>IF(Table2[[#This Row],[NO. KK]]=B578,"ANGGOTA KELUARGA","KEPALA KELUARGA")</f>
        <v>ANGGOTA KELUARGA</v>
      </c>
      <c r="E579" s="94" t="s">
        <v>1552</v>
      </c>
      <c r="F579" s="83" t="s">
        <v>23</v>
      </c>
      <c r="G579" s="88" t="s">
        <v>98</v>
      </c>
      <c r="H579" s="89">
        <v>40094</v>
      </c>
      <c r="I579" s="90">
        <f t="shared" ca="1" si="111"/>
        <v>13</v>
      </c>
      <c r="J57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79" s="91" t="s">
        <v>47</v>
      </c>
      <c r="L579" s="100" t="s">
        <v>69</v>
      </c>
      <c r="M579" s="95"/>
    </row>
    <row r="580" spans="1:13">
      <c r="A580" s="256">
        <v>2</v>
      </c>
      <c r="B580" s="93" t="s">
        <v>1543</v>
      </c>
      <c r="C580" s="85" t="s">
        <v>1553</v>
      </c>
      <c r="D580" s="98" t="str">
        <f>IF(Table2[[#This Row],[NO. KK]]=B579,"ANGGOTA KELUARGA","KEPALA KELUARGA")</f>
        <v>ANGGOTA KELUARGA</v>
      </c>
      <c r="E580" s="94" t="s">
        <v>1554</v>
      </c>
      <c r="F580" s="83" t="s">
        <v>16</v>
      </c>
      <c r="G580" s="88" t="s">
        <v>30</v>
      </c>
      <c r="H580" s="89">
        <v>41132</v>
      </c>
      <c r="I580" s="90">
        <f t="shared" ca="1" si="111"/>
        <v>10</v>
      </c>
      <c r="J58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80" s="91" t="s">
        <v>47</v>
      </c>
      <c r="L580" s="100" t="s">
        <v>69</v>
      </c>
      <c r="M580" s="95"/>
    </row>
    <row r="581" spans="1:13">
      <c r="A581" s="256">
        <v>2</v>
      </c>
      <c r="B581" s="84" t="s">
        <v>1555</v>
      </c>
      <c r="C581" s="85" t="s">
        <v>1556</v>
      </c>
      <c r="D581" s="98" t="str">
        <f>IF(Table2[[#This Row],[NO. KK]]=B580,"ANGGOTA KELUARGA","KEPALA KELUARGA")</f>
        <v>KEPALA KELUARGA</v>
      </c>
      <c r="E581" s="86" t="s">
        <v>1557</v>
      </c>
      <c r="F581" s="83" t="s">
        <v>16</v>
      </c>
      <c r="G581" s="88" t="s">
        <v>30</v>
      </c>
      <c r="H581" s="89">
        <v>19005</v>
      </c>
      <c r="I581" s="90">
        <f t="shared" ca="1" si="111"/>
        <v>70</v>
      </c>
      <c r="J58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581" s="91" t="s">
        <v>31</v>
      </c>
      <c r="L581" s="90" t="s">
        <v>32</v>
      </c>
      <c r="M581" s="109" t="s">
        <v>40</v>
      </c>
    </row>
    <row r="582" spans="1:13">
      <c r="A582" s="256">
        <v>2</v>
      </c>
      <c r="B582" s="84" t="s">
        <v>1558</v>
      </c>
      <c r="C582" s="85" t="s">
        <v>1559</v>
      </c>
      <c r="D582" s="98" t="str">
        <f>IF(Table2[[#This Row],[NO. KK]]=B581,"ANGGOTA KELUARGA","KEPALA KELUARGA")</f>
        <v>KEPALA KELUARGA</v>
      </c>
      <c r="E582" s="86" t="s">
        <v>1560</v>
      </c>
      <c r="F582" s="83" t="s">
        <v>16</v>
      </c>
      <c r="G582" s="88" t="s">
        <v>98</v>
      </c>
      <c r="H582" s="89">
        <v>21066</v>
      </c>
      <c r="I582" s="90">
        <f t="shared" ca="1" si="111"/>
        <v>65</v>
      </c>
      <c r="J58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582" s="91" t="s">
        <v>18</v>
      </c>
      <c r="L582" s="90" t="s">
        <v>32</v>
      </c>
      <c r="M582" s="121"/>
    </row>
    <row r="583" spans="1:13">
      <c r="A583" s="256">
        <v>2</v>
      </c>
      <c r="B583" s="84" t="s">
        <v>1561</v>
      </c>
      <c r="C583" s="85" t="s">
        <v>1562</v>
      </c>
      <c r="D583" s="98" t="str">
        <f>IF(Table2[[#This Row],[NO. KK]]=B582,"ANGGOTA KELUARGA","KEPALA KELUARGA")</f>
        <v>KEPALA KELUARGA</v>
      </c>
      <c r="E583" s="86" t="s">
        <v>1563</v>
      </c>
      <c r="F583" s="83" t="s">
        <v>16</v>
      </c>
      <c r="G583" s="88" t="s">
        <v>98</v>
      </c>
      <c r="H583" s="89">
        <v>23790</v>
      </c>
      <c r="I583" s="90">
        <f t="shared" ca="1" si="111"/>
        <v>57</v>
      </c>
      <c r="J58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83" s="91" t="s">
        <v>18</v>
      </c>
      <c r="L583" s="90" t="s">
        <v>32</v>
      </c>
      <c r="M583" s="92" t="s">
        <v>1263</v>
      </c>
    </row>
    <row r="584" spans="1:13">
      <c r="A584" s="256">
        <v>2</v>
      </c>
      <c r="B584" s="93" t="s">
        <v>1561</v>
      </c>
      <c r="C584" s="85" t="s">
        <v>1564</v>
      </c>
      <c r="D584" s="98" t="str">
        <f>IF(Table2[[#This Row],[NO. KK]]=B583,"ANGGOTA KELUARGA","KEPALA KELUARGA")</f>
        <v>ANGGOTA KELUARGA</v>
      </c>
      <c r="E584" s="94" t="s">
        <v>1565</v>
      </c>
      <c r="F584" s="83" t="s">
        <v>23</v>
      </c>
      <c r="G584" s="88" t="s">
        <v>114</v>
      </c>
      <c r="H584" s="89">
        <v>24311</v>
      </c>
      <c r="I584" s="90">
        <f t="shared" ca="1" si="111"/>
        <v>56</v>
      </c>
      <c r="J58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84" s="91" t="s">
        <v>18</v>
      </c>
      <c r="L584" s="90" t="s">
        <v>32</v>
      </c>
      <c r="M584" s="95"/>
    </row>
    <row r="585" spans="1:13">
      <c r="A585" s="256">
        <v>2</v>
      </c>
      <c r="B585" s="93" t="s">
        <v>1561</v>
      </c>
      <c r="C585" s="85" t="s">
        <v>1566</v>
      </c>
      <c r="D585" s="98" t="str">
        <f>IF(Table2[[#This Row],[NO. KK]]=B584,"ANGGOTA KELUARGA","KEPALA KELUARGA")</f>
        <v>ANGGOTA KELUARGA</v>
      </c>
      <c r="E585" s="94" t="s">
        <v>1567</v>
      </c>
      <c r="F585" s="83" t="s">
        <v>16</v>
      </c>
      <c r="G585" s="122" t="s">
        <v>1568</v>
      </c>
      <c r="H585" s="89">
        <v>34553</v>
      </c>
      <c r="I585" s="90">
        <f t="shared" ca="1" si="111"/>
        <v>28</v>
      </c>
      <c r="J58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585" s="91" t="s">
        <v>18</v>
      </c>
      <c r="L585" s="91" t="s">
        <v>66</v>
      </c>
      <c r="M585" s="95"/>
    </row>
    <row r="586" spans="1:13">
      <c r="A586" s="256">
        <v>2</v>
      </c>
      <c r="B586" s="93" t="s">
        <v>1561</v>
      </c>
      <c r="C586" s="85" t="s">
        <v>1569</v>
      </c>
      <c r="D586" s="98" t="str">
        <f>IF(Table2[[#This Row],[NO. KK]]=B585,"ANGGOTA KELUARGA","KEPALA KELUARGA")</f>
        <v>ANGGOTA KELUARGA</v>
      </c>
      <c r="E586" s="94" t="s">
        <v>1570</v>
      </c>
      <c r="F586" s="83" t="s">
        <v>16</v>
      </c>
      <c r="G586" s="88" t="s">
        <v>1568</v>
      </c>
      <c r="H586" s="89">
        <v>36816</v>
      </c>
      <c r="I586" s="90">
        <f t="shared" ca="1" si="111"/>
        <v>22</v>
      </c>
      <c r="J58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86" s="91" t="s">
        <v>31</v>
      </c>
      <c r="L586" s="91" t="s">
        <v>66</v>
      </c>
      <c r="M586" s="95"/>
    </row>
    <row r="587" spans="1:13">
      <c r="A587" s="256">
        <v>2</v>
      </c>
      <c r="B587" s="93" t="s">
        <v>1561</v>
      </c>
      <c r="C587" s="85" t="s">
        <v>1571</v>
      </c>
      <c r="D587" s="98" t="str">
        <f>IF(Table2[[#This Row],[NO. KK]]=B586,"ANGGOTA KELUARGA","KEPALA KELUARGA")</f>
        <v>ANGGOTA KELUARGA</v>
      </c>
      <c r="E587" s="94" t="s">
        <v>1572</v>
      </c>
      <c r="F587" s="83" t="s">
        <v>23</v>
      </c>
      <c r="G587" s="88" t="s">
        <v>30</v>
      </c>
      <c r="H587" s="89">
        <v>38328</v>
      </c>
      <c r="I587" s="90">
        <f t="shared" ca="1" si="111"/>
        <v>18</v>
      </c>
      <c r="J58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87" s="91" t="s">
        <v>31</v>
      </c>
      <c r="L587" s="100" t="s">
        <v>69</v>
      </c>
      <c r="M587" s="95"/>
    </row>
    <row r="588" spans="1:13">
      <c r="A588" s="256">
        <v>2</v>
      </c>
      <c r="B588" s="93" t="s">
        <v>1561</v>
      </c>
      <c r="C588" s="85" t="s">
        <v>1573</v>
      </c>
      <c r="D588" s="98" t="str">
        <f>IF(Table2[[#This Row],[NO. KK]]=B587,"ANGGOTA KELUARGA","KEPALA KELUARGA")</f>
        <v>ANGGOTA KELUARGA</v>
      </c>
      <c r="E588" s="94" t="s">
        <v>1574</v>
      </c>
      <c r="F588" s="83" t="s">
        <v>16</v>
      </c>
      <c r="G588" s="88" t="s">
        <v>30</v>
      </c>
      <c r="H588" s="89">
        <v>39261</v>
      </c>
      <c r="I588" s="90">
        <f t="shared" ca="1" si="111"/>
        <v>15</v>
      </c>
      <c r="J58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88" s="91" t="s">
        <v>47</v>
      </c>
      <c r="L588" s="100" t="s">
        <v>69</v>
      </c>
      <c r="M588" s="95"/>
    </row>
    <row r="589" spans="1:13">
      <c r="A589" s="256">
        <v>2</v>
      </c>
      <c r="B589" s="84" t="s">
        <v>1575</v>
      </c>
      <c r="C589" s="85" t="s">
        <v>1576</v>
      </c>
      <c r="D589" s="98" t="str">
        <f>IF(Table2[[#This Row],[NO. KK]]=B588,"ANGGOTA KELUARGA","KEPALA KELUARGA")</f>
        <v>KEPALA KELUARGA</v>
      </c>
      <c r="E589" s="86" t="s">
        <v>1577</v>
      </c>
      <c r="F589" s="83" t="s">
        <v>16</v>
      </c>
      <c r="G589" s="88" t="s">
        <v>30</v>
      </c>
      <c r="H589" s="89">
        <v>25794</v>
      </c>
      <c r="I589" s="90">
        <f t="shared" ca="1" si="111"/>
        <v>52</v>
      </c>
      <c r="J58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589" s="91" t="s">
        <v>18</v>
      </c>
      <c r="L589" s="90" t="s">
        <v>32</v>
      </c>
      <c r="M589" s="92" t="s">
        <v>1578</v>
      </c>
    </row>
    <row r="590" spans="1:13">
      <c r="A590" s="256">
        <v>2</v>
      </c>
      <c r="B590" s="93" t="s">
        <v>1575</v>
      </c>
      <c r="C590" s="85" t="s">
        <v>1579</v>
      </c>
      <c r="D590" s="98" t="str">
        <f>IF(Table2[[#This Row],[NO. KK]]=B589,"ANGGOTA KELUARGA","KEPALA KELUARGA")</f>
        <v>ANGGOTA KELUARGA</v>
      </c>
      <c r="E590" s="94" t="s">
        <v>1580</v>
      </c>
      <c r="F590" s="83" t="s">
        <v>23</v>
      </c>
      <c r="G590" s="88" t="s">
        <v>1581</v>
      </c>
      <c r="H590" s="89">
        <v>26400</v>
      </c>
      <c r="I590" s="90">
        <f t="shared" ca="1" si="111"/>
        <v>50</v>
      </c>
      <c r="J59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590" s="91" t="s">
        <v>18</v>
      </c>
      <c r="L590" s="90" t="s">
        <v>32</v>
      </c>
      <c r="M590" s="95"/>
    </row>
    <row r="591" spans="1:13">
      <c r="A591" s="256">
        <v>2</v>
      </c>
      <c r="B591" s="93" t="s">
        <v>1575</v>
      </c>
      <c r="C591" s="85" t="s">
        <v>1582</v>
      </c>
      <c r="D591" s="98" t="str">
        <f>IF(Table2[[#This Row],[NO. KK]]=B590,"ANGGOTA KELUARGA","KEPALA KELUARGA")</f>
        <v>ANGGOTA KELUARGA</v>
      </c>
      <c r="E591" s="94" t="s">
        <v>1583</v>
      </c>
      <c r="F591" s="83" t="s">
        <v>16</v>
      </c>
      <c r="G591" s="88" t="s">
        <v>30</v>
      </c>
      <c r="H591" s="89">
        <v>36812</v>
      </c>
      <c r="I591" s="90">
        <f t="shared" ca="1" si="111"/>
        <v>22</v>
      </c>
      <c r="J59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591" s="91" t="s">
        <v>31</v>
      </c>
      <c r="L591" s="91" t="s">
        <v>1077</v>
      </c>
      <c r="M591" s="95"/>
    </row>
    <row r="592" spans="1:13">
      <c r="A592" s="256">
        <v>2</v>
      </c>
      <c r="B592" s="93" t="s">
        <v>1575</v>
      </c>
      <c r="C592" s="85" t="s">
        <v>1584</v>
      </c>
      <c r="D592" s="98" t="str">
        <f>IF(Table2[[#This Row],[NO. KK]]=B591,"ANGGOTA KELUARGA","KEPALA KELUARGA")</f>
        <v>ANGGOTA KELUARGA</v>
      </c>
      <c r="E592" s="94" t="s">
        <v>1585</v>
      </c>
      <c r="F592" s="83" t="s">
        <v>23</v>
      </c>
      <c r="G592" s="88" t="s">
        <v>30</v>
      </c>
      <c r="H592" s="89">
        <v>38048</v>
      </c>
      <c r="I592" s="90">
        <f t="shared" ca="1" si="111"/>
        <v>18</v>
      </c>
      <c r="J59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592" s="91" t="s">
        <v>31</v>
      </c>
      <c r="L592" s="100" t="s">
        <v>69</v>
      </c>
      <c r="M592" s="95"/>
    </row>
    <row r="593" spans="1:13">
      <c r="A593" s="256">
        <v>2</v>
      </c>
      <c r="B593" s="84" t="s">
        <v>1586</v>
      </c>
      <c r="C593" s="85" t="s">
        <v>1587</v>
      </c>
      <c r="D593" s="98" t="str">
        <f>IF(Table2[[#This Row],[NO. KK]]=B592,"ANGGOTA KELUARGA","KEPALA KELUARGA")</f>
        <v>KEPALA KELUARGA</v>
      </c>
      <c r="E593" s="86" t="s">
        <v>1588</v>
      </c>
      <c r="F593" s="83" t="s">
        <v>16</v>
      </c>
      <c r="G593" s="88" t="s">
        <v>98</v>
      </c>
      <c r="H593" s="89">
        <v>29955</v>
      </c>
      <c r="I593" s="90">
        <f t="shared" ca="1" si="111"/>
        <v>40</v>
      </c>
      <c r="J59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593" s="91" t="s">
        <v>18</v>
      </c>
      <c r="L593" s="91" t="s">
        <v>39</v>
      </c>
      <c r="M593" s="92" t="s">
        <v>1589</v>
      </c>
    </row>
    <row r="594" spans="1:13">
      <c r="A594" s="256">
        <v>2</v>
      </c>
      <c r="B594" s="93" t="s">
        <v>1586</v>
      </c>
      <c r="C594" s="85" t="s">
        <v>1590</v>
      </c>
      <c r="D594" s="98" t="str">
        <f>IF(Table2[[#This Row],[NO. KK]]=B593,"ANGGOTA KELUARGA","KEPALA KELUARGA")</f>
        <v>ANGGOTA KELUARGA</v>
      </c>
      <c r="E594" s="94" t="s">
        <v>1591</v>
      </c>
      <c r="F594" s="83" t="s">
        <v>23</v>
      </c>
      <c r="G594" s="88" t="s">
        <v>1592</v>
      </c>
      <c r="H594" s="89">
        <v>30385</v>
      </c>
      <c r="I594" s="90">
        <f t="shared" ca="1" si="111"/>
        <v>39</v>
      </c>
      <c r="J59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594" s="91" t="s">
        <v>18</v>
      </c>
      <c r="L594" s="91" t="s">
        <v>39</v>
      </c>
      <c r="M594" s="95"/>
    </row>
    <row r="595" spans="1:13">
      <c r="A595" s="256">
        <v>2</v>
      </c>
      <c r="B595" s="93" t="s">
        <v>1586</v>
      </c>
      <c r="C595" s="85" t="s">
        <v>1593</v>
      </c>
      <c r="D595" s="98" t="str">
        <f>IF(Table2[[#This Row],[NO. KK]]=B594,"ANGGOTA KELUARGA","KEPALA KELUARGA")</f>
        <v>ANGGOTA KELUARGA</v>
      </c>
      <c r="E595" s="94" t="s">
        <v>1594</v>
      </c>
      <c r="F595" s="83" t="s">
        <v>23</v>
      </c>
      <c r="G595" s="88" t="s">
        <v>51</v>
      </c>
      <c r="H595" s="89">
        <v>39541</v>
      </c>
      <c r="I595" s="90">
        <f t="shared" ca="1" si="111"/>
        <v>14</v>
      </c>
      <c r="J59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95" s="91" t="s">
        <v>47</v>
      </c>
      <c r="L595" s="100" t="s">
        <v>69</v>
      </c>
      <c r="M595" s="95"/>
    </row>
    <row r="596" spans="1:13">
      <c r="A596" s="256">
        <v>2</v>
      </c>
      <c r="B596" s="93" t="s">
        <v>1586</v>
      </c>
      <c r="C596" s="85" t="s">
        <v>1595</v>
      </c>
      <c r="D596" s="98" t="str">
        <f>IF(Table2[[#This Row],[NO. KK]]=B595,"ANGGOTA KELUARGA","KEPALA KELUARGA")</f>
        <v>ANGGOTA KELUARGA</v>
      </c>
      <c r="E596" s="94" t="s">
        <v>1596</v>
      </c>
      <c r="F596" s="83" t="s">
        <v>16</v>
      </c>
      <c r="G596" s="88" t="s">
        <v>98</v>
      </c>
      <c r="H596" s="89">
        <v>39845</v>
      </c>
      <c r="I596" s="90">
        <f t="shared" ca="1" si="111"/>
        <v>13</v>
      </c>
      <c r="J59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596" s="91" t="s">
        <v>47</v>
      </c>
      <c r="L596" s="100" t="s">
        <v>69</v>
      </c>
      <c r="M596" s="95"/>
    </row>
    <row r="597" spans="1:13">
      <c r="A597" s="256">
        <v>2</v>
      </c>
      <c r="B597" s="93" t="s">
        <v>1586</v>
      </c>
      <c r="C597" s="85" t="s">
        <v>1597</v>
      </c>
      <c r="D597" s="98" t="str">
        <f>IF(Table2[[#This Row],[NO. KK]]=B596,"ANGGOTA KELUARGA","KEPALA KELUARGA")</f>
        <v>ANGGOTA KELUARGA</v>
      </c>
      <c r="E597" s="94" t="s">
        <v>1598</v>
      </c>
      <c r="F597" s="83" t="s">
        <v>23</v>
      </c>
      <c r="G597" s="88" t="s">
        <v>1599</v>
      </c>
      <c r="H597" s="89">
        <v>41688</v>
      </c>
      <c r="I597" s="90">
        <f t="shared" ca="1" si="111"/>
        <v>8</v>
      </c>
      <c r="J59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97" s="91" t="s">
        <v>55</v>
      </c>
      <c r="L597" s="107" t="s">
        <v>48</v>
      </c>
      <c r="M597" s="95"/>
    </row>
    <row r="598" spans="1:13">
      <c r="A598" s="256">
        <v>2</v>
      </c>
      <c r="B598" s="93" t="s">
        <v>1586</v>
      </c>
      <c r="C598" s="85" t="s">
        <v>1600</v>
      </c>
      <c r="D598" s="98" t="str">
        <f>IF(Table2[[#This Row],[NO. KK]]=B597,"ANGGOTA KELUARGA","KEPALA KELUARGA")</f>
        <v>ANGGOTA KELUARGA</v>
      </c>
      <c r="E598" s="94" t="s">
        <v>1601</v>
      </c>
      <c r="F598" s="83" t="s">
        <v>16</v>
      </c>
      <c r="G598" s="88" t="s">
        <v>1599</v>
      </c>
      <c r="H598" s="89">
        <v>42369</v>
      </c>
      <c r="I598" s="90">
        <f t="shared" ca="1" si="111"/>
        <v>6</v>
      </c>
      <c r="J59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598" s="91" t="s">
        <v>55</v>
      </c>
      <c r="L598" s="107" t="s">
        <v>48</v>
      </c>
      <c r="M598" s="95"/>
    </row>
    <row r="599" spans="1:13">
      <c r="A599" s="256">
        <v>2</v>
      </c>
      <c r="B599" s="84" t="s">
        <v>1602</v>
      </c>
      <c r="C599" s="85" t="s">
        <v>1603</v>
      </c>
      <c r="D599" s="98" t="str">
        <f>IF(Table2[[#This Row],[NO. KK]]=B598,"ANGGOTA KELUARGA","KEPALA KELUARGA")</f>
        <v>KEPALA KELUARGA</v>
      </c>
      <c r="E599" s="86" t="s">
        <v>1604</v>
      </c>
      <c r="F599" s="83" t="s">
        <v>23</v>
      </c>
      <c r="G599" s="88" t="s">
        <v>30</v>
      </c>
      <c r="H599" s="89">
        <v>23749</v>
      </c>
      <c r="I599" s="90">
        <f t="shared" ca="1" si="111"/>
        <v>57</v>
      </c>
      <c r="J59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599" s="91" t="s">
        <v>18</v>
      </c>
      <c r="L599" s="90" t="s">
        <v>32</v>
      </c>
      <c r="M599" s="92" t="s">
        <v>1605</v>
      </c>
    </row>
    <row r="600" spans="1:13">
      <c r="A600" s="256">
        <v>2</v>
      </c>
      <c r="B600" s="93" t="s">
        <v>1602</v>
      </c>
      <c r="C600" s="85" t="s">
        <v>1606</v>
      </c>
      <c r="D600" s="98" t="str">
        <f>IF(Table2[[#This Row],[NO. KK]]=B599,"ANGGOTA KELUARGA","KEPALA KELUARGA")</f>
        <v>ANGGOTA KELUARGA</v>
      </c>
      <c r="E600" s="94" t="s">
        <v>1607</v>
      </c>
      <c r="F600" s="83" t="s">
        <v>16</v>
      </c>
      <c r="G600" s="88" t="s">
        <v>51</v>
      </c>
      <c r="H600" s="89">
        <v>34495</v>
      </c>
      <c r="I600" s="90">
        <f t="shared" ca="1" si="111"/>
        <v>28</v>
      </c>
      <c r="J60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00" s="91" t="s">
        <v>25</v>
      </c>
      <c r="L600" s="100" t="s">
        <v>69</v>
      </c>
      <c r="M600" s="95"/>
    </row>
    <row r="601" spans="1:13">
      <c r="A601" s="256">
        <v>2</v>
      </c>
      <c r="B601" s="84" t="s">
        <v>1608</v>
      </c>
      <c r="C601" s="85" t="s">
        <v>1609</v>
      </c>
      <c r="D601" s="98" t="str">
        <f>IF(Table2[[#This Row],[NO. KK]]=B600,"ANGGOTA KELUARGA","KEPALA KELUARGA")</f>
        <v>KEPALA KELUARGA</v>
      </c>
      <c r="E601" s="86" t="s">
        <v>1610</v>
      </c>
      <c r="F601" s="83" t="s">
        <v>16</v>
      </c>
      <c r="G601" s="88" t="s">
        <v>1418</v>
      </c>
      <c r="H601" s="89">
        <v>30829</v>
      </c>
      <c r="I601" s="90">
        <f t="shared" ca="1" si="111"/>
        <v>38</v>
      </c>
      <c r="J60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01" s="91" t="s">
        <v>18</v>
      </c>
      <c r="L601" s="91" t="s">
        <v>39</v>
      </c>
      <c r="M601" s="109"/>
    </row>
    <row r="602" spans="1:13">
      <c r="A602" s="256">
        <v>2</v>
      </c>
      <c r="B602" s="93" t="s">
        <v>1608</v>
      </c>
      <c r="C602" s="85" t="s">
        <v>1611</v>
      </c>
      <c r="D602" s="98" t="str">
        <f>IF(Table2[[#This Row],[NO. KK]]=B601,"ANGGOTA KELUARGA","KEPALA KELUARGA")</f>
        <v>ANGGOTA KELUARGA</v>
      </c>
      <c r="E602" s="94" t="s">
        <v>1612</v>
      </c>
      <c r="F602" s="83" t="s">
        <v>23</v>
      </c>
      <c r="G602" s="88" t="s">
        <v>30</v>
      </c>
      <c r="H602" s="89">
        <v>31995</v>
      </c>
      <c r="I602" s="90">
        <f t="shared" ca="1" si="111"/>
        <v>35</v>
      </c>
      <c r="J60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02" s="91" t="s">
        <v>18</v>
      </c>
      <c r="L602" s="90" t="s">
        <v>32</v>
      </c>
      <c r="M602" s="95"/>
    </row>
    <row r="603" spans="1:13">
      <c r="A603" s="256">
        <v>2</v>
      </c>
      <c r="B603" s="93" t="s">
        <v>1608</v>
      </c>
      <c r="C603" s="85" t="s">
        <v>1613</v>
      </c>
      <c r="D603" s="98" t="str">
        <f>IF(Table2[[#This Row],[NO. KK]]=B602,"ANGGOTA KELUARGA","KEPALA KELUARGA")</f>
        <v>ANGGOTA KELUARGA</v>
      </c>
      <c r="E603" s="94" t="s">
        <v>1614</v>
      </c>
      <c r="F603" s="83" t="s">
        <v>16</v>
      </c>
      <c r="G603" s="88" t="s">
        <v>423</v>
      </c>
      <c r="H603" s="89">
        <v>40257</v>
      </c>
      <c r="I603" s="90">
        <f t="shared" ca="1" si="111"/>
        <v>12</v>
      </c>
      <c r="J60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03" s="91" t="s">
        <v>47</v>
      </c>
      <c r="L603" s="100" t="s">
        <v>69</v>
      </c>
      <c r="M603" s="95"/>
    </row>
    <row r="604" spans="1:13">
      <c r="A604" s="256">
        <v>2</v>
      </c>
      <c r="B604" s="84" t="s">
        <v>1615</v>
      </c>
      <c r="C604" s="85" t="s">
        <v>1616</v>
      </c>
      <c r="D604" s="98" t="str">
        <f>IF(Table2[[#This Row],[NO. KK]]=B603,"ANGGOTA KELUARGA","KEPALA KELUARGA")</f>
        <v>KEPALA KELUARGA</v>
      </c>
      <c r="E604" s="86" t="s">
        <v>1617</v>
      </c>
      <c r="F604" s="83" t="s">
        <v>16</v>
      </c>
      <c r="G604" s="88" t="s">
        <v>30</v>
      </c>
      <c r="H604" s="89">
        <v>26373</v>
      </c>
      <c r="I604" s="90">
        <f t="shared" ca="1" si="111"/>
        <v>50</v>
      </c>
      <c r="J60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04" s="91" t="s">
        <v>31</v>
      </c>
      <c r="L604" s="91" t="s">
        <v>39</v>
      </c>
      <c r="M604" s="109" t="s">
        <v>1618</v>
      </c>
    </row>
    <row r="605" spans="1:13">
      <c r="A605" s="256">
        <v>2</v>
      </c>
      <c r="B605" s="93" t="s">
        <v>1615</v>
      </c>
      <c r="C605" s="85" t="s">
        <v>1619</v>
      </c>
      <c r="D605" s="98" t="str">
        <f>IF(Table2[[#This Row],[NO. KK]]=B604,"ANGGOTA KELUARGA","KEPALA KELUARGA")</f>
        <v>ANGGOTA KELUARGA</v>
      </c>
      <c r="E605" s="94" t="s">
        <v>1620</v>
      </c>
      <c r="F605" s="83" t="s">
        <v>23</v>
      </c>
      <c r="G605" s="88" t="s">
        <v>1621</v>
      </c>
      <c r="H605" s="89">
        <v>26455</v>
      </c>
      <c r="I605" s="90">
        <f t="shared" ca="1" si="111"/>
        <v>50</v>
      </c>
      <c r="J60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05" s="91" t="s">
        <v>31</v>
      </c>
      <c r="L605" s="91" t="s">
        <v>39</v>
      </c>
      <c r="M605" s="95"/>
    </row>
    <row r="606" spans="1:13">
      <c r="A606" s="256">
        <v>2</v>
      </c>
      <c r="B606" s="93" t="s">
        <v>1615</v>
      </c>
      <c r="C606" s="85" t="s">
        <v>1622</v>
      </c>
      <c r="D606" s="98" t="str">
        <f>IF(Table2[[#This Row],[NO. KK]]=B605,"ANGGOTA KELUARGA","KEPALA KELUARGA")</f>
        <v>ANGGOTA KELUARGA</v>
      </c>
      <c r="E606" s="94" t="s">
        <v>1623</v>
      </c>
      <c r="F606" s="83" t="s">
        <v>16</v>
      </c>
      <c r="G606" s="88" t="s">
        <v>30</v>
      </c>
      <c r="H606" s="89">
        <v>37301</v>
      </c>
      <c r="I606" s="90">
        <f t="shared" ca="1" si="111"/>
        <v>20</v>
      </c>
      <c r="J60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06" s="91" t="s">
        <v>18</v>
      </c>
      <c r="L606" s="107" t="s">
        <v>1077</v>
      </c>
      <c r="M606" s="95"/>
    </row>
    <row r="607" spans="1:13">
      <c r="A607" s="256">
        <v>2</v>
      </c>
      <c r="B607" s="93" t="s">
        <v>1615</v>
      </c>
      <c r="C607" s="85" t="s">
        <v>1624</v>
      </c>
      <c r="D607" s="98" t="str">
        <f>IF(Table2[[#This Row],[NO. KK]]=B606,"ANGGOTA KELUARGA","KEPALA KELUARGA")</f>
        <v>ANGGOTA KELUARGA</v>
      </c>
      <c r="E607" s="94" t="s">
        <v>1625</v>
      </c>
      <c r="F607" s="83" t="s">
        <v>16</v>
      </c>
      <c r="G607" s="88" t="s">
        <v>30</v>
      </c>
      <c r="H607" s="89">
        <v>37784</v>
      </c>
      <c r="I607" s="90">
        <f t="shared" ca="1" si="111"/>
        <v>19</v>
      </c>
      <c r="J60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07" s="91" t="s">
        <v>31</v>
      </c>
      <c r="L607" s="91" t="s">
        <v>1077</v>
      </c>
      <c r="M607" s="95"/>
    </row>
    <row r="608" spans="1:13">
      <c r="A608" s="256">
        <v>2</v>
      </c>
      <c r="B608" s="93" t="s">
        <v>1615</v>
      </c>
      <c r="C608" s="85" t="s">
        <v>1626</v>
      </c>
      <c r="D608" s="98" t="str">
        <f>IF(Table2[[#This Row],[NO. KK]]=B607,"ANGGOTA KELUARGA","KEPALA KELUARGA")</f>
        <v>ANGGOTA KELUARGA</v>
      </c>
      <c r="E608" s="94" t="s">
        <v>1627</v>
      </c>
      <c r="F608" s="83" t="s">
        <v>16</v>
      </c>
      <c r="G608" s="88" t="s">
        <v>30</v>
      </c>
      <c r="H608" s="89">
        <v>39076</v>
      </c>
      <c r="I608" s="90">
        <f t="shared" ca="1" si="111"/>
        <v>15</v>
      </c>
      <c r="J60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08" s="91" t="s">
        <v>31</v>
      </c>
      <c r="L608" s="100" t="s">
        <v>69</v>
      </c>
      <c r="M608" s="95"/>
    </row>
    <row r="609" spans="1:13">
      <c r="A609" s="256">
        <v>2</v>
      </c>
      <c r="B609" s="93" t="s">
        <v>1615</v>
      </c>
      <c r="C609" s="85" t="s">
        <v>1628</v>
      </c>
      <c r="D609" s="98" t="str">
        <f>IF(Table2[[#This Row],[NO. KK]]=B608,"ANGGOTA KELUARGA","KEPALA KELUARGA")</f>
        <v>ANGGOTA KELUARGA</v>
      </c>
      <c r="E609" s="94" t="s">
        <v>918</v>
      </c>
      <c r="F609" s="83" t="s">
        <v>16</v>
      </c>
      <c r="G609" s="88" t="s">
        <v>98</v>
      </c>
      <c r="H609" s="89">
        <v>40497</v>
      </c>
      <c r="I609" s="90">
        <f t="shared" ca="1" si="111"/>
        <v>12</v>
      </c>
      <c r="J60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09" s="91" t="s">
        <v>47</v>
      </c>
      <c r="L609" s="100" t="s">
        <v>69</v>
      </c>
      <c r="M609" s="95"/>
    </row>
    <row r="610" spans="1:13">
      <c r="A610" s="256">
        <v>2</v>
      </c>
      <c r="B610" s="84" t="s">
        <v>1629</v>
      </c>
      <c r="C610" s="85" t="s">
        <v>1630</v>
      </c>
      <c r="D610" s="98" t="str">
        <f>IF(Table2[[#This Row],[NO. KK]]=B609,"ANGGOTA KELUARGA","KEPALA KELUARGA")</f>
        <v>KEPALA KELUARGA</v>
      </c>
      <c r="E610" s="86" t="s">
        <v>1631</v>
      </c>
      <c r="F610" s="83" t="s">
        <v>16</v>
      </c>
      <c r="G610" s="88" t="s">
        <v>30</v>
      </c>
      <c r="H610" s="89">
        <v>29590</v>
      </c>
      <c r="I610" s="90">
        <f t="shared" ca="1" si="111"/>
        <v>41</v>
      </c>
      <c r="J61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610" s="91" t="s">
        <v>31</v>
      </c>
      <c r="L610" s="91" t="s">
        <v>247</v>
      </c>
      <c r="M610" s="109"/>
    </row>
    <row r="611" spans="1:13">
      <c r="A611" s="256">
        <v>2</v>
      </c>
      <c r="B611" s="93" t="s">
        <v>1629</v>
      </c>
      <c r="C611" s="85" t="s">
        <v>1632</v>
      </c>
      <c r="D611" s="98" t="str">
        <f>IF(Table2[[#This Row],[NO. KK]]=B610,"ANGGOTA KELUARGA","KEPALA KELUARGA")</f>
        <v>ANGGOTA KELUARGA</v>
      </c>
      <c r="E611" s="94" t="s">
        <v>1633</v>
      </c>
      <c r="F611" s="83" t="s">
        <v>23</v>
      </c>
      <c r="G611" s="88" t="s">
        <v>1634</v>
      </c>
      <c r="H611" s="89">
        <v>28123</v>
      </c>
      <c r="I611" s="90">
        <f t="shared" ca="1" si="111"/>
        <v>45</v>
      </c>
      <c r="J61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611" s="91" t="s">
        <v>18</v>
      </c>
      <c r="L611" s="106" t="s">
        <v>44</v>
      </c>
      <c r="M611" s="95"/>
    </row>
    <row r="612" spans="1:13">
      <c r="A612" s="256">
        <v>2</v>
      </c>
      <c r="B612" s="93" t="s">
        <v>1629</v>
      </c>
      <c r="C612" s="85" t="s">
        <v>1635</v>
      </c>
      <c r="D612" s="98" t="str">
        <f>IF(Table2[[#This Row],[NO. KK]]=B611,"ANGGOTA KELUARGA","KEPALA KELUARGA")</f>
        <v>ANGGOTA KELUARGA</v>
      </c>
      <c r="E612" s="94" t="s">
        <v>1636</v>
      </c>
      <c r="F612" s="83" t="s">
        <v>16</v>
      </c>
      <c r="G612" s="88" t="s">
        <v>98</v>
      </c>
      <c r="H612" s="89">
        <v>41778</v>
      </c>
      <c r="I612" s="90">
        <f t="shared" ca="1" si="111"/>
        <v>8</v>
      </c>
      <c r="J61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12" s="91" t="s">
        <v>55</v>
      </c>
      <c r="L612" s="107" t="s">
        <v>48</v>
      </c>
      <c r="M612" s="95"/>
    </row>
    <row r="613" spans="1:13" ht="30">
      <c r="A613" s="256">
        <v>2</v>
      </c>
      <c r="B613" s="93" t="s">
        <v>1629</v>
      </c>
      <c r="C613" s="110" t="s">
        <v>1637</v>
      </c>
      <c r="D613" s="287" t="str">
        <f>IF(Table2[[#This Row],[NO. KK]]=B612,"ANGGOTA KELUARGA","KEPALA KELUARGA")</f>
        <v>ANGGOTA KELUARGA</v>
      </c>
      <c r="E613" s="94" t="s">
        <v>1638</v>
      </c>
      <c r="F613" s="83" t="s">
        <v>23</v>
      </c>
      <c r="G613" s="88" t="s">
        <v>98</v>
      </c>
      <c r="H613" s="89">
        <v>42860</v>
      </c>
      <c r="I613" s="90">
        <f t="shared" ca="1" si="111"/>
        <v>5</v>
      </c>
      <c r="J61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13" s="91" t="s">
        <v>55</v>
      </c>
      <c r="L613" s="107" t="s">
        <v>48</v>
      </c>
      <c r="M613" s="95"/>
    </row>
    <row r="614" spans="1:13" ht="30">
      <c r="A614" s="256">
        <v>2</v>
      </c>
      <c r="B614" s="93" t="s">
        <v>1629</v>
      </c>
      <c r="C614" s="110" t="s">
        <v>1639</v>
      </c>
      <c r="D614" s="287" t="str">
        <f>IF(Table2[[#This Row],[NO. KK]]=B613,"ANGGOTA KELUARGA","KEPALA KELUARGA")</f>
        <v>ANGGOTA KELUARGA</v>
      </c>
      <c r="E614" s="94" t="s">
        <v>1640</v>
      </c>
      <c r="F614" s="83" t="s">
        <v>16</v>
      </c>
      <c r="G614" s="88" t="s">
        <v>1641</v>
      </c>
      <c r="H614" s="89">
        <v>39885</v>
      </c>
      <c r="I614" s="90">
        <f t="shared" ca="1" si="111"/>
        <v>13</v>
      </c>
      <c r="J61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14" s="91" t="s">
        <v>47</v>
      </c>
      <c r="L614" s="100" t="s">
        <v>69</v>
      </c>
      <c r="M614" s="95"/>
    </row>
    <row r="615" spans="1:13" s="129" customFormat="1" ht="30">
      <c r="A615" s="256">
        <v>2</v>
      </c>
      <c r="B615" s="124" t="s">
        <v>1629</v>
      </c>
      <c r="C615" s="125" t="s">
        <v>1642</v>
      </c>
      <c r="D615" s="292" t="str">
        <f>IF(Table2[[#This Row],[NO. KK]]=B614,"ANGGOTA KELUARGA","KEPALA KELUARGA")</f>
        <v>ANGGOTA KELUARGA</v>
      </c>
      <c r="E615" s="112" t="s">
        <v>1643</v>
      </c>
      <c r="F615" s="123" t="s">
        <v>23</v>
      </c>
      <c r="G615" s="126" t="s">
        <v>1644</v>
      </c>
      <c r="H615" s="127">
        <v>26955</v>
      </c>
      <c r="I615" s="106">
        <f t="shared" ca="1" si="111"/>
        <v>49</v>
      </c>
      <c r="J615" s="271"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615" s="123" t="s">
        <v>31</v>
      </c>
      <c r="L615" s="90" t="s">
        <v>32</v>
      </c>
      <c r="M615" s="128"/>
    </row>
    <row r="616" spans="1:13" ht="30">
      <c r="A616" s="256">
        <v>2</v>
      </c>
      <c r="B616" s="93" t="s">
        <v>1629</v>
      </c>
      <c r="C616" s="110" t="s">
        <v>1645</v>
      </c>
      <c r="D616" s="287" t="str">
        <f>IF(Table2[[#This Row],[NO. KK]]=B615,"ANGGOTA KELUARGA","KEPALA KELUARGA")</f>
        <v>ANGGOTA KELUARGA</v>
      </c>
      <c r="E616" s="94" t="s">
        <v>1646</v>
      </c>
      <c r="F616" s="83" t="s">
        <v>23</v>
      </c>
      <c r="G616" s="88" t="s">
        <v>30</v>
      </c>
      <c r="H616" s="89">
        <v>36549</v>
      </c>
      <c r="I616" s="90">
        <f t="shared" ca="1" si="111"/>
        <v>22</v>
      </c>
      <c r="J61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16" s="91" t="s">
        <v>18</v>
      </c>
      <c r="L616" s="100" t="s">
        <v>69</v>
      </c>
      <c r="M616" s="95"/>
    </row>
    <row r="617" spans="1:13" ht="30">
      <c r="A617" s="256">
        <v>2</v>
      </c>
      <c r="B617" s="93" t="s">
        <v>1629</v>
      </c>
      <c r="C617" s="110" t="s">
        <v>1647</v>
      </c>
      <c r="D617" s="287" t="str">
        <f>IF(Table2[[#This Row],[NO. KK]]=B616,"ANGGOTA KELUARGA","KEPALA KELUARGA")</f>
        <v>ANGGOTA KELUARGA</v>
      </c>
      <c r="E617" s="94" t="s">
        <v>1648</v>
      </c>
      <c r="F617" s="83" t="s">
        <v>16</v>
      </c>
      <c r="G617" s="88" t="s">
        <v>30</v>
      </c>
      <c r="H617" s="89">
        <v>37274</v>
      </c>
      <c r="I617" s="90">
        <f t="shared" ca="1" si="111"/>
        <v>20</v>
      </c>
      <c r="J61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17" s="91" t="s">
        <v>31</v>
      </c>
      <c r="L617" s="91" t="s">
        <v>39</v>
      </c>
      <c r="M617" s="95"/>
    </row>
    <row r="618" spans="1:13" ht="30">
      <c r="A618" s="256">
        <v>2</v>
      </c>
      <c r="B618" s="93" t="s">
        <v>1629</v>
      </c>
      <c r="C618" s="110" t="s">
        <v>1649</v>
      </c>
      <c r="D618" s="287" t="str">
        <f>IF(Table2[[#This Row],[NO. KK]]=B617,"ANGGOTA KELUARGA","KEPALA KELUARGA")</f>
        <v>ANGGOTA KELUARGA</v>
      </c>
      <c r="E618" s="94" t="s">
        <v>1650</v>
      </c>
      <c r="F618" s="83" t="s">
        <v>23</v>
      </c>
      <c r="G618" s="88" t="s">
        <v>30</v>
      </c>
      <c r="H618" s="89">
        <v>39902</v>
      </c>
      <c r="I618" s="90">
        <f t="shared" ca="1" si="111"/>
        <v>13</v>
      </c>
      <c r="J61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18" s="91" t="s">
        <v>47</v>
      </c>
      <c r="L618" s="100" t="s">
        <v>69</v>
      </c>
      <c r="M618" s="95"/>
    </row>
    <row r="619" spans="1:13">
      <c r="A619" s="256">
        <v>2</v>
      </c>
      <c r="B619" s="111" t="s">
        <v>1651</v>
      </c>
      <c r="C619" s="110" t="s">
        <v>1652</v>
      </c>
      <c r="D619" s="287" t="str">
        <f>IF(Table2[[#This Row],[NO. KK]]=B618,"ANGGOTA KELUARGA","KEPALA KELUARGA")</f>
        <v>KEPALA KELUARGA</v>
      </c>
      <c r="E619" s="86" t="s">
        <v>1653</v>
      </c>
      <c r="F619" s="83" t="s">
        <v>23</v>
      </c>
      <c r="G619" s="88" t="s">
        <v>98</v>
      </c>
      <c r="H619" s="89">
        <v>26421</v>
      </c>
      <c r="I619" s="90">
        <f t="shared" ca="1" si="111"/>
        <v>50</v>
      </c>
      <c r="J61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19" s="91" t="s">
        <v>72</v>
      </c>
      <c r="L619" s="91" t="s">
        <v>39</v>
      </c>
      <c r="M619" s="109" t="s">
        <v>40</v>
      </c>
    </row>
    <row r="620" spans="1:13">
      <c r="A620" s="256">
        <v>2</v>
      </c>
      <c r="B620" s="84" t="s">
        <v>1654</v>
      </c>
      <c r="C620" s="85" t="s">
        <v>1655</v>
      </c>
      <c r="D620" s="98" t="str">
        <f>IF(Table2[[#This Row],[NO. KK]]=B619,"ANGGOTA KELUARGA","KEPALA KELUARGA")</f>
        <v>KEPALA KELUARGA</v>
      </c>
      <c r="E620" s="86" t="s">
        <v>1656</v>
      </c>
      <c r="F620" s="83" t="s">
        <v>16</v>
      </c>
      <c r="G620" s="88" t="s">
        <v>1657</v>
      </c>
      <c r="H620" s="89">
        <v>26502</v>
      </c>
      <c r="I620" s="90">
        <f t="shared" ca="1" si="111"/>
        <v>50</v>
      </c>
      <c r="J62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20" s="91" t="s">
        <v>25</v>
      </c>
      <c r="L620" s="91" t="s">
        <v>20</v>
      </c>
      <c r="M620" s="109"/>
    </row>
    <row r="621" spans="1:13" ht="30">
      <c r="A621" s="256">
        <v>2</v>
      </c>
      <c r="B621" s="93" t="s">
        <v>1654</v>
      </c>
      <c r="C621" s="110" t="s">
        <v>1658</v>
      </c>
      <c r="D621" s="287" t="str">
        <f>IF(Table2[[#This Row],[NO. KK]]=B620,"ANGGOTA KELUARGA","KEPALA KELUARGA")</f>
        <v>ANGGOTA KELUARGA</v>
      </c>
      <c r="E621" s="94" t="s">
        <v>1659</v>
      </c>
      <c r="F621" s="83" t="s">
        <v>23</v>
      </c>
      <c r="G621" s="88" t="s">
        <v>199</v>
      </c>
      <c r="H621" s="89">
        <v>26385</v>
      </c>
      <c r="I621" s="90">
        <f t="shared" ca="1" si="111"/>
        <v>50</v>
      </c>
      <c r="J62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21" s="91" t="s">
        <v>25</v>
      </c>
      <c r="L621" s="91" t="s">
        <v>20</v>
      </c>
      <c r="M621" s="95"/>
    </row>
    <row r="622" spans="1:13" ht="30">
      <c r="A622" s="256">
        <v>2</v>
      </c>
      <c r="B622" s="93" t="s">
        <v>1654</v>
      </c>
      <c r="C622" s="110" t="s">
        <v>1660</v>
      </c>
      <c r="D622" s="287" t="str">
        <f>IF(Table2[[#This Row],[NO. KK]]=B621,"ANGGOTA KELUARGA","KEPALA KELUARGA")</f>
        <v>ANGGOTA KELUARGA</v>
      </c>
      <c r="E622" s="94" t="s">
        <v>1661</v>
      </c>
      <c r="F622" s="83" t="s">
        <v>16</v>
      </c>
      <c r="G622" s="88" t="s">
        <v>98</v>
      </c>
      <c r="H622" s="89">
        <v>36769</v>
      </c>
      <c r="I622" s="90">
        <f t="shared" ca="1" si="111"/>
        <v>22</v>
      </c>
      <c r="J62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22" s="91" t="s">
        <v>18</v>
      </c>
      <c r="L622" s="100" t="s">
        <v>69</v>
      </c>
      <c r="M622" s="95"/>
    </row>
    <row r="623" spans="1:13" ht="30">
      <c r="A623" s="256">
        <v>2</v>
      </c>
      <c r="B623" s="93" t="s">
        <v>1654</v>
      </c>
      <c r="C623" s="110" t="s">
        <v>1662</v>
      </c>
      <c r="D623" s="287" t="str">
        <f>IF(Table2[[#This Row],[NO. KK]]=B622,"ANGGOTA KELUARGA","KEPALA KELUARGA")</f>
        <v>ANGGOTA KELUARGA</v>
      </c>
      <c r="E623" s="94" t="s">
        <v>1663</v>
      </c>
      <c r="F623" s="83" t="s">
        <v>23</v>
      </c>
      <c r="G623" s="88" t="s">
        <v>98</v>
      </c>
      <c r="H623" s="89">
        <v>37324</v>
      </c>
      <c r="I623" s="90">
        <f t="shared" ca="1" si="111"/>
        <v>20</v>
      </c>
      <c r="J62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23" s="91" t="s">
        <v>18</v>
      </c>
      <c r="L623" s="100" t="s">
        <v>69</v>
      </c>
      <c r="M623" s="95"/>
    </row>
    <row r="624" spans="1:13" ht="30">
      <c r="A624" s="256">
        <v>2</v>
      </c>
      <c r="B624" s="93" t="s">
        <v>1654</v>
      </c>
      <c r="C624" s="110" t="s">
        <v>1664</v>
      </c>
      <c r="D624" s="287" t="str">
        <f>IF(Table2[[#This Row],[NO. KK]]=B623,"ANGGOTA KELUARGA","KEPALA KELUARGA")</f>
        <v>ANGGOTA KELUARGA</v>
      </c>
      <c r="E624" s="94" t="s">
        <v>1665</v>
      </c>
      <c r="F624" s="83" t="s">
        <v>23</v>
      </c>
      <c r="G624" s="88" t="s">
        <v>98</v>
      </c>
      <c r="H624" s="89">
        <v>38292</v>
      </c>
      <c r="I624" s="90">
        <f t="shared" ca="1" si="111"/>
        <v>18</v>
      </c>
      <c r="J62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24" s="91" t="s">
        <v>31</v>
      </c>
      <c r="L624" s="100" t="s">
        <v>69</v>
      </c>
      <c r="M624" s="95"/>
    </row>
    <row r="625" spans="1:13" ht="30">
      <c r="A625" s="256">
        <v>2</v>
      </c>
      <c r="B625" s="93" t="s">
        <v>1654</v>
      </c>
      <c r="C625" s="110" t="s">
        <v>1666</v>
      </c>
      <c r="D625" s="287" t="str">
        <f>IF(Table2[[#This Row],[NO. KK]]=B624,"ANGGOTA KELUARGA","KEPALA KELUARGA")</f>
        <v>ANGGOTA KELUARGA</v>
      </c>
      <c r="E625" s="94" t="s">
        <v>1667</v>
      </c>
      <c r="F625" s="83" t="s">
        <v>23</v>
      </c>
      <c r="G625" s="88" t="s">
        <v>199</v>
      </c>
      <c r="H625" s="89">
        <v>38789</v>
      </c>
      <c r="I625" s="90">
        <f t="shared" ca="1" si="111"/>
        <v>16</v>
      </c>
      <c r="J62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25" s="91" t="s">
        <v>31</v>
      </c>
      <c r="L625" s="100" t="s">
        <v>69</v>
      </c>
      <c r="M625" s="95"/>
    </row>
    <row r="626" spans="1:13" ht="30">
      <c r="A626" s="256">
        <v>2</v>
      </c>
      <c r="B626" s="93" t="s">
        <v>1654</v>
      </c>
      <c r="C626" s="110" t="s">
        <v>1668</v>
      </c>
      <c r="D626" s="287" t="str">
        <f>IF(Table2[[#This Row],[NO. KK]]=B625,"ANGGOTA KELUARGA","KEPALA KELUARGA")</f>
        <v>ANGGOTA KELUARGA</v>
      </c>
      <c r="E626" s="94" t="s">
        <v>1669</v>
      </c>
      <c r="F626" s="83" t="s">
        <v>23</v>
      </c>
      <c r="G626" s="88" t="s">
        <v>98</v>
      </c>
      <c r="H626" s="89">
        <v>41253</v>
      </c>
      <c r="I626" s="90">
        <f t="shared" ca="1" si="111"/>
        <v>10</v>
      </c>
      <c r="J62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26" s="91" t="s">
        <v>47</v>
      </c>
      <c r="L626" s="100" t="s">
        <v>69</v>
      </c>
      <c r="M626" s="95"/>
    </row>
    <row r="627" spans="1:13">
      <c r="A627" s="256">
        <v>2</v>
      </c>
      <c r="B627" s="111" t="s">
        <v>1670</v>
      </c>
      <c r="C627" s="110" t="s">
        <v>1671</v>
      </c>
      <c r="D627" s="287" t="str">
        <f>IF(Table2[[#This Row],[NO. KK]]=B626,"ANGGOTA KELUARGA","KEPALA KELUARGA")</f>
        <v>KEPALA KELUARGA</v>
      </c>
      <c r="E627" s="86" t="s">
        <v>1672</v>
      </c>
      <c r="F627" s="83" t="s">
        <v>16</v>
      </c>
      <c r="G627" s="88" t="s">
        <v>98</v>
      </c>
      <c r="H627" s="89" t="str">
        <f>MID(C627,7,2)&amp;"/"&amp;MID(C627,9,2)&amp;"/"&amp;MID(C627,11,2)</f>
        <v>07/07/83</v>
      </c>
      <c r="I627" s="90">
        <f t="shared" ca="1" si="111"/>
        <v>39</v>
      </c>
      <c r="J62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27" s="91" t="s">
        <v>31</v>
      </c>
      <c r="L627" s="91" t="s">
        <v>1673</v>
      </c>
      <c r="M627" s="109"/>
    </row>
    <row r="628" spans="1:13">
      <c r="A628" s="256">
        <v>2</v>
      </c>
      <c r="B628" s="111" t="s">
        <v>1674</v>
      </c>
      <c r="C628" s="110" t="s">
        <v>1675</v>
      </c>
      <c r="D628" s="287" t="str">
        <f>IF(Table2[[#This Row],[NO. KK]]=B627,"ANGGOTA KELUARGA","KEPALA KELUARGA")</f>
        <v>KEPALA KELUARGA</v>
      </c>
      <c r="E628" s="130" t="s">
        <v>1676</v>
      </c>
      <c r="F628" s="83" t="s">
        <v>16</v>
      </c>
      <c r="G628" s="88" t="s">
        <v>30</v>
      </c>
      <c r="H628" s="89">
        <v>22751</v>
      </c>
      <c r="I628" s="90">
        <f t="shared" ca="1" si="111"/>
        <v>60</v>
      </c>
      <c r="J62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628" s="91" t="s">
        <v>31</v>
      </c>
      <c r="L628" s="90" t="s">
        <v>32</v>
      </c>
      <c r="M628" s="92" t="s">
        <v>1677</v>
      </c>
    </row>
    <row r="629" spans="1:13" ht="30">
      <c r="A629" s="256">
        <v>2</v>
      </c>
      <c r="B629" s="93" t="s">
        <v>1674</v>
      </c>
      <c r="C629" s="114" t="s">
        <v>1678</v>
      </c>
      <c r="D629" s="288" t="str">
        <f>IF(Table2[[#This Row],[NO. KK]]=B628,"ANGGOTA KELUARGA","KEPALA KELUARGA")</f>
        <v>ANGGOTA KELUARGA</v>
      </c>
      <c r="E629" s="131" t="s">
        <v>1679</v>
      </c>
      <c r="F629" s="83" t="s">
        <v>16</v>
      </c>
      <c r="G629" s="88" t="s">
        <v>30</v>
      </c>
      <c r="H629" s="89">
        <v>33166</v>
      </c>
      <c r="I629" s="90">
        <f t="shared" ca="1" si="111"/>
        <v>32</v>
      </c>
      <c r="J62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29" s="91" t="s">
        <v>18</v>
      </c>
      <c r="L629" s="91" t="s">
        <v>39</v>
      </c>
      <c r="M629" s="95"/>
    </row>
    <row r="630" spans="1:13" ht="30">
      <c r="A630" s="256">
        <v>2</v>
      </c>
      <c r="B630" s="111" t="s">
        <v>1674</v>
      </c>
      <c r="C630" s="110" t="s">
        <v>1680</v>
      </c>
      <c r="D630" s="287" t="str">
        <f>IF(Table2[[#This Row],[NO. KK]]=B629,"ANGGOTA KELUARGA","KEPALA KELUARGA")</f>
        <v>ANGGOTA KELUARGA</v>
      </c>
      <c r="E630" s="111" t="s">
        <v>1681</v>
      </c>
      <c r="F630" s="83" t="s">
        <v>23</v>
      </c>
      <c r="G630" s="88" t="s">
        <v>536</v>
      </c>
      <c r="H630" s="89">
        <v>22929</v>
      </c>
      <c r="I630" s="90">
        <f t="shared" ca="1" si="111"/>
        <v>60</v>
      </c>
      <c r="J63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630" s="91" t="s">
        <v>31</v>
      </c>
      <c r="L630" s="90" t="s">
        <v>32</v>
      </c>
      <c r="M630" s="95"/>
    </row>
    <row r="631" spans="1:13" ht="30">
      <c r="A631" s="256">
        <v>2</v>
      </c>
      <c r="B631" s="93" t="s">
        <v>1674</v>
      </c>
      <c r="C631" s="110" t="s">
        <v>1682</v>
      </c>
      <c r="D631" s="287" t="str">
        <f>IF(Table2[[#This Row],[NO. KK]]=B630,"ANGGOTA KELUARGA","KEPALA KELUARGA")</f>
        <v>ANGGOTA KELUARGA</v>
      </c>
      <c r="E631" s="111" t="s">
        <v>1683</v>
      </c>
      <c r="F631" s="83" t="s">
        <v>23</v>
      </c>
      <c r="G631" s="88" t="s">
        <v>30</v>
      </c>
      <c r="H631" s="89">
        <v>37127</v>
      </c>
      <c r="I631" s="90">
        <f t="shared" ca="1" si="111"/>
        <v>21</v>
      </c>
      <c r="J63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31" s="91" t="s">
        <v>31</v>
      </c>
      <c r="L631" s="100" t="s">
        <v>69</v>
      </c>
      <c r="M631" s="95"/>
    </row>
    <row r="632" spans="1:13" ht="30">
      <c r="A632" s="256">
        <v>2</v>
      </c>
      <c r="B632" s="93" t="s">
        <v>1674</v>
      </c>
      <c r="C632" s="110" t="s">
        <v>1684</v>
      </c>
      <c r="D632" s="287" t="str">
        <f>IF(Table2[[#This Row],[NO. KK]]=B631,"ANGGOTA KELUARGA","KEPALA KELUARGA")</f>
        <v>ANGGOTA KELUARGA</v>
      </c>
      <c r="E632" s="111" t="s">
        <v>1685</v>
      </c>
      <c r="F632" s="83" t="s">
        <v>23</v>
      </c>
      <c r="G632" s="88" t="s">
        <v>30</v>
      </c>
      <c r="H632" s="89">
        <v>39030</v>
      </c>
      <c r="I632" s="90">
        <f t="shared" ca="1" si="111"/>
        <v>16</v>
      </c>
      <c r="J63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32" s="91" t="s">
        <v>31</v>
      </c>
      <c r="L632" s="100" t="s">
        <v>69</v>
      </c>
      <c r="M632" s="95"/>
    </row>
    <row r="633" spans="1:13" ht="30">
      <c r="A633" s="256">
        <v>2</v>
      </c>
      <c r="B633" s="93" t="s">
        <v>1674</v>
      </c>
      <c r="C633" s="110" t="s">
        <v>1686</v>
      </c>
      <c r="D633" s="287" t="str">
        <f>IF(Table2[[#This Row],[NO. KK]]=B632,"ANGGOTA KELUARGA","KEPALA KELUARGA")</f>
        <v>ANGGOTA KELUARGA</v>
      </c>
      <c r="E633" s="111" t="s">
        <v>1687</v>
      </c>
      <c r="F633" s="83" t="s">
        <v>16</v>
      </c>
      <c r="G633" s="88" t="s">
        <v>30</v>
      </c>
      <c r="H633" s="89">
        <v>44083</v>
      </c>
      <c r="I633" s="90">
        <f t="shared" ca="1" si="111"/>
        <v>2</v>
      </c>
      <c r="J63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33" s="91" t="s">
        <v>55</v>
      </c>
      <c r="L633" s="100" t="s">
        <v>48</v>
      </c>
      <c r="M633" s="95"/>
    </row>
    <row r="634" spans="1:13">
      <c r="A634" s="256">
        <v>2</v>
      </c>
      <c r="B634" s="111" t="s">
        <v>1688</v>
      </c>
      <c r="C634" s="110" t="s">
        <v>1689</v>
      </c>
      <c r="D634" s="287" t="str">
        <f>IF(Table2[[#This Row],[NO. KK]]=B633,"ANGGOTA KELUARGA","KEPALA KELUARGA")</f>
        <v>KEPALA KELUARGA</v>
      </c>
      <c r="E634" s="130" t="s">
        <v>1690</v>
      </c>
      <c r="F634" s="83" t="s">
        <v>16</v>
      </c>
      <c r="G634" s="88" t="s">
        <v>98</v>
      </c>
      <c r="H634" s="89">
        <v>22970</v>
      </c>
      <c r="I634" s="90">
        <f t="shared" ca="1" si="111"/>
        <v>60</v>
      </c>
      <c r="J63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634" s="91" t="s">
        <v>38</v>
      </c>
      <c r="L634" s="91" t="s">
        <v>20</v>
      </c>
      <c r="M634" s="109"/>
    </row>
    <row r="635" spans="1:13" ht="30">
      <c r="A635" s="256">
        <v>2</v>
      </c>
      <c r="B635" s="111" t="s">
        <v>1688</v>
      </c>
      <c r="C635" s="110" t="s">
        <v>1691</v>
      </c>
      <c r="D635" s="287" t="str">
        <f>IF(Table2[[#This Row],[NO. KK]]=B634,"ANGGOTA KELUARGA","KEPALA KELUARGA")</f>
        <v>ANGGOTA KELUARGA</v>
      </c>
      <c r="E635" s="111" t="s">
        <v>1692</v>
      </c>
      <c r="F635" s="83" t="s">
        <v>23</v>
      </c>
      <c r="G635" s="88" t="s">
        <v>1693</v>
      </c>
      <c r="H635" s="89">
        <v>26022</v>
      </c>
      <c r="I635" s="90">
        <f t="shared" ca="1" si="111"/>
        <v>51</v>
      </c>
      <c r="J63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35" s="91" t="s">
        <v>18</v>
      </c>
      <c r="L635" s="91" t="s">
        <v>39</v>
      </c>
      <c r="M635" s="95"/>
    </row>
    <row r="636" spans="1:13" ht="30">
      <c r="A636" s="256">
        <v>2</v>
      </c>
      <c r="B636" s="111" t="s">
        <v>1688</v>
      </c>
      <c r="C636" s="110" t="s">
        <v>1694</v>
      </c>
      <c r="D636" s="287" t="str">
        <f>IF(Table2[[#This Row],[NO. KK]]=B635,"ANGGOTA KELUARGA","KEPALA KELUARGA")</f>
        <v>ANGGOTA KELUARGA</v>
      </c>
      <c r="E636" s="111" t="s">
        <v>1695</v>
      </c>
      <c r="F636" s="83" t="s">
        <v>16</v>
      </c>
      <c r="G636" s="88" t="s">
        <v>65</v>
      </c>
      <c r="H636" s="89">
        <v>33941</v>
      </c>
      <c r="I636" s="90">
        <f t="shared" ca="1" si="111"/>
        <v>30</v>
      </c>
      <c r="J63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36" s="91" t="s">
        <v>25</v>
      </c>
      <c r="L636" s="91" t="s">
        <v>66</v>
      </c>
      <c r="M636" s="95"/>
    </row>
    <row r="637" spans="1:13" ht="30">
      <c r="A637" s="256">
        <v>2</v>
      </c>
      <c r="B637" s="111" t="s">
        <v>1688</v>
      </c>
      <c r="C637" s="110" t="s">
        <v>1696</v>
      </c>
      <c r="D637" s="287" t="str">
        <f>IF(Table2[[#This Row],[NO. KK]]=B636,"ANGGOTA KELUARGA","KEPALA KELUARGA")</f>
        <v>ANGGOTA KELUARGA</v>
      </c>
      <c r="E637" s="111" t="s">
        <v>1697</v>
      </c>
      <c r="F637" s="83" t="s">
        <v>16</v>
      </c>
      <c r="G637" s="88" t="s">
        <v>98</v>
      </c>
      <c r="H637" s="89">
        <v>35806</v>
      </c>
      <c r="I637" s="90">
        <f t="shared" ca="1" si="111"/>
        <v>24</v>
      </c>
      <c r="J63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37" s="91" t="s">
        <v>18</v>
      </c>
      <c r="L637" s="91" t="s">
        <v>66</v>
      </c>
      <c r="M637" s="95"/>
    </row>
    <row r="638" spans="1:13" ht="30">
      <c r="A638" s="256">
        <v>2</v>
      </c>
      <c r="B638" s="111" t="s">
        <v>1688</v>
      </c>
      <c r="C638" s="110" t="s">
        <v>1698</v>
      </c>
      <c r="D638" s="287" t="str">
        <f>IF(Table2[[#This Row],[NO. KK]]=B637,"ANGGOTA KELUARGA","KEPALA KELUARGA")</f>
        <v>ANGGOTA KELUARGA</v>
      </c>
      <c r="E638" s="111" t="s">
        <v>1699</v>
      </c>
      <c r="F638" s="83" t="s">
        <v>16</v>
      </c>
      <c r="G638" s="88" t="s">
        <v>98</v>
      </c>
      <c r="H638" s="89">
        <v>36907</v>
      </c>
      <c r="I638" s="90">
        <f t="shared" ca="1" si="111"/>
        <v>21</v>
      </c>
      <c r="J63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38" s="91" t="s">
        <v>18</v>
      </c>
      <c r="L638" s="91" t="s">
        <v>66</v>
      </c>
      <c r="M638" s="95"/>
    </row>
    <row r="639" spans="1:13">
      <c r="A639" s="256">
        <v>2</v>
      </c>
      <c r="B639" s="111" t="s">
        <v>1700</v>
      </c>
      <c r="C639" s="110" t="s">
        <v>1701</v>
      </c>
      <c r="D639" s="287" t="str">
        <f>IF(Table2[[#This Row],[NO. KK]]=B638,"ANGGOTA KELUARGA","KEPALA KELUARGA")</f>
        <v>KEPALA KELUARGA</v>
      </c>
      <c r="E639" s="130" t="s">
        <v>1702</v>
      </c>
      <c r="F639" s="83" t="s">
        <v>16</v>
      </c>
      <c r="G639" s="88" t="s">
        <v>24</v>
      </c>
      <c r="H639" s="89">
        <v>21254</v>
      </c>
      <c r="I639" s="90">
        <f t="shared" ca="1" si="111"/>
        <v>64</v>
      </c>
      <c r="J63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639" s="91" t="s">
        <v>72</v>
      </c>
      <c r="L639" s="90" t="s">
        <v>32</v>
      </c>
      <c r="M639" s="92" t="s">
        <v>1703</v>
      </c>
    </row>
    <row r="640" spans="1:13" ht="30">
      <c r="A640" s="256">
        <v>2</v>
      </c>
      <c r="B640" s="111" t="s">
        <v>1700</v>
      </c>
      <c r="C640" s="110" t="s">
        <v>1704</v>
      </c>
      <c r="D640" s="287" t="str">
        <f>IF(Table2[[#This Row],[NO. KK]]=B639,"ANGGOTA KELUARGA","KEPALA KELUARGA")</f>
        <v>ANGGOTA KELUARGA</v>
      </c>
      <c r="E640" s="111" t="s">
        <v>1705</v>
      </c>
      <c r="F640" s="83" t="s">
        <v>23</v>
      </c>
      <c r="G640" s="88" t="s">
        <v>30</v>
      </c>
      <c r="H640" s="89">
        <v>18422</v>
      </c>
      <c r="I640" s="90">
        <f t="shared" ca="1" si="111"/>
        <v>72</v>
      </c>
      <c r="J64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640" s="91" t="s">
        <v>18</v>
      </c>
      <c r="L640" s="91" t="s">
        <v>39</v>
      </c>
      <c r="M640" s="95"/>
    </row>
    <row r="641" spans="1:13">
      <c r="A641" s="256">
        <v>2</v>
      </c>
      <c r="B641" s="111" t="s">
        <v>1706</v>
      </c>
      <c r="C641" s="110" t="s">
        <v>1707</v>
      </c>
      <c r="D641" s="287" t="str">
        <f>IF(Table2[[#This Row],[NO. KK]]=B640,"ANGGOTA KELUARGA","KEPALA KELUARGA")</f>
        <v>KEPALA KELUARGA</v>
      </c>
      <c r="E641" s="130" t="s">
        <v>1708</v>
      </c>
      <c r="F641" s="83" t="s">
        <v>23</v>
      </c>
      <c r="G641" s="88" t="s">
        <v>331</v>
      </c>
      <c r="H641" s="89">
        <v>11078</v>
      </c>
      <c r="I641" s="90">
        <f t="shared" ca="1" si="111"/>
        <v>92</v>
      </c>
      <c r="J64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90 - 94</v>
      </c>
      <c r="K641" s="91" t="s">
        <v>72</v>
      </c>
      <c r="L641" s="90" t="s">
        <v>32</v>
      </c>
      <c r="M641" s="109"/>
    </row>
    <row r="642" spans="1:13">
      <c r="A642" s="256">
        <v>2</v>
      </c>
      <c r="B642" s="111" t="s">
        <v>1709</v>
      </c>
      <c r="C642" s="110" t="s">
        <v>1710</v>
      </c>
      <c r="D642" s="287" t="str">
        <f>IF(Table2[[#This Row],[NO. KK]]=B641,"ANGGOTA KELUARGA","KEPALA KELUARGA")</f>
        <v>KEPALA KELUARGA</v>
      </c>
      <c r="E642" s="130" t="s">
        <v>1711</v>
      </c>
      <c r="F642" s="83" t="s">
        <v>16</v>
      </c>
      <c r="G642" s="88" t="s">
        <v>30</v>
      </c>
      <c r="H642" s="89">
        <v>32420</v>
      </c>
      <c r="I642" s="90">
        <f t="shared" ref="I642:I705" ca="1" si="112">ROUNDDOWN(YEARFRAC(H642,TODAY(),1),0)</f>
        <v>34</v>
      </c>
      <c r="J64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42" s="91" t="s">
        <v>18</v>
      </c>
      <c r="L642" s="91" t="s">
        <v>39</v>
      </c>
      <c r="M642" s="109" t="s">
        <v>40</v>
      </c>
    </row>
    <row r="643" spans="1:13" ht="30">
      <c r="A643" s="256">
        <v>2</v>
      </c>
      <c r="B643" s="111" t="s">
        <v>1709</v>
      </c>
      <c r="C643" s="110" t="s">
        <v>1712</v>
      </c>
      <c r="D643" s="287" t="str">
        <f>IF(Table2[[#This Row],[NO. KK]]=B642,"ANGGOTA KELUARGA","KEPALA KELUARGA")</f>
        <v>ANGGOTA KELUARGA</v>
      </c>
      <c r="E643" s="111" t="s">
        <v>1713</v>
      </c>
      <c r="F643" s="83" t="s">
        <v>23</v>
      </c>
      <c r="G643" s="88" t="s">
        <v>1714</v>
      </c>
      <c r="H643" s="89">
        <v>34909</v>
      </c>
      <c r="I643" s="90">
        <f t="shared" ca="1" si="112"/>
        <v>27</v>
      </c>
      <c r="J64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43" s="91" t="s">
        <v>18</v>
      </c>
      <c r="L643" s="106" t="s">
        <v>44</v>
      </c>
      <c r="M643" s="95"/>
    </row>
    <row r="644" spans="1:13" ht="30">
      <c r="A644" s="256">
        <v>2</v>
      </c>
      <c r="B644" s="111" t="s">
        <v>1709</v>
      </c>
      <c r="C644" s="110" t="s">
        <v>1715</v>
      </c>
      <c r="D644" s="287" t="str">
        <f>IF(Table2[[#This Row],[NO. KK]]=B643,"ANGGOTA KELUARGA","KEPALA KELUARGA")</f>
        <v>ANGGOTA KELUARGA</v>
      </c>
      <c r="E644" s="111" t="s">
        <v>1716</v>
      </c>
      <c r="F644" s="83" t="s">
        <v>16</v>
      </c>
      <c r="G644" s="88" t="s">
        <v>30</v>
      </c>
      <c r="H644" s="89">
        <v>42368</v>
      </c>
      <c r="I644" s="90">
        <f t="shared" ca="1" si="112"/>
        <v>6</v>
      </c>
      <c r="J64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44" s="91" t="s">
        <v>55</v>
      </c>
      <c r="L644" s="107" t="s">
        <v>48</v>
      </c>
      <c r="M644" s="95"/>
    </row>
    <row r="645" spans="1:13" ht="30">
      <c r="A645" s="256">
        <v>2</v>
      </c>
      <c r="B645" s="111" t="s">
        <v>1709</v>
      </c>
      <c r="C645" s="110" t="s">
        <v>1717</v>
      </c>
      <c r="D645" s="287" t="str">
        <f>IF(Table2[[#This Row],[NO. KK]]=B644,"ANGGOTA KELUARGA","KEPALA KELUARGA")</f>
        <v>ANGGOTA KELUARGA</v>
      </c>
      <c r="E645" s="111" t="s">
        <v>1718</v>
      </c>
      <c r="F645" s="83" t="s">
        <v>16</v>
      </c>
      <c r="G645" s="88" t="s">
        <v>30</v>
      </c>
      <c r="H645" s="89">
        <v>42782</v>
      </c>
      <c r="I645" s="90">
        <f t="shared" ca="1" si="112"/>
        <v>5</v>
      </c>
      <c r="J64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45" s="91" t="s">
        <v>55</v>
      </c>
      <c r="L645" s="107" t="s">
        <v>48</v>
      </c>
      <c r="M645" s="95"/>
    </row>
    <row r="646" spans="1:13">
      <c r="A646" s="256">
        <v>2</v>
      </c>
      <c r="B646" s="93" t="s">
        <v>1709</v>
      </c>
      <c r="C646" s="113" t="s">
        <v>1719</v>
      </c>
      <c r="D646" s="89" t="str">
        <f>IF(Table2[[#This Row],[NO. KK]]=B645,"ANGGOTA KELUARGA","KEPALA KELUARGA")</f>
        <v>ANGGOTA KELUARGA</v>
      </c>
      <c r="E646" s="132" t="s">
        <v>1720</v>
      </c>
      <c r="F646" s="83" t="s">
        <v>23</v>
      </c>
      <c r="G646" s="88" t="s">
        <v>98</v>
      </c>
      <c r="H646" s="89">
        <v>44272</v>
      </c>
      <c r="I646" s="90">
        <f t="shared" ca="1" si="112"/>
        <v>1</v>
      </c>
      <c r="J64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46" s="91" t="s">
        <v>55</v>
      </c>
      <c r="L646" s="107" t="s">
        <v>48</v>
      </c>
      <c r="M646" s="95"/>
    </row>
    <row r="647" spans="1:13" ht="15" customHeight="1">
      <c r="A647" s="256">
        <v>2</v>
      </c>
      <c r="B647" s="111" t="s">
        <v>1721</v>
      </c>
      <c r="C647" s="110" t="s">
        <v>1722</v>
      </c>
      <c r="D647" s="287" t="str">
        <f>IF(Table2[[#This Row],[NO. KK]]=B646,"ANGGOTA KELUARGA","KEPALA KELUARGA")</f>
        <v>KEPALA KELUARGA</v>
      </c>
      <c r="E647" s="130" t="s">
        <v>1723</v>
      </c>
      <c r="F647" s="83" t="s">
        <v>16</v>
      </c>
      <c r="G647" s="88" t="s">
        <v>254</v>
      </c>
      <c r="H647" s="89">
        <v>27918</v>
      </c>
      <c r="I647" s="90">
        <f t="shared" ca="1" si="112"/>
        <v>46</v>
      </c>
      <c r="J64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647" s="91" t="s">
        <v>31</v>
      </c>
      <c r="L647" s="91" t="s">
        <v>1724</v>
      </c>
      <c r="M647" s="109" t="s">
        <v>40</v>
      </c>
    </row>
    <row r="648" spans="1:13">
      <c r="A648" s="256">
        <v>2</v>
      </c>
      <c r="B648" s="111" t="s">
        <v>1725</v>
      </c>
      <c r="C648" s="110" t="s">
        <v>1726</v>
      </c>
      <c r="D648" s="287" t="str">
        <f>IF(Table2[[#This Row],[NO. KK]]=B647,"ANGGOTA KELUARGA","KEPALA KELUARGA")</f>
        <v>KEPALA KELUARGA</v>
      </c>
      <c r="E648" s="130" t="s">
        <v>1727</v>
      </c>
      <c r="F648" s="83" t="s">
        <v>16</v>
      </c>
      <c r="G648" s="88" t="s">
        <v>1641</v>
      </c>
      <c r="H648" s="89">
        <v>26799</v>
      </c>
      <c r="I648" s="90">
        <f t="shared" ca="1" si="112"/>
        <v>49</v>
      </c>
      <c r="J64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648" s="91" t="s">
        <v>72</v>
      </c>
      <c r="L648" s="91" t="s">
        <v>39</v>
      </c>
      <c r="M648" s="109" t="s">
        <v>40</v>
      </c>
    </row>
    <row r="649" spans="1:13" ht="30">
      <c r="A649" s="256">
        <v>2</v>
      </c>
      <c r="B649" s="111" t="s">
        <v>1725</v>
      </c>
      <c r="C649" s="110" t="s">
        <v>1728</v>
      </c>
      <c r="D649" s="287" t="str">
        <f>IF(Table2[[#This Row],[NO. KK]]=B648,"ANGGOTA KELUARGA","KEPALA KELUARGA")</f>
        <v>ANGGOTA KELUARGA</v>
      </c>
      <c r="E649" s="111" t="s">
        <v>1729</v>
      </c>
      <c r="F649" s="83" t="s">
        <v>23</v>
      </c>
      <c r="G649" s="88" t="s">
        <v>98</v>
      </c>
      <c r="H649" s="89">
        <v>25267</v>
      </c>
      <c r="I649" s="90">
        <f t="shared" ca="1" si="112"/>
        <v>53</v>
      </c>
      <c r="J64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49" s="91" t="s">
        <v>72</v>
      </c>
      <c r="L649" s="106" t="s">
        <v>44</v>
      </c>
      <c r="M649" s="95"/>
    </row>
    <row r="650" spans="1:13">
      <c r="A650" s="256">
        <v>2</v>
      </c>
      <c r="B650" s="84" t="s">
        <v>1730</v>
      </c>
      <c r="C650" s="85" t="s">
        <v>1731</v>
      </c>
      <c r="D650" s="98" t="str">
        <f>IF(Table2[[#This Row],[NO. KK]]=B649,"ANGGOTA KELUARGA","KEPALA KELUARGA")</f>
        <v>KEPALA KELUARGA</v>
      </c>
      <c r="E650" s="86" t="s">
        <v>1732</v>
      </c>
      <c r="F650" s="97" t="s">
        <v>16</v>
      </c>
      <c r="G650" s="88" t="s">
        <v>98</v>
      </c>
      <c r="H650" s="89" t="str">
        <f>MID(C650,7,2)&amp;"/"&amp;MID(C650,9,2)&amp;"/"&amp;MID(C650,11,2)</f>
        <v>30/09/87</v>
      </c>
      <c r="I650" s="90">
        <f t="shared" ca="1" si="112"/>
        <v>35</v>
      </c>
      <c r="J65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50" s="99" t="s">
        <v>18</v>
      </c>
      <c r="L650" s="91" t="s">
        <v>247</v>
      </c>
      <c r="M650" s="109"/>
    </row>
    <row r="651" spans="1:13">
      <c r="A651" s="256">
        <v>2</v>
      </c>
      <c r="B651" s="93" t="s">
        <v>1730</v>
      </c>
      <c r="C651" s="85" t="s">
        <v>1733</v>
      </c>
      <c r="D651" s="98" t="str">
        <f>IF(Table2[[#This Row],[NO. KK]]=B650,"ANGGOTA KELUARGA","KEPALA KELUARGA")</f>
        <v>ANGGOTA KELUARGA</v>
      </c>
      <c r="E651" s="96" t="s">
        <v>1734</v>
      </c>
      <c r="F651" s="83" t="s">
        <v>23</v>
      </c>
      <c r="G651" s="88" t="s">
        <v>1735</v>
      </c>
      <c r="H651" s="89" t="str">
        <f t="shared" ref="H651:H653" si="113">MID(C651,7,2)-40&amp;"/"&amp;MID(C651,9,2)&amp;"/"&amp;MID(C651,11,2)</f>
        <v>20/08/90</v>
      </c>
      <c r="I651" s="90">
        <f t="shared" ca="1" si="112"/>
        <v>32</v>
      </c>
      <c r="J65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51" s="91" t="s">
        <v>18</v>
      </c>
      <c r="L651" s="91" t="s">
        <v>247</v>
      </c>
      <c r="M651" s="95"/>
    </row>
    <row r="652" spans="1:13">
      <c r="A652" s="256">
        <v>2</v>
      </c>
      <c r="B652" s="93" t="s">
        <v>1730</v>
      </c>
      <c r="C652" s="85" t="s">
        <v>1736</v>
      </c>
      <c r="D652" s="98" t="str">
        <f>IF(Table2[[#This Row],[NO. KK]]=B651,"ANGGOTA KELUARGA","KEPALA KELUARGA")</f>
        <v>ANGGOTA KELUARGA</v>
      </c>
      <c r="E652" s="94" t="s">
        <v>1737</v>
      </c>
      <c r="F652" s="83" t="s">
        <v>23</v>
      </c>
      <c r="G652" s="88" t="s">
        <v>98</v>
      </c>
      <c r="H652" s="89" t="str">
        <f t="shared" si="113"/>
        <v>3/12/14</v>
      </c>
      <c r="I652" s="90">
        <f t="shared" ca="1" si="112"/>
        <v>8</v>
      </c>
      <c r="J65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52" s="99" t="s">
        <v>55</v>
      </c>
      <c r="L652" s="107" t="s">
        <v>48</v>
      </c>
      <c r="M652" s="95"/>
    </row>
    <row r="653" spans="1:13">
      <c r="A653" s="256">
        <v>2</v>
      </c>
      <c r="B653" s="93" t="s">
        <v>1730</v>
      </c>
      <c r="C653" s="85" t="s">
        <v>1738</v>
      </c>
      <c r="D653" s="98" t="str">
        <f>IF(Table2[[#This Row],[NO. KK]]=B652,"ANGGOTA KELUARGA","KEPALA KELUARGA")</f>
        <v>ANGGOTA KELUARGA</v>
      </c>
      <c r="E653" s="96" t="s">
        <v>1739</v>
      </c>
      <c r="F653" s="83" t="s">
        <v>23</v>
      </c>
      <c r="G653" s="88" t="s">
        <v>98</v>
      </c>
      <c r="H653" s="89" t="str">
        <f t="shared" si="113"/>
        <v>27/04/18</v>
      </c>
      <c r="I653" s="90">
        <f t="shared" ca="1" si="112"/>
        <v>4</v>
      </c>
      <c r="J65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53" s="91" t="s">
        <v>55</v>
      </c>
      <c r="L653" s="107" t="s">
        <v>48</v>
      </c>
      <c r="M653" s="95"/>
    </row>
    <row r="654" spans="1:13">
      <c r="A654" s="256">
        <v>2</v>
      </c>
      <c r="B654" s="93" t="s">
        <v>1730</v>
      </c>
      <c r="C654" s="113" t="s">
        <v>1740</v>
      </c>
      <c r="D654" s="89" t="str">
        <f>IF(Table2[[#This Row],[NO. KK]]=B653,"ANGGOTA KELUARGA","KEPALA KELUARGA")</f>
        <v>ANGGOTA KELUARGA</v>
      </c>
      <c r="E654" s="94" t="s">
        <v>1741</v>
      </c>
      <c r="F654" s="83" t="s">
        <v>16</v>
      </c>
      <c r="G654" s="88" t="s">
        <v>98</v>
      </c>
      <c r="H654" s="89">
        <v>44095</v>
      </c>
      <c r="I654" s="90">
        <f t="shared" ca="1" si="112"/>
        <v>2</v>
      </c>
      <c r="J65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54" s="91" t="s">
        <v>55</v>
      </c>
      <c r="L654" s="107" t="s">
        <v>48</v>
      </c>
      <c r="M654" s="95"/>
    </row>
    <row r="655" spans="1:13">
      <c r="A655" s="256">
        <v>2</v>
      </c>
      <c r="B655" s="84" t="s">
        <v>1742</v>
      </c>
      <c r="C655" s="85" t="s">
        <v>1743</v>
      </c>
      <c r="D655" s="98" t="str">
        <f>IF(Table2[[#This Row],[NO. KK]]=B654,"ANGGOTA KELUARGA","KEPALA KELUARGA")</f>
        <v>KEPALA KELUARGA</v>
      </c>
      <c r="E655" s="133" t="s">
        <v>1744</v>
      </c>
      <c r="F655" s="97" t="s">
        <v>16</v>
      </c>
      <c r="G655" s="88" t="s">
        <v>30</v>
      </c>
      <c r="H655" s="89" t="str">
        <f t="shared" ref="H655:H658" si="114">MID(C655,7,2)&amp;"/"&amp;MID(C655,9,2)&amp;"/"&amp;MID(C655,11,2)</f>
        <v>25/11/47</v>
      </c>
      <c r="I655" s="90">
        <f t="shared" ca="1" si="112"/>
        <v>75</v>
      </c>
      <c r="J65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655" s="91" t="s">
        <v>72</v>
      </c>
      <c r="L655" s="90" t="s">
        <v>32</v>
      </c>
      <c r="M655" s="109"/>
    </row>
    <row r="656" spans="1:13">
      <c r="A656" s="256">
        <v>2</v>
      </c>
      <c r="B656" s="93" t="s">
        <v>1742</v>
      </c>
      <c r="C656" s="85" t="s">
        <v>1745</v>
      </c>
      <c r="D656" s="98" t="str">
        <f>IF(Table2[[#This Row],[NO. KK]]=B655,"ANGGOTA KELUARGA","KEPALA KELUARGA")</f>
        <v>ANGGOTA KELUARGA</v>
      </c>
      <c r="E656" s="96" t="s">
        <v>1746</v>
      </c>
      <c r="F656" s="83" t="s">
        <v>23</v>
      </c>
      <c r="G656" s="88" t="s">
        <v>682</v>
      </c>
      <c r="H656" s="89" t="str">
        <f>MID(C656,7,2)-40&amp;"/"&amp;MID(C656,9,2)&amp;"/"&amp;MID(C656,11,2)</f>
        <v>30/10/53</v>
      </c>
      <c r="I656" s="90">
        <f t="shared" ca="1" si="112"/>
        <v>69</v>
      </c>
      <c r="J65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656" s="91" t="s">
        <v>31</v>
      </c>
      <c r="L656" s="90" t="s">
        <v>32</v>
      </c>
      <c r="M656" s="95"/>
    </row>
    <row r="657" spans="1:13">
      <c r="A657" s="256">
        <v>2</v>
      </c>
      <c r="B657" s="84" t="s">
        <v>1747</v>
      </c>
      <c r="C657" s="85" t="s">
        <v>1748</v>
      </c>
      <c r="D657" s="98" t="str">
        <f>IF(Table2[[#This Row],[NO. KK]]=B656,"ANGGOTA KELUARGA","KEPALA KELUARGA")</f>
        <v>KEPALA KELUARGA</v>
      </c>
      <c r="E657" s="86" t="s">
        <v>1749</v>
      </c>
      <c r="F657" s="83" t="s">
        <v>16</v>
      </c>
      <c r="G657" s="88" t="s">
        <v>30</v>
      </c>
      <c r="H657" s="89" t="str">
        <f t="shared" si="114"/>
        <v>01/02/74</v>
      </c>
      <c r="I657" s="90">
        <f t="shared" ca="1" si="112"/>
        <v>48</v>
      </c>
      <c r="J65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657" s="91" t="s">
        <v>18</v>
      </c>
      <c r="L657" s="91" t="s">
        <v>39</v>
      </c>
      <c r="M657" s="109"/>
    </row>
    <row r="658" spans="1:13">
      <c r="A658" s="256">
        <v>2</v>
      </c>
      <c r="B658" s="111" t="s">
        <v>1750</v>
      </c>
      <c r="C658" s="110" t="s">
        <v>1751</v>
      </c>
      <c r="D658" s="287" t="str">
        <f>IF(Table2[[#This Row],[NO. KK]]=B657,"ANGGOTA KELUARGA","KEPALA KELUARGA")</f>
        <v>KEPALA KELUARGA</v>
      </c>
      <c r="E658" s="130" t="s">
        <v>1752</v>
      </c>
      <c r="F658" s="83" t="s">
        <v>16</v>
      </c>
      <c r="G658" s="88" t="s">
        <v>65</v>
      </c>
      <c r="H658" s="89" t="str">
        <f t="shared" si="114"/>
        <v>11/05/91</v>
      </c>
      <c r="I658" s="90">
        <f t="shared" ca="1" si="112"/>
        <v>31</v>
      </c>
      <c r="J65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58" s="91" t="s">
        <v>25</v>
      </c>
      <c r="L658" s="91" t="s">
        <v>66</v>
      </c>
      <c r="M658" s="109"/>
    </row>
    <row r="659" spans="1:13" ht="30">
      <c r="A659" s="256">
        <v>2</v>
      </c>
      <c r="B659" s="93" t="s">
        <v>1750</v>
      </c>
      <c r="C659" s="110" t="s">
        <v>1753</v>
      </c>
      <c r="D659" s="287" t="str">
        <f>IF(Table2[[#This Row],[NO. KK]]=B658,"ANGGOTA KELUARGA","KEPALA KELUARGA")</f>
        <v>ANGGOTA KELUARGA</v>
      </c>
      <c r="E659" s="111" t="s">
        <v>1754</v>
      </c>
      <c r="F659" s="83" t="s">
        <v>23</v>
      </c>
      <c r="G659" s="88" t="s">
        <v>51</v>
      </c>
      <c r="H659" s="89" t="str">
        <f>MID(C659,7,2)-40&amp;"/"&amp;MID(C659,9,2)&amp;"/"&amp;MID(C659,11,2)</f>
        <v>21/07/91</v>
      </c>
      <c r="I659" s="90">
        <f t="shared" ca="1" si="112"/>
        <v>31</v>
      </c>
      <c r="J65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59" s="91" t="s">
        <v>25</v>
      </c>
      <c r="L659" s="91" t="s">
        <v>66</v>
      </c>
      <c r="M659" s="95"/>
    </row>
    <row r="660" spans="1:13">
      <c r="A660" s="256">
        <v>2</v>
      </c>
      <c r="B660" s="93" t="s">
        <v>1750</v>
      </c>
      <c r="C660" s="85" t="s">
        <v>1755</v>
      </c>
      <c r="D660" s="98" t="str">
        <f>IF(Table2[[#This Row],[NO. KK]]=B659,"ANGGOTA KELUARGA","KEPALA KELUARGA")</f>
        <v>ANGGOTA KELUARGA</v>
      </c>
      <c r="E660" s="132" t="s">
        <v>1756</v>
      </c>
      <c r="F660" s="83" t="s">
        <v>16</v>
      </c>
      <c r="G660" s="88" t="s">
        <v>1641</v>
      </c>
      <c r="H660" s="89">
        <v>44058</v>
      </c>
      <c r="I660" s="90">
        <f t="shared" ca="1" si="112"/>
        <v>2</v>
      </c>
      <c r="J66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60" s="91" t="s">
        <v>55</v>
      </c>
      <c r="L660" s="107" t="s">
        <v>48</v>
      </c>
      <c r="M660" s="95"/>
    </row>
    <row r="661" spans="1:13">
      <c r="A661" s="256">
        <v>2</v>
      </c>
      <c r="B661" s="84" t="s">
        <v>1757</v>
      </c>
      <c r="C661" s="85" t="s">
        <v>1758</v>
      </c>
      <c r="D661" s="98" t="str">
        <f>IF(Table2[[#This Row],[NO. KK]]=B660,"ANGGOTA KELUARGA","KEPALA KELUARGA")</f>
        <v>KEPALA KELUARGA</v>
      </c>
      <c r="E661" s="86" t="s">
        <v>1759</v>
      </c>
      <c r="F661" s="83" t="s">
        <v>16</v>
      </c>
      <c r="G661" s="88" t="s">
        <v>30</v>
      </c>
      <c r="H661" s="89">
        <v>36746</v>
      </c>
      <c r="I661" s="90">
        <f t="shared" ca="1" si="112"/>
        <v>22</v>
      </c>
      <c r="J66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61" s="91" t="s">
        <v>18</v>
      </c>
      <c r="L661" s="91" t="s">
        <v>39</v>
      </c>
      <c r="M661" s="109"/>
    </row>
    <row r="662" spans="1:13">
      <c r="A662" s="256">
        <v>2</v>
      </c>
      <c r="B662" s="93" t="s">
        <v>1757</v>
      </c>
      <c r="C662" s="85" t="s">
        <v>1760</v>
      </c>
      <c r="D662" s="98" t="str">
        <f>IF(Table2[[#This Row],[NO. KK]]=B661,"ANGGOTA KELUARGA","KEPALA KELUARGA")</f>
        <v>ANGGOTA KELUARGA</v>
      </c>
      <c r="E662" s="132" t="s">
        <v>1761</v>
      </c>
      <c r="F662" s="83" t="s">
        <v>23</v>
      </c>
      <c r="G662" s="88" t="s">
        <v>1762</v>
      </c>
      <c r="H662" s="89">
        <v>36619</v>
      </c>
      <c r="I662" s="90">
        <f t="shared" ca="1" si="112"/>
        <v>22</v>
      </c>
      <c r="J66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62" s="91" t="s">
        <v>18</v>
      </c>
      <c r="L662" s="91" t="s">
        <v>39</v>
      </c>
      <c r="M662" s="95"/>
    </row>
    <row r="663" spans="1:13">
      <c r="A663" s="256">
        <v>2</v>
      </c>
      <c r="B663" s="93" t="s">
        <v>1757</v>
      </c>
      <c r="C663" s="119" t="s">
        <v>1763</v>
      </c>
      <c r="D663" s="290" t="str">
        <f>IF(Table2[[#This Row],[NO. KK]]=B662,"ANGGOTA KELUARGA","KEPALA KELUARGA")</f>
        <v>ANGGOTA KELUARGA</v>
      </c>
      <c r="E663" s="132" t="s">
        <v>1764</v>
      </c>
      <c r="F663" s="83" t="s">
        <v>16</v>
      </c>
      <c r="G663" s="88" t="s">
        <v>98</v>
      </c>
      <c r="H663" s="89">
        <v>44489</v>
      </c>
      <c r="I663" s="90">
        <f t="shared" ca="1" si="112"/>
        <v>1</v>
      </c>
      <c r="J66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63" s="91" t="s">
        <v>55</v>
      </c>
      <c r="L663" s="107" t="s">
        <v>48</v>
      </c>
      <c r="M663" s="109"/>
    </row>
    <row r="664" spans="1:13">
      <c r="A664" s="256">
        <v>2</v>
      </c>
      <c r="B664" s="84" t="s">
        <v>1765</v>
      </c>
      <c r="C664" s="85" t="s">
        <v>1766</v>
      </c>
      <c r="D664" s="98" t="str">
        <f>IF(Table2[[#This Row],[NO. KK]]=B663,"ANGGOTA KELUARGA","KEPALA KELUARGA")</f>
        <v>KEPALA KELUARGA</v>
      </c>
      <c r="E664" s="134" t="s">
        <v>1767</v>
      </c>
      <c r="F664" s="83" t="s">
        <v>16</v>
      </c>
      <c r="G664" s="88" t="s">
        <v>98</v>
      </c>
      <c r="H664" s="89">
        <v>34429</v>
      </c>
      <c r="I664" s="90">
        <f t="shared" ca="1" si="112"/>
        <v>28</v>
      </c>
      <c r="J66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64" s="91" t="s">
        <v>38</v>
      </c>
      <c r="L664" s="91" t="s">
        <v>39</v>
      </c>
      <c r="M664" s="95"/>
    </row>
    <row r="665" spans="1:13">
      <c r="A665" s="256">
        <v>2</v>
      </c>
      <c r="B665" s="93" t="s">
        <v>1765</v>
      </c>
      <c r="C665" s="85" t="s">
        <v>1768</v>
      </c>
      <c r="D665" s="98" t="str">
        <f>IF(Table2[[#This Row],[NO. KK]]=B664,"ANGGOTA KELUARGA","KEPALA KELUARGA")</f>
        <v>ANGGOTA KELUARGA</v>
      </c>
      <c r="E665" s="132" t="s">
        <v>1769</v>
      </c>
      <c r="F665" s="83" t="s">
        <v>23</v>
      </c>
      <c r="G665" s="88" t="s">
        <v>65</v>
      </c>
      <c r="H665" s="89">
        <v>34892</v>
      </c>
      <c r="I665" s="90">
        <f t="shared" ca="1" si="112"/>
        <v>27</v>
      </c>
      <c r="J66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65" s="91" t="s">
        <v>25</v>
      </c>
      <c r="L665" s="91" t="s">
        <v>39</v>
      </c>
      <c r="M665" s="95"/>
    </row>
    <row r="666" spans="1:13">
      <c r="A666" s="256">
        <v>2</v>
      </c>
      <c r="B666" s="93" t="s">
        <v>1765</v>
      </c>
      <c r="C666" s="113" t="s">
        <v>1770</v>
      </c>
      <c r="D666" s="89" t="str">
        <f>IF(Table2[[#This Row],[NO. KK]]=B665,"ANGGOTA KELUARGA","KEPALA KELUARGA")</f>
        <v>ANGGOTA KELUARGA</v>
      </c>
      <c r="E666" s="132" t="s">
        <v>1771</v>
      </c>
      <c r="F666" s="83" t="s">
        <v>16</v>
      </c>
      <c r="G666" s="88" t="s">
        <v>98</v>
      </c>
      <c r="H666" s="89">
        <v>44354</v>
      </c>
      <c r="I666" s="90">
        <f t="shared" ca="1" si="112"/>
        <v>1</v>
      </c>
      <c r="J66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66" s="91" t="s">
        <v>55</v>
      </c>
      <c r="L666" s="107" t="s">
        <v>48</v>
      </c>
      <c r="M666" s="109"/>
    </row>
    <row r="667" spans="1:13">
      <c r="A667" s="256">
        <v>2</v>
      </c>
      <c r="B667" s="84" t="s">
        <v>1772</v>
      </c>
      <c r="C667" s="85" t="s">
        <v>1773</v>
      </c>
      <c r="D667" s="98" t="str">
        <f>IF(Table2[[#This Row],[NO. KK]]=B666,"ANGGOTA KELUARGA","KEPALA KELUARGA")</f>
        <v>KEPALA KELUARGA</v>
      </c>
      <c r="E667" s="134" t="s">
        <v>1774</v>
      </c>
      <c r="F667" s="83" t="s">
        <v>16</v>
      </c>
      <c r="G667" s="88" t="s">
        <v>1546</v>
      </c>
      <c r="H667" s="89">
        <v>30546</v>
      </c>
      <c r="I667" s="90">
        <f t="shared" ca="1" si="112"/>
        <v>39</v>
      </c>
      <c r="J66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67" s="91" t="s">
        <v>31</v>
      </c>
      <c r="L667" s="91" t="s">
        <v>39</v>
      </c>
      <c r="M667" s="109"/>
    </row>
    <row r="668" spans="1:13">
      <c r="A668" s="256">
        <v>2</v>
      </c>
      <c r="B668" s="93" t="s">
        <v>1775</v>
      </c>
      <c r="C668" s="113" t="s">
        <v>1776</v>
      </c>
      <c r="D668" s="89" t="str">
        <f>IF(Table2[[#This Row],[NO. KK]]=B667,"ANGGOTA KELUARGA","KEPALA KELUARGA")</f>
        <v>KEPALA KELUARGA</v>
      </c>
      <c r="E668" s="134" t="s">
        <v>1777</v>
      </c>
      <c r="F668" s="83" t="s">
        <v>16</v>
      </c>
      <c r="G668" s="88" t="s">
        <v>199</v>
      </c>
      <c r="H668" s="89">
        <v>33698</v>
      </c>
      <c r="I668" s="90">
        <f t="shared" ca="1" si="112"/>
        <v>30</v>
      </c>
      <c r="J66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68" s="91" t="s">
        <v>18</v>
      </c>
      <c r="L668" s="91" t="s">
        <v>39</v>
      </c>
      <c r="M668" s="135"/>
    </row>
    <row r="669" spans="1:13">
      <c r="A669" s="256">
        <v>2</v>
      </c>
      <c r="B669" s="93" t="s">
        <v>1778</v>
      </c>
      <c r="C669" s="113" t="s">
        <v>1779</v>
      </c>
      <c r="D669" s="89" t="str">
        <f>IF(Table2[[#This Row],[NO. KK]]=B668,"ANGGOTA KELUARGA","KEPALA KELUARGA")</f>
        <v>KEPALA KELUARGA</v>
      </c>
      <c r="E669" s="134" t="s">
        <v>1780</v>
      </c>
      <c r="F669" s="83" t="s">
        <v>16</v>
      </c>
      <c r="G669" s="88" t="s">
        <v>1781</v>
      </c>
      <c r="H669" s="89">
        <v>30896</v>
      </c>
      <c r="I669" s="90">
        <f t="shared" ca="1" si="112"/>
        <v>38</v>
      </c>
      <c r="J66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69" s="91" t="s">
        <v>18</v>
      </c>
      <c r="L669" s="91" t="s">
        <v>39</v>
      </c>
      <c r="M669" s="135"/>
    </row>
    <row r="670" spans="1:13">
      <c r="A670" s="256">
        <v>2</v>
      </c>
      <c r="B670" s="93" t="s">
        <v>1778</v>
      </c>
      <c r="C670" s="113" t="s">
        <v>1782</v>
      </c>
      <c r="D670" s="89" t="str">
        <f>IF(Table2[[#This Row],[NO. KK]]=B669,"ANGGOTA KELUARGA","KEPALA KELUARGA")</f>
        <v>ANGGOTA KELUARGA</v>
      </c>
      <c r="E670" s="132" t="s">
        <v>1783</v>
      </c>
      <c r="F670" s="83" t="s">
        <v>23</v>
      </c>
      <c r="G670" s="88" t="s">
        <v>24</v>
      </c>
      <c r="H670" s="89">
        <v>31230</v>
      </c>
      <c r="I670" s="90">
        <f t="shared" ca="1" si="112"/>
        <v>37</v>
      </c>
      <c r="J67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70" s="91" t="s">
        <v>18</v>
      </c>
      <c r="L670" s="106" t="s">
        <v>44</v>
      </c>
      <c r="M670" s="135"/>
    </row>
    <row r="671" spans="1:13">
      <c r="A671" s="256">
        <v>2</v>
      </c>
      <c r="B671" s="93" t="s">
        <v>1778</v>
      </c>
      <c r="C671" s="113" t="s">
        <v>1784</v>
      </c>
      <c r="D671" s="89" t="str">
        <f>IF(Table2[[#This Row],[NO. KK]]=B670,"ANGGOTA KELUARGA","KEPALA KELUARGA")</f>
        <v>ANGGOTA KELUARGA</v>
      </c>
      <c r="E671" s="132" t="s">
        <v>1785</v>
      </c>
      <c r="F671" s="83" t="s">
        <v>23</v>
      </c>
      <c r="G671" s="88" t="s">
        <v>277</v>
      </c>
      <c r="H671" s="89">
        <v>38686</v>
      </c>
      <c r="I671" s="90">
        <f t="shared" ca="1" si="112"/>
        <v>17</v>
      </c>
      <c r="J67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71" s="91" t="s">
        <v>31</v>
      </c>
      <c r="L671" s="100" t="s">
        <v>69</v>
      </c>
      <c r="M671" s="135"/>
    </row>
    <row r="672" spans="1:13">
      <c r="A672" s="256">
        <v>2</v>
      </c>
      <c r="B672" s="93" t="s">
        <v>1778</v>
      </c>
      <c r="C672" s="113" t="s">
        <v>1786</v>
      </c>
      <c r="D672" s="89" t="str">
        <f>IF(Table2[[#This Row],[NO. KK]]=B671,"ANGGOTA KELUARGA","KEPALA KELUARGA")</f>
        <v>ANGGOTA KELUARGA</v>
      </c>
      <c r="E672" s="132" t="s">
        <v>1787</v>
      </c>
      <c r="F672" s="83" t="s">
        <v>16</v>
      </c>
      <c r="G672" s="88" t="s">
        <v>277</v>
      </c>
      <c r="H672" s="89">
        <v>40432</v>
      </c>
      <c r="I672" s="90">
        <f t="shared" ca="1" si="112"/>
        <v>12</v>
      </c>
      <c r="J67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72" s="91" t="s">
        <v>47</v>
      </c>
      <c r="L672" s="100" t="s">
        <v>69</v>
      </c>
      <c r="M672" s="135"/>
    </row>
    <row r="673" spans="1:14">
      <c r="A673" s="256">
        <v>2</v>
      </c>
      <c r="B673" s="93" t="s">
        <v>1778</v>
      </c>
      <c r="C673" s="113" t="s">
        <v>1788</v>
      </c>
      <c r="D673" s="89" t="str">
        <f>IF(Table2[[#This Row],[NO. KK]]=B672,"ANGGOTA KELUARGA","KEPALA KELUARGA")</f>
        <v>ANGGOTA KELUARGA</v>
      </c>
      <c r="E673" s="132" t="s">
        <v>1789</v>
      </c>
      <c r="F673" s="83" t="s">
        <v>16</v>
      </c>
      <c r="G673" s="88" t="s">
        <v>277</v>
      </c>
      <c r="H673" s="89">
        <v>43143</v>
      </c>
      <c r="I673" s="90">
        <f t="shared" ca="1" si="112"/>
        <v>4</v>
      </c>
      <c r="J67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73" s="91" t="s">
        <v>55</v>
      </c>
      <c r="L673" s="107" t="s">
        <v>48</v>
      </c>
      <c r="M673" s="135"/>
    </row>
    <row r="674" spans="1:14">
      <c r="A674" s="256">
        <v>2</v>
      </c>
      <c r="B674" s="93" t="s">
        <v>1778</v>
      </c>
      <c r="C674" s="113" t="s">
        <v>1790</v>
      </c>
      <c r="D674" s="89" t="str">
        <f>IF(Table2[[#This Row],[NO. KK]]=B673,"ANGGOTA KELUARGA","KEPALA KELUARGA")</f>
        <v>ANGGOTA KELUARGA</v>
      </c>
      <c r="E674" s="132" t="s">
        <v>1791</v>
      </c>
      <c r="F674" s="83" t="s">
        <v>16</v>
      </c>
      <c r="G674" s="88" t="s">
        <v>277</v>
      </c>
      <c r="H674" s="89">
        <v>43963</v>
      </c>
      <c r="I674" s="90">
        <f t="shared" ca="1" si="112"/>
        <v>2</v>
      </c>
      <c r="J67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74" s="91" t="s">
        <v>55</v>
      </c>
      <c r="L674" s="107" t="s">
        <v>48</v>
      </c>
      <c r="M674" s="135"/>
    </row>
    <row r="675" spans="1:14">
      <c r="A675" s="256">
        <v>2</v>
      </c>
      <c r="B675" s="113" t="s">
        <v>1792</v>
      </c>
      <c r="C675" s="136" t="s">
        <v>1793</v>
      </c>
      <c r="D675" s="293" t="str">
        <f>IF(Table2[[#This Row],[NO. KK]]=B674,"ANGGOTA KELUARGA","KEPALA KELUARGA")</f>
        <v>KEPALA KELUARGA</v>
      </c>
      <c r="E675" s="134" t="s">
        <v>1794</v>
      </c>
      <c r="F675" s="83" t="s">
        <v>16</v>
      </c>
      <c r="G675" s="137" t="s">
        <v>1795</v>
      </c>
      <c r="H675" s="89">
        <v>34423</v>
      </c>
      <c r="I675" s="90">
        <f t="shared" ca="1" si="112"/>
        <v>28</v>
      </c>
      <c r="J67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75" s="138" t="s">
        <v>18</v>
      </c>
      <c r="L675" s="138" t="s">
        <v>39</v>
      </c>
      <c r="M675" s="135"/>
    </row>
    <row r="676" spans="1:14">
      <c r="A676" s="256">
        <v>2</v>
      </c>
      <c r="B676" s="113" t="s">
        <v>1792</v>
      </c>
      <c r="C676" s="139" t="s">
        <v>1796</v>
      </c>
      <c r="D676" s="294" t="str">
        <f>IF(Table2[[#This Row],[NO. KK]]=B675,"ANGGOTA KELUARGA","KEPALA KELUARGA")</f>
        <v>ANGGOTA KELUARGA</v>
      </c>
      <c r="E676" s="132" t="s">
        <v>1797</v>
      </c>
      <c r="F676" s="83" t="s">
        <v>23</v>
      </c>
      <c r="G676" s="137" t="s">
        <v>30</v>
      </c>
      <c r="H676" s="89">
        <v>32645</v>
      </c>
      <c r="I676" s="90">
        <f t="shared" ca="1" si="112"/>
        <v>33</v>
      </c>
      <c r="J67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76" s="138" t="s">
        <v>18</v>
      </c>
      <c r="L676" s="138" t="s">
        <v>39</v>
      </c>
      <c r="M676" s="135"/>
    </row>
    <row r="677" spans="1:14">
      <c r="A677" s="256">
        <v>2</v>
      </c>
      <c r="B677" s="113" t="s">
        <v>1792</v>
      </c>
      <c r="C677" s="136" t="s">
        <v>1798</v>
      </c>
      <c r="D677" s="293" t="str">
        <f>IF(Table2[[#This Row],[NO. KK]]=B676,"ANGGOTA KELUARGA","KEPALA KELUARGA")</f>
        <v>ANGGOTA KELUARGA</v>
      </c>
      <c r="E677" s="132" t="s">
        <v>1799</v>
      </c>
      <c r="F677" s="83" t="s">
        <v>23</v>
      </c>
      <c r="G677" s="137" t="s">
        <v>423</v>
      </c>
      <c r="H677" s="89">
        <v>41621</v>
      </c>
      <c r="I677" s="90">
        <f t="shared" ca="1" si="112"/>
        <v>9</v>
      </c>
      <c r="J67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77" s="138" t="s">
        <v>47</v>
      </c>
      <c r="L677" s="100" t="s">
        <v>69</v>
      </c>
      <c r="M677" s="135"/>
    </row>
    <row r="678" spans="1:14">
      <c r="A678" s="256">
        <v>2</v>
      </c>
      <c r="B678" s="113" t="s">
        <v>1792</v>
      </c>
      <c r="C678" s="139" t="s">
        <v>1800</v>
      </c>
      <c r="D678" s="294" t="str">
        <f>IF(Table2[[#This Row],[NO. KK]]=B677,"ANGGOTA KELUARGA","KEPALA KELUARGA")</f>
        <v>ANGGOTA KELUARGA</v>
      </c>
      <c r="E678" s="132" t="s">
        <v>1801</v>
      </c>
      <c r="F678" s="83" t="s">
        <v>16</v>
      </c>
      <c r="G678" s="137" t="s">
        <v>423</v>
      </c>
      <c r="H678" s="89">
        <v>43917</v>
      </c>
      <c r="I678" s="90">
        <f t="shared" ca="1" si="112"/>
        <v>2</v>
      </c>
      <c r="J678"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78" s="138" t="s">
        <v>55</v>
      </c>
      <c r="L678" s="107" t="s">
        <v>48</v>
      </c>
      <c r="M678" s="135"/>
    </row>
    <row r="679" spans="1:14">
      <c r="A679" s="256">
        <v>2</v>
      </c>
      <c r="B679" s="140" t="s">
        <v>1802</v>
      </c>
      <c r="C679" s="110" t="s">
        <v>1803</v>
      </c>
      <c r="D679" s="287" t="str">
        <f>IF(Table2[[#This Row],[NO. KK]]=B678,"ANGGOTA KELUARGA","KEPALA KELUARGA")</f>
        <v>KEPALA KELUARGA</v>
      </c>
      <c r="E679" s="111" t="s">
        <v>1804</v>
      </c>
      <c r="F679" s="83" t="s">
        <v>16</v>
      </c>
      <c r="G679" s="88" t="s">
        <v>30</v>
      </c>
      <c r="H679" s="89">
        <v>35216</v>
      </c>
      <c r="I679" s="90">
        <f t="shared" ca="1" si="112"/>
        <v>26</v>
      </c>
      <c r="J679"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79" s="91" t="s">
        <v>31</v>
      </c>
      <c r="L679" s="91" t="s">
        <v>1724</v>
      </c>
      <c r="M679" s="135"/>
    </row>
    <row r="680" spans="1:14">
      <c r="A680" s="256">
        <v>2</v>
      </c>
      <c r="B680" s="140" t="s">
        <v>1805</v>
      </c>
      <c r="C680" s="110" t="s">
        <v>1806</v>
      </c>
      <c r="D680" s="287" t="str">
        <f>IF(Table2[[#This Row],[NO. KK]]=B679,"ANGGOTA KELUARGA","KEPALA KELUARGA")</f>
        <v>KEPALA KELUARGA</v>
      </c>
      <c r="E680" s="111" t="s">
        <v>1807</v>
      </c>
      <c r="F680" s="83" t="s">
        <v>16</v>
      </c>
      <c r="G680" s="88" t="s">
        <v>1808</v>
      </c>
      <c r="H680" s="89">
        <v>30756</v>
      </c>
      <c r="I680" s="90">
        <f t="shared" ca="1" si="112"/>
        <v>38</v>
      </c>
      <c r="J680"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80" s="91" t="s">
        <v>18</v>
      </c>
      <c r="L680" s="91" t="s">
        <v>39</v>
      </c>
      <c r="M680" s="135"/>
    </row>
    <row r="681" spans="1:14" ht="30">
      <c r="A681" s="256">
        <v>2</v>
      </c>
      <c r="B681" s="140" t="s">
        <v>1805</v>
      </c>
      <c r="C681" s="110" t="s">
        <v>1809</v>
      </c>
      <c r="D681" s="287" t="str">
        <f>IF(Table2[[#This Row],[NO. KK]]=B680,"ANGGOTA KELUARGA","KEPALA KELUARGA")</f>
        <v>ANGGOTA KELUARGA</v>
      </c>
      <c r="E681" s="111" t="s">
        <v>1810</v>
      </c>
      <c r="F681" s="83" t="s">
        <v>23</v>
      </c>
      <c r="G681" s="88" t="s">
        <v>1592</v>
      </c>
      <c r="H681" s="89">
        <v>32233</v>
      </c>
      <c r="I681" s="90">
        <f t="shared" ca="1" si="112"/>
        <v>34</v>
      </c>
      <c r="J681"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81" s="91" t="s">
        <v>18</v>
      </c>
      <c r="L681" s="91" t="s">
        <v>39</v>
      </c>
      <c r="M681" s="135"/>
    </row>
    <row r="682" spans="1:14" ht="30">
      <c r="A682" s="256">
        <v>2</v>
      </c>
      <c r="B682" s="140" t="s">
        <v>1805</v>
      </c>
      <c r="C682" s="110" t="s">
        <v>1811</v>
      </c>
      <c r="D682" s="287" t="str">
        <f>IF(Table2[[#This Row],[NO. KK]]=B681,"ANGGOTA KELUARGA","KEPALA KELUARGA")</f>
        <v>ANGGOTA KELUARGA</v>
      </c>
      <c r="E682" s="111" t="s">
        <v>1812</v>
      </c>
      <c r="F682" s="83" t="s">
        <v>23</v>
      </c>
      <c r="G682" s="88" t="s">
        <v>1813</v>
      </c>
      <c r="H682" s="89">
        <v>42676</v>
      </c>
      <c r="I682" s="90">
        <f t="shared" ca="1" si="112"/>
        <v>6</v>
      </c>
      <c r="J682"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82" s="91" t="s">
        <v>55</v>
      </c>
      <c r="L682" s="91" t="s">
        <v>48</v>
      </c>
      <c r="M682" s="135"/>
    </row>
    <row r="683" spans="1:14">
      <c r="A683" s="256">
        <v>2</v>
      </c>
      <c r="B683" s="140" t="s">
        <v>1814</v>
      </c>
      <c r="C683" s="110" t="s">
        <v>1815</v>
      </c>
      <c r="D683" s="287" t="str">
        <f>IF(Table2[[#This Row],[NO. KK]]=B682,"ANGGOTA KELUARGA","KEPALA KELUARGA")</f>
        <v>KEPALA KELUARGA</v>
      </c>
      <c r="E683" s="111" t="s">
        <v>1816</v>
      </c>
      <c r="F683" s="83" t="s">
        <v>16</v>
      </c>
      <c r="G683" s="88" t="s">
        <v>30</v>
      </c>
      <c r="H683" s="89">
        <v>32744</v>
      </c>
      <c r="I683" s="90">
        <f t="shared" ca="1" si="112"/>
        <v>33</v>
      </c>
      <c r="J683"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83" s="91" t="s">
        <v>18</v>
      </c>
      <c r="L683" s="91" t="s">
        <v>39</v>
      </c>
      <c r="M683" s="135"/>
    </row>
    <row r="684" spans="1:14" ht="30">
      <c r="A684" s="256">
        <v>2</v>
      </c>
      <c r="B684" s="140" t="s">
        <v>1814</v>
      </c>
      <c r="C684" s="110" t="s">
        <v>1817</v>
      </c>
      <c r="D684" s="287" t="str">
        <f>IF(Table2[[#This Row],[NO. KK]]=B683,"ANGGOTA KELUARGA","KEPALA KELUARGA")</f>
        <v>ANGGOTA KELUARGA</v>
      </c>
      <c r="E684" s="111" t="s">
        <v>1818</v>
      </c>
      <c r="F684" s="83" t="s">
        <v>23</v>
      </c>
      <c r="G684" s="88" t="s">
        <v>98</v>
      </c>
      <c r="H684" s="89">
        <v>32088</v>
      </c>
      <c r="I684" s="90">
        <f t="shared" ca="1" si="112"/>
        <v>35</v>
      </c>
      <c r="J684"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84" s="91" t="s">
        <v>18</v>
      </c>
      <c r="L684" s="91" t="s">
        <v>44</v>
      </c>
      <c r="M684" s="135"/>
    </row>
    <row r="685" spans="1:14" ht="30">
      <c r="A685" s="256">
        <v>2</v>
      </c>
      <c r="B685" s="140" t="s">
        <v>1814</v>
      </c>
      <c r="C685" s="110" t="s">
        <v>1819</v>
      </c>
      <c r="D685" s="287" t="str">
        <f>IF(Table2[[#This Row],[NO. KK]]=B684,"ANGGOTA KELUARGA","KEPALA KELUARGA")</f>
        <v>ANGGOTA KELUARGA</v>
      </c>
      <c r="E685" s="111" t="s">
        <v>1820</v>
      </c>
      <c r="F685" s="83" t="s">
        <v>23</v>
      </c>
      <c r="G685" s="88" t="s">
        <v>1599</v>
      </c>
      <c r="H685" s="89">
        <v>43095</v>
      </c>
      <c r="I685" s="90">
        <f t="shared" ca="1" si="112"/>
        <v>4</v>
      </c>
      <c r="J685"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85" s="91" t="s">
        <v>55</v>
      </c>
      <c r="L685" s="91" t="s">
        <v>48</v>
      </c>
      <c r="M685" s="135"/>
    </row>
    <row r="686" spans="1:14" ht="30">
      <c r="A686" s="256">
        <v>2</v>
      </c>
      <c r="B686" s="140" t="s">
        <v>1814</v>
      </c>
      <c r="C686" s="110" t="s">
        <v>1821</v>
      </c>
      <c r="D686" s="287" t="str">
        <f>IF(Table2[[#This Row],[NO. KK]]=B685,"ANGGOTA KELUARGA","KEPALA KELUARGA")</f>
        <v>ANGGOTA KELUARGA</v>
      </c>
      <c r="E686" s="111" t="s">
        <v>1822</v>
      </c>
      <c r="F686" s="83" t="s">
        <v>23</v>
      </c>
      <c r="G686" s="88" t="s">
        <v>1599</v>
      </c>
      <c r="H686" s="89">
        <v>43770</v>
      </c>
      <c r="I686" s="90">
        <f t="shared" ca="1" si="112"/>
        <v>3</v>
      </c>
      <c r="J686"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86" s="91" t="s">
        <v>55</v>
      </c>
      <c r="L686" s="91" t="s">
        <v>48</v>
      </c>
      <c r="M686" s="135"/>
    </row>
    <row r="687" spans="1:14" ht="30">
      <c r="A687" s="256">
        <v>2</v>
      </c>
      <c r="B687" s="140" t="s">
        <v>1814</v>
      </c>
      <c r="C687" s="110" t="s">
        <v>1823</v>
      </c>
      <c r="D687" s="287" t="str">
        <f>IF(Table2[[#This Row],[NO. KK]]=B686,"ANGGOTA KELUARGA","KEPALA KELUARGA")</f>
        <v>ANGGOTA KELUARGA</v>
      </c>
      <c r="E687" s="111" t="s">
        <v>1824</v>
      </c>
      <c r="F687" s="83" t="s">
        <v>23</v>
      </c>
      <c r="G687" s="88" t="s">
        <v>1825</v>
      </c>
      <c r="H687" s="89">
        <v>43770</v>
      </c>
      <c r="I687" s="90">
        <f t="shared" ca="1" si="112"/>
        <v>3</v>
      </c>
      <c r="J687" s="270"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687" s="91" t="s">
        <v>55</v>
      </c>
      <c r="L687" s="91" t="s">
        <v>48</v>
      </c>
      <c r="M687" s="135"/>
    </row>
    <row r="688" spans="1:14">
      <c r="A688" s="255">
        <v>3</v>
      </c>
      <c r="B688" s="142" t="s">
        <v>1826</v>
      </c>
      <c r="C688" s="143" t="s">
        <v>1827</v>
      </c>
      <c r="D688" s="295" t="str">
        <f>IF(Table2[[#This Row],[NO. KK]]=B687,"ANGGOTA KELUARGA","KEPALA KELUARGA")</f>
        <v>KEPALA KELUARGA</v>
      </c>
      <c r="E688" s="144" t="s">
        <v>1828</v>
      </c>
      <c r="F688" s="141" t="s">
        <v>16</v>
      </c>
      <c r="G688" s="141" t="s">
        <v>286</v>
      </c>
      <c r="H688" s="146" t="str">
        <f>MID(C688,7,2)&amp;"/"&amp;MID(C688,9,2)&amp;"/"&amp;MID(C688,11,2)</f>
        <v>09/02/54</v>
      </c>
      <c r="I688" s="141">
        <f t="shared" ca="1" si="112"/>
        <v>68</v>
      </c>
      <c r="J68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688" s="141" t="s">
        <v>31</v>
      </c>
      <c r="L688" s="141" t="s">
        <v>39</v>
      </c>
      <c r="M688" s="147"/>
      <c r="N688" s="148"/>
    </row>
    <row r="689" spans="1:14" ht="24">
      <c r="A689" s="255">
        <v>3</v>
      </c>
      <c r="B689" s="150" t="s">
        <v>1826</v>
      </c>
      <c r="C689" s="151" t="s">
        <v>1829</v>
      </c>
      <c r="D689" s="296" t="str">
        <f>IF(Table2[[#This Row],[NO. KK]]=B688,"ANGGOTA KELUARGA","KEPALA KELUARGA")</f>
        <v>ANGGOTA KELUARGA</v>
      </c>
      <c r="E689" s="152" t="s">
        <v>1830</v>
      </c>
      <c r="F689" s="153" t="s">
        <v>23</v>
      </c>
      <c r="G689" s="141" t="s">
        <v>30</v>
      </c>
      <c r="H689" s="146" t="str">
        <f>MID(C689,7,2)-40&amp;"/"&amp;MID(C689,9,2)&amp;"/"&amp;MID(C689,11,2)</f>
        <v>30/08/64</v>
      </c>
      <c r="I689" s="141">
        <f t="shared" ca="1" si="112"/>
        <v>58</v>
      </c>
      <c r="J68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689" s="149" t="s">
        <v>18</v>
      </c>
      <c r="L689" s="149" t="s">
        <v>39</v>
      </c>
      <c r="M689" s="154"/>
      <c r="N689" s="155"/>
    </row>
    <row r="690" spans="1:14">
      <c r="A690" s="255">
        <v>3</v>
      </c>
      <c r="B690" s="156" t="s">
        <v>1831</v>
      </c>
      <c r="C690" s="143" t="s">
        <v>1832</v>
      </c>
      <c r="D690" s="295" t="str">
        <f>IF(Table2[[#This Row],[NO. KK]]=B689,"ANGGOTA KELUARGA","KEPALA KELUARGA")</f>
        <v>KEPALA KELUARGA</v>
      </c>
      <c r="E690" s="144" t="s">
        <v>1833</v>
      </c>
      <c r="F690" s="141" t="s">
        <v>16</v>
      </c>
      <c r="G690" s="141" t="s">
        <v>30</v>
      </c>
      <c r="H690" s="146">
        <v>24047</v>
      </c>
      <c r="I690" s="141">
        <f t="shared" ca="1" si="112"/>
        <v>57</v>
      </c>
      <c r="J69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690" s="141" t="s">
        <v>31</v>
      </c>
      <c r="L690" s="141" t="s">
        <v>39</v>
      </c>
      <c r="M690" s="157"/>
      <c r="N690" s="158"/>
    </row>
    <row r="691" spans="1:14">
      <c r="A691" s="255">
        <v>3</v>
      </c>
      <c r="B691" s="150" t="s">
        <v>1831</v>
      </c>
      <c r="C691" s="151" t="s">
        <v>1834</v>
      </c>
      <c r="D691" s="296" t="str">
        <f>IF(Table2[[#This Row],[NO. KK]]=B690,"ANGGOTA KELUARGA","KEPALA KELUARGA")</f>
        <v>ANGGOTA KELUARGA</v>
      </c>
      <c r="E691" s="159" t="s">
        <v>1835</v>
      </c>
      <c r="F691" s="153" t="s">
        <v>23</v>
      </c>
      <c r="G691" s="149" t="s">
        <v>1836</v>
      </c>
      <c r="H691" s="146">
        <v>25562</v>
      </c>
      <c r="I691" s="141">
        <f t="shared" ca="1" si="112"/>
        <v>52</v>
      </c>
      <c r="J69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691" s="149" t="s">
        <v>31</v>
      </c>
      <c r="L691" s="149" t="s">
        <v>39</v>
      </c>
      <c r="M691" s="157"/>
      <c r="N691" s="158"/>
    </row>
    <row r="692" spans="1:14">
      <c r="A692" s="255">
        <v>3</v>
      </c>
      <c r="B692" s="156" t="s">
        <v>1831</v>
      </c>
      <c r="C692" s="143" t="s">
        <v>1837</v>
      </c>
      <c r="D692" s="295" t="str">
        <f>IF(Table2[[#This Row],[NO. KK]]=B691,"ANGGOTA KELUARGA","KEPALA KELUARGA")</f>
        <v>ANGGOTA KELUARGA</v>
      </c>
      <c r="E692" s="160" t="s">
        <v>1838</v>
      </c>
      <c r="F692" s="161" t="s">
        <v>16</v>
      </c>
      <c r="G692" s="161" t="s">
        <v>98</v>
      </c>
      <c r="H692" s="146">
        <v>34416</v>
      </c>
      <c r="I692" s="141">
        <f t="shared" ca="1" si="112"/>
        <v>28</v>
      </c>
      <c r="J69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692" s="149" t="s">
        <v>18</v>
      </c>
      <c r="L692" s="141" t="s">
        <v>39</v>
      </c>
      <c r="M692" s="157"/>
      <c r="N692" s="158"/>
    </row>
    <row r="693" spans="1:14">
      <c r="A693" s="255">
        <v>3</v>
      </c>
      <c r="B693" s="150" t="s">
        <v>1831</v>
      </c>
      <c r="C693" s="151" t="s">
        <v>1839</v>
      </c>
      <c r="D693" s="296" t="str">
        <f>IF(Table2[[#This Row],[NO. KK]]=B692,"ANGGOTA KELUARGA","KEPALA KELUARGA")</f>
        <v>ANGGOTA KELUARGA</v>
      </c>
      <c r="E693" s="152" t="s">
        <v>1840</v>
      </c>
      <c r="F693" s="141" t="s">
        <v>16</v>
      </c>
      <c r="G693" s="141" t="s">
        <v>98</v>
      </c>
      <c r="H693" s="146">
        <v>35877</v>
      </c>
      <c r="I693" s="141">
        <f t="shared" ca="1" si="112"/>
        <v>24</v>
      </c>
      <c r="J69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93" s="149" t="s">
        <v>18</v>
      </c>
      <c r="L693" s="149" t="s">
        <v>69</v>
      </c>
      <c r="M693" s="157"/>
      <c r="N693" s="158"/>
    </row>
    <row r="694" spans="1:14">
      <c r="A694" s="255">
        <v>3</v>
      </c>
      <c r="B694" s="156" t="s">
        <v>1831</v>
      </c>
      <c r="C694" s="143" t="s">
        <v>1841</v>
      </c>
      <c r="D694" s="295" t="str">
        <f>IF(Table2[[#This Row],[NO. KK]]=B693,"ANGGOTA KELUARGA","KEPALA KELUARGA")</f>
        <v>ANGGOTA KELUARGA</v>
      </c>
      <c r="E694" s="160" t="s">
        <v>1842</v>
      </c>
      <c r="F694" s="141" t="s">
        <v>16</v>
      </c>
      <c r="G694" s="141" t="s">
        <v>98</v>
      </c>
      <c r="H694" s="146">
        <v>36640</v>
      </c>
      <c r="I694" s="141">
        <f t="shared" ca="1" si="112"/>
        <v>22</v>
      </c>
      <c r="J69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694" s="141" t="s">
        <v>31</v>
      </c>
      <c r="L694" s="141" t="s">
        <v>39</v>
      </c>
      <c r="M694" s="157"/>
      <c r="N694" s="158"/>
    </row>
    <row r="695" spans="1:14">
      <c r="A695" s="255">
        <v>3</v>
      </c>
      <c r="B695" s="156" t="s">
        <v>1831</v>
      </c>
      <c r="C695" s="143" t="s">
        <v>1843</v>
      </c>
      <c r="D695" s="295" t="str">
        <f>IF(Table2[[#This Row],[NO. KK]]=B694,"ANGGOTA KELUARGA","KEPALA KELUARGA")</f>
        <v>ANGGOTA KELUARGA</v>
      </c>
      <c r="E695" s="160" t="s">
        <v>1844</v>
      </c>
      <c r="F695" s="141" t="s">
        <v>16</v>
      </c>
      <c r="G695" s="141" t="s">
        <v>1845</v>
      </c>
      <c r="H695" s="146" t="str">
        <f t="shared" ref="H695:H698" si="115">MID(C695,7,2)&amp;"/"&amp;MID(C695,9,2)&amp;"/"&amp;MID(C695,11,2)</f>
        <v>20/03/07</v>
      </c>
      <c r="I695" s="141">
        <f t="shared" ca="1" si="112"/>
        <v>15</v>
      </c>
      <c r="J69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695" s="149" t="s">
        <v>72</v>
      </c>
      <c r="L695" s="149" t="s">
        <v>69</v>
      </c>
      <c r="M695" s="157"/>
      <c r="N695" s="158"/>
    </row>
    <row r="696" spans="1:14">
      <c r="A696" s="255">
        <v>3</v>
      </c>
      <c r="B696" s="150" t="s">
        <v>1846</v>
      </c>
      <c r="C696" s="151" t="s">
        <v>1847</v>
      </c>
      <c r="D696" s="296" t="str">
        <f>IF(Table2[[#This Row],[NO. KK]]=B695,"ANGGOTA KELUARGA","KEPALA KELUARGA")</f>
        <v>KEPALA KELUARGA</v>
      </c>
      <c r="E696" s="162" t="s">
        <v>1848</v>
      </c>
      <c r="F696" s="149" t="s">
        <v>16</v>
      </c>
      <c r="G696" s="141" t="s">
        <v>98</v>
      </c>
      <c r="H696" s="146" t="str">
        <f t="shared" si="115"/>
        <v>05/11/87</v>
      </c>
      <c r="I696" s="141">
        <f t="shared" ca="1" si="112"/>
        <v>35</v>
      </c>
      <c r="J69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696" s="149" t="s">
        <v>18</v>
      </c>
      <c r="L696" s="149" t="s">
        <v>39</v>
      </c>
      <c r="M696" s="157"/>
      <c r="N696" s="158"/>
    </row>
    <row r="697" spans="1:14">
      <c r="A697" s="255">
        <v>3</v>
      </c>
      <c r="B697" s="156" t="s">
        <v>1846</v>
      </c>
      <c r="C697" s="143" t="s">
        <v>1849</v>
      </c>
      <c r="D697" s="295" t="str">
        <f>IF(Table2[[#This Row],[NO. KK]]=B696,"ANGGOTA KELUARGA","KEPALA KELUARGA")</f>
        <v>ANGGOTA KELUARGA</v>
      </c>
      <c r="E697" s="160" t="s">
        <v>1850</v>
      </c>
      <c r="F697" s="153" t="s">
        <v>23</v>
      </c>
      <c r="G697" s="163" t="s">
        <v>51</v>
      </c>
      <c r="H697" s="146" t="str">
        <f t="shared" ref="H697:H701" si="116">MID(C697,7,2)-40&amp;"/"&amp;MID(C697,9,2)&amp;"/"&amp;MID(C697,11,2)</f>
        <v>23/04/89</v>
      </c>
      <c r="I697" s="141">
        <f t="shared" ca="1" si="112"/>
        <v>33</v>
      </c>
      <c r="J69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697" s="149" t="s">
        <v>18</v>
      </c>
      <c r="L697" s="141" t="s">
        <v>39</v>
      </c>
      <c r="M697" s="157"/>
      <c r="N697" s="158"/>
    </row>
    <row r="698" spans="1:14">
      <c r="A698" s="255">
        <v>3</v>
      </c>
      <c r="B698" s="150" t="s">
        <v>1846</v>
      </c>
      <c r="C698" s="151" t="s">
        <v>1851</v>
      </c>
      <c r="D698" s="296" t="str">
        <f>IF(Table2[[#This Row],[NO. KK]]=B697,"ANGGOTA KELUARGA","KEPALA KELUARGA")</f>
        <v>ANGGOTA KELUARGA</v>
      </c>
      <c r="E698" s="152" t="s">
        <v>1852</v>
      </c>
      <c r="F698" s="164" t="s">
        <v>16</v>
      </c>
      <c r="G698" s="164" t="s">
        <v>98</v>
      </c>
      <c r="H698" s="146" t="str">
        <f t="shared" si="115"/>
        <v>31/05/11</v>
      </c>
      <c r="I698" s="141">
        <f t="shared" ca="1" si="112"/>
        <v>11</v>
      </c>
      <c r="J69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698" s="149" t="s">
        <v>47</v>
      </c>
      <c r="L698" s="149" t="s">
        <v>69</v>
      </c>
      <c r="M698" s="157"/>
      <c r="N698" s="158"/>
    </row>
    <row r="699" spans="1:14">
      <c r="A699" s="255">
        <v>3</v>
      </c>
      <c r="B699" s="156" t="s">
        <v>1846</v>
      </c>
      <c r="C699" s="143" t="s">
        <v>1853</v>
      </c>
      <c r="D699" s="295" t="str">
        <f>IF(Table2[[#This Row],[NO. KK]]=B698,"ANGGOTA KELUARGA","KEPALA KELUARGA")</f>
        <v>ANGGOTA KELUARGA</v>
      </c>
      <c r="E699" s="160" t="s">
        <v>1854</v>
      </c>
      <c r="F699" s="153" t="s">
        <v>23</v>
      </c>
      <c r="G699" s="141" t="s">
        <v>98</v>
      </c>
      <c r="H699" s="146" t="str">
        <f t="shared" si="116"/>
        <v>6/04/13</v>
      </c>
      <c r="I699" s="141">
        <f t="shared" ca="1" si="112"/>
        <v>9</v>
      </c>
      <c r="J69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699" s="141" t="s">
        <v>47</v>
      </c>
      <c r="L699" s="149" t="s">
        <v>69</v>
      </c>
      <c r="M699" s="157"/>
      <c r="N699" s="158"/>
    </row>
    <row r="700" spans="1:14">
      <c r="A700" s="255">
        <v>3</v>
      </c>
      <c r="B700" s="150" t="s">
        <v>1855</v>
      </c>
      <c r="C700" s="151" t="s">
        <v>1856</v>
      </c>
      <c r="D700" s="296" t="str">
        <f>IF(Table2[[#This Row],[NO. KK]]=B699,"ANGGOTA KELUARGA","KEPALA KELUARGA")</f>
        <v>KEPALA KELUARGA</v>
      </c>
      <c r="E700" s="165" t="s">
        <v>1857</v>
      </c>
      <c r="F700" s="149" t="s">
        <v>16</v>
      </c>
      <c r="G700" s="141" t="s">
        <v>30</v>
      </c>
      <c r="H700" s="146" t="str">
        <f>MID(C700,7,2)&amp;"/"&amp;MID(C700,9,2)&amp;"/"&amp;MID(C700,11,2)</f>
        <v>27/10/50</v>
      </c>
      <c r="I700" s="141">
        <f t="shared" ca="1" si="112"/>
        <v>72</v>
      </c>
      <c r="J70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00" s="149" t="s">
        <v>31</v>
      </c>
      <c r="L700" s="149" t="s">
        <v>39</v>
      </c>
      <c r="M700" s="157"/>
      <c r="N700" s="158"/>
    </row>
    <row r="701" spans="1:14">
      <c r="A701" s="255">
        <v>3</v>
      </c>
      <c r="B701" s="156" t="s">
        <v>1855</v>
      </c>
      <c r="C701" s="143" t="s">
        <v>1858</v>
      </c>
      <c r="D701" s="295" t="str">
        <f>IF(Table2[[#This Row],[NO. KK]]=B700,"ANGGOTA KELUARGA","KEPALA KELUARGA")</f>
        <v>ANGGOTA KELUARGA</v>
      </c>
      <c r="E701" s="160" t="s">
        <v>1859</v>
      </c>
      <c r="F701" s="153" t="s">
        <v>23</v>
      </c>
      <c r="G701" s="141" t="s">
        <v>463</v>
      </c>
      <c r="H701" s="146" t="str">
        <f t="shared" si="116"/>
        <v>22/02/52</v>
      </c>
      <c r="I701" s="141">
        <f t="shared" ca="1" si="112"/>
        <v>70</v>
      </c>
      <c r="J70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01" s="149" t="s">
        <v>72</v>
      </c>
      <c r="L701" s="141" t="s">
        <v>32</v>
      </c>
      <c r="M701" s="157"/>
      <c r="N701" s="158"/>
    </row>
    <row r="702" spans="1:14">
      <c r="A702" s="255">
        <v>3</v>
      </c>
      <c r="B702" s="150" t="s">
        <v>1860</v>
      </c>
      <c r="C702" s="151" t="s">
        <v>1861</v>
      </c>
      <c r="D702" s="296" t="str">
        <f>IF(Table2[[#This Row],[NO. KK]]=B701,"ANGGOTA KELUARGA","KEPALA KELUARGA")</f>
        <v>KEPALA KELUARGA</v>
      </c>
      <c r="E702" s="165" t="s">
        <v>1862</v>
      </c>
      <c r="F702" s="149" t="s">
        <v>16</v>
      </c>
      <c r="G702" s="141" t="s">
        <v>30</v>
      </c>
      <c r="H702" s="146" t="str">
        <f>MID(C702,7,2)&amp;"/"&amp;MID(C702,9,2)&amp;"/"&amp;MID(C702,11,2)</f>
        <v>30/04/77</v>
      </c>
      <c r="I702" s="141">
        <f t="shared" ca="1" si="112"/>
        <v>45</v>
      </c>
      <c r="J70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02" s="149" t="s">
        <v>18</v>
      </c>
      <c r="L702" s="149" t="s">
        <v>39</v>
      </c>
      <c r="M702" s="157"/>
      <c r="N702" s="158"/>
    </row>
    <row r="703" spans="1:14">
      <c r="A703" s="255">
        <v>3</v>
      </c>
      <c r="B703" s="156" t="s">
        <v>1860</v>
      </c>
      <c r="C703" s="151" t="s">
        <v>1863</v>
      </c>
      <c r="D703" s="296" t="str">
        <f>IF(Table2[[#This Row],[NO. KK]]=B702,"ANGGOTA KELUARGA","KEPALA KELUARGA")</f>
        <v>ANGGOTA KELUARGA</v>
      </c>
      <c r="E703" s="160" t="s">
        <v>1864</v>
      </c>
      <c r="F703" s="153" t="s">
        <v>23</v>
      </c>
      <c r="G703" s="141" t="s">
        <v>1865</v>
      </c>
      <c r="H703" s="146" t="str">
        <f>MID(C703,7,2)-40&amp;"/"&amp;MID(C703,9,2)&amp;"/"&amp;MID(C703,11,2)</f>
        <v>15/11/76</v>
      </c>
      <c r="I703" s="141">
        <f t="shared" ca="1" si="112"/>
        <v>46</v>
      </c>
      <c r="J70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03" s="141" t="s">
        <v>25</v>
      </c>
      <c r="L703" s="141" t="s">
        <v>20</v>
      </c>
      <c r="M703" s="157"/>
      <c r="N703" s="158"/>
    </row>
    <row r="704" spans="1:14">
      <c r="A704" s="255">
        <v>3</v>
      </c>
      <c r="B704" s="150" t="s">
        <v>1860</v>
      </c>
      <c r="C704" s="151" t="s">
        <v>1866</v>
      </c>
      <c r="D704" s="296" t="str">
        <f>IF(Table2[[#This Row],[NO. KK]]=B703,"ANGGOTA KELUARGA","KEPALA KELUARGA")</f>
        <v>ANGGOTA KELUARGA</v>
      </c>
      <c r="E704" s="159" t="s">
        <v>1867</v>
      </c>
      <c r="F704" s="153" t="s">
        <v>23</v>
      </c>
      <c r="G704" s="149" t="s">
        <v>30</v>
      </c>
      <c r="H704" s="146">
        <v>38394</v>
      </c>
      <c r="I704" s="141">
        <f t="shared" ca="1" si="112"/>
        <v>17</v>
      </c>
      <c r="J70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04" s="149" t="s">
        <v>31</v>
      </c>
      <c r="L704" s="149" t="s">
        <v>69</v>
      </c>
      <c r="M704" s="157"/>
      <c r="N704" s="158"/>
    </row>
    <row r="705" spans="1:14">
      <c r="A705" s="255">
        <v>3</v>
      </c>
      <c r="B705" s="156" t="s">
        <v>1860</v>
      </c>
      <c r="C705" s="143" t="s">
        <v>1868</v>
      </c>
      <c r="D705" s="295" t="str">
        <f>IF(Table2[[#This Row],[NO. KK]]=B704,"ANGGOTA KELUARGA","KEPALA KELUARGA")</f>
        <v>ANGGOTA KELUARGA</v>
      </c>
      <c r="E705" s="160" t="s">
        <v>1869</v>
      </c>
      <c r="F705" s="141" t="s">
        <v>16</v>
      </c>
      <c r="G705" s="141" t="s">
        <v>30</v>
      </c>
      <c r="H705" s="146">
        <v>40083</v>
      </c>
      <c r="I705" s="141">
        <f t="shared" ca="1" si="112"/>
        <v>13</v>
      </c>
      <c r="J70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05" s="149" t="s">
        <v>72</v>
      </c>
      <c r="L705" s="149" t="s">
        <v>69</v>
      </c>
      <c r="M705" s="157"/>
      <c r="N705" s="158"/>
    </row>
    <row r="706" spans="1:14">
      <c r="A706" s="255">
        <v>3</v>
      </c>
      <c r="B706" s="150" t="s">
        <v>1860</v>
      </c>
      <c r="C706" s="151" t="s">
        <v>1870</v>
      </c>
      <c r="D706" s="296" t="str">
        <f>IF(Table2[[#This Row],[NO. KK]]=B705,"ANGGOTA KELUARGA","KEPALA KELUARGA")</f>
        <v>ANGGOTA KELUARGA</v>
      </c>
      <c r="E706" s="152" t="s">
        <v>1871</v>
      </c>
      <c r="F706" s="153" t="s">
        <v>23</v>
      </c>
      <c r="G706" s="149" t="s">
        <v>30</v>
      </c>
      <c r="H706" s="146">
        <v>41469</v>
      </c>
      <c r="I706" s="141">
        <f t="shared" ref="I706:I769" ca="1" si="117">ROUNDDOWN(YEARFRAC(H706,TODAY(),1),0)</f>
        <v>9</v>
      </c>
      <c r="J70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06" s="149" t="s">
        <v>47</v>
      </c>
      <c r="L706" s="149" t="s">
        <v>69</v>
      </c>
      <c r="M706" s="157"/>
      <c r="N706" s="158"/>
    </row>
    <row r="707" spans="1:14">
      <c r="A707" s="255">
        <v>3</v>
      </c>
      <c r="B707" s="156" t="s">
        <v>1872</v>
      </c>
      <c r="C707" s="143" t="s">
        <v>1873</v>
      </c>
      <c r="D707" s="295" t="str">
        <f>IF(Table2[[#This Row],[NO. KK]]=B706,"ANGGOTA KELUARGA","KEPALA KELUARGA")</f>
        <v>KEPALA KELUARGA</v>
      </c>
      <c r="E707" s="166" t="s">
        <v>1874</v>
      </c>
      <c r="F707" s="141" t="s">
        <v>16</v>
      </c>
      <c r="G707" s="141" t="s">
        <v>30</v>
      </c>
      <c r="H707" s="146" t="str">
        <f>MID(C707,7,2)&amp;"/"&amp;MID(C707,9,2)&amp;"/"&amp;MID(C707,11,2)</f>
        <v>04/03/77</v>
      </c>
      <c r="I707" s="141">
        <f t="shared" ca="1" si="117"/>
        <v>45</v>
      </c>
      <c r="J70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07" s="149" t="s">
        <v>18</v>
      </c>
      <c r="L707" s="141" t="s">
        <v>39</v>
      </c>
      <c r="M707" s="157"/>
      <c r="N707" s="158"/>
    </row>
    <row r="708" spans="1:14">
      <c r="A708" s="255">
        <v>3</v>
      </c>
      <c r="B708" s="150" t="s">
        <v>1872</v>
      </c>
      <c r="C708" s="151" t="s">
        <v>1875</v>
      </c>
      <c r="D708" s="296" t="str">
        <f>IF(Table2[[#This Row],[NO. KK]]=B707,"ANGGOTA KELUARGA","KEPALA KELUARGA")</f>
        <v>ANGGOTA KELUARGA</v>
      </c>
      <c r="E708" s="167" t="s">
        <v>1876</v>
      </c>
      <c r="F708" s="153" t="s">
        <v>23</v>
      </c>
      <c r="G708" s="168" t="s">
        <v>51</v>
      </c>
      <c r="H708" s="146">
        <v>29387</v>
      </c>
      <c r="I708" s="141">
        <f t="shared" ca="1" si="117"/>
        <v>42</v>
      </c>
      <c r="J70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08" s="149" t="s">
        <v>18</v>
      </c>
      <c r="L708" s="149" t="s">
        <v>39</v>
      </c>
      <c r="M708" s="157"/>
      <c r="N708" s="158"/>
    </row>
    <row r="709" spans="1:14">
      <c r="A709" s="255">
        <v>3</v>
      </c>
      <c r="B709" s="156" t="s">
        <v>1872</v>
      </c>
      <c r="C709" s="143" t="s">
        <v>1877</v>
      </c>
      <c r="D709" s="295" t="str">
        <f>IF(Table2[[#This Row],[NO. KK]]=B708,"ANGGOTA KELUARGA","KEPALA KELUARGA")</f>
        <v>ANGGOTA KELUARGA</v>
      </c>
      <c r="E709" s="160" t="s">
        <v>1878</v>
      </c>
      <c r="F709" s="141" t="s">
        <v>16</v>
      </c>
      <c r="G709" s="141" t="s">
        <v>30</v>
      </c>
      <c r="H709" s="146">
        <v>37760</v>
      </c>
      <c r="I709" s="141">
        <f t="shared" ca="1" si="117"/>
        <v>19</v>
      </c>
      <c r="J70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09" s="149" t="s">
        <v>18</v>
      </c>
      <c r="L709" s="149" t="s">
        <v>69</v>
      </c>
      <c r="M709" s="157"/>
      <c r="N709" s="158"/>
    </row>
    <row r="710" spans="1:14">
      <c r="A710" s="255">
        <v>3</v>
      </c>
      <c r="B710" s="150" t="s">
        <v>1872</v>
      </c>
      <c r="C710" s="151" t="s">
        <v>1879</v>
      </c>
      <c r="D710" s="296" t="str">
        <f>IF(Table2[[#This Row],[NO. KK]]=B709,"ANGGOTA KELUARGA","KEPALA KELUARGA")</f>
        <v>ANGGOTA KELUARGA</v>
      </c>
      <c r="E710" s="152" t="s">
        <v>1880</v>
      </c>
      <c r="F710" s="153" t="s">
        <v>23</v>
      </c>
      <c r="G710" s="149" t="s">
        <v>30</v>
      </c>
      <c r="H710" s="146" t="str">
        <f>MID(C710,7,2)-40&amp;"/"&amp;MID(C710,9,2)&amp;"/"&amp;MID(C710,11,2)</f>
        <v>16/10/05</v>
      </c>
      <c r="I710" s="141">
        <f t="shared" ca="1" si="117"/>
        <v>17</v>
      </c>
      <c r="J71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10" s="169" t="s">
        <v>31</v>
      </c>
      <c r="L710" s="149" t="s">
        <v>69</v>
      </c>
      <c r="M710" s="157"/>
      <c r="N710" s="158"/>
    </row>
    <row r="711" spans="1:14">
      <c r="A711" s="255">
        <v>3</v>
      </c>
      <c r="B711" s="156" t="s">
        <v>1872</v>
      </c>
      <c r="C711" s="143" t="s">
        <v>1881</v>
      </c>
      <c r="D711" s="295" t="str">
        <f>IF(Table2[[#This Row],[NO. KK]]=B710,"ANGGOTA KELUARGA","KEPALA KELUARGA")</f>
        <v>ANGGOTA KELUARGA</v>
      </c>
      <c r="E711" s="170" t="s">
        <v>1882</v>
      </c>
      <c r="F711" s="153" t="s">
        <v>23</v>
      </c>
      <c r="G711" s="141" t="s">
        <v>30</v>
      </c>
      <c r="H711" s="146">
        <v>40449</v>
      </c>
      <c r="I711" s="141">
        <f t="shared" ca="1" si="117"/>
        <v>12</v>
      </c>
      <c r="J71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11" s="141" t="s">
        <v>47</v>
      </c>
      <c r="L711" s="149" t="s">
        <v>69</v>
      </c>
      <c r="M711" s="157"/>
      <c r="N711" s="158"/>
    </row>
    <row r="712" spans="1:14">
      <c r="A712" s="255">
        <v>3</v>
      </c>
      <c r="B712" s="150" t="s">
        <v>1872</v>
      </c>
      <c r="C712" s="151" t="s">
        <v>1883</v>
      </c>
      <c r="D712" s="296" t="str">
        <f>IF(Table2[[#This Row],[NO. KK]]=B711,"ANGGOTA KELUARGA","KEPALA KELUARGA")</f>
        <v>ANGGOTA KELUARGA</v>
      </c>
      <c r="E712" s="152" t="s">
        <v>1884</v>
      </c>
      <c r="F712" s="153" t="s">
        <v>23</v>
      </c>
      <c r="G712" s="149" t="s">
        <v>98</v>
      </c>
      <c r="H712" s="146" t="str">
        <f>MID(C712,7,2)-40&amp;"/"&amp;MID(C712,9,2)&amp;"/"&amp;MID(C712,11,2)</f>
        <v>18/04/16</v>
      </c>
      <c r="I712" s="141">
        <f t="shared" ca="1" si="117"/>
        <v>6</v>
      </c>
      <c r="J71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12" s="149" t="s">
        <v>55</v>
      </c>
      <c r="L712" s="149" t="s">
        <v>48</v>
      </c>
      <c r="M712" s="157"/>
      <c r="N712" s="158"/>
    </row>
    <row r="713" spans="1:14">
      <c r="A713" s="255">
        <v>3</v>
      </c>
      <c r="B713" s="156" t="s">
        <v>1885</v>
      </c>
      <c r="C713" s="143" t="s">
        <v>1886</v>
      </c>
      <c r="D713" s="295" t="str">
        <f>IF(Table2[[#This Row],[NO. KK]]=B712,"ANGGOTA KELUARGA","KEPALA KELUARGA")</f>
        <v>KEPALA KELUARGA</v>
      </c>
      <c r="E713" s="144" t="s">
        <v>1887</v>
      </c>
      <c r="F713" s="141" t="s">
        <v>16</v>
      </c>
      <c r="G713" s="141" t="s">
        <v>30</v>
      </c>
      <c r="H713" s="146">
        <v>15619</v>
      </c>
      <c r="I713" s="141">
        <f t="shared" ca="1" si="117"/>
        <v>80</v>
      </c>
      <c r="J71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713" s="141" t="s">
        <v>31</v>
      </c>
      <c r="L713" s="141" t="s">
        <v>32</v>
      </c>
      <c r="M713" s="157"/>
      <c r="N713" s="158"/>
    </row>
    <row r="714" spans="1:14">
      <c r="A714" s="255">
        <v>3</v>
      </c>
      <c r="B714" s="150" t="s">
        <v>1885</v>
      </c>
      <c r="C714" s="151" t="s">
        <v>1888</v>
      </c>
      <c r="D714" s="296" t="str">
        <f>IF(Table2[[#This Row],[NO. KK]]=B713,"ANGGOTA KELUARGA","KEPALA KELUARGA")</f>
        <v>ANGGOTA KELUARGA</v>
      </c>
      <c r="E714" s="152" t="s">
        <v>1889</v>
      </c>
      <c r="F714" s="153" t="s">
        <v>23</v>
      </c>
      <c r="G714" s="149" t="s">
        <v>1890</v>
      </c>
      <c r="H714" s="146">
        <v>17887</v>
      </c>
      <c r="I714" s="141">
        <f t="shared" ca="1" si="117"/>
        <v>73</v>
      </c>
      <c r="J71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14" s="149" t="s">
        <v>31</v>
      </c>
      <c r="L714" s="141" t="s">
        <v>32</v>
      </c>
      <c r="M714" s="157"/>
      <c r="N714" s="158"/>
    </row>
    <row r="715" spans="1:14">
      <c r="A715" s="255">
        <v>3</v>
      </c>
      <c r="B715" s="150" t="s">
        <v>1891</v>
      </c>
      <c r="C715" s="151" t="s">
        <v>1892</v>
      </c>
      <c r="D715" s="296" t="str">
        <f>IF(Table2[[#This Row],[NO. KK]]=B714,"ANGGOTA KELUARGA","KEPALA KELUARGA")</f>
        <v>KEPALA KELUARGA</v>
      </c>
      <c r="E715" s="165" t="s">
        <v>1893</v>
      </c>
      <c r="F715" s="149" t="s">
        <v>16</v>
      </c>
      <c r="G715" s="149" t="s">
        <v>30</v>
      </c>
      <c r="H715" s="146">
        <v>31513</v>
      </c>
      <c r="I715" s="141">
        <f t="shared" ca="1" si="117"/>
        <v>36</v>
      </c>
      <c r="J71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15" s="149" t="s">
        <v>18</v>
      </c>
      <c r="L715" s="169" t="s">
        <v>417</v>
      </c>
      <c r="M715" s="157"/>
      <c r="N715" s="158"/>
    </row>
    <row r="716" spans="1:14">
      <c r="A716" s="255">
        <v>3</v>
      </c>
      <c r="B716" s="156" t="s">
        <v>1891</v>
      </c>
      <c r="C716" s="143" t="s">
        <v>1894</v>
      </c>
      <c r="D716" s="295" t="str">
        <f>IF(Table2[[#This Row],[NO. KK]]=B715,"ANGGOTA KELUARGA","KEPALA KELUARGA")</f>
        <v>ANGGOTA KELUARGA</v>
      </c>
      <c r="E716" s="170" t="s">
        <v>1895</v>
      </c>
      <c r="F716" s="153" t="s">
        <v>23</v>
      </c>
      <c r="G716" s="141" t="s">
        <v>1896</v>
      </c>
      <c r="H716" s="146">
        <v>32030</v>
      </c>
      <c r="I716" s="141">
        <f t="shared" ca="1" si="117"/>
        <v>35</v>
      </c>
      <c r="J71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16" s="149" t="s">
        <v>18</v>
      </c>
      <c r="L716" s="141" t="s">
        <v>39</v>
      </c>
      <c r="M716" s="157"/>
      <c r="N716" s="158"/>
    </row>
    <row r="717" spans="1:14">
      <c r="A717" s="255">
        <v>3</v>
      </c>
      <c r="B717" s="150" t="s">
        <v>1891</v>
      </c>
      <c r="C717" s="151" t="s">
        <v>1897</v>
      </c>
      <c r="D717" s="296" t="str">
        <f>IF(Table2[[#This Row],[NO. KK]]=B716,"ANGGOTA KELUARGA","KEPALA KELUARGA")</f>
        <v>ANGGOTA KELUARGA</v>
      </c>
      <c r="E717" s="152" t="s">
        <v>1898</v>
      </c>
      <c r="F717" s="153" t="s">
        <v>23</v>
      </c>
      <c r="G717" s="149" t="s">
        <v>98</v>
      </c>
      <c r="H717" s="146">
        <v>41102</v>
      </c>
      <c r="I717" s="141">
        <f t="shared" ca="1" si="117"/>
        <v>10</v>
      </c>
      <c r="J71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17" s="149" t="s">
        <v>47</v>
      </c>
      <c r="L717" s="149" t="s">
        <v>69</v>
      </c>
      <c r="M717" s="157"/>
      <c r="N717" s="158"/>
    </row>
    <row r="718" spans="1:14">
      <c r="A718" s="255">
        <v>3</v>
      </c>
      <c r="B718" s="156" t="s">
        <v>1891</v>
      </c>
      <c r="C718" s="143" t="s">
        <v>1899</v>
      </c>
      <c r="D718" s="295" t="str">
        <f>IF(Table2[[#This Row],[NO. KK]]=B717,"ANGGOTA KELUARGA","KEPALA KELUARGA")</f>
        <v>ANGGOTA KELUARGA</v>
      </c>
      <c r="E718" s="160" t="s">
        <v>1900</v>
      </c>
      <c r="F718" s="153" t="s">
        <v>23</v>
      </c>
      <c r="G718" s="141" t="s">
        <v>98</v>
      </c>
      <c r="H718" s="146">
        <v>42495</v>
      </c>
      <c r="I718" s="141">
        <f t="shared" ca="1" si="117"/>
        <v>6</v>
      </c>
      <c r="J71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18" s="141" t="s">
        <v>55</v>
      </c>
      <c r="L718" s="149" t="s">
        <v>48</v>
      </c>
      <c r="M718" s="157"/>
      <c r="N718" s="158"/>
    </row>
    <row r="719" spans="1:14">
      <c r="A719" s="255">
        <v>3</v>
      </c>
      <c r="B719" s="150" t="s">
        <v>1891</v>
      </c>
      <c r="C719" s="151" t="s">
        <v>1901</v>
      </c>
      <c r="D719" s="296" t="str">
        <f>IF(Table2[[#This Row],[NO. KK]]=B718,"ANGGOTA KELUARGA","KEPALA KELUARGA")</f>
        <v>ANGGOTA KELUARGA</v>
      </c>
      <c r="E719" s="152" t="s">
        <v>1902</v>
      </c>
      <c r="F719" s="153" t="s">
        <v>23</v>
      </c>
      <c r="G719" s="149" t="s">
        <v>98</v>
      </c>
      <c r="H719" s="146">
        <v>43101</v>
      </c>
      <c r="I719" s="141">
        <f t="shared" ca="1" si="117"/>
        <v>4</v>
      </c>
      <c r="J71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719" s="149" t="s">
        <v>55</v>
      </c>
      <c r="L719" s="149" t="s">
        <v>48</v>
      </c>
      <c r="M719" s="157"/>
      <c r="N719" s="158"/>
    </row>
    <row r="720" spans="1:14">
      <c r="A720" s="255">
        <v>3</v>
      </c>
      <c r="B720" s="156" t="s">
        <v>1903</v>
      </c>
      <c r="C720" s="143" t="s">
        <v>1904</v>
      </c>
      <c r="D720" s="295" t="str">
        <f>IF(Table2[[#This Row],[NO. KK]]=B719,"ANGGOTA KELUARGA","KEPALA KELUARGA")</f>
        <v>KEPALA KELUARGA</v>
      </c>
      <c r="E720" s="166" t="s">
        <v>1905</v>
      </c>
      <c r="F720" s="141" t="s">
        <v>16</v>
      </c>
      <c r="G720" s="141" t="s">
        <v>30</v>
      </c>
      <c r="H720" s="146">
        <v>28920</v>
      </c>
      <c r="I720" s="141">
        <f t="shared" ca="1" si="117"/>
        <v>43</v>
      </c>
      <c r="J72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20" s="141" t="s">
        <v>563</v>
      </c>
      <c r="L720" s="141" t="s">
        <v>1077</v>
      </c>
      <c r="M720" s="157"/>
      <c r="N720" s="158"/>
    </row>
    <row r="721" spans="1:14">
      <c r="A721" s="255">
        <v>3</v>
      </c>
      <c r="B721" s="156" t="s">
        <v>1906</v>
      </c>
      <c r="C721" s="143" t="s">
        <v>1907</v>
      </c>
      <c r="D721" s="295" t="str">
        <f>IF(Table2[[#This Row],[NO. KK]]=B720,"ANGGOTA KELUARGA","KEPALA KELUARGA")</f>
        <v>KEPALA KELUARGA</v>
      </c>
      <c r="E721" s="166" t="s">
        <v>1908</v>
      </c>
      <c r="F721" s="141" t="s">
        <v>16</v>
      </c>
      <c r="G721" s="141" t="s">
        <v>30</v>
      </c>
      <c r="H721" s="146">
        <v>29177</v>
      </c>
      <c r="I721" s="141">
        <f t="shared" ca="1" si="117"/>
        <v>43</v>
      </c>
      <c r="J72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21" s="149" t="s">
        <v>18</v>
      </c>
      <c r="L721" s="141" t="s">
        <v>39</v>
      </c>
      <c r="M721" s="157"/>
      <c r="N721" s="158"/>
    </row>
    <row r="722" spans="1:14">
      <c r="A722" s="255">
        <v>3</v>
      </c>
      <c r="B722" s="150" t="s">
        <v>1906</v>
      </c>
      <c r="C722" s="151" t="s">
        <v>1909</v>
      </c>
      <c r="D722" s="296" t="str">
        <f>IF(Table2[[#This Row],[NO. KK]]=B721,"ANGGOTA KELUARGA","KEPALA KELUARGA")</f>
        <v>ANGGOTA KELUARGA</v>
      </c>
      <c r="E722" s="159" t="s">
        <v>1910</v>
      </c>
      <c r="F722" s="149" t="s">
        <v>16</v>
      </c>
      <c r="G722" s="149" t="s">
        <v>65</v>
      </c>
      <c r="H722" s="146">
        <v>39083</v>
      </c>
      <c r="I722" s="141">
        <f t="shared" ca="1" si="117"/>
        <v>15</v>
      </c>
      <c r="J72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22" s="169" t="s">
        <v>31</v>
      </c>
      <c r="L722" s="149" t="s">
        <v>69</v>
      </c>
      <c r="M722" s="157"/>
      <c r="N722" s="158"/>
    </row>
    <row r="723" spans="1:14">
      <c r="A723" s="255">
        <v>3</v>
      </c>
      <c r="B723" s="156" t="s">
        <v>1906</v>
      </c>
      <c r="C723" s="143" t="s">
        <v>1911</v>
      </c>
      <c r="D723" s="295" t="str">
        <f>IF(Table2[[#This Row],[NO. KK]]=B722,"ANGGOTA KELUARGA","KEPALA KELUARGA")</f>
        <v>ANGGOTA KELUARGA</v>
      </c>
      <c r="E723" s="160" t="s">
        <v>1912</v>
      </c>
      <c r="F723" s="153" t="s">
        <v>23</v>
      </c>
      <c r="G723" s="141" t="s">
        <v>65</v>
      </c>
      <c r="H723" s="146">
        <v>39741</v>
      </c>
      <c r="I723" s="141">
        <f t="shared" ca="1" si="117"/>
        <v>14</v>
      </c>
      <c r="J72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23" s="149" t="s">
        <v>72</v>
      </c>
      <c r="L723" s="149" t="s">
        <v>69</v>
      </c>
      <c r="M723" s="157"/>
      <c r="N723" s="158"/>
    </row>
    <row r="724" spans="1:14">
      <c r="A724" s="255">
        <v>3</v>
      </c>
      <c r="B724" s="150" t="s">
        <v>1913</v>
      </c>
      <c r="C724" s="151" t="s">
        <v>1914</v>
      </c>
      <c r="D724" s="296" t="str">
        <f>IF(Table2[[#This Row],[NO. KK]]=B723,"ANGGOTA KELUARGA","KEPALA KELUARGA")</f>
        <v>KEPALA KELUARGA</v>
      </c>
      <c r="E724" s="165" t="s">
        <v>1915</v>
      </c>
      <c r="F724" s="149" t="s">
        <v>16</v>
      </c>
      <c r="G724" s="149" t="s">
        <v>1916</v>
      </c>
      <c r="H724" s="146">
        <v>27898</v>
      </c>
      <c r="I724" s="141">
        <f t="shared" ca="1" si="117"/>
        <v>46</v>
      </c>
      <c r="J72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24" s="149" t="s">
        <v>18</v>
      </c>
      <c r="L724" s="171" t="s">
        <v>152</v>
      </c>
      <c r="M724" s="157"/>
      <c r="N724" s="158"/>
    </row>
    <row r="725" spans="1:14">
      <c r="A725" s="255">
        <v>3</v>
      </c>
      <c r="B725" s="156" t="s">
        <v>1913</v>
      </c>
      <c r="C725" s="143" t="s">
        <v>1917</v>
      </c>
      <c r="D725" s="295" t="str">
        <f>IF(Table2[[#This Row],[NO. KK]]=B724,"ANGGOTA KELUARGA","KEPALA KELUARGA")</f>
        <v>ANGGOTA KELUARGA</v>
      </c>
      <c r="E725" s="160" t="s">
        <v>1918</v>
      </c>
      <c r="F725" s="153" t="s">
        <v>23</v>
      </c>
      <c r="G725" s="141" t="s">
        <v>30</v>
      </c>
      <c r="H725" s="146">
        <v>27782</v>
      </c>
      <c r="I725" s="141">
        <f t="shared" ca="1" si="117"/>
        <v>46</v>
      </c>
      <c r="J72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25" s="149" t="s">
        <v>18</v>
      </c>
      <c r="L725" s="171" t="s">
        <v>152</v>
      </c>
      <c r="M725" s="157"/>
      <c r="N725" s="158"/>
    </row>
    <row r="726" spans="1:14">
      <c r="A726" s="255">
        <v>3</v>
      </c>
      <c r="B726" s="150" t="s">
        <v>1913</v>
      </c>
      <c r="C726" s="151" t="s">
        <v>1919</v>
      </c>
      <c r="D726" s="296" t="str">
        <f>IF(Table2[[#This Row],[NO. KK]]=B725,"ANGGOTA KELUARGA","KEPALA KELUARGA")</f>
        <v>ANGGOTA KELUARGA</v>
      </c>
      <c r="E726" s="159" t="s">
        <v>1920</v>
      </c>
      <c r="F726" s="153" t="s">
        <v>23</v>
      </c>
      <c r="G726" s="149" t="s">
        <v>98</v>
      </c>
      <c r="H726" s="146">
        <v>37133</v>
      </c>
      <c r="I726" s="141">
        <f t="shared" ca="1" si="117"/>
        <v>21</v>
      </c>
      <c r="J72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26" s="149" t="s">
        <v>18</v>
      </c>
      <c r="L726" s="149" t="s">
        <v>69</v>
      </c>
      <c r="M726" s="157"/>
      <c r="N726" s="158"/>
    </row>
    <row r="727" spans="1:14">
      <c r="A727" s="255">
        <v>3</v>
      </c>
      <c r="B727" s="156" t="s">
        <v>1913</v>
      </c>
      <c r="C727" s="143" t="s">
        <v>1921</v>
      </c>
      <c r="D727" s="295" t="str">
        <f>IF(Table2[[#This Row],[NO. KK]]=B726,"ANGGOTA KELUARGA","KEPALA KELUARGA")</f>
        <v>ANGGOTA KELUARGA</v>
      </c>
      <c r="E727" s="160" t="s">
        <v>1922</v>
      </c>
      <c r="F727" s="141" t="s">
        <v>16</v>
      </c>
      <c r="G727" s="141" t="s">
        <v>98</v>
      </c>
      <c r="H727" s="146">
        <v>37933</v>
      </c>
      <c r="I727" s="141">
        <f t="shared" ca="1" si="117"/>
        <v>19</v>
      </c>
      <c r="J72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27" s="149" t="s">
        <v>18</v>
      </c>
      <c r="L727" s="149" t="s">
        <v>69</v>
      </c>
      <c r="M727" s="172"/>
      <c r="N727" s="145"/>
    </row>
    <row r="728" spans="1:14">
      <c r="A728" s="255">
        <v>3</v>
      </c>
      <c r="B728" s="150" t="s">
        <v>1913</v>
      </c>
      <c r="C728" s="151" t="s">
        <v>1923</v>
      </c>
      <c r="D728" s="296" t="str">
        <f>IF(Table2[[#This Row],[NO. KK]]=B727,"ANGGOTA KELUARGA","KEPALA KELUARGA")</f>
        <v>ANGGOTA KELUARGA</v>
      </c>
      <c r="E728" s="152" t="s">
        <v>1924</v>
      </c>
      <c r="F728" s="149" t="s">
        <v>16</v>
      </c>
      <c r="G728" s="149" t="s">
        <v>98</v>
      </c>
      <c r="H728" s="146">
        <v>39165</v>
      </c>
      <c r="I728" s="141">
        <f t="shared" ca="1" si="117"/>
        <v>15</v>
      </c>
      <c r="J72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28" s="169" t="s">
        <v>31</v>
      </c>
      <c r="L728" s="149" t="s">
        <v>69</v>
      </c>
      <c r="M728" s="172"/>
      <c r="N728" s="145"/>
    </row>
    <row r="729" spans="1:14">
      <c r="A729" s="255">
        <v>3</v>
      </c>
      <c r="B729" s="156" t="s">
        <v>1913</v>
      </c>
      <c r="C729" s="143" t="s">
        <v>1925</v>
      </c>
      <c r="D729" s="295" t="str">
        <f>IF(Table2[[#This Row],[NO. KK]]=B728,"ANGGOTA KELUARGA","KEPALA KELUARGA")</f>
        <v>ANGGOTA KELUARGA</v>
      </c>
      <c r="E729" s="170" t="s">
        <v>1926</v>
      </c>
      <c r="F729" s="153" t="s">
        <v>23</v>
      </c>
      <c r="G729" s="141" t="s">
        <v>98</v>
      </c>
      <c r="H729" s="146">
        <v>40841</v>
      </c>
      <c r="I729" s="141">
        <f t="shared" ca="1" si="117"/>
        <v>11</v>
      </c>
      <c r="J72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29" s="141" t="s">
        <v>47</v>
      </c>
      <c r="L729" s="149" t="s">
        <v>69</v>
      </c>
      <c r="M729" s="172"/>
      <c r="N729" s="145"/>
    </row>
    <row r="730" spans="1:14">
      <c r="A730" s="255">
        <v>3</v>
      </c>
      <c r="B730" s="150" t="s">
        <v>1927</v>
      </c>
      <c r="C730" s="151" t="s">
        <v>1928</v>
      </c>
      <c r="D730" s="296" t="str">
        <f>IF(Table2[[#This Row],[NO. KK]]=B729,"ANGGOTA KELUARGA","KEPALA KELUARGA")</f>
        <v>KEPALA KELUARGA</v>
      </c>
      <c r="E730" s="165" t="s">
        <v>1929</v>
      </c>
      <c r="F730" s="153" t="s">
        <v>23</v>
      </c>
      <c r="G730" s="149" t="s">
        <v>433</v>
      </c>
      <c r="H730" s="146">
        <v>16803</v>
      </c>
      <c r="I730" s="141">
        <f t="shared" ca="1" si="117"/>
        <v>76</v>
      </c>
      <c r="J73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730" s="149" t="s">
        <v>18</v>
      </c>
      <c r="L730" s="141" t="s">
        <v>32</v>
      </c>
      <c r="M730" s="172"/>
      <c r="N730" s="145"/>
    </row>
    <row r="731" spans="1:14">
      <c r="A731" s="255">
        <v>3</v>
      </c>
      <c r="B731" s="156" t="s">
        <v>1927</v>
      </c>
      <c r="C731" s="143" t="s">
        <v>1930</v>
      </c>
      <c r="D731" s="295" t="str">
        <f>IF(Table2[[#This Row],[NO. KK]]=B730,"ANGGOTA KELUARGA","KEPALA KELUARGA")</f>
        <v>ANGGOTA KELUARGA</v>
      </c>
      <c r="E731" s="160" t="s">
        <v>1931</v>
      </c>
      <c r="F731" s="141" t="s">
        <v>16</v>
      </c>
      <c r="G731" s="141" t="s">
        <v>30</v>
      </c>
      <c r="H731" s="146">
        <v>30514</v>
      </c>
      <c r="I731" s="141">
        <f t="shared" ca="1" si="117"/>
        <v>39</v>
      </c>
      <c r="J73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31" s="149" t="s">
        <v>18</v>
      </c>
      <c r="L731" s="141" t="s">
        <v>39</v>
      </c>
      <c r="M731" s="172"/>
      <c r="N731" s="145"/>
    </row>
    <row r="732" spans="1:14">
      <c r="A732" s="255">
        <v>3</v>
      </c>
      <c r="B732" s="150" t="s">
        <v>1927</v>
      </c>
      <c r="C732" s="151" t="s">
        <v>1932</v>
      </c>
      <c r="D732" s="296" t="str">
        <f>IF(Table2[[#This Row],[NO. KK]]=B731,"ANGGOTA KELUARGA","KEPALA KELUARGA")</f>
        <v>ANGGOTA KELUARGA</v>
      </c>
      <c r="E732" s="159" t="s">
        <v>1933</v>
      </c>
      <c r="F732" s="149" t="s">
        <v>16</v>
      </c>
      <c r="G732" s="149" t="s">
        <v>30</v>
      </c>
      <c r="H732" s="146">
        <v>31672</v>
      </c>
      <c r="I732" s="141">
        <f t="shared" ca="1" si="117"/>
        <v>36</v>
      </c>
      <c r="J73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32" s="149" t="s">
        <v>31</v>
      </c>
      <c r="L732" s="149" t="s">
        <v>39</v>
      </c>
      <c r="M732" s="172"/>
      <c r="N732" s="145"/>
    </row>
    <row r="733" spans="1:14">
      <c r="A733" s="255">
        <v>3</v>
      </c>
      <c r="B733" s="156" t="s">
        <v>1927</v>
      </c>
      <c r="C733" s="143" t="s">
        <v>1934</v>
      </c>
      <c r="D733" s="295" t="str">
        <f>IF(Table2[[#This Row],[NO. KK]]=B732,"ANGGOTA KELUARGA","KEPALA KELUARGA")</f>
        <v>ANGGOTA KELUARGA</v>
      </c>
      <c r="E733" s="160" t="s">
        <v>1935</v>
      </c>
      <c r="F733" s="141" t="s">
        <v>16</v>
      </c>
      <c r="G733" s="141" t="s">
        <v>30</v>
      </c>
      <c r="H733" s="146">
        <v>34183</v>
      </c>
      <c r="I733" s="141">
        <f t="shared" ca="1" si="117"/>
        <v>29</v>
      </c>
      <c r="J73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33" s="141" t="s">
        <v>31</v>
      </c>
      <c r="L733" s="141" t="s">
        <v>39</v>
      </c>
      <c r="M733" s="172"/>
      <c r="N733" s="145"/>
    </row>
    <row r="734" spans="1:14">
      <c r="A734" s="255">
        <v>3</v>
      </c>
      <c r="B734" s="150" t="s">
        <v>1936</v>
      </c>
      <c r="C734" s="151" t="s">
        <v>1937</v>
      </c>
      <c r="D734" s="296" t="str">
        <f>IF(Table2[[#This Row],[NO. KK]]=B733,"ANGGOTA KELUARGA","KEPALA KELUARGA")</f>
        <v>KEPALA KELUARGA</v>
      </c>
      <c r="E734" s="165" t="s">
        <v>1938</v>
      </c>
      <c r="F734" s="149" t="s">
        <v>16</v>
      </c>
      <c r="G734" s="149" t="s">
        <v>30</v>
      </c>
      <c r="H734" s="146">
        <v>28439</v>
      </c>
      <c r="I734" s="141">
        <f t="shared" ca="1" si="117"/>
        <v>45</v>
      </c>
      <c r="J73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34" s="149" t="s">
        <v>18</v>
      </c>
      <c r="L734" s="171" t="s">
        <v>152</v>
      </c>
      <c r="M734" s="172"/>
      <c r="N734" s="145"/>
    </row>
    <row r="735" spans="1:14">
      <c r="A735" s="255">
        <v>3</v>
      </c>
      <c r="B735" s="156" t="s">
        <v>1936</v>
      </c>
      <c r="C735" s="143" t="s">
        <v>1939</v>
      </c>
      <c r="D735" s="295" t="str">
        <f>IF(Table2[[#This Row],[NO. KK]]=B734,"ANGGOTA KELUARGA","KEPALA KELUARGA")</f>
        <v>ANGGOTA KELUARGA</v>
      </c>
      <c r="E735" s="160" t="s">
        <v>1940</v>
      </c>
      <c r="F735" s="153" t="s">
        <v>23</v>
      </c>
      <c r="G735" s="141" t="s">
        <v>98</v>
      </c>
      <c r="H735" s="146">
        <v>25922</v>
      </c>
      <c r="I735" s="141">
        <f t="shared" ca="1" si="117"/>
        <v>52</v>
      </c>
      <c r="J73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735" s="141" t="s">
        <v>18</v>
      </c>
      <c r="L735" s="171" t="s">
        <v>152</v>
      </c>
      <c r="M735" s="172"/>
      <c r="N735" s="145"/>
    </row>
    <row r="736" spans="1:14">
      <c r="A736" s="255">
        <v>3</v>
      </c>
      <c r="B736" s="150" t="s">
        <v>1936</v>
      </c>
      <c r="C736" s="151" t="s">
        <v>1941</v>
      </c>
      <c r="D736" s="296" t="str">
        <f>IF(Table2[[#This Row],[NO. KK]]=B735,"ANGGOTA KELUARGA","KEPALA KELUARGA")</f>
        <v>ANGGOTA KELUARGA</v>
      </c>
      <c r="E736" s="152" t="s">
        <v>1942</v>
      </c>
      <c r="F736" s="153" t="s">
        <v>23</v>
      </c>
      <c r="G736" s="149" t="s">
        <v>98</v>
      </c>
      <c r="H736" s="146">
        <v>40071</v>
      </c>
      <c r="I736" s="141">
        <f t="shared" ca="1" si="117"/>
        <v>13</v>
      </c>
      <c r="J73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36" s="149" t="s">
        <v>72</v>
      </c>
      <c r="L736" s="149" t="s">
        <v>69</v>
      </c>
      <c r="M736" s="172"/>
      <c r="N736" s="145"/>
    </row>
    <row r="737" spans="1:14">
      <c r="A737" s="255">
        <v>3</v>
      </c>
      <c r="B737" s="150" t="s">
        <v>1936</v>
      </c>
      <c r="C737" s="151" t="s">
        <v>1943</v>
      </c>
      <c r="D737" s="296" t="str">
        <f>IF(Table2[[#This Row],[NO. KK]]=B736,"ANGGOTA KELUARGA","KEPALA KELUARGA")</f>
        <v>ANGGOTA KELUARGA</v>
      </c>
      <c r="E737" s="152" t="s">
        <v>1944</v>
      </c>
      <c r="F737" s="153" t="s">
        <v>23</v>
      </c>
      <c r="G737" s="149" t="s">
        <v>98</v>
      </c>
      <c r="H737" s="146">
        <v>40533</v>
      </c>
      <c r="I737" s="141">
        <f t="shared" ca="1" si="117"/>
        <v>11</v>
      </c>
      <c r="J73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37" s="149" t="s">
        <v>47</v>
      </c>
      <c r="L737" s="149" t="s">
        <v>69</v>
      </c>
      <c r="M737" s="172"/>
      <c r="N737" s="145"/>
    </row>
    <row r="738" spans="1:14">
      <c r="A738" s="255">
        <v>3</v>
      </c>
      <c r="B738" s="150" t="s">
        <v>1945</v>
      </c>
      <c r="C738" s="151" t="s">
        <v>1946</v>
      </c>
      <c r="D738" s="296" t="str">
        <f>IF(Table2[[#This Row],[NO. KK]]=B737,"ANGGOTA KELUARGA","KEPALA KELUARGA")</f>
        <v>KEPALA KELUARGA</v>
      </c>
      <c r="E738" s="165" t="s">
        <v>1947</v>
      </c>
      <c r="F738" s="153" t="s">
        <v>23</v>
      </c>
      <c r="G738" s="149" t="s">
        <v>30</v>
      </c>
      <c r="H738" s="146">
        <v>29789</v>
      </c>
      <c r="I738" s="141">
        <f t="shared" ca="1" si="117"/>
        <v>41</v>
      </c>
      <c r="J73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38" s="149" t="s">
        <v>18</v>
      </c>
      <c r="L738" s="141" t="s">
        <v>32</v>
      </c>
      <c r="M738" s="172"/>
      <c r="N738" s="145"/>
    </row>
    <row r="739" spans="1:14">
      <c r="A739" s="255">
        <v>3</v>
      </c>
      <c r="B739" s="156" t="s">
        <v>1945</v>
      </c>
      <c r="C739" s="143" t="s">
        <v>1948</v>
      </c>
      <c r="D739" s="295" t="str">
        <f>IF(Table2[[#This Row],[NO. KK]]=B738,"ANGGOTA KELUARGA","KEPALA KELUARGA")</f>
        <v>ANGGOTA KELUARGA</v>
      </c>
      <c r="E739" s="160" t="s">
        <v>1949</v>
      </c>
      <c r="F739" s="141" t="s">
        <v>16</v>
      </c>
      <c r="G739" s="141" t="s">
        <v>423</v>
      </c>
      <c r="H739" s="146">
        <v>39989</v>
      </c>
      <c r="I739" s="141">
        <f t="shared" ca="1" si="117"/>
        <v>13</v>
      </c>
      <c r="J73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39" s="149" t="s">
        <v>72</v>
      </c>
      <c r="L739" s="149" t="s">
        <v>69</v>
      </c>
      <c r="M739" s="172"/>
      <c r="N739" s="145"/>
    </row>
    <row r="740" spans="1:14">
      <c r="A740" s="255">
        <v>3</v>
      </c>
      <c r="B740" s="150" t="s">
        <v>1950</v>
      </c>
      <c r="C740" s="151" t="s">
        <v>1951</v>
      </c>
      <c r="D740" s="296" t="str">
        <f>IF(Table2[[#This Row],[NO. KK]]=B739,"ANGGOTA KELUARGA","KEPALA KELUARGA")</f>
        <v>KEPALA KELUARGA</v>
      </c>
      <c r="E740" s="165" t="s">
        <v>1952</v>
      </c>
      <c r="F740" s="153" t="s">
        <v>23</v>
      </c>
      <c r="G740" s="149" t="s">
        <v>1048</v>
      </c>
      <c r="H740" s="146">
        <v>16473</v>
      </c>
      <c r="I740" s="141">
        <f t="shared" ca="1" si="117"/>
        <v>77</v>
      </c>
      <c r="J74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740" s="149" t="s">
        <v>72</v>
      </c>
      <c r="L740" s="141" t="s">
        <v>32</v>
      </c>
      <c r="M740" s="172"/>
      <c r="N740" s="145"/>
    </row>
    <row r="741" spans="1:14">
      <c r="A741" s="255">
        <v>3</v>
      </c>
      <c r="B741" s="156" t="s">
        <v>1953</v>
      </c>
      <c r="C741" s="143" t="s">
        <v>1954</v>
      </c>
      <c r="D741" s="295" t="str">
        <f>IF(Table2[[#This Row],[NO. KK]]=B740,"ANGGOTA KELUARGA","KEPALA KELUARGA")</f>
        <v>KEPALA KELUARGA</v>
      </c>
      <c r="E741" s="166" t="s">
        <v>1955</v>
      </c>
      <c r="F741" s="153" t="s">
        <v>23</v>
      </c>
      <c r="G741" s="141" t="s">
        <v>30</v>
      </c>
      <c r="H741" s="146">
        <v>28960</v>
      </c>
      <c r="I741" s="141">
        <f t="shared" ca="1" si="117"/>
        <v>43</v>
      </c>
      <c r="J74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41" s="149" t="s">
        <v>18</v>
      </c>
      <c r="L741" s="141" t="s">
        <v>39</v>
      </c>
      <c r="M741" s="172"/>
      <c r="N741" s="145"/>
    </row>
    <row r="742" spans="1:14">
      <c r="A742" s="255">
        <v>3</v>
      </c>
      <c r="B742" s="150" t="s">
        <v>1953</v>
      </c>
      <c r="C742" s="151" t="s">
        <v>1956</v>
      </c>
      <c r="D742" s="296" t="str">
        <f>IF(Table2[[#This Row],[NO. KK]]=B741,"ANGGOTA KELUARGA","KEPALA KELUARGA")</f>
        <v>ANGGOTA KELUARGA</v>
      </c>
      <c r="E742" s="152" t="s">
        <v>1957</v>
      </c>
      <c r="F742" s="149" t="s">
        <v>16</v>
      </c>
      <c r="G742" s="149" t="s">
        <v>65</v>
      </c>
      <c r="H742" s="146">
        <v>38970</v>
      </c>
      <c r="I742" s="141">
        <f t="shared" ca="1" si="117"/>
        <v>16</v>
      </c>
      <c r="J74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42" s="149" t="s">
        <v>31</v>
      </c>
      <c r="L742" s="149" t="s">
        <v>69</v>
      </c>
      <c r="M742" s="172"/>
      <c r="N742" s="145"/>
    </row>
    <row r="743" spans="1:14">
      <c r="A743" s="255">
        <v>3</v>
      </c>
      <c r="B743" s="156" t="s">
        <v>1958</v>
      </c>
      <c r="C743" s="143" t="s">
        <v>1959</v>
      </c>
      <c r="D743" s="295" t="str">
        <f>IF(Table2[[#This Row],[NO. KK]]=B742,"ANGGOTA KELUARGA","KEPALA KELUARGA")</f>
        <v>KEPALA KELUARGA</v>
      </c>
      <c r="E743" s="166" t="s">
        <v>1960</v>
      </c>
      <c r="F743" s="141" t="s">
        <v>16</v>
      </c>
      <c r="G743" s="141" t="s">
        <v>1961</v>
      </c>
      <c r="H743" s="146">
        <v>19218</v>
      </c>
      <c r="I743" s="141">
        <f t="shared" ca="1" si="117"/>
        <v>70</v>
      </c>
      <c r="J74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43" s="141" t="s">
        <v>31</v>
      </c>
      <c r="L743" s="141" t="s">
        <v>32</v>
      </c>
      <c r="M743" s="172"/>
      <c r="N743" s="145"/>
    </row>
    <row r="744" spans="1:14">
      <c r="A744" s="255">
        <v>3</v>
      </c>
      <c r="B744" s="156" t="s">
        <v>1958</v>
      </c>
      <c r="C744" s="143" t="s">
        <v>1962</v>
      </c>
      <c r="D744" s="295" t="str">
        <f>IF(Table2[[#This Row],[NO. KK]]=B743,"ANGGOTA KELUARGA","KEPALA KELUARGA")</f>
        <v>ANGGOTA KELUARGA</v>
      </c>
      <c r="E744" s="160" t="s">
        <v>1963</v>
      </c>
      <c r="F744" s="153" t="s">
        <v>23</v>
      </c>
      <c r="G744" s="141" t="s">
        <v>30</v>
      </c>
      <c r="H744" s="146">
        <v>21325</v>
      </c>
      <c r="I744" s="141">
        <f t="shared" ca="1" si="117"/>
        <v>64</v>
      </c>
      <c r="J74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744" s="141" t="s">
        <v>31</v>
      </c>
      <c r="L744" s="141" t="s">
        <v>32</v>
      </c>
      <c r="M744" s="172"/>
      <c r="N744" s="145"/>
    </row>
    <row r="745" spans="1:14">
      <c r="A745" s="255">
        <v>3</v>
      </c>
      <c r="B745" s="156" t="s">
        <v>1964</v>
      </c>
      <c r="C745" s="143" t="s">
        <v>1965</v>
      </c>
      <c r="D745" s="295" t="str">
        <f>IF(Table2[[#This Row],[NO. KK]]=B744,"ANGGOTA KELUARGA","KEPALA KELUARGA")</f>
        <v>KEPALA KELUARGA</v>
      </c>
      <c r="E745" s="144" t="s">
        <v>782</v>
      </c>
      <c r="F745" s="141" t="s">
        <v>16</v>
      </c>
      <c r="G745" s="141" t="s">
        <v>98</v>
      </c>
      <c r="H745" s="146">
        <v>24754</v>
      </c>
      <c r="I745" s="141">
        <f t="shared" ca="1" si="117"/>
        <v>55</v>
      </c>
      <c r="J74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745" s="141" t="s">
        <v>25</v>
      </c>
      <c r="L745" s="141" t="s">
        <v>39</v>
      </c>
      <c r="M745" s="172"/>
      <c r="N745" s="145"/>
    </row>
    <row r="746" spans="1:14">
      <c r="A746" s="255">
        <v>3</v>
      </c>
      <c r="B746" s="156" t="s">
        <v>1964</v>
      </c>
      <c r="C746" s="143" t="s">
        <v>1966</v>
      </c>
      <c r="D746" s="295" t="str">
        <f>IF(Table2[[#This Row],[NO. KK]]=B745,"ANGGOTA KELUARGA","KEPALA KELUARGA")</f>
        <v>ANGGOTA KELUARGA</v>
      </c>
      <c r="E746" s="160" t="s">
        <v>1967</v>
      </c>
      <c r="F746" s="153" t="s">
        <v>23</v>
      </c>
      <c r="G746" s="141" t="s">
        <v>331</v>
      </c>
      <c r="H746" s="146">
        <v>24917</v>
      </c>
      <c r="I746" s="141">
        <f t="shared" ca="1" si="117"/>
        <v>54</v>
      </c>
      <c r="J74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746" s="141" t="s">
        <v>38</v>
      </c>
      <c r="L746" s="173" t="s">
        <v>44</v>
      </c>
      <c r="M746" s="172"/>
      <c r="N746" s="145"/>
    </row>
    <row r="747" spans="1:14">
      <c r="A747" s="255">
        <v>3</v>
      </c>
      <c r="B747" s="156" t="s">
        <v>1964</v>
      </c>
      <c r="C747" s="143" t="s">
        <v>1968</v>
      </c>
      <c r="D747" s="295" t="str">
        <f>IF(Table2[[#This Row],[NO. KK]]=B746,"ANGGOTA KELUARGA","KEPALA KELUARGA")</f>
        <v>ANGGOTA KELUARGA</v>
      </c>
      <c r="E747" s="160" t="s">
        <v>1969</v>
      </c>
      <c r="F747" s="153" t="s">
        <v>23</v>
      </c>
      <c r="G747" s="141" t="s">
        <v>30</v>
      </c>
      <c r="H747" s="146">
        <v>35974</v>
      </c>
      <c r="I747" s="141">
        <f t="shared" ca="1" si="117"/>
        <v>24</v>
      </c>
      <c r="J74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47" s="149" t="s">
        <v>18</v>
      </c>
      <c r="L747" s="149" t="s">
        <v>69</v>
      </c>
      <c r="M747" s="172"/>
      <c r="N747" s="145"/>
    </row>
    <row r="748" spans="1:14">
      <c r="A748" s="255">
        <v>3</v>
      </c>
      <c r="B748" s="156" t="s">
        <v>1964</v>
      </c>
      <c r="C748" s="143" t="s">
        <v>1970</v>
      </c>
      <c r="D748" s="295" t="str">
        <f>IF(Table2[[#This Row],[NO. KK]]=B747,"ANGGOTA KELUARGA","KEPALA KELUARGA")</f>
        <v>ANGGOTA KELUARGA</v>
      </c>
      <c r="E748" s="160" t="s">
        <v>1971</v>
      </c>
      <c r="F748" s="141" t="s">
        <v>16</v>
      </c>
      <c r="G748" s="141" t="s">
        <v>98</v>
      </c>
      <c r="H748" s="146">
        <v>36525</v>
      </c>
      <c r="I748" s="141">
        <f t="shared" ca="1" si="117"/>
        <v>22</v>
      </c>
      <c r="J74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48" s="149" t="s">
        <v>18</v>
      </c>
      <c r="L748" s="149" t="s">
        <v>69</v>
      </c>
      <c r="M748" s="172"/>
      <c r="N748" s="145"/>
    </row>
    <row r="749" spans="1:14">
      <c r="A749" s="255">
        <v>3</v>
      </c>
      <c r="B749" s="156" t="s">
        <v>1964</v>
      </c>
      <c r="C749" s="143" t="s">
        <v>1972</v>
      </c>
      <c r="D749" s="295" t="str">
        <f>IF(Table2[[#This Row],[NO. KK]]=B748,"ANGGOTA KELUARGA","KEPALA KELUARGA")</f>
        <v>ANGGOTA KELUARGA</v>
      </c>
      <c r="E749" s="160" t="s">
        <v>1973</v>
      </c>
      <c r="F749" s="153" t="s">
        <v>23</v>
      </c>
      <c r="G749" s="141" t="s">
        <v>98</v>
      </c>
      <c r="H749" s="146">
        <v>37141</v>
      </c>
      <c r="I749" s="141">
        <f t="shared" ca="1" si="117"/>
        <v>21</v>
      </c>
      <c r="J74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49" s="149" t="s">
        <v>18</v>
      </c>
      <c r="L749" s="149" t="s">
        <v>69</v>
      </c>
      <c r="M749" s="172"/>
      <c r="N749" s="145"/>
    </row>
    <row r="750" spans="1:14">
      <c r="A750" s="255">
        <v>3</v>
      </c>
      <c r="B750" s="156" t="s">
        <v>1964</v>
      </c>
      <c r="C750" s="143" t="s">
        <v>1974</v>
      </c>
      <c r="D750" s="295" t="str">
        <f>IF(Table2[[#This Row],[NO. KK]]=B749,"ANGGOTA KELUARGA","KEPALA KELUARGA")</f>
        <v>ANGGOTA KELUARGA</v>
      </c>
      <c r="E750" s="160" t="s">
        <v>1975</v>
      </c>
      <c r="F750" s="153" t="s">
        <v>23</v>
      </c>
      <c r="G750" s="141" t="s">
        <v>98</v>
      </c>
      <c r="H750" s="146">
        <v>37589</v>
      </c>
      <c r="I750" s="141">
        <f t="shared" ca="1" si="117"/>
        <v>20</v>
      </c>
      <c r="J75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50" s="149" t="s">
        <v>18</v>
      </c>
      <c r="L750" s="149" t="s">
        <v>69</v>
      </c>
      <c r="M750" s="172"/>
      <c r="N750" s="145"/>
    </row>
    <row r="751" spans="1:14">
      <c r="A751" s="255">
        <v>3</v>
      </c>
      <c r="B751" s="156" t="s">
        <v>1964</v>
      </c>
      <c r="C751" s="143" t="s">
        <v>1976</v>
      </c>
      <c r="D751" s="295" t="str">
        <f>IF(Table2[[#This Row],[NO. KK]]=B750,"ANGGOTA KELUARGA","KEPALA KELUARGA")</f>
        <v>ANGGOTA KELUARGA</v>
      </c>
      <c r="E751" s="170" t="s">
        <v>1977</v>
      </c>
      <c r="F751" s="153" t="s">
        <v>23</v>
      </c>
      <c r="G751" s="141" t="s">
        <v>98</v>
      </c>
      <c r="H751" s="146">
        <v>37811</v>
      </c>
      <c r="I751" s="141">
        <f t="shared" ca="1" si="117"/>
        <v>19</v>
      </c>
      <c r="J75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51" s="149" t="s">
        <v>18</v>
      </c>
      <c r="L751" s="149" t="s">
        <v>69</v>
      </c>
      <c r="M751" s="172"/>
      <c r="N751" s="145"/>
    </row>
    <row r="752" spans="1:14">
      <c r="A752" s="255">
        <v>3</v>
      </c>
      <c r="B752" s="156" t="s">
        <v>1978</v>
      </c>
      <c r="C752" s="143" t="s">
        <v>1979</v>
      </c>
      <c r="D752" s="295" t="str">
        <f>IF(Table2[[#This Row],[NO. KK]]=B751,"ANGGOTA KELUARGA","KEPALA KELUARGA")</f>
        <v>KEPALA KELUARGA</v>
      </c>
      <c r="E752" s="166" t="s">
        <v>1980</v>
      </c>
      <c r="F752" s="141" t="s">
        <v>16</v>
      </c>
      <c r="G752" s="141" t="s">
        <v>98</v>
      </c>
      <c r="H752" s="146">
        <v>25572</v>
      </c>
      <c r="I752" s="141">
        <f t="shared" ca="1" si="117"/>
        <v>52</v>
      </c>
      <c r="J75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752" s="149" t="s">
        <v>18</v>
      </c>
      <c r="L752" s="141" t="s">
        <v>66</v>
      </c>
      <c r="M752" s="172"/>
      <c r="N752" s="145"/>
    </row>
    <row r="753" spans="1:14">
      <c r="A753" s="255">
        <v>3</v>
      </c>
      <c r="B753" s="156" t="s">
        <v>1978</v>
      </c>
      <c r="C753" s="143" t="s">
        <v>1981</v>
      </c>
      <c r="D753" s="295" t="str">
        <f>IF(Table2[[#This Row],[NO. KK]]=B752,"ANGGOTA KELUARGA","KEPALA KELUARGA")</f>
        <v>ANGGOTA KELUARGA</v>
      </c>
      <c r="E753" s="160" t="s">
        <v>1982</v>
      </c>
      <c r="F753" s="153" t="s">
        <v>23</v>
      </c>
      <c r="G753" s="141" t="s">
        <v>98</v>
      </c>
      <c r="H753" s="146">
        <v>25846</v>
      </c>
      <c r="I753" s="141">
        <f t="shared" ca="1" si="117"/>
        <v>52</v>
      </c>
      <c r="J75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753" s="149" t="s">
        <v>18</v>
      </c>
      <c r="L753" s="173" t="s">
        <v>44</v>
      </c>
      <c r="M753" s="172"/>
      <c r="N753" s="145"/>
    </row>
    <row r="754" spans="1:14">
      <c r="A754" s="255">
        <v>3</v>
      </c>
      <c r="B754" s="156" t="s">
        <v>1978</v>
      </c>
      <c r="C754" s="143" t="s">
        <v>1983</v>
      </c>
      <c r="D754" s="295" t="str">
        <f>IF(Table2[[#This Row],[NO. KK]]=B753,"ANGGOTA KELUARGA","KEPALA KELUARGA")</f>
        <v>ANGGOTA KELUARGA</v>
      </c>
      <c r="E754" s="160" t="s">
        <v>1984</v>
      </c>
      <c r="F754" s="153" t="s">
        <v>23</v>
      </c>
      <c r="G754" s="141" t="s">
        <v>98</v>
      </c>
      <c r="H754" s="146">
        <v>35631</v>
      </c>
      <c r="I754" s="141">
        <f t="shared" ca="1" si="117"/>
        <v>25</v>
      </c>
      <c r="J75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54" s="149" t="s">
        <v>18</v>
      </c>
      <c r="L754" s="149" t="s">
        <v>69</v>
      </c>
      <c r="M754" s="172"/>
      <c r="N754" s="145"/>
    </row>
    <row r="755" spans="1:14">
      <c r="A755" s="255">
        <v>3</v>
      </c>
      <c r="B755" s="156" t="s">
        <v>1978</v>
      </c>
      <c r="C755" s="143" t="s">
        <v>1985</v>
      </c>
      <c r="D755" s="295" t="str">
        <f>IF(Table2[[#This Row],[NO. KK]]=B754,"ANGGOTA KELUARGA","KEPALA KELUARGA")</f>
        <v>ANGGOTA KELUARGA</v>
      </c>
      <c r="E755" s="170" t="s">
        <v>1986</v>
      </c>
      <c r="F755" s="153" t="s">
        <v>23</v>
      </c>
      <c r="G755" s="141" t="s">
        <v>1987</v>
      </c>
      <c r="H755" s="146">
        <v>36994</v>
      </c>
      <c r="I755" s="141">
        <f t="shared" ca="1" si="117"/>
        <v>21</v>
      </c>
      <c r="J75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55" s="149" t="s">
        <v>18</v>
      </c>
      <c r="L755" s="149" t="s">
        <v>69</v>
      </c>
      <c r="M755" s="172"/>
      <c r="N755" s="145"/>
    </row>
    <row r="756" spans="1:14">
      <c r="A756" s="255">
        <v>3</v>
      </c>
      <c r="B756" s="156" t="s">
        <v>1978</v>
      </c>
      <c r="C756" s="143" t="s">
        <v>1988</v>
      </c>
      <c r="D756" s="295" t="str">
        <f>IF(Table2[[#This Row],[NO. KK]]=B755,"ANGGOTA KELUARGA","KEPALA KELUARGA")</f>
        <v>ANGGOTA KELUARGA</v>
      </c>
      <c r="E756" s="160" t="s">
        <v>1989</v>
      </c>
      <c r="F756" s="153" t="s">
        <v>23</v>
      </c>
      <c r="G756" s="141" t="s">
        <v>1987</v>
      </c>
      <c r="H756" s="146">
        <v>37523</v>
      </c>
      <c r="I756" s="141">
        <f t="shared" ca="1" si="117"/>
        <v>20</v>
      </c>
      <c r="J75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756" s="149" t="s">
        <v>18</v>
      </c>
      <c r="L756" s="149" t="s">
        <v>69</v>
      </c>
      <c r="M756" s="172"/>
      <c r="N756" s="145"/>
    </row>
    <row r="757" spans="1:14">
      <c r="A757" s="255">
        <v>3</v>
      </c>
      <c r="B757" s="156" t="s">
        <v>1978</v>
      </c>
      <c r="C757" s="143" t="s">
        <v>1990</v>
      </c>
      <c r="D757" s="295" t="str">
        <f>IF(Table2[[#This Row],[NO. KK]]=B756,"ANGGOTA KELUARGA","KEPALA KELUARGA")</f>
        <v>ANGGOTA KELUARGA</v>
      </c>
      <c r="E757" s="160" t="s">
        <v>1991</v>
      </c>
      <c r="F757" s="153" t="s">
        <v>23</v>
      </c>
      <c r="G757" s="141" t="s">
        <v>1987</v>
      </c>
      <c r="H757" s="146">
        <v>38282</v>
      </c>
      <c r="I757" s="141">
        <f t="shared" ca="1" si="117"/>
        <v>18</v>
      </c>
      <c r="J75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57" s="141" t="s">
        <v>31</v>
      </c>
      <c r="L757" s="149" t="s">
        <v>69</v>
      </c>
      <c r="M757" s="172"/>
      <c r="N757" s="145"/>
    </row>
    <row r="758" spans="1:14">
      <c r="A758" s="255">
        <v>3</v>
      </c>
      <c r="B758" s="156" t="s">
        <v>1992</v>
      </c>
      <c r="C758" s="143" t="s">
        <v>1993</v>
      </c>
      <c r="D758" s="295" t="str">
        <f>IF(Table2[[#This Row],[NO. KK]]=B757,"ANGGOTA KELUARGA","KEPALA KELUARGA")</f>
        <v>KEPALA KELUARGA</v>
      </c>
      <c r="E758" s="166" t="s">
        <v>1994</v>
      </c>
      <c r="F758" s="141" t="s">
        <v>16</v>
      </c>
      <c r="G758" s="141" t="s">
        <v>98</v>
      </c>
      <c r="H758" s="146">
        <v>21775</v>
      </c>
      <c r="I758" s="141">
        <f t="shared" ca="1" si="117"/>
        <v>63</v>
      </c>
      <c r="J75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758" s="141" t="s">
        <v>31</v>
      </c>
      <c r="L758" s="141" t="s">
        <v>32</v>
      </c>
      <c r="M758" s="172"/>
      <c r="N758" s="145"/>
    </row>
    <row r="759" spans="1:14">
      <c r="A759" s="255">
        <v>3</v>
      </c>
      <c r="B759" s="156" t="s">
        <v>1992</v>
      </c>
      <c r="C759" s="143" t="s">
        <v>1995</v>
      </c>
      <c r="D759" s="295" t="str">
        <f>IF(Table2[[#This Row],[NO. KK]]=B758,"ANGGOTA KELUARGA","KEPALA KELUARGA")</f>
        <v>ANGGOTA KELUARGA</v>
      </c>
      <c r="E759" s="160" t="s">
        <v>1996</v>
      </c>
      <c r="F759" s="153" t="s">
        <v>23</v>
      </c>
      <c r="G759" s="141" t="s">
        <v>98</v>
      </c>
      <c r="H759" s="146">
        <v>24961</v>
      </c>
      <c r="I759" s="141">
        <f t="shared" ca="1" si="117"/>
        <v>54</v>
      </c>
      <c r="J75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759" s="149" t="s">
        <v>18</v>
      </c>
      <c r="L759" s="141" t="s">
        <v>32</v>
      </c>
      <c r="M759" s="172"/>
      <c r="N759" s="145"/>
    </row>
    <row r="760" spans="1:14">
      <c r="A760" s="255">
        <v>3</v>
      </c>
      <c r="B760" s="156" t="s">
        <v>1992</v>
      </c>
      <c r="C760" s="143" t="s">
        <v>1997</v>
      </c>
      <c r="D760" s="295" t="str">
        <f>IF(Table2[[#This Row],[NO. KK]]=B759,"ANGGOTA KELUARGA","KEPALA KELUARGA")</f>
        <v>ANGGOTA KELUARGA</v>
      </c>
      <c r="E760" s="160" t="s">
        <v>1998</v>
      </c>
      <c r="F760" s="153" t="s">
        <v>23</v>
      </c>
      <c r="G760" s="141" t="s">
        <v>30</v>
      </c>
      <c r="H760" s="146">
        <v>33839</v>
      </c>
      <c r="I760" s="141">
        <f t="shared" ca="1" si="117"/>
        <v>30</v>
      </c>
      <c r="J76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760" s="141" t="s">
        <v>38</v>
      </c>
      <c r="L760" s="141" t="s">
        <v>39</v>
      </c>
      <c r="M760" s="172"/>
      <c r="N760" s="145"/>
    </row>
    <row r="761" spans="1:14">
      <c r="A761" s="255">
        <v>3</v>
      </c>
      <c r="B761" s="156" t="s">
        <v>1992</v>
      </c>
      <c r="C761" s="143" t="s">
        <v>1999</v>
      </c>
      <c r="D761" s="295" t="str">
        <f>IF(Table2[[#This Row],[NO. KK]]=B760,"ANGGOTA KELUARGA","KEPALA KELUARGA")</f>
        <v>ANGGOTA KELUARGA</v>
      </c>
      <c r="E761" s="160" t="s">
        <v>2000</v>
      </c>
      <c r="F761" s="141" t="s">
        <v>16</v>
      </c>
      <c r="G761" s="141" t="s">
        <v>30</v>
      </c>
      <c r="H761" s="146">
        <v>34700</v>
      </c>
      <c r="I761" s="141">
        <f t="shared" ca="1" si="117"/>
        <v>27</v>
      </c>
      <c r="J76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61" s="141" t="s">
        <v>38</v>
      </c>
      <c r="L761" s="141" t="s">
        <v>39</v>
      </c>
      <c r="M761" s="172"/>
      <c r="N761" s="145"/>
    </row>
    <row r="762" spans="1:14">
      <c r="A762" s="255">
        <v>3</v>
      </c>
      <c r="B762" s="156" t="s">
        <v>1992</v>
      </c>
      <c r="C762" s="143" t="s">
        <v>2001</v>
      </c>
      <c r="D762" s="295" t="str">
        <f>IF(Table2[[#This Row],[NO. KK]]=B761,"ANGGOTA KELUARGA","KEPALA KELUARGA")</f>
        <v>ANGGOTA KELUARGA</v>
      </c>
      <c r="E762" s="170" t="s">
        <v>2002</v>
      </c>
      <c r="F762" s="153" t="s">
        <v>16</v>
      </c>
      <c r="G762" s="141" t="s">
        <v>30</v>
      </c>
      <c r="H762" s="146">
        <v>35574</v>
      </c>
      <c r="I762" s="141">
        <f t="shared" ca="1" si="117"/>
        <v>25</v>
      </c>
      <c r="J76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762" s="141" t="s">
        <v>38</v>
      </c>
      <c r="L762" s="141" t="s">
        <v>39</v>
      </c>
      <c r="M762" s="172"/>
      <c r="N762" s="145"/>
    </row>
    <row r="763" spans="1:14">
      <c r="A763" s="255">
        <v>3</v>
      </c>
      <c r="B763" s="156" t="s">
        <v>1992</v>
      </c>
      <c r="C763" s="143" t="s">
        <v>2003</v>
      </c>
      <c r="D763" s="295" t="str">
        <f>IF(Table2[[#This Row],[NO. KK]]=B762,"ANGGOTA KELUARGA","KEPALA KELUARGA")</f>
        <v>ANGGOTA KELUARGA</v>
      </c>
      <c r="E763" s="170" t="s">
        <v>2004</v>
      </c>
      <c r="F763" s="141" t="s">
        <v>16</v>
      </c>
      <c r="G763" s="141" t="s">
        <v>30</v>
      </c>
      <c r="H763" s="146">
        <v>38163</v>
      </c>
      <c r="I763" s="141">
        <f t="shared" ca="1" si="117"/>
        <v>18</v>
      </c>
      <c r="J76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63" s="149" t="s">
        <v>18</v>
      </c>
      <c r="L763" s="149" t="s">
        <v>69</v>
      </c>
      <c r="M763" s="172"/>
      <c r="N763" s="145"/>
    </row>
    <row r="764" spans="1:14">
      <c r="A764" s="255">
        <v>3</v>
      </c>
      <c r="B764" s="156" t="s">
        <v>1992</v>
      </c>
      <c r="C764" s="143" t="s">
        <v>2005</v>
      </c>
      <c r="D764" s="295" t="str">
        <f>IF(Table2[[#This Row],[NO. KK]]=B763,"ANGGOTA KELUARGA","KEPALA KELUARGA")</f>
        <v>ANGGOTA KELUARGA</v>
      </c>
      <c r="E764" s="170" t="s">
        <v>2006</v>
      </c>
      <c r="F764" s="141" t="s">
        <v>16</v>
      </c>
      <c r="G764" s="141" t="s">
        <v>30</v>
      </c>
      <c r="H764" s="146">
        <v>39408</v>
      </c>
      <c r="I764" s="141">
        <f t="shared" ca="1" si="117"/>
        <v>15</v>
      </c>
      <c r="J76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64" s="149" t="s">
        <v>72</v>
      </c>
      <c r="L764" s="149" t="s">
        <v>69</v>
      </c>
      <c r="M764" s="172"/>
      <c r="N764" s="145"/>
    </row>
    <row r="765" spans="1:14">
      <c r="A765" s="255">
        <v>3</v>
      </c>
      <c r="B765" s="156" t="s">
        <v>2007</v>
      </c>
      <c r="C765" s="143" t="s">
        <v>2008</v>
      </c>
      <c r="D765" s="295" t="str">
        <f>IF(Table2[[#This Row],[NO. KK]]=B764,"ANGGOTA KELUARGA","KEPALA KELUARGA")</f>
        <v>KEPALA KELUARGA</v>
      </c>
      <c r="E765" s="144" t="s">
        <v>2009</v>
      </c>
      <c r="F765" s="141" t="s">
        <v>16</v>
      </c>
      <c r="G765" s="141" t="s">
        <v>98</v>
      </c>
      <c r="H765" s="146">
        <v>29450</v>
      </c>
      <c r="I765" s="141">
        <f t="shared" ca="1" si="117"/>
        <v>42</v>
      </c>
      <c r="J76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65" s="149" t="s">
        <v>18</v>
      </c>
      <c r="L765" s="141" t="s">
        <v>39</v>
      </c>
      <c r="M765" s="172"/>
      <c r="N765" s="145"/>
    </row>
    <row r="766" spans="1:14">
      <c r="A766" s="255">
        <v>3</v>
      </c>
      <c r="B766" s="156" t="s">
        <v>2007</v>
      </c>
      <c r="C766" s="143" t="s">
        <v>2010</v>
      </c>
      <c r="D766" s="295" t="str">
        <f>IF(Table2[[#This Row],[NO. KK]]=B765,"ANGGOTA KELUARGA","KEPALA KELUARGA")</f>
        <v>ANGGOTA KELUARGA</v>
      </c>
      <c r="E766" s="160" t="s">
        <v>2011</v>
      </c>
      <c r="F766" s="153" t="s">
        <v>23</v>
      </c>
      <c r="G766" s="141" t="s">
        <v>65</v>
      </c>
      <c r="H766" s="146">
        <v>31041</v>
      </c>
      <c r="I766" s="141">
        <f t="shared" ca="1" si="117"/>
        <v>37</v>
      </c>
      <c r="J76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66" s="141" t="s">
        <v>31</v>
      </c>
      <c r="L766" s="173" t="s">
        <v>44</v>
      </c>
      <c r="M766" s="172"/>
      <c r="N766" s="145"/>
    </row>
    <row r="767" spans="1:14">
      <c r="A767" s="255">
        <v>3</v>
      </c>
      <c r="B767" s="156" t="s">
        <v>2007</v>
      </c>
      <c r="C767" s="143" t="s">
        <v>2012</v>
      </c>
      <c r="D767" s="295" t="str">
        <f>IF(Table2[[#This Row],[NO. KK]]=B766,"ANGGOTA KELUARGA","KEPALA KELUARGA")</f>
        <v>ANGGOTA KELUARGA</v>
      </c>
      <c r="E767" s="160" t="s">
        <v>2013</v>
      </c>
      <c r="F767" s="153" t="s">
        <v>23</v>
      </c>
      <c r="G767" s="141" t="s">
        <v>98</v>
      </c>
      <c r="H767" s="146">
        <v>39445</v>
      </c>
      <c r="I767" s="141">
        <f t="shared" ca="1" si="117"/>
        <v>14</v>
      </c>
      <c r="J76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67" s="149" t="s">
        <v>72</v>
      </c>
      <c r="L767" s="149" t="s">
        <v>69</v>
      </c>
      <c r="M767" s="172"/>
      <c r="N767" s="145"/>
    </row>
    <row r="768" spans="1:14" ht="15.75">
      <c r="A768" s="255">
        <v>3</v>
      </c>
      <c r="B768" s="156" t="s">
        <v>2007</v>
      </c>
      <c r="C768" s="143" t="s">
        <v>2014</v>
      </c>
      <c r="D768" s="295" t="str">
        <f>IF(Table2[[#This Row],[NO. KK]]=B767,"ANGGOTA KELUARGA","KEPALA KELUARGA")</f>
        <v>ANGGOTA KELUARGA</v>
      </c>
      <c r="E768" s="160" t="s">
        <v>2015</v>
      </c>
      <c r="F768" s="153" t="s">
        <v>23</v>
      </c>
      <c r="G768" s="174" t="s">
        <v>98</v>
      </c>
      <c r="H768" s="146">
        <v>40303</v>
      </c>
      <c r="I768" s="141">
        <f t="shared" ca="1" si="117"/>
        <v>12</v>
      </c>
      <c r="J76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68" s="141" t="s">
        <v>47</v>
      </c>
      <c r="L768" s="149" t="s">
        <v>69</v>
      </c>
      <c r="M768" s="172"/>
      <c r="N768" s="145"/>
    </row>
    <row r="769" spans="1:14" ht="15.75">
      <c r="A769" s="255">
        <v>3</v>
      </c>
      <c r="B769" s="156" t="s">
        <v>2007</v>
      </c>
      <c r="C769" s="143" t="s">
        <v>2016</v>
      </c>
      <c r="D769" s="295" t="str">
        <f>IF(Table2[[#This Row],[NO. KK]]=B768,"ANGGOTA KELUARGA","KEPALA KELUARGA")</f>
        <v>ANGGOTA KELUARGA</v>
      </c>
      <c r="E769" s="160" t="s">
        <v>2017</v>
      </c>
      <c r="F769" s="141" t="s">
        <v>16</v>
      </c>
      <c r="G769" s="174" t="s">
        <v>98</v>
      </c>
      <c r="H769" s="146">
        <v>40811</v>
      </c>
      <c r="I769" s="141">
        <f t="shared" ca="1" si="117"/>
        <v>11</v>
      </c>
      <c r="J76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69" s="141" t="s">
        <v>47</v>
      </c>
      <c r="L769" s="149" t="s">
        <v>69</v>
      </c>
      <c r="M769" s="172"/>
      <c r="N769" s="145"/>
    </row>
    <row r="770" spans="1:14">
      <c r="A770" s="255">
        <v>3</v>
      </c>
      <c r="B770" s="156" t="s">
        <v>2018</v>
      </c>
      <c r="C770" s="143" t="s">
        <v>2019</v>
      </c>
      <c r="D770" s="295" t="str">
        <f>IF(Table2[[#This Row],[NO. KK]]=B769,"ANGGOTA KELUARGA","KEPALA KELUARGA")</f>
        <v>KEPALA KELUARGA</v>
      </c>
      <c r="E770" s="144" t="s">
        <v>2020</v>
      </c>
      <c r="F770" s="141" t="s">
        <v>16</v>
      </c>
      <c r="G770" s="141" t="s">
        <v>30</v>
      </c>
      <c r="H770" s="146">
        <v>20586</v>
      </c>
      <c r="I770" s="141">
        <f t="shared" ref="I770:I833" ca="1" si="118">ROUNDDOWN(YEARFRAC(H770,TODAY(),1),0)</f>
        <v>66</v>
      </c>
      <c r="J77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770" s="141" t="s">
        <v>31</v>
      </c>
      <c r="L770" s="141" t="s">
        <v>32</v>
      </c>
      <c r="M770" s="172"/>
      <c r="N770" s="145"/>
    </row>
    <row r="771" spans="1:14">
      <c r="A771" s="255">
        <v>3</v>
      </c>
      <c r="B771" s="156" t="s">
        <v>2018</v>
      </c>
      <c r="C771" s="143" t="s">
        <v>2021</v>
      </c>
      <c r="D771" s="295" t="str">
        <f>IF(Table2[[#This Row],[NO. KK]]=B770,"ANGGOTA KELUARGA","KEPALA KELUARGA")</f>
        <v>ANGGOTA KELUARGA</v>
      </c>
      <c r="E771" s="160" t="s">
        <v>2022</v>
      </c>
      <c r="F771" s="141" t="s">
        <v>16</v>
      </c>
      <c r="G771" s="141" t="s">
        <v>51</v>
      </c>
      <c r="H771" s="146">
        <v>30054</v>
      </c>
      <c r="I771" s="141">
        <f t="shared" ca="1" si="118"/>
        <v>40</v>
      </c>
      <c r="J77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71" s="149" t="s">
        <v>18</v>
      </c>
      <c r="L771" s="141" t="s">
        <v>39</v>
      </c>
      <c r="M771" s="172"/>
      <c r="N771" s="145"/>
    </row>
    <row r="772" spans="1:14">
      <c r="A772" s="255">
        <v>3</v>
      </c>
      <c r="B772" s="156" t="s">
        <v>2023</v>
      </c>
      <c r="C772" s="143" t="s">
        <v>2024</v>
      </c>
      <c r="D772" s="295" t="str">
        <f>IF(Table2[[#This Row],[NO. KK]]=B771,"ANGGOTA KELUARGA","KEPALA KELUARGA")</f>
        <v>KEPALA KELUARGA</v>
      </c>
      <c r="E772" s="144" t="s">
        <v>2025</v>
      </c>
      <c r="F772" s="141" t="s">
        <v>16</v>
      </c>
      <c r="G772" s="141" t="s">
        <v>51</v>
      </c>
      <c r="H772" s="146">
        <v>31217</v>
      </c>
      <c r="I772" s="141">
        <f t="shared" ca="1" si="118"/>
        <v>37</v>
      </c>
      <c r="J77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772" s="141" t="s">
        <v>38</v>
      </c>
      <c r="L772" s="141" t="s">
        <v>39</v>
      </c>
      <c r="M772" s="172"/>
      <c r="N772" s="145"/>
    </row>
    <row r="773" spans="1:14">
      <c r="A773" s="255">
        <v>3</v>
      </c>
      <c r="B773" s="156" t="s">
        <v>2023</v>
      </c>
      <c r="C773" s="143" t="s">
        <v>2026</v>
      </c>
      <c r="D773" s="295" t="str">
        <f>IF(Table2[[#This Row],[NO. KK]]=B772,"ANGGOTA KELUARGA","KEPALA KELUARGA")</f>
        <v>ANGGOTA KELUARGA</v>
      </c>
      <c r="E773" s="160" t="s">
        <v>2027</v>
      </c>
      <c r="F773" s="153" t="s">
        <v>23</v>
      </c>
      <c r="G773" s="141" t="s">
        <v>30</v>
      </c>
      <c r="H773" s="146">
        <v>32271</v>
      </c>
      <c r="I773" s="141">
        <f t="shared" ca="1" si="118"/>
        <v>34</v>
      </c>
      <c r="J77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773" s="149" t="s">
        <v>18</v>
      </c>
      <c r="L773" s="141" t="s">
        <v>39</v>
      </c>
      <c r="M773" s="172"/>
      <c r="N773" s="145"/>
    </row>
    <row r="774" spans="1:14">
      <c r="A774" s="255">
        <v>3</v>
      </c>
      <c r="B774" s="156" t="s">
        <v>2023</v>
      </c>
      <c r="C774" s="143" t="s">
        <v>2028</v>
      </c>
      <c r="D774" s="295" t="str">
        <f>IF(Table2[[#This Row],[NO. KK]]=B773,"ANGGOTA KELUARGA","KEPALA KELUARGA")</f>
        <v>ANGGOTA KELUARGA</v>
      </c>
      <c r="E774" s="160" t="s">
        <v>2029</v>
      </c>
      <c r="F774" s="141" t="s">
        <v>16</v>
      </c>
      <c r="G774" s="141" t="s">
        <v>98</v>
      </c>
      <c r="H774" s="146">
        <v>41007</v>
      </c>
      <c r="I774" s="141">
        <f t="shared" ca="1" si="118"/>
        <v>10</v>
      </c>
      <c r="J77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74" s="141" t="s">
        <v>47</v>
      </c>
      <c r="L774" s="149" t="s">
        <v>69</v>
      </c>
      <c r="M774" s="172"/>
      <c r="N774" s="145"/>
    </row>
    <row r="775" spans="1:14">
      <c r="A775" s="255">
        <v>3</v>
      </c>
      <c r="B775" s="156" t="s">
        <v>2023</v>
      </c>
      <c r="C775" s="143" t="s">
        <v>2030</v>
      </c>
      <c r="D775" s="295" t="str">
        <f>IF(Table2[[#This Row],[NO. KK]]=B774,"ANGGOTA KELUARGA","KEPALA KELUARGA")</f>
        <v>ANGGOTA KELUARGA</v>
      </c>
      <c r="E775" s="170" t="s">
        <v>2031</v>
      </c>
      <c r="F775" s="153" t="s">
        <v>23</v>
      </c>
      <c r="G775" s="141" t="s">
        <v>98</v>
      </c>
      <c r="H775" s="146">
        <v>41785</v>
      </c>
      <c r="I775" s="141">
        <f t="shared" ca="1" si="118"/>
        <v>8</v>
      </c>
      <c r="J77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75" s="141" t="s">
        <v>47</v>
      </c>
      <c r="L775" s="149" t="s">
        <v>69</v>
      </c>
      <c r="M775" s="172"/>
      <c r="N775" s="145"/>
    </row>
    <row r="776" spans="1:14">
      <c r="A776" s="255">
        <v>3</v>
      </c>
      <c r="B776" s="156" t="s">
        <v>2023</v>
      </c>
      <c r="C776" s="143" t="s">
        <v>2032</v>
      </c>
      <c r="D776" s="295" t="str">
        <f>IF(Table2[[#This Row],[NO. KK]]=B775,"ANGGOTA KELUARGA","KEPALA KELUARGA")</f>
        <v>ANGGOTA KELUARGA</v>
      </c>
      <c r="E776" s="170" t="s">
        <v>2033</v>
      </c>
      <c r="F776" s="153" t="s">
        <v>23</v>
      </c>
      <c r="G776" s="141" t="s">
        <v>98</v>
      </c>
      <c r="H776" s="146">
        <v>43772</v>
      </c>
      <c r="I776" s="141">
        <f t="shared" ca="1" si="118"/>
        <v>3</v>
      </c>
      <c r="J776"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776" s="141" t="s">
        <v>55</v>
      </c>
      <c r="L776" s="141" t="s">
        <v>48</v>
      </c>
      <c r="M776" s="172"/>
      <c r="N776" s="145"/>
    </row>
    <row r="777" spans="1:14">
      <c r="A777" s="255">
        <v>3</v>
      </c>
      <c r="B777" s="156" t="s">
        <v>2034</v>
      </c>
      <c r="C777" s="143" t="s">
        <v>2035</v>
      </c>
      <c r="D777" s="295" t="str">
        <f>IF(Table2[[#This Row],[NO. KK]]=B776,"ANGGOTA KELUARGA","KEPALA KELUARGA")</f>
        <v>KEPALA KELUARGA</v>
      </c>
      <c r="E777" s="166" t="s">
        <v>2036</v>
      </c>
      <c r="F777" s="141" t="s">
        <v>16</v>
      </c>
      <c r="G777" s="141" t="s">
        <v>2037</v>
      </c>
      <c r="H777" s="146">
        <v>20713</v>
      </c>
      <c r="I777" s="141">
        <f t="shared" ca="1" si="118"/>
        <v>66</v>
      </c>
      <c r="J777"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777" s="149" t="s">
        <v>18</v>
      </c>
      <c r="L777" s="141" t="s">
        <v>32</v>
      </c>
      <c r="M777" s="172"/>
      <c r="N777" s="145"/>
    </row>
    <row r="778" spans="1:14">
      <c r="A778" s="255">
        <v>3</v>
      </c>
      <c r="B778" s="156" t="s">
        <v>2034</v>
      </c>
      <c r="C778" s="143" t="s">
        <v>2038</v>
      </c>
      <c r="D778" s="295" t="str">
        <f>IF(Table2[[#This Row],[NO. KK]]=B777,"ANGGOTA KELUARGA","KEPALA KELUARGA")</f>
        <v>ANGGOTA KELUARGA</v>
      </c>
      <c r="E778" s="170" t="s">
        <v>2039</v>
      </c>
      <c r="F778" s="153" t="s">
        <v>23</v>
      </c>
      <c r="G778" s="141" t="s">
        <v>30</v>
      </c>
      <c r="H778" s="146">
        <v>19054</v>
      </c>
      <c r="I778" s="141">
        <f t="shared" ca="1" si="118"/>
        <v>70</v>
      </c>
      <c r="J778"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78" s="141" t="s">
        <v>31</v>
      </c>
      <c r="L778" s="141" t="s">
        <v>32</v>
      </c>
      <c r="M778" s="172"/>
      <c r="N778" s="145"/>
    </row>
    <row r="779" spans="1:14">
      <c r="A779" s="255">
        <v>3</v>
      </c>
      <c r="B779" s="156" t="s">
        <v>2040</v>
      </c>
      <c r="C779" s="143" t="s">
        <v>2041</v>
      </c>
      <c r="D779" s="295" t="str">
        <f>IF(Table2[[#This Row],[NO. KK]]=B778,"ANGGOTA KELUARGA","KEPALA KELUARGA")</f>
        <v>KEPALA KELUARGA</v>
      </c>
      <c r="E779" s="166" t="s">
        <v>2042</v>
      </c>
      <c r="F779" s="141" t="s">
        <v>16</v>
      </c>
      <c r="G779" s="141" t="s">
        <v>2043</v>
      </c>
      <c r="H779" s="146">
        <v>26744</v>
      </c>
      <c r="I779" s="141">
        <f t="shared" ca="1" si="118"/>
        <v>49</v>
      </c>
      <c r="J779"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79" s="149" t="s">
        <v>18</v>
      </c>
      <c r="L779" s="141" t="s">
        <v>39</v>
      </c>
      <c r="M779" s="172"/>
      <c r="N779" s="145"/>
    </row>
    <row r="780" spans="1:14">
      <c r="A780" s="255">
        <v>3</v>
      </c>
      <c r="B780" s="156" t="s">
        <v>2040</v>
      </c>
      <c r="C780" s="143" t="s">
        <v>2044</v>
      </c>
      <c r="D780" s="295" t="str">
        <f>IF(Table2[[#This Row],[NO. KK]]=B779,"ANGGOTA KELUARGA","KEPALA KELUARGA")</f>
        <v>ANGGOTA KELUARGA</v>
      </c>
      <c r="E780" s="160" t="s">
        <v>2045</v>
      </c>
      <c r="F780" s="153" t="s">
        <v>23</v>
      </c>
      <c r="G780" s="141" t="s">
        <v>30</v>
      </c>
      <c r="H780" s="146">
        <v>26904</v>
      </c>
      <c r="I780" s="141">
        <f t="shared" ca="1" si="118"/>
        <v>49</v>
      </c>
      <c r="J780"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780" s="149" t="s">
        <v>18</v>
      </c>
      <c r="L780" s="173" t="s">
        <v>44</v>
      </c>
      <c r="M780" s="172"/>
      <c r="N780" s="145"/>
    </row>
    <row r="781" spans="1:14">
      <c r="A781" s="255">
        <v>3</v>
      </c>
      <c r="B781" s="156" t="s">
        <v>2040</v>
      </c>
      <c r="C781" s="143" t="s">
        <v>2046</v>
      </c>
      <c r="D781" s="295" t="str">
        <f>IF(Table2[[#This Row],[NO. KK]]=B780,"ANGGOTA KELUARGA","KEPALA KELUARGA")</f>
        <v>ANGGOTA KELUARGA</v>
      </c>
      <c r="E781" s="160" t="s">
        <v>2047</v>
      </c>
      <c r="F781" s="141" t="s">
        <v>16</v>
      </c>
      <c r="G781" s="141" t="s">
        <v>65</v>
      </c>
      <c r="H781" s="146">
        <v>38332</v>
      </c>
      <c r="I781" s="141">
        <f t="shared" ca="1" si="118"/>
        <v>18</v>
      </c>
      <c r="J781"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81" s="141" t="s">
        <v>31</v>
      </c>
      <c r="L781" s="149" t="s">
        <v>69</v>
      </c>
      <c r="M781" s="172"/>
      <c r="N781" s="145"/>
    </row>
    <row r="782" spans="1:14">
      <c r="A782" s="255">
        <v>3</v>
      </c>
      <c r="B782" s="156" t="s">
        <v>2040</v>
      </c>
      <c r="C782" s="143" t="s">
        <v>2048</v>
      </c>
      <c r="D782" s="295" t="str">
        <f>IF(Table2[[#This Row],[NO. KK]]=B781,"ANGGOTA KELUARGA","KEPALA KELUARGA")</f>
        <v>ANGGOTA KELUARGA</v>
      </c>
      <c r="E782" s="160" t="s">
        <v>2049</v>
      </c>
      <c r="F782" s="153" t="s">
        <v>23</v>
      </c>
      <c r="G782" s="141" t="s">
        <v>65</v>
      </c>
      <c r="H782" s="146">
        <v>39250</v>
      </c>
      <c r="I782" s="141">
        <f t="shared" ca="1" si="118"/>
        <v>15</v>
      </c>
      <c r="J782"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82" s="169" t="s">
        <v>31</v>
      </c>
      <c r="L782" s="149" t="s">
        <v>69</v>
      </c>
      <c r="M782" s="172"/>
      <c r="N782" s="145"/>
    </row>
    <row r="783" spans="1:14">
      <c r="A783" s="255">
        <v>3</v>
      </c>
      <c r="B783" s="156" t="s">
        <v>2040</v>
      </c>
      <c r="C783" s="143" t="s">
        <v>2050</v>
      </c>
      <c r="D783" s="295" t="str">
        <f>IF(Table2[[#This Row],[NO. KK]]=B782,"ANGGOTA KELUARGA","KEPALA KELUARGA")</f>
        <v>ANGGOTA KELUARGA</v>
      </c>
      <c r="E783" s="160" t="s">
        <v>2051</v>
      </c>
      <c r="F783" s="141" t="s">
        <v>16</v>
      </c>
      <c r="G783" s="141" t="s">
        <v>98</v>
      </c>
      <c r="H783" s="146">
        <v>41987</v>
      </c>
      <c r="I783" s="141">
        <f t="shared" ca="1" si="118"/>
        <v>8</v>
      </c>
      <c r="J783"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83" s="141" t="s">
        <v>47</v>
      </c>
      <c r="L783" s="149" t="s">
        <v>69</v>
      </c>
      <c r="M783" s="172"/>
      <c r="N783" s="145"/>
    </row>
    <row r="784" spans="1:14">
      <c r="A784" s="255">
        <v>3</v>
      </c>
      <c r="B784" s="156" t="s">
        <v>2052</v>
      </c>
      <c r="C784" s="143" t="s">
        <v>2053</v>
      </c>
      <c r="D784" s="295" t="str">
        <f>IF(Table2[[#This Row],[NO. KK]]=B783,"ANGGOTA KELUARGA","KEPALA KELUARGA")</f>
        <v>KEPALA KELUARGA</v>
      </c>
      <c r="E784" s="166" t="s">
        <v>2054</v>
      </c>
      <c r="F784" s="141" t="s">
        <v>23</v>
      </c>
      <c r="G784" s="141" t="s">
        <v>30</v>
      </c>
      <c r="H784" s="146">
        <v>25995</v>
      </c>
      <c r="I784" s="141">
        <f t="shared" ca="1" si="118"/>
        <v>51</v>
      </c>
      <c r="J784"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784" s="141" t="s">
        <v>18</v>
      </c>
      <c r="L784" s="149" t="s">
        <v>32</v>
      </c>
      <c r="M784" s="172"/>
      <c r="N784" s="145"/>
    </row>
    <row r="785" spans="1:14">
      <c r="A785" s="255">
        <v>3</v>
      </c>
      <c r="B785" s="156" t="s">
        <v>2052</v>
      </c>
      <c r="C785" s="143" t="s">
        <v>2055</v>
      </c>
      <c r="D785" s="295" t="str">
        <f>IF(Table2[[#This Row],[NO. KK]]=B784,"ANGGOTA KELUARGA","KEPALA KELUARGA")</f>
        <v>ANGGOTA KELUARGA</v>
      </c>
      <c r="E785" s="160" t="s">
        <v>2056</v>
      </c>
      <c r="F785" s="141" t="s">
        <v>23</v>
      </c>
      <c r="G785" s="141" t="s">
        <v>463</v>
      </c>
      <c r="H785" s="146">
        <v>39399</v>
      </c>
      <c r="I785" s="141">
        <f t="shared" ca="1" si="118"/>
        <v>15</v>
      </c>
      <c r="J785" s="146"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85" s="141" t="s">
        <v>72</v>
      </c>
      <c r="L785" s="149" t="s">
        <v>69</v>
      </c>
      <c r="M785" s="172"/>
      <c r="N785" s="145"/>
    </row>
    <row r="786" spans="1:14">
      <c r="A786" s="255">
        <v>4</v>
      </c>
      <c r="B786" s="176" t="s">
        <v>2057</v>
      </c>
      <c r="C786" s="177" t="s">
        <v>2058</v>
      </c>
      <c r="D786" s="297" t="str">
        <f>IF(Table2[[#This Row],[NO. KK]]=B785,"ANGGOTA KELUARGA","KEPALA KELUARGA")</f>
        <v>KEPALA KELUARGA</v>
      </c>
      <c r="E786" s="178" t="s">
        <v>2059</v>
      </c>
      <c r="F786" s="175" t="s">
        <v>16</v>
      </c>
      <c r="G786" s="180" t="s">
        <v>30</v>
      </c>
      <c r="H786" s="181">
        <v>18298</v>
      </c>
      <c r="I786" s="182">
        <f t="shared" ca="1" si="118"/>
        <v>72</v>
      </c>
      <c r="J78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86" s="175" t="s">
        <v>31</v>
      </c>
      <c r="L786" s="182" t="s">
        <v>32</v>
      </c>
      <c r="M786" s="183"/>
      <c r="N786" s="179"/>
    </row>
    <row r="787" spans="1:14">
      <c r="A787" s="255">
        <v>4</v>
      </c>
      <c r="B787" s="183" t="s">
        <v>2057</v>
      </c>
      <c r="C787" s="177" t="s">
        <v>2060</v>
      </c>
      <c r="D787" s="297" t="str">
        <f>IF(Table2[[#This Row],[NO. KK]]=B786,"ANGGOTA KELUARGA","KEPALA KELUARGA")</f>
        <v>ANGGOTA KELUARGA</v>
      </c>
      <c r="E787" s="184" t="s">
        <v>2061</v>
      </c>
      <c r="F787" s="175" t="s">
        <v>23</v>
      </c>
      <c r="G787" s="180" t="s">
        <v>536</v>
      </c>
      <c r="H787" s="181">
        <v>17608</v>
      </c>
      <c r="I787" s="182">
        <f t="shared" ca="1" si="118"/>
        <v>74</v>
      </c>
      <c r="J78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787" s="175" t="s">
        <v>18</v>
      </c>
      <c r="L787" s="182" t="s">
        <v>32</v>
      </c>
      <c r="M787" s="183"/>
      <c r="N787" s="179"/>
    </row>
    <row r="788" spans="1:14">
      <c r="A788" s="255">
        <v>4</v>
      </c>
      <c r="B788" s="183" t="s">
        <v>2057</v>
      </c>
      <c r="C788" s="177" t="s">
        <v>2062</v>
      </c>
      <c r="D788" s="297" t="str">
        <f>IF(Table2[[#This Row],[NO. KK]]=B787,"ANGGOTA KELUARGA","KEPALA KELUARGA")</f>
        <v>ANGGOTA KELUARGA</v>
      </c>
      <c r="E788" s="184" t="s">
        <v>2063</v>
      </c>
      <c r="F788" s="175" t="s">
        <v>16</v>
      </c>
      <c r="G788" s="180" t="s">
        <v>98</v>
      </c>
      <c r="H788" s="181">
        <v>32254</v>
      </c>
      <c r="I788" s="182">
        <f t="shared" ca="1" si="118"/>
        <v>34</v>
      </c>
      <c r="J78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788" s="175" t="s">
        <v>25</v>
      </c>
      <c r="L788" s="175" t="s">
        <v>66</v>
      </c>
      <c r="M788" s="183"/>
      <c r="N788" s="179"/>
    </row>
    <row r="789" spans="1:14">
      <c r="A789" s="255">
        <v>4</v>
      </c>
      <c r="B789" s="185" t="s">
        <v>2064</v>
      </c>
      <c r="C789" s="186" t="s">
        <v>2065</v>
      </c>
      <c r="D789" s="298" t="str">
        <f>IF(Table2[[#This Row],[NO. KK]]=B788,"ANGGOTA KELUARGA","KEPALA KELUARGA")</f>
        <v>KEPALA KELUARGA</v>
      </c>
      <c r="E789" s="178" t="s">
        <v>2066</v>
      </c>
      <c r="F789" s="175" t="s">
        <v>16</v>
      </c>
      <c r="G789" s="180" t="s">
        <v>30</v>
      </c>
      <c r="H789" s="181">
        <v>29642</v>
      </c>
      <c r="I789" s="182">
        <f t="shared" ca="1" si="118"/>
        <v>41</v>
      </c>
      <c r="J78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89" s="175" t="s">
        <v>18</v>
      </c>
      <c r="L789" s="187" t="s">
        <v>39</v>
      </c>
      <c r="M789" s="183"/>
      <c r="N789" s="179"/>
    </row>
    <row r="790" spans="1:14">
      <c r="A790" s="255">
        <v>4</v>
      </c>
      <c r="B790" s="183" t="s">
        <v>2064</v>
      </c>
      <c r="C790" s="186" t="s">
        <v>2067</v>
      </c>
      <c r="D790" s="298" t="str">
        <f>IF(Table2[[#This Row],[NO. KK]]=B789,"ANGGOTA KELUARGA","KEPALA KELUARGA")</f>
        <v>ANGGOTA KELUARGA</v>
      </c>
      <c r="E790" s="184" t="s">
        <v>2068</v>
      </c>
      <c r="F790" s="175" t="s">
        <v>23</v>
      </c>
      <c r="G790" s="180" t="s">
        <v>24</v>
      </c>
      <c r="H790" s="181">
        <v>29573</v>
      </c>
      <c r="I790" s="182">
        <f t="shared" ca="1" si="118"/>
        <v>42</v>
      </c>
      <c r="J79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90" s="175" t="s">
        <v>38</v>
      </c>
      <c r="L790" s="175" t="s">
        <v>39</v>
      </c>
      <c r="M790" s="183"/>
      <c r="N790" s="179"/>
    </row>
    <row r="791" spans="1:14">
      <c r="A791" s="255">
        <v>4</v>
      </c>
      <c r="B791" s="183" t="s">
        <v>2064</v>
      </c>
      <c r="C791" s="186" t="s">
        <v>2069</v>
      </c>
      <c r="D791" s="298" t="str">
        <f>IF(Table2[[#This Row],[NO. KK]]=B790,"ANGGOTA KELUARGA","KEPALA KELUARGA")</f>
        <v>ANGGOTA KELUARGA</v>
      </c>
      <c r="E791" s="184" t="s">
        <v>2070</v>
      </c>
      <c r="F791" s="175" t="s">
        <v>16</v>
      </c>
      <c r="G791" s="180" t="s">
        <v>277</v>
      </c>
      <c r="H791" s="181">
        <v>40149</v>
      </c>
      <c r="I791" s="182">
        <f t="shared" ca="1" si="118"/>
        <v>13</v>
      </c>
      <c r="J79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91" s="175" t="s">
        <v>47</v>
      </c>
      <c r="L791" s="188" t="s">
        <v>69</v>
      </c>
      <c r="M791" s="183"/>
      <c r="N791" s="179"/>
    </row>
    <row r="792" spans="1:14">
      <c r="A792" s="255">
        <v>4</v>
      </c>
      <c r="B792" s="183" t="s">
        <v>2064</v>
      </c>
      <c r="C792" s="186" t="s">
        <v>2071</v>
      </c>
      <c r="D792" s="298" t="str">
        <f>IF(Table2[[#This Row],[NO. KK]]=B791,"ANGGOTA KELUARGA","KEPALA KELUARGA")</f>
        <v>ANGGOTA KELUARGA</v>
      </c>
      <c r="E792" s="184" t="s">
        <v>2072</v>
      </c>
      <c r="F792" s="175" t="s">
        <v>23</v>
      </c>
      <c r="G792" s="180" t="s">
        <v>277</v>
      </c>
      <c r="H792" s="181">
        <v>40658</v>
      </c>
      <c r="I792" s="182">
        <f t="shared" ca="1" si="118"/>
        <v>11</v>
      </c>
      <c r="J79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92" s="175" t="s">
        <v>47</v>
      </c>
      <c r="L792" s="188" t="s">
        <v>69</v>
      </c>
      <c r="M792" s="183"/>
      <c r="N792" s="179"/>
    </row>
    <row r="793" spans="1:14">
      <c r="A793" s="255">
        <v>4</v>
      </c>
      <c r="B793" s="183" t="s">
        <v>2064</v>
      </c>
      <c r="C793" s="186" t="s">
        <v>2073</v>
      </c>
      <c r="D793" s="298" t="str">
        <f>IF(Table2[[#This Row],[NO. KK]]=B792,"ANGGOTA KELUARGA","KEPALA KELUARGA")</f>
        <v>ANGGOTA KELUARGA</v>
      </c>
      <c r="E793" s="184" t="s">
        <v>2074</v>
      </c>
      <c r="F793" s="175" t="s">
        <v>16</v>
      </c>
      <c r="G793" s="180" t="s">
        <v>277</v>
      </c>
      <c r="H793" s="181">
        <v>42088</v>
      </c>
      <c r="I793" s="182">
        <f t="shared" ca="1" si="118"/>
        <v>7</v>
      </c>
      <c r="J79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793" s="175" t="s">
        <v>47</v>
      </c>
      <c r="L793" s="189" t="s">
        <v>48</v>
      </c>
      <c r="M793" s="183"/>
      <c r="N793" s="179"/>
    </row>
    <row r="794" spans="1:14">
      <c r="A794" s="255">
        <v>4</v>
      </c>
      <c r="B794" s="183" t="s">
        <v>2075</v>
      </c>
      <c r="C794" s="186" t="s">
        <v>2076</v>
      </c>
      <c r="D794" s="298" t="str">
        <f>IF(Table2[[#This Row],[NO. KK]]=B793,"ANGGOTA KELUARGA","KEPALA KELUARGA")</f>
        <v>KEPALA KELUARGA</v>
      </c>
      <c r="E794" s="178" t="s">
        <v>2077</v>
      </c>
      <c r="F794" s="175" t="s">
        <v>16</v>
      </c>
      <c r="G794" s="180" t="s">
        <v>30</v>
      </c>
      <c r="H794" s="181">
        <v>14902</v>
      </c>
      <c r="I794" s="182">
        <f t="shared" ca="1" si="118"/>
        <v>82</v>
      </c>
      <c r="J79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80 - 84</v>
      </c>
      <c r="K794" s="175" t="s">
        <v>18</v>
      </c>
      <c r="L794" s="182" t="s">
        <v>32</v>
      </c>
      <c r="M794" s="183"/>
      <c r="N794" s="179"/>
    </row>
    <row r="795" spans="1:14">
      <c r="A795" s="255">
        <v>4</v>
      </c>
      <c r="B795" s="185" t="s">
        <v>2078</v>
      </c>
      <c r="C795" s="186" t="s">
        <v>2079</v>
      </c>
      <c r="D795" s="298" t="str">
        <f>IF(Table2[[#This Row],[NO. KK]]=B794,"ANGGOTA KELUARGA","KEPALA KELUARGA")</f>
        <v>KEPALA KELUARGA</v>
      </c>
      <c r="E795" s="178" t="s">
        <v>2080</v>
      </c>
      <c r="F795" s="175" t="s">
        <v>16</v>
      </c>
      <c r="G795" s="180" t="s">
        <v>51</v>
      </c>
      <c r="H795" s="181">
        <v>29104</v>
      </c>
      <c r="I795" s="182">
        <f t="shared" ca="1" si="118"/>
        <v>43</v>
      </c>
      <c r="J79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95" s="175" t="s">
        <v>25</v>
      </c>
      <c r="L795" s="190" t="s">
        <v>247</v>
      </c>
      <c r="M795" s="183"/>
      <c r="N795" s="179"/>
    </row>
    <row r="796" spans="1:14">
      <c r="A796" s="255">
        <v>4</v>
      </c>
      <c r="B796" s="183" t="s">
        <v>2078</v>
      </c>
      <c r="C796" s="186" t="s">
        <v>2081</v>
      </c>
      <c r="D796" s="298" t="str">
        <f>IF(Table2[[#This Row],[NO. KK]]=B795,"ANGGOTA KELUARGA","KEPALA KELUARGA")</f>
        <v>ANGGOTA KELUARGA</v>
      </c>
      <c r="E796" s="184" t="s">
        <v>2082</v>
      </c>
      <c r="F796" s="175" t="s">
        <v>23</v>
      </c>
      <c r="G796" s="180" t="s">
        <v>30</v>
      </c>
      <c r="H796" s="181">
        <v>28903</v>
      </c>
      <c r="I796" s="182">
        <f t="shared" ca="1" si="118"/>
        <v>43</v>
      </c>
      <c r="J79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796" s="175" t="s">
        <v>2083</v>
      </c>
      <c r="L796" s="175" t="s">
        <v>39</v>
      </c>
      <c r="M796" s="183"/>
      <c r="N796" s="179"/>
    </row>
    <row r="797" spans="1:14">
      <c r="A797" s="255">
        <v>4</v>
      </c>
      <c r="B797" s="183" t="s">
        <v>2078</v>
      </c>
      <c r="C797" s="186" t="s">
        <v>2084</v>
      </c>
      <c r="D797" s="298" t="str">
        <f>IF(Table2[[#This Row],[NO. KK]]=B796,"ANGGOTA KELUARGA","KEPALA KELUARGA")</f>
        <v>ANGGOTA KELUARGA</v>
      </c>
      <c r="E797" s="184" t="s">
        <v>2085</v>
      </c>
      <c r="F797" s="175" t="s">
        <v>23</v>
      </c>
      <c r="G797" s="180" t="s">
        <v>51</v>
      </c>
      <c r="H797" s="181">
        <v>38200</v>
      </c>
      <c r="I797" s="182">
        <f t="shared" ca="1" si="118"/>
        <v>18</v>
      </c>
      <c r="J79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97" s="175" t="s">
        <v>31</v>
      </c>
      <c r="L797" s="188" t="s">
        <v>69</v>
      </c>
      <c r="M797" s="183"/>
      <c r="N797" s="179"/>
    </row>
    <row r="798" spans="1:14">
      <c r="A798" s="255">
        <v>4</v>
      </c>
      <c r="B798" s="183" t="s">
        <v>2078</v>
      </c>
      <c r="C798" s="186" t="s">
        <v>2086</v>
      </c>
      <c r="D798" s="298" t="str">
        <f>IF(Table2[[#This Row],[NO. KK]]=B797,"ANGGOTA KELUARGA","KEPALA KELUARGA")</f>
        <v>ANGGOTA KELUARGA</v>
      </c>
      <c r="E798" s="184" t="s">
        <v>2087</v>
      </c>
      <c r="F798" s="175" t="s">
        <v>16</v>
      </c>
      <c r="G798" s="180" t="s">
        <v>30</v>
      </c>
      <c r="H798" s="181">
        <v>39178</v>
      </c>
      <c r="I798" s="182">
        <f t="shared" ca="1" si="118"/>
        <v>15</v>
      </c>
      <c r="J79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798" s="191" t="s">
        <v>31</v>
      </c>
      <c r="L798" s="188" t="s">
        <v>69</v>
      </c>
      <c r="M798" s="183"/>
      <c r="N798" s="179"/>
    </row>
    <row r="799" spans="1:14">
      <c r="A799" s="255">
        <v>4</v>
      </c>
      <c r="B799" s="183" t="s">
        <v>2078</v>
      </c>
      <c r="C799" s="186" t="s">
        <v>2088</v>
      </c>
      <c r="D799" s="298" t="str">
        <f>IF(Table2[[#This Row],[NO. KK]]=B798,"ANGGOTA KELUARGA","KEPALA KELUARGA")</f>
        <v>ANGGOTA KELUARGA</v>
      </c>
      <c r="E799" s="184" t="s">
        <v>2089</v>
      </c>
      <c r="F799" s="175" t="s">
        <v>16</v>
      </c>
      <c r="G799" s="180" t="s">
        <v>30</v>
      </c>
      <c r="H799" s="181">
        <v>39973</v>
      </c>
      <c r="I799" s="182">
        <f t="shared" ca="1" si="118"/>
        <v>13</v>
      </c>
      <c r="J79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799" s="175" t="s">
        <v>72</v>
      </c>
      <c r="L799" s="188" t="s">
        <v>69</v>
      </c>
      <c r="M799" s="183"/>
      <c r="N799" s="179"/>
    </row>
    <row r="800" spans="1:14">
      <c r="A800" s="255">
        <v>4</v>
      </c>
      <c r="B800" s="183" t="s">
        <v>2078</v>
      </c>
      <c r="C800" s="186" t="s">
        <v>2090</v>
      </c>
      <c r="D800" s="298" t="str">
        <f>IF(Table2[[#This Row],[NO. KK]]=B799,"ANGGOTA KELUARGA","KEPALA KELUARGA")</f>
        <v>ANGGOTA KELUARGA</v>
      </c>
      <c r="E800" s="184" t="s">
        <v>2091</v>
      </c>
      <c r="F800" s="175" t="s">
        <v>16</v>
      </c>
      <c r="G800" s="180" t="s">
        <v>98</v>
      </c>
      <c r="H800" s="181">
        <v>41374</v>
      </c>
      <c r="I800" s="182">
        <f t="shared" ca="1" si="118"/>
        <v>9</v>
      </c>
      <c r="J80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00" s="175" t="s">
        <v>47</v>
      </c>
      <c r="L800" s="188" t="s">
        <v>69</v>
      </c>
      <c r="M800" s="183"/>
      <c r="N800" s="179"/>
    </row>
    <row r="801" spans="1:14">
      <c r="A801" s="255">
        <v>4</v>
      </c>
      <c r="B801" s="183" t="s">
        <v>2078</v>
      </c>
      <c r="C801" s="186" t="s">
        <v>2092</v>
      </c>
      <c r="D801" s="298" t="str">
        <f>IF(Table2[[#This Row],[NO. KK]]=B800,"ANGGOTA KELUARGA","KEPALA KELUARGA")</f>
        <v>ANGGOTA KELUARGA</v>
      </c>
      <c r="E801" s="184" t="s">
        <v>2093</v>
      </c>
      <c r="F801" s="175" t="s">
        <v>16</v>
      </c>
      <c r="G801" s="180" t="s">
        <v>98</v>
      </c>
      <c r="H801" s="181">
        <v>42180</v>
      </c>
      <c r="I801" s="182">
        <f t="shared" ca="1" si="118"/>
        <v>7</v>
      </c>
      <c r="J80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01" s="175" t="s">
        <v>47</v>
      </c>
      <c r="L801" s="189" t="s">
        <v>48</v>
      </c>
      <c r="M801" s="183"/>
      <c r="N801" s="179"/>
    </row>
    <row r="802" spans="1:14">
      <c r="A802" s="255">
        <v>4</v>
      </c>
      <c r="B802" s="185" t="s">
        <v>2094</v>
      </c>
      <c r="C802" s="186" t="s">
        <v>2095</v>
      </c>
      <c r="D802" s="298" t="str">
        <f>IF(Table2[[#This Row],[NO. KK]]=B801,"ANGGOTA KELUARGA","KEPALA KELUARGA")</f>
        <v>KEPALA KELUARGA</v>
      </c>
      <c r="E802" s="178" t="s">
        <v>2096</v>
      </c>
      <c r="F802" s="175" t="s">
        <v>16</v>
      </c>
      <c r="G802" s="180" t="s">
        <v>2097</v>
      </c>
      <c r="H802" s="181">
        <v>22456</v>
      </c>
      <c r="I802" s="182">
        <f t="shared" ca="1" si="118"/>
        <v>61</v>
      </c>
      <c r="J80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02" s="175" t="s">
        <v>18</v>
      </c>
      <c r="L802" s="187" t="s">
        <v>39</v>
      </c>
      <c r="M802" s="183"/>
      <c r="N802" s="179"/>
    </row>
    <row r="803" spans="1:14">
      <c r="A803" s="255">
        <v>4</v>
      </c>
      <c r="B803" s="183" t="s">
        <v>2094</v>
      </c>
      <c r="C803" s="186" t="s">
        <v>2098</v>
      </c>
      <c r="D803" s="298" t="str">
        <f>IF(Table2[[#This Row],[NO. KK]]=B802,"ANGGOTA KELUARGA","KEPALA KELUARGA")</f>
        <v>ANGGOTA KELUARGA</v>
      </c>
      <c r="E803" s="184" t="s">
        <v>2099</v>
      </c>
      <c r="F803" s="175" t="s">
        <v>23</v>
      </c>
      <c r="G803" s="180" t="s">
        <v>30</v>
      </c>
      <c r="H803" s="181">
        <v>22715</v>
      </c>
      <c r="I803" s="182">
        <f t="shared" ca="1" si="118"/>
        <v>60</v>
      </c>
      <c r="J80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03" s="175" t="s">
        <v>18</v>
      </c>
      <c r="L803" s="191" t="s">
        <v>2100</v>
      </c>
      <c r="M803" s="183"/>
      <c r="N803" s="179"/>
    </row>
    <row r="804" spans="1:14">
      <c r="A804" s="255">
        <v>4</v>
      </c>
      <c r="B804" s="183" t="s">
        <v>2094</v>
      </c>
      <c r="C804" s="186" t="s">
        <v>2101</v>
      </c>
      <c r="D804" s="298" t="str">
        <f>IF(Table2[[#This Row],[NO. KK]]=B803,"ANGGOTA KELUARGA","KEPALA KELUARGA")</f>
        <v>ANGGOTA KELUARGA</v>
      </c>
      <c r="E804" s="184" t="s">
        <v>2102</v>
      </c>
      <c r="F804" s="175" t="s">
        <v>23</v>
      </c>
      <c r="G804" s="180" t="s">
        <v>98</v>
      </c>
      <c r="H804" s="181">
        <v>33221</v>
      </c>
      <c r="I804" s="182">
        <f t="shared" ca="1" si="118"/>
        <v>32</v>
      </c>
      <c r="J80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04" s="175" t="s">
        <v>38</v>
      </c>
      <c r="L804" s="175" t="s">
        <v>66</v>
      </c>
      <c r="M804" s="183"/>
      <c r="N804" s="179"/>
    </row>
    <row r="805" spans="1:14">
      <c r="A805" s="255">
        <v>4</v>
      </c>
      <c r="B805" s="183" t="s">
        <v>2094</v>
      </c>
      <c r="C805" s="186" t="s">
        <v>2103</v>
      </c>
      <c r="D805" s="298" t="str">
        <f>IF(Table2[[#This Row],[NO. KK]]=B804,"ANGGOTA KELUARGA","KEPALA KELUARGA")</f>
        <v>ANGGOTA KELUARGA</v>
      </c>
      <c r="E805" s="184" t="s">
        <v>2104</v>
      </c>
      <c r="F805" s="175" t="s">
        <v>23</v>
      </c>
      <c r="G805" s="180" t="s">
        <v>98</v>
      </c>
      <c r="H805" s="181">
        <v>33592</v>
      </c>
      <c r="I805" s="182">
        <f t="shared" ca="1" si="118"/>
        <v>31</v>
      </c>
      <c r="J80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05" s="175" t="s">
        <v>25</v>
      </c>
      <c r="L805" s="175" t="s">
        <v>39</v>
      </c>
      <c r="M805" s="183"/>
      <c r="N805" s="179"/>
    </row>
    <row r="806" spans="1:14">
      <c r="A806" s="255">
        <v>4</v>
      </c>
      <c r="B806" s="183" t="s">
        <v>2094</v>
      </c>
      <c r="C806" s="186" t="s">
        <v>2105</v>
      </c>
      <c r="D806" s="298" t="str">
        <f>IF(Table2[[#This Row],[NO. KK]]=B805,"ANGGOTA KELUARGA","KEPALA KELUARGA")</f>
        <v>ANGGOTA KELUARGA</v>
      </c>
      <c r="E806" s="184" t="s">
        <v>2106</v>
      </c>
      <c r="F806" s="175" t="s">
        <v>16</v>
      </c>
      <c r="G806" s="180" t="s">
        <v>98</v>
      </c>
      <c r="H806" s="181">
        <v>34308</v>
      </c>
      <c r="I806" s="182">
        <f t="shared" ca="1" si="118"/>
        <v>29</v>
      </c>
      <c r="J80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06" s="175" t="s">
        <v>25</v>
      </c>
      <c r="L806" s="175" t="s">
        <v>66</v>
      </c>
      <c r="M806" s="183"/>
      <c r="N806" s="179"/>
    </row>
    <row r="807" spans="1:14">
      <c r="A807" s="255">
        <v>4</v>
      </c>
      <c r="B807" s="183" t="s">
        <v>2094</v>
      </c>
      <c r="C807" s="186" t="s">
        <v>2107</v>
      </c>
      <c r="D807" s="298" t="str">
        <f>IF(Table2[[#This Row],[NO. KK]]=B806,"ANGGOTA KELUARGA","KEPALA KELUARGA")</f>
        <v>ANGGOTA KELUARGA</v>
      </c>
      <c r="E807" s="184" t="s">
        <v>2108</v>
      </c>
      <c r="F807" s="175" t="s">
        <v>23</v>
      </c>
      <c r="G807" s="180" t="s">
        <v>98</v>
      </c>
      <c r="H807" s="181">
        <v>36142</v>
      </c>
      <c r="I807" s="182">
        <f t="shared" ca="1" si="118"/>
        <v>24</v>
      </c>
      <c r="J80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07" s="175" t="s">
        <v>18</v>
      </c>
      <c r="L807" s="188" t="s">
        <v>69</v>
      </c>
      <c r="M807" s="183"/>
      <c r="N807" s="179"/>
    </row>
    <row r="808" spans="1:14">
      <c r="A808" s="255">
        <v>4</v>
      </c>
      <c r="B808" s="185" t="s">
        <v>2109</v>
      </c>
      <c r="C808" s="186" t="s">
        <v>2110</v>
      </c>
      <c r="D808" s="298" t="str">
        <f>IF(Table2[[#This Row],[NO. KK]]=B807,"ANGGOTA KELUARGA","KEPALA KELUARGA")</f>
        <v>KEPALA KELUARGA</v>
      </c>
      <c r="E808" s="178" t="s">
        <v>2111</v>
      </c>
      <c r="F808" s="175" t="s">
        <v>16</v>
      </c>
      <c r="G808" s="180" t="s">
        <v>30</v>
      </c>
      <c r="H808" s="181">
        <v>16600</v>
      </c>
      <c r="I808" s="182">
        <f t="shared" ca="1" si="118"/>
        <v>77</v>
      </c>
      <c r="J80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808" s="175" t="s">
        <v>31</v>
      </c>
      <c r="L808" s="182" t="s">
        <v>32</v>
      </c>
      <c r="M808" s="183"/>
      <c r="N808" s="179"/>
    </row>
    <row r="809" spans="1:14">
      <c r="A809" s="255">
        <v>4</v>
      </c>
      <c r="B809" s="183" t="s">
        <v>2109</v>
      </c>
      <c r="C809" s="186" t="s">
        <v>2112</v>
      </c>
      <c r="D809" s="298" t="str">
        <f>IF(Table2[[#This Row],[NO. KK]]=B808,"ANGGOTA KELUARGA","KEPALA KELUARGA")</f>
        <v>ANGGOTA KELUARGA</v>
      </c>
      <c r="E809" s="184" t="s">
        <v>2113</v>
      </c>
      <c r="F809" s="175" t="s">
        <v>16</v>
      </c>
      <c r="G809" s="180" t="s">
        <v>30</v>
      </c>
      <c r="H809" s="181">
        <v>27087</v>
      </c>
      <c r="I809" s="182">
        <f t="shared" ca="1" si="118"/>
        <v>48</v>
      </c>
      <c r="J80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09" s="175" t="s">
        <v>563</v>
      </c>
      <c r="L809" s="189" t="s">
        <v>1077</v>
      </c>
      <c r="M809" s="183"/>
      <c r="N809" s="179"/>
    </row>
    <row r="810" spans="1:14">
      <c r="A810" s="255">
        <v>4</v>
      </c>
      <c r="B810" s="183" t="s">
        <v>2109</v>
      </c>
      <c r="C810" s="186" t="s">
        <v>2114</v>
      </c>
      <c r="D810" s="298" t="str">
        <f>IF(Table2[[#This Row],[NO. KK]]=B809,"ANGGOTA KELUARGA","KEPALA KELUARGA")</f>
        <v>ANGGOTA KELUARGA</v>
      </c>
      <c r="E810" s="184" t="s">
        <v>2115</v>
      </c>
      <c r="F810" s="175" t="s">
        <v>23</v>
      </c>
      <c r="G810" s="180" t="s">
        <v>30</v>
      </c>
      <c r="H810" s="181">
        <v>29009</v>
      </c>
      <c r="I810" s="182">
        <f t="shared" ca="1" si="118"/>
        <v>43</v>
      </c>
      <c r="J81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10" s="175" t="s">
        <v>18</v>
      </c>
      <c r="L810" s="182" t="s">
        <v>32</v>
      </c>
      <c r="M810" s="183"/>
      <c r="N810" s="179"/>
    </row>
    <row r="811" spans="1:14">
      <c r="A811" s="255">
        <v>4</v>
      </c>
      <c r="B811" s="185" t="s">
        <v>2116</v>
      </c>
      <c r="C811" s="186" t="s">
        <v>2117</v>
      </c>
      <c r="D811" s="298" t="str">
        <f>IF(Table2[[#This Row],[NO. KK]]=B810,"ANGGOTA KELUARGA","KEPALA KELUARGA")</f>
        <v>KEPALA KELUARGA</v>
      </c>
      <c r="E811" s="178" t="s">
        <v>2118</v>
      </c>
      <c r="F811" s="175" t="s">
        <v>16</v>
      </c>
      <c r="G811" s="180" t="s">
        <v>30</v>
      </c>
      <c r="H811" s="181">
        <v>18605</v>
      </c>
      <c r="I811" s="182">
        <f t="shared" ca="1" si="118"/>
        <v>72</v>
      </c>
      <c r="J81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811" s="175" t="s">
        <v>72</v>
      </c>
      <c r="L811" s="182" t="s">
        <v>32</v>
      </c>
      <c r="M811" s="183"/>
      <c r="N811" s="179"/>
    </row>
    <row r="812" spans="1:14">
      <c r="A812" s="255">
        <v>4</v>
      </c>
      <c r="B812" s="183" t="s">
        <v>2116</v>
      </c>
      <c r="C812" s="186" t="s">
        <v>2119</v>
      </c>
      <c r="D812" s="298" t="str">
        <f>IF(Table2[[#This Row],[NO. KK]]=B811,"ANGGOTA KELUARGA","KEPALA KELUARGA")</f>
        <v>ANGGOTA KELUARGA</v>
      </c>
      <c r="E812" s="184" t="s">
        <v>2120</v>
      </c>
      <c r="F812" s="175" t="s">
        <v>23</v>
      </c>
      <c r="G812" s="180" t="s">
        <v>786</v>
      </c>
      <c r="H812" s="181">
        <v>19495</v>
      </c>
      <c r="I812" s="182">
        <f t="shared" ca="1" si="118"/>
        <v>69</v>
      </c>
      <c r="J81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812" s="175" t="s">
        <v>72</v>
      </c>
      <c r="L812" s="182" t="s">
        <v>32</v>
      </c>
      <c r="M812" s="183"/>
      <c r="N812" s="179"/>
    </row>
    <row r="813" spans="1:14">
      <c r="A813" s="255">
        <v>4</v>
      </c>
      <c r="B813" s="185" t="s">
        <v>2121</v>
      </c>
      <c r="C813" s="186" t="s">
        <v>2122</v>
      </c>
      <c r="D813" s="298" t="str">
        <f>IF(Table2[[#This Row],[NO. KK]]=B812,"ANGGOTA KELUARGA","KEPALA KELUARGA")</f>
        <v>KEPALA KELUARGA</v>
      </c>
      <c r="E813" s="192" t="s">
        <v>2123</v>
      </c>
      <c r="F813" s="175" t="s">
        <v>23</v>
      </c>
      <c r="G813" s="180" t="s">
        <v>1916</v>
      </c>
      <c r="H813" s="181">
        <v>23910</v>
      </c>
      <c r="I813" s="182">
        <f t="shared" ca="1" si="118"/>
        <v>57</v>
      </c>
      <c r="J81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813" s="175" t="s">
        <v>31</v>
      </c>
      <c r="L813" s="182" t="s">
        <v>32</v>
      </c>
      <c r="M813" s="183"/>
      <c r="N813" s="179"/>
    </row>
    <row r="814" spans="1:14">
      <c r="A814" s="255">
        <v>4</v>
      </c>
      <c r="B814" s="183" t="s">
        <v>2121</v>
      </c>
      <c r="C814" s="186" t="s">
        <v>2124</v>
      </c>
      <c r="D814" s="298" t="str">
        <f>IF(Table2[[#This Row],[NO. KK]]=B813,"ANGGOTA KELUARGA","KEPALA KELUARGA")</f>
        <v>ANGGOTA KELUARGA</v>
      </c>
      <c r="E814" s="184" t="s">
        <v>2125</v>
      </c>
      <c r="F814" s="175" t="s">
        <v>23</v>
      </c>
      <c r="G814" s="180" t="s">
        <v>30</v>
      </c>
      <c r="H814" s="181">
        <v>37414</v>
      </c>
      <c r="I814" s="182">
        <f t="shared" ca="1" si="118"/>
        <v>20</v>
      </c>
      <c r="J81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14" s="175" t="s">
        <v>31</v>
      </c>
      <c r="L814" s="189" t="s">
        <v>66</v>
      </c>
      <c r="M814" s="183"/>
      <c r="N814" s="179"/>
    </row>
    <row r="815" spans="1:14">
      <c r="A815" s="255">
        <v>4</v>
      </c>
      <c r="B815" s="183" t="s">
        <v>2121</v>
      </c>
      <c r="C815" s="186" t="s">
        <v>2126</v>
      </c>
      <c r="D815" s="298" t="str">
        <f>IF(Table2[[#This Row],[NO. KK]]=B814,"ANGGOTA KELUARGA","KEPALA KELUARGA")</f>
        <v>ANGGOTA KELUARGA</v>
      </c>
      <c r="E815" s="184" t="s">
        <v>2127</v>
      </c>
      <c r="F815" s="175" t="s">
        <v>23</v>
      </c>
      <c r="G815" s="180" t="s">
        <v>30</v>
      </c>
      <c r="H815" s="181">
        <v>38153</v>
      </c>
      <c r="I815" s="182">
        <f t="shared" ca="1" si="118"/>
        <v>18</v>
      </c>
      <c r="J81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15" s="175" t="s">
        <v>31</v>
      </c>
      <c r="L815" s="188" t="s">
        <v>69</v>
      </c>
      <c r="M815" s="183"/>
      <c r="N815" s="179"/>
    </row>
    <row r="816" spans="1:14">
      <c r="A816" s="255">
        <v>4</v>
      </c>
      <c r="B816" s="185" t="s">
        <v>2128</v>
      </c>
      <c r="C816" s="186" t="s">
        <v>2129</v>
      </c>
      <c r="D816" s="298" t="str">
        <f>IF(Table2[[#This Row],[NO. KK]]=B815,"ANGGOTA KELUARGA","KEPALA KELUARGA")</f>
        <v>KEPALA KELUARGA</v>
      </c>
      <c r="E816" s="178" t="s">
        <v>2130</v>
      </c>
      <c r="F816" s="175" t="s">
        <v>16</v>
      </c>
      <c r="G816" s="180" t="s">
        <v>2131</v>
      </c>
      <c r="H816" s="181">
        <v>22379</v>
      </c>
      <c r="I816" s="182">
        <f t="shared" ca="1" si="118"/>
        <v>61</v>
      </c>
      <c r="J81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16" s="175" t="s">
        <v>18</v>
      </c>
      <c r="L816" s="187" t="s">
        <v>39</v>
      </c>
      <c r="M816" s="183"/>
      <c r="N816" s="179"/>
    </row>
    <row r="817" spans="1:14">
      <c r="A817" s="255">
        <v>4</v>
      </c>
      <c r="B817" s="183" t="s">
        <v>2128</v>
      </c>
      <c r="C817" s="186" t="s">
        <v>2132</v>
      </c>
      <c r="D817" s="298" t="str">
        <f>IF(Table2[[#This Row],[NO. KK]]=B816,"ANGGOTA KELUARGA","KEPALA KELUARGA")</f>
        <v>ANGGOTA KELUARGA</v>
      </c>
      <c r="E817" s="184" t="s">
        <v>2133</v>
      </c>
      <c r="F817" s="175" t="s">
        <v>23</v>
      </c>
      <c r="G817" s="180" t="s">
        <v>30</v>
      </c>
      <c r="H817" s="181">
        <v>23291</v>
      </c>
      <c r="I817" s="182">
        <f t="shared" ca="1" si="118"/>
        <v>59</v>
      </c>
      <c r="J81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817" s="175" t="s">
        <v>18</v>
      </c>
      <c r="L817" s="175" t="s">
        <v>39</v>
      </c>
      <c r="M817" s="183"/>
      <c r="N817" s="179"/>
    </row>
    <row r="818" spans="1:14">
      <c r="A818" s="255">
        <v>4</v>
      </c>
      <c r="B818" s="183" t="s">
        <v>2128</v>
      </c>
      <c r="C818" s="186" t="s">
        <v>2134</v>
      </c>
      <c r="D818" s="298" t="str">
        <f>IF(Table2[[#This Row],[NO. KK]]=B817,"ANGGOTA KELUARGA","KEPALA KELUARGA")</f>
        <v>ANGGOTA KELUARGA</v>
      </c>
      <c r="E818" s="184" t="s">
        <v>2135</v>
      </c>
      <c r="F818" s="175" t="s">
        <v>23</v>
      </c>
      <c r="G818" s="180" t="s">
        <v>98</v>
      </c>
      <c r="H818" s="181">
        <v>33499</v>
      </c>
      <c r="I818" s="182">
        <f t="shared" ca="1" si="118"/>
        <v>31</v>
      </c>
      <c r="J81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18" s="175" t="s">
        <v>18</v>
      </c>
      <c r="L818" s="175" t="s">
        <v>39</v>
      </c>
      <c r="M818" s="183"/>
      <c r="N818" s="179"/>
    </row>
    <row r="819" spans="1:14">
      <c r="A819" s="255">
        <v>4</v>
      </c>
      <c r="B819" s="183" t="s">
        <v>2128</v>
      </c>
      <c r="C819" s="186" t="s">
        <v>2136</v>
      </c>
      <c r="D819" s="298" t="str">
        <f>IF(Table2[[#This Row],[NO. KK]]=B818,"ANGGOTA KELUARGA","KEPALA KELUARGA")</f>
        <v>ANGGOTA KELUARGA</v>
      </c>
      <c r="E819" s="184" t="s">
        <v>2137</v>
      </c>
      <c r="F819" s="175" t="s">
        <v>16</v>
      </c>
      <c r="G819" s="180" t="s">
        <v>98</v>
      </c>
      <c r="H819" s="181">
        <v>34163</v>
      </c>
      <c r="I819" s="182">
        <f t="shared" ca="1" si="118"/>
        <v>29</v>
      </c>
      <c r="J81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19" s="175" t="s">
        <v>18</v>
      </c>
      <c r="L819" s="175" t="s">
        <v>66</v>
      </c>
      <c r="M819" s="183"/>
      <c r="N819" s="179"/>
    </row>
    <row r="820" spans="1:14">
      <c r="A820" s="255">
        <v>4</v>
      </c>
      <c r="B820" s="183" t="s">
        <v>2128</v>
      </c>
      <c r="C820" s="186" t="s">
        <v>2138</v>
      </c>
      <c r="D820" s="298" t="str">
        <f>IF(Table2[[#This Row],[NO. KK]]=B819,"ANGGOTA KELUARGA","KEPALA KELUARGA")</f>
        <v>ANGGOTA KELUARGA</v>
      </c>
      <c r="E820" s="184" t="s">
        <v>2139</v>
      </c>
      <c r="F820" s="175" t="s">
        <v>23</v>
      </c>
      <c r="G820" s="180" t="s">
        <v>98</v>
      </c>
      <c r="H820" s="181">
        <v>35445</v>
      </c>
      <c r="I820" s="182">
        <f t="shared" ca="1" si="118"/>
        <v>25</v>
      </c>
      <c r="J82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20" s="175" t="s">
        <v>38</v>
      </c>
      <c r="L820" s="188" t="s">
        <v>69</v>
      </c>
      <c r="M820" s="183"/>
      <c r="N820" s="179"/>
    </row>
    <row r="821" spans="1:14">
      <c r="A821" s="255">
        <v>4</v>
      </c>
      <c r="B821" s="185" t="s">
        <v>2140</v>
      </c>
      <c r="C821" s="186" t="s">
        <v>2141</v>
      </c>
      <c r="D821" s="298" t="str">
        <f>IF(Table2[[#This Row],[NO. KK]]=B820,"ANGGOTA KELUARGA","KEPALA KELUARGA")</f>
        <v>KEPALA KELUARGA</v>
      </c>
      <c r="E821" s="178" t="s">
        <v>2142</v>
      </c>
      <c r="F821" s="175" t="s">
        <v>23</v>
      </c>
      <c r="G821" s="180" t="s">
        <v>2037</v>
      </c>
      <c r="H821" s="181">
        <v>18957</v>
      </c>
      <c r="I821" s="182">
        <f t="shared" ca="1" si="118"/>
        <v>71</v>
      </c>
      <c r="J82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70 - 74</v>
      </c>
      <c r="K821" s="175" t="s">
        <v>18</v>
      </c>
      <c r="L821" s="182" t="s">
        <v>148</v>
      </c>
      <c r="M821" s="183"/>
      <c r="N821" s="179"/>
    </row>
    <row r="822" spans="1:14">
      <c r="A822" s="255">
        <v>4</v>
      </c>
      <c r="B822" s="183" t="s">
        <v>2140</v>
      </c>
      <c r="C822" s="186" t="s">
        <v>2143</v>
      </c>
      <c r="D822" s="298" t="str">
        <f>IF(Table2[[#This Row],[NO. KK]]=B821,"ANGGOTA KELUARGA","KEPALA KELUARGA")</f>
        <v>ANGGOTA KELUARGA</v>
      </c>
      <c r="E822" s="184" t="s">
        <v>2144</v>
      </c>
      <c r="F822" s="175" t="s">
        <v>16</v>
      </c>
      <c r="G822" s="180" t="s">
        <v>98</v>
      </c>
      <c r="H822" s="181">
        <v>31969</v>
      </c>
      <c r="I822" s="182">
        <f t="shared" ca="1" si="118"/>
        <v>35</v>
      </c>
      <c r="J82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822" s="175" t="s">
        <v>25</v>
      </c>
      <c r="L822" s="175" t="s">
        <v>66</v>
      </c>
      <c r="M822" s="183"/>
      <c r="N822" s="179"/>
    </row>
    <row r="823" spans="1:14">
      <c r="A823" s="255">
        <v>4</v>
      </c>
      <c r="B823" s="183" t="s">
        <v>2140</v>
      </c>
      <c r="C823" s="186" t="s">
        <v>2145</v>
      </c>
      <c r="D823" s="298" t="str">
        <f>IF(Table2[[#This Row],[NO. KK]]=B822,"ANGGOTA KELUARGA","KEPALA KELUARGA")</f>
        <v>ANGGOTA KELUARGA</v>
      </c>
      <c r="E823" s="184" t="s">
        <v>2146</v>
      </c>
      <c r="F823" s="175" t="s">
        <v>16</v>
      </c>
      <c r="G823" s="180" t="s">
        <v>98</v>
      </c>
      <c r="H823" s="181">
        <v>33013</v>
      </c>
      <c r="I823" s="182">
        <f t="shared" ca="1" si="118"/>
        <v>32</v>
      </c>
      <c r="J82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23" s="175" t="s">
        <v>25</v>
      </c>
      <c r="L823" s="175" t="s">
        <v>417</v>
      </c>
      <c r="M823" s="183"/>
      <c r="N823" s="179"/>
    </row>
    <row r="824" spans="1:14">
      <c r="A824" s="255">
        <v>4</v>
      </c>
      <c r="B824" s="185" t="s">
        <v>2147</v>
      </c>
      <c r="C824" s="186" t="s">
        <v>2148</v>
      </c>
      <c r="D824" s="298" t="str">
        <f>IF(Table2[[#This Row],[NO. KK]]=B823,"ANGGOTA KELUARGA","KEPALA KELUARGA")</f>
        <v>KEPALA KELUARGA</v>
      </c>
      <c r="E824" s="178" t="s">
        <v>2149</v>
      </c>
      <c r="F824" s="175" t="s">
        <v>16</v>
      </c>
      <c r="G824" s="180" t="s">
        <v>98</v>
      </c>
      <c r="H824" s="181">
        <v>30020</v>
      </c>
      <c r="I824" s="182">
        <f t="shared" ca="1" si="118"/>
        <v>40</v>
      </c>
      <c r="J82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24" s="175" t="s">
        <v>18</v>
      </c>
      <c r="L824" s="190" t="s">
        <v>247</v>
      </c>
      <c r="M824" s="183"/>
      <c r="N824" s="179"/>
    </row>
    <row r="825" spans="1:14">
      <c r="A825" s="255">
        <v>4</v>
      </c>
      <c r="B825" s="183" t="s">
        <v>2147</v>
      </c>
      <c r="C825" s="186" t="s">
        <v>2150</v>
      </c>
      <c r="D825" s="298" t="str">
        <f>IF(Table2[[#This Row],[NO. KK]]=B824,"ANGGOTA KELUARGA","KEPALA KELUARGA")</f>
        <v>ANGGOTA KELUARGA</v>
      </c>
      <c r="E825" s="184" t="s">
        <v>2151</v>
      </c>
      <c r="F825" s="175" t="s">
        <v>23</v>
      </c>
      <c r="G825" s="180" t="s">
        <v>98</v>
      </c>
      <c r="H825" s="181">
        <v>29869</v>
      </c>
      <c r="I825" s="182">
        <f t="shared" ca="1" si="118"/>
        <v>41</v>
      </c>
      <c r="J82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25" s="175" t="s">
        <v>25</v>
      </c>
      <c r="L825" s="190" t="s">
        <v>247</v>
      </c>
      <c r="M825" s="183"/>
      <c r="N825" s="179"/>
    </row>
    <row r="826" spans="1:14">
      <c r="A826" s="255">
        <v>4</v>
      </c>
      <c r="B826" s="183" t="s">
        <v>2147</v>
      </c>
      <c r="C826" s="186" t="s">
        <v>2152</v>
      </c>
      <c r="D826" s="298" t="str">
        <f>IF(Table2[[#This Row],[NO. KK]]=B825,"ANGGOTA KELUARGA","KEPALA KELUARGA")</f>
        <v>ANGGOTA KELUARGA</v>
      </c>
      <c r="E826" s="184" t="s">
        <v>2153</v>
      </c>
      <c r="F826" s="175" t="s">
        <v>23</v>
      </c>
      <c r="G826" s="180" t="s">
        <v>98</v>
      </c>
      <c r="H826" s="181">
        <v>41167</v>
      </c>
      <c r="I826" s="182">
        <f t="shared" ca="1" si="118"/>
        <v>10</v>
      </c>
      <c r="J82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826" s="175" t="s">
        <v>47</v>
      </c>
      <c r="L826" s="188" t="s">
        <v>69</v>
      </c>
      <c r="M826" s="183"/>
      <c r="N826" s="179"/>
    </row>
    <row r="827" spans="1:14">
      <c r="A827" s="255">
        <v>4</v>
      </c>
      <c r="B827" s="183" t="s">
        <v>2147</v>
      </c>
      <c r="C827" s="186" t="s">
        <v>2154</v>
      </c>
      <c r="D827" s="298" t="str">
        <f>IF(Table2[[#This Row],[NO. KK]]=B826,"ANGGOTA KELUARGA","KEPALA KELUARGA")</f>
        <v>ANGGOTA KELUARGA</v>
      </c>
      <c r="E827" s="184" t="s">
        <v>2155</v>
      </c>
      <c r="F827" s="175" t="s">
        <v>23</v>
      </c>
      <c r="G827" s="180" t="s">
        <v>98</v>
      </c>
      <c r="H827" s="181">
        <v>42513</v>
      </c>
      <c r="I827" s="182">
        <f t="shared" ca="1" si="118"/>
        <v>6</v>
      </c>
      <c r="J82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27" s="175" t="s">
        <v>55</v>
      </c>
      <c r="L827" s="189" t="s">
        <v>48</v>
      </c>
      <c r="M827" s="183"/>
      <c r="N827" s="179"/>
    </row>
    <row r="828" spans="1:14">
      <c r="A828" s="255">
        <v>4</v>
      </c>
      <c r="B828" s="183" t="s">
        <v>2147</v>
      </c>
      <c r="C828" s="186" t="s">
        <v>2156</v>
      </c>
      <c r="D828" s="298" t="str">
        <f>IF(Table2[[#This Row],[NO. KK]]=B827,"ANGGOTA KELUARGA","KEPALA KELUARGA")</f>
        <v>ANGGOTA KELUARGA</v>
      </c>
      <c r="E828" s="184" t="s">
        <v>2157</v>
      </c>
      <c r="F828" s="175" t="s">
        <v>16</v>
      </c>
      <c r="G828" s="180" t="s">
        <v>98</v>
      </c>
      <c r="H828" s="181">
        <v>43515</v>
      </c>
      <c r="I828" s="182">
        <f t="shared" ca="1" si="118"/>
        <v>3</v>
      </c>
      <c r="J82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828" s="175" t="s">
        <v>55</v>
      </c>
      <c r="L828" s="189" t="s">
        <v>48</v>
      </c>
      <c r="M828" s="183"/>
      <c r="N828" s="179"/>
    </row>
    <row r="829" spans="1:14">
      <c r="A829" s="255">
        <v>4</v>
      </c>
      <c r="B829" s="185" t="s">
        <v>2158</v>
      </c>
      <c r="C829" s="186" t="s">
        <v>2159</v>
      </c>
      <c r="D829" s="298" t="str">
        <f>IF(Table2[[#This Row],[NO. KK]]=B828,"ANGGOTA KELUARGA","KEPALA KELUARGA")</f>
        <v>KEPALA KELUARGA</v>
      </c>
      <c r="E829" s="178" t="s">
        <v>2160</v>
      </c>
      <c r="F829" s="175" t="s">
        <v>16</v>
      </c>
      <c r="G829" s="180" t="s">
        <v>2161</v>
      </c>
      <c r="H829" s="181">
        <v>24331</v>
      </c>
      <c r="I829" s="182">
        <f t="shared" ca="1" si="118"/>
        <v>56</v>
      </c>
      <c r="J82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829" s="175" t="s">
        <v>18</v>
      </c>
      <c r="L829" s="175" t="s">
        <v>417</v>
      </c>
      <c r="M829" s="183"/>
      <c r="N829" s="179"/>
    </row>
    <row r="830" spans="1:14">
      <c r="A830" s="255">
        <v>4</v>
      </c>
      <c r="B830" s="183" t="s">
        <v>2158</v>
      </c>
      <c r="C830" s="186" t="s">
        <v>2162</v>
      </c>
      <c r="D830" s="298" t="str">
        <f>IF(Table2[[#This Row],[NO. KK]]=B829,"ANGGOTA KELUARGA","KEPALA KELUARGA")</f>
        <v>ANGGOTA KELUARGA</v>
      </c>
      <c r="E830" s="184" t="s">
        <v>2163</v>
      </c>
      <c r="F830" s="175" t="s">
        <v>23</v>
      </c>
      <c r="G830" s="180" t="s">
        <v>2164</v>
      </c>
      <c r="H830" s="181">
        <v>25906</v>
      </c>
      <c r="I830" s="182">
        <f t="shared" ca="1" si="118"/>
        <v>52</v>
      </c>
      <c r="J83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830" s="175" t="s">
        <v>18</v>
      </c>
      <c r="L830" s="182" t="s">
        <v>32</v>
      </c>
      <c r="M830" s="183"/>
      <c r="N830" s="179"/>
    </row>
    <row r="831" spans="1:14">
      <c r="A831" s="255">
        <v>4</v>
      </c>
      <c r="B831" s="183" t="s">
        <v>2158</v>
      </c>
      <c r="C831" s="186" t="s">
        <v>2165</v>
      </c>
      <c r="D831" s="298" t="str">
        <f>IF(Table2[[#This Row],[NO. KK]]=B830,"ANGGOTA KELUARGA","KEPALA KELUARGA")</f>
        <v>ANGGOTA KELUARGA</v>
      </c>
      <c r="E831" s="184" t="s">
        <v>2166</v>
      </c>
      <c r="F831" s="175" t="s">
        <v>16</v>
      </c>
      <c r="G831" s="180" t="s">
        <v>2167</v>
      </c>
      <c r="H831" s="181">
        <v>36132</v>
      </c>
      <c r="I831" s="182">
        <f t="shared" ca="1" si="118"/>
        <v>24</v>
      </c>
      <c r="J83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31" s="175" t="s">
        <v>18</v>
      </c>
      <c r="L831" s="188" t="s">
        <v>69</v>
      </c>
      <c r="M831" s="183"/>
      <c r="N831" s="179"/>
    </row>
    <row r="832" spans="1:14">
      <c r="A832" s="255">
        <v>4</v>
      </c>
      <c r="B832" s="183" t="s">
        <v>2158</v>
      </c>
      <c r="C832" s="186" t="s">
        <v>2168</v>
      </c>
      <c r="D832" s="298" t="str">
        <f>IF(Table2[[#This Row],[NO. KK]]=B831,"ANGGOTA KELUARGA","KEPALA KELUARGA")</f>
        <v>ANGGOTA KELUARGA</v>
      </c>
      <c r="E832" s="184" t="s">
        <v>2169</v>
      </c>
      <c r="F832" s="175" t="s">
        <v>23</v>
      </c>
      <c r="G832" s="180" t="s">
        <v>2167</v>
      </c>
      <c r="H832" s="181">
        <v>37706</v>
      </c>
      <c r="I832" s="182">
        <f t="shared" ca="1" si="118"/>
        <v>19</v>
      </c>
      <c r="J83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32" s="175" t="s">
        <v>18</v>
      </c>
      <c r="L832" s="188" t="s">
        <v>69</v>
      </c>
      <c r="M832" s="183"/>
      <c r="N832" s="179"/>
    </row>
    <row r="833" spans="1:14">
      <c r="A833" s="255">
        <v>4</v>
      </c>
      <c r="B833" s="185" t="s">
        <v>2170</v>
      </c>
      <c r="C833" s="186" t="s">
        <v>2171</v>
      </c>
      <c r="D833" s="298" t="str">
        <f>IF(Table2[[#This Row],[NO. KK]]=B832,"ANGGOTA KELUARGA","KEPALA KELUARGA")</f>
        <v>KEPALA KELUARGA</v>
      </c>
      <c r="E833" s="178" t="s">
        <v>2172</v>
      </c>
      <c r="F833" s="175" t="s">
        <v>16</v>
      </c>
      <c r="G833" s="180" t="s">
        <v>98</v>
      </c>
      <c r="H833" s="181">
        <v>22442</v>
      </c>
      <c r="I833" s="182">
        <f t="shared" ca="1" si="118"/>
        <v>61</v>
      </c>
      <c r="J83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33" s="175" t="s">
        <v>25</v>
      </c>
      <c r="L833" s="187" t="s">
        <v>2173</v>
      </c>
      <c r="M833" s="183"/>
      <c r="N833" s="179"/>
    </row>
    <row r="834" spans="1:14">
      <c r="A834" s="255">
        <v>4</v>
      </c>
      <c r="B834" s="183" t="s">
        <v>2170</v>
      </c>
      <c r="C834" s="186" t="s">
        <v>2174</v>
      </c>
      <c r="D834" s="298" t="str">
        <f>IF(Table2[[#This Row],[NO. KK]]=B833,"ANGGOTA KELUARGA","KEPALA KELUARGA")</f>
        <v>ANGGOTA KELUARGA</v>
      </c>
      <c r="E834" s="184" t="s">
        <v>2175</v>
      </c>
      <c r="F834" s="175" t="s">
        <v>23</v>
      </c>
      <c r="G834" s="180" t="s">
        <v>2176</v>
      </c>
      <c r="H834" s="181">
        <v>26659</v>
      </c>
      <c r="I834" s="182">
        <f t="shared" ref="I834:I897" ca="1" si="119">ROUNDDOWN(YEARFRAC(H834,TODAY(),1),0)</f>
        <v>49</v>
      </c>
      <c r="J83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34" s="175" t="s">
        <v>18</v>
      </c>
      <c r="L834" s="175" t="s">
        <v>39</v>
      </c>
      <c r="M834" s="183"/>
      <c r="N834" s="179"/>
    </row>
    <row r="835" spans="1:14">
      <c r="A835" s="255">
        <v>4</v>
      </c>
      <c r="B835" s="183" t="s">
        <v>2170</v>
      </c>
      <c r="C835" s="186" t="s">
        <v>2177</v>
      </c>
      <c r="D835" s="298" t="str">
        <f>IF(Table2[[#This Row],[NO. KK]]=B834,"ANGGOTA KELUARGA","KEPALA KELUARGA")</f>
        <v>ANGGOTA KELUARGA</v>
      </c>
      <c r="E835" s="184" t="s">
        <v>2178</v>
      </c>
      <c r="F835" s="175" t="s">
        <v>16</v>
      </c>
      <c r="G835" s="180" t="s">
        <v>2176</v>
      </c>
      <c r="H835" s="181">
        <v>34981</v>
      </c>
      <c r="I835" s="182">
        <f t="shared" ca="1" si="119"/>
        <v>27</v>
      </c>
      <c r="J83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35" s="175" t="s">
        <v>18</v>
      </c>
      <c r="L835" s="175" t="s">
        <v>66</v>
      </c>
      <c r="M835" s="183"/>
      <c r="N835" s="179"/>
    </row>
    <row r="836" spans="1:14">
      <c r="A836" s="255">
        <v>4</v>
      </c>
      <c r="B836" s="183" t="s">
        <v>2170</v>
      </c>
      <c r="C836" s="186" t="s">
        <v>2179</v>
      </c>
      <c r="D836" s="298" t="str">
        <f>IF(Table2[[#This Row],[NO. KK]]=B835,"ANGGOTA KELUARGA","KEPALA KELUARGA")</f>
        <v>ANGGOTA KELUARGA</v>
      </c>
      <c r="E836" s="184" t="s">
        <v>2180</v>
      </c>
      <c r="F836" s="175" t="s">
        <v>23</v>
      </c>
      <c r="G836" s="180" t="s">
        <v>2176</v>
      </c>
      <c r="H836" s="181">
        <v>36322</v>
      </c>
      <c r="I836" s="182">
        <f t="shared" ca="1" si="119"/>
        <v>23</v>
      </c>
      <c r="J83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36" s="175" t="s">
        <v>18</v>
      </c>
      <c r="L836" s="188" t="s">
        <v>69</v>
      </c>
      <c r="M836" s="183"/>
      <c r="N836" s="179"/>
    </row>
    <row r="837" spans="1:14">
      <c r="A837" s="255">
        <v>4</v>
      </c>
      <c r="B837" s="183" t="s">
        <v>2170</v>
      </c>
      <c r="C837" s="186" t="s">
        <v>2181</v>
      </c>
      <c r="D837" s="298" t="str">
        <f>IF(Table2[[#This Row],[NO. KK]]=B836,"ANGGOTA KELUARGA","KEPALA KELUARGA")</f>
        <v>ANGGOTA KELUARGA</v>
      </c>
      <c r="E837" s="184" t="s">
        <v>2182</v>
      </c>
      <c r="F837" s="175" t="s">
        <v>23</v>
      </c>
      <c r="G837" s="180" t="s">
        <v>65</v>
      </c>
      <c r="H837" s="181">
        <v>38975</v>
      </c>
      <c r="I837" s="182">
        <f t="shared" ca="1" si="119"/>
        <v>16</v>
      </c>
      <c r="J83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37" s="191" t="s">
        <v>31</v>
      </c>
      <c r="L837" s="188" t="s">
        <v>69</v>
      </c>
      <c r="M837" s="183"/>
      <c r="N837" s="179"/>
    </row>
    <row r="838" spans="1:14">
      <c r="A838" s="255">
        <v>4</v>
      </c>
      <c r="B838" s="185" t="s">
        <v>2183</v>
      </c>
      <c r="C838" s="186" t="s">
        <v>2184</v>
      </c>
      <c r="D838" s="298" t="str">
        <f>IF(Table2[[#This Row],[NO. KK]]=B837,"ANGGOTA KELUARGA","KEPALA KELUARGA")</f>
        <v>KEPALA KELUARGA</v>
      </c>
      <c r="E838" s="178" t="s">
        <v>2185</v>
      </c>
      <c r="F838" s="175" t="s">
        <v>16</v>
      </c>
      <c r="G838" s="180" t="s">
        <v>30</v>
      </c>
      <c r="H838" s="181">
        <v>26973</v>
      </c>
      <c r="I838" s="182">
        <f t="shared" ca="1" si="119"/>
        <v>49</v>
      </c>
      <c r="J83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38" s="175" t="s">
        <v>18</v>
      </c>
      <c r="L838" s="187" t="s">
        <v>39</v>
      </c>
      <c r="M838" s="183"/>
      <c r="N838" s="179"/>
    </row>
    <row r="839" spans="1:14">
      <c r="A839" s="255">
        <v>4</v>
      </c>
      <c r="B839" s="183" t="s">
        <v>2183</v>
      </c>
      <c r="C839" s="186" t="s">
        <v>2186</v>
      </c>
      <c r="D839" s="298" t="str">
        <f>IF(Table2[[#This Row],[NO. KK]]=B838,"ANGGOTA KELUARGA","KEPALA KELUARGA")</f>
        <v>ANGGOTA KELUARGA</v>
      </c>
      <c r="E839" s="184" t="s">
        <v>2187</v>
      </c>
      <c r="F839" s="175" t="s">
        <v>23</v>
      </c>
      <c r="G839" s="180" t="s">
        <v>30</v>
      </c>
      <c r="H839" s="181">
        <v>29271</v>
      </c>
      <c r="I839" s="182">
        <f t="shared" ca="1" si="119"/>
        <v>42</v>
      </c>
      <c r="J83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39" s="175" t="s">
        <v>18</v>
      </c>
      <c r="L839" s="175" t="s">
        <v>39</v>
      </c>
      <c r="M839" s="183"/>
      <c r="N839" s="179"/>
    </row>
    <row r="840" spans="1:14">
      <c r="A840" s="255">
        <v>4</v>
      </c>
      <c r="B840" s="183" t="s">
        <v>2183</v>
      </c>
      <c r="C840" s="186" t="s">
        <v>2188</v>
      </c>
      <c r="D840" s="298" t="str">
        <f>IF(Table2[[#This Row],[NO. KK]]=B839,"ANGGOTA KELUARGA","KEPALA KELUARGA")</f>
        <v>ANGGOTA KELUARGA</v>
      </c>
      <c r="E840" s="184" t="s">
        <v>2189</v>
      </c>
      <c r="F840" s="175" t="s">
        <v>23</v>
      </c>
      <c r="G840" s="180" t="s">
        <v>30</v>
      </c>
      <c r="H840" s="181">
        <v>35375</v>
      </c>
      <c r="I840" s="182">
        <f t="shared" ca="1" si="119"/>
        <v>26</v>
      </c>
      <c r="J84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40" s="175" t="s">
        <v>25</v>
      </c>
      <c r="L840" s="189" t="s">
        <v>66</v>
      </c>
      <c r="M840" s="183"/>
      <c r="N840" s="179"/>
    </row>
    <row r="841" spans="1:14">
      <c r="A841" s="255">
        <v>4</v>
      </c>
      <c r="B841" s="183" t="s">
        <v>2183</v>
      </c>
      <c r="C841" s="186" t="s">
        <v>2190</v>
      </c>
      <c r="D841" s="298" t="str">
        <f>IF(Table2[[#This Row],[NO. KK]]=B840,"ANGGOTA KELUARGA","KEPALA KELUARGA")</f>
        <v>ANGGOTA KELUARGA</v>
      </c>
      <c r="E841" s="184" t="s">
        <v>2191</v>
      </c>
      <c r="F841" s="175" t="s">
        <v>16</v>
      </c>
      <c r="G841" s="180" t="s">
        <v>30</v>
      </c>
      <c r="H841" s="181">
        <v>35917</v>
      </c>
      <c r="I841" s="182">
        <f t="shared" ca="1" si="119"/>
        <v>24</v>
      </c>
      <c r="J84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41" s="175" t="s">
        <v>18</v>
      </c>
      <c r="L841" s="175" t="s">
        <v>66</v>
      </c>
      <c r="M841" s="183"/>
      <c r="N841" s="179"/>
    </row>
    <row r="842" spans="1:14">
      <c r="A842" s="255">
        <v>4</v>
      </c>
      <c r="B842" s="183" t="s">
        <v>2183</v>
      </c>
      <c r="C842" s="186" t="s">
        <v>2192</v>
      </c>
      <c r="D842" s="298" t="str">
        <f>IF(Table2[[#This Row],[NO. KK]]=B841,"ANGGOTA KELUARGA","KEPALA KELUARGA")</f>
        <v>ANGGOTA KELUARGA</v>
      </c>
      <c r="E842" s="184" t="s">
        <v>2193</v>
      </c>
      <c r="F842" s="175" t="s">
        <v>16</v>
      </c>
      <c r="G842" s="180" t="s">
        <v>98</v>
      </c>
      <c r="H842" s="181">
        <v>41001</v>
      </c>
      <c r="I842" s="182">
        <f t="shared" ca="1" si="119"/>
        <v>10</v>
      </c>
      <c r="J84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842" s="175" t="s">
        <v>47</v>
      </c>
      <c r="L842" s="188" t="s">
        <v>69</v>
      </c>
      <c r="M842" s="183"/>
      <c r="N842" s="179"/>
    </row>
    <row r="843" spans="1:14">
      <c r="A843" s="255">
        <v>4</v>
      </c>
      <c r="B843" s="183" t="s">
        <v>2183</v>
      </c>
      <c r="C843" s="186" t="s">
        <v>2194</v>
      </c>
      <c r="D843" s="298" t="str">
        <f>IF(Table2[[#This Row],[NO. KK]]=B842,"ANGGOTA KELUARGA","KEPALA KELUARGA")</f>
        <v>ANGGOTA KELUARGA</v>
      </c>
      <c r="E843" s="184" t="s">
        <v>2195</v>
      </c>
      <c r="F843" s="175" t="s">
        <v>16</v>
      </c>
      <c r="G843" s="180" t="s">
        <v>98</v>
      </c>
      <c r="H843" s="181">
        <v>41617</v>
      </c>
      <c r="I843" s="182">
        <f t="shared" ca="1" si="119"/>
        <v>9</v>
      </c>
      <c r="J84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43" s="175" t="s">
        <v>47</v>
      </c>
      <c r="L843" s="189" t="s">
        <v>48</v>
      </c>
      <c r="M843" s="183"/>
      <c r="N843" s="179"/>
    </row>
    <row r="844" spans="1:14">
      <c r="A844" s="255">
        <v>4</v>
      </c>
      <c r="B844" s="185" t="s">
        <v>2196</v>
      </c>
      <c r="C844" s="186" t="s">
        <v>2197</v>
      </c>
      <c r="D844" s="298" t="str">
        <f>IF(Table2[[#This Row],[NO. KK]]=B843,"ANGGOTA KELUARGA","KEPALA KELUARGA")</f>
        <v>KEPALA KELUARGA</v>
      </c>
      <c r="E844" s="178" t="s">
        <v>2198</v>
      </c>
      <c r="F844" s="175" t="s">
        <v>16</v>
      </c>
      <c r="G844" s="180" t="s">
        <v>30</v>
      </c>
      <c r="H844" s="181">
        <v>25359</v>
      </c>
      <c r="I844" s="182">
        <f t="shared" ca="1" si="119"/>
        <v>53</v>
      </c>
      <c r="J84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844" s="175" t="s">
        <v>18</v>
      </c>
      <c r="L844" s="187" t="s">
        <v>39</v>
      </c>
      <c r="M844" s="183"/>
      <c r="N844" s="179"/>
    </row>
    <row r="845" spans="1:14">
      <c r="A845" s="255">
        <v>4</v>
      </c>
      <c r="B845" s="183" t="s">
        <v>2196</v>
      </c>
      <c r="C845" s="186" t="s">
        <v>2199</v>
      </c>
      <c r="D845" s="298" t="str">
        <f>IF(Table2[[#This Row],[NO. KK]]=B844,"ANGGOTA KELUARGA","KEPALA KELUARGA")</f>
        <v>ANGGOTA KELUARGA</v>
      </c>
      <c r="E845" s="184" t="s">
        <v>2200</v>
      </c>
      <c r="F845" s="175" t="s">
        <v>23</v>
      </c>
      <c r="G845" s="180" t="s">
        <v>659</v>
      </c>
      <c r="H845" s="181">
        <v>25739</v>
      </c>
      <c r="I845" s="182">
        <f t="shared" ca="1" si="119"/>
        <v>52</v>
      </c>
      <c r="J84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845" s="175" t="s">
        <v>31</v>
      </c>
      <c r="L845" s="175" t="s">
        <v>39</v>
      </c>
      <c r="M845" s="183"/>
      <c r="N845" s="179"/>
    </row>
    <row r="846" spans="1:14">
      <c r="A846" s="255">
        <v>4</v>
      </c>
      <c r="B846" s="183" t="s">
        <v>2196</v>
      </c>
      <c r="C846" s="186" t="s">
        <v>2201</v>
      </c>
      <c r="D846" s="298" t="str">
        <f>IF(Table2[[#This Row],[NO. KK]]=B845,"ANGGOTA KELUARGA","KEPALA KELUARGA")</f>
        <v>ANGGOTA KELUARGA</v>
      </c>
      <c r="E846" s="184" t="s">
        <v>2202</v>
      </c>
      <c r="F846" s="175" t="s">
        <v>16</v>
      </c>
      <c r="G846" s="180" t="s">
        <v>30</v>
      </c>
      <c r="H846" s="181">
        <v>33827</v>
      </c>
      <c r="I846" s="182">
        <f t="shared" ca="1" si="119"/>
        <v>30</v>
      </c>
      <c r="J84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46" s="175" t="s">
        <v>18</v>
      </c>
      <c r="L846" s="175" t="s">
        <v>66</v>
      </c>
      <c r="M846" s="183"/>
      <c r="N846" s="179"/>
    </row>
    <row r="847" spans="1:14">
      <c r="A847" s="255">
        <v>4</v>
      </c>
      <c r="B847" s="183" t="s">
        <v>2196</v>
      </c>
      <c r="C847" s="186" t="s">
        <v>2203</v>
      </c>
      <c r="D847" s="298" t="str">
        <f>IF(Table2[[#This Row],[NO. KK]]=B846,"ANGGOTA KELUARGA","KEPALA KELUARGA")</f>
        <v>ANGGOTA KELUARGA</v>
      </c>
      <c r="E847" s="184" t="s">
        <v>2204</v>
      </c>
      <c r="F847" s="175" t="s">
        <v>23</v>
      </c>
      <c r="G847" s="180" t="s">
        <v>30</v>
      </c>
      <c r="H847" s="181">
        <v>34403</v>
      </c>
      <c r="I847" s="182">
        <f t="shared" ca="1" si="119"/>
        <v>28</v>
      </c>
      <c r="J84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47" s="175" t="s">
        <v>25</v>
      </c>
      <c r="L847" s="175" t="s">
        <v>66</v>
      </c>
      <c r="M847" s="183"/>
      <c r="N847" s="179"/>
    </row>
    <row r="848" spans="1:14">
      <c r="A848" s="255">
        <v>4</v>
      </c>
      <c r="B848" s="183" t="s">
        <v>2196</v>
      </c>
      <c r="C848" s="186" t="s">
        <v>2205</v>
      </c>
      <c r="D848" s="298" t="str">
        <f>IF(Table2[[#This Row],[NO. KK]]=B847,"ANGGOTA KELUARGA","KEPALA KELUARGA")</f>
        <v>ANGGOTA KELUARGA</v>
      </c>
      <c r="E848" s="184" t="s">
        <v>2206</v>
      </c>
      <c r="F848" s="175" t="s">
        <v>23</v>
      </c>
      <c r="G848" s="180" t="s">
        <v>30</v>
      </c>
      <c r="H848" s="181">
        <v>35127</v>
      </c>
      <c r="I848" s="182">
        <f t="shared" ca="1" si="119"/>
        <v>26</v>
      </c>
      <c r="J84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48" s="175" t="s">
        <v>18</v>
      </c>
      <c r="L848" s="175" t="s">
        <v>66</v>
      </c>
      <c r="M848" s="183"/>
      <c r="N848" s="179"/>
    </row>
    <row r="849" spans="1:14">
      <c r="A849" s="255">
        <v>4</v>
      </c>
      <c r="B849" s="183" t="s">
        <v>2196</v>
      </c>
      <c r="C849" s="186" t="s">
        <v>2207</v>
      </c>
      <c r="D849" s="298" t="str">
        <f>IF(Table2[[#This Row],[NO. KK]]=B848,"ANGGOTA KELUARGA","KEPALA KELUARGA")</f>
        <v>ANGGOTA KELUARGA</v>
      </c>
      <c r="E849" s="184" t="s">
        <v>2208</v>
      </c>
      <c r="F849" s="175" t="s">
        <v>23</v>
      </c>
      <c r="G849" s="180" t="s">
        <v>98</v>
      </c>
      <c r="H849" s="181">
        <v>36192</v>
      </c>
      <c r="I849" s="182">
        <f t="shared" ca="1" si="119"/>
        <v>23</v>
      </c>
      <c r="J84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49" s="175" t="s">
        <v>18</v>
      </c>
      <c r="L849" s="175" t="s">
        <v>66</v>
      </c>
      <c r="M849" s="183"/>
      <c r="N849" s="179"/>
    </row>
    <row r="850" spans="1:14">
      <c r="A850" s="255">
        <v>4</v>
      </c>
      <c r="B850" s="183" t="s">
        <v>2196</v>
      </c>
      <c r="C850" s="186" t="s">
        <v>2209</v>
      </c>
      <c r="D850" s="298" t="str">
        <f>IF(Table2[[#This Row],[NO. KK]]=B849,"ANGGOTA KELUARGA","KEPALA KELUARGA")</f>
        <v>ANGGOTA KELUARGA</v>
      </c>
      <c r="E850" s="184" t="s">
        <v>2210</v>
      </c>
      <c r="F850" s="175" t="s">
        <v>16</v>
      </c>
      <c r="G850" s="180" t="s">
        <v>30</v>
      </c>
      <c r="H850" s="181">
        <v>36971</v>
      </c>
      <c r="I850" s="182">
        <f t="shared" ca="1" si="119"/>
        <v>21</v>
      </c>
      <c r="J85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50" s="175" t="s">
        <v>18</v>
      </c>
      <c r="L850" s="175" t="s">
        <v>66</v>
      </c>
      <c r="M850" s="183"/>
      <c r="N850" s="179"/>
    </row>
    <row r="851" spans="1:14">
      <c r="A851" s="255">
        <v>4</v>
      </c>
      <c r="B851" s="183" t="s">
        <v>2196</v>
      </c>
      <c r="C851" s="186" t="s">
        <v>2211</v>
      </c>
      <c r="D851" s="298" t="str">
        <f>IF(Table2[[#This Row],[NO. KK]]=B850,"ANGGOTA KELUARGA","KEPALA KELUARGA")</f>
        <v>ANGGOTA KELUARGA</v>
      </c>
      <c r="E851" s="184" t="s">
        <v>2212</v>
      </c>
      <c r="F851" s="175" t="s">
        <v>23</v>
      </c>
      <c r="G851" s="180" t="s">
        <v>30</v>
      </c>
      <c r="H851" s="181">
        <v>37607</v>
      </c>
      <c r="I851" s="182">
        <f t="shared" ca="1" si="119"/>
        <v>20</v>
      </c>
      <c r="J85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51" s="175" t="s">
        <v>18</v>
      </c>
      <c r="L851" s="175" t="s">
        <v>66</v>
      </c>
      <c r="M851" s="183"/>
      <c r="N851" s="179"/>
    </row>
    <row r="852" spans="1:14">
      <c r="A852" s="255">
        <v>4</v>
      </c>
      <c r="B852" s="185" t="s">
        <v>2213</v>
      </c>
      <c r="C852" s="186" t="s">
        <v>2214</v>
      </c>
      <c r="D852" s="298" t="str">
        <f>IF(Table2[[#This Row],[NO. KK]]=B851,"ANGGOTA KELUARGA","KEPALA KELUARGA")</f>
        <v>KEPALA KELUARGA</v>
      </c>
      <c r="E852" s="178" t="s">
        <v>2215</v>
      </c>
      <c r="F852" s="175" t="s">
        <v>16</v>
      </c>
      <c r="G852" s="180" t="s">
        <v>266</v>
      </c>
      <c r="H852" s="181">
        <v>22281</v>
      </c>
      <c r="I852" s="182">
        <f t="shared" ca="1" si="119"/>
        <v>61</v>
      </c>
      <c r="J85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52" s="175" t="s">
        <v>72</v>
      </c>
      <c r="L852" s="187" t="s">
        <v>39</v>
      </c>
      <c r="M852" s="183"/>
      <c r="N852" s="179"/>
    </row>
    <row r="853" spans="1:14">
      <c r="A853" s="255">
        <v>4</v>
      </c>
      <c r="B853" s="183" t="s">
        <v>2213</v>
      </c>
      <c r="C853" s="186" t="s">
        <v>2216</v>
      </c>
      <c r="D853" s="298" t="str">
        <f>IF(Table2[[#This Row],[NO. KK]]=B852,"ANGGOTA KELUARGA","KEPALA KELUARGA")</f>
        <v>ANGGOTA KELUARGA</v>
      </c>
      <c r="E853" s="184" t="s">
        <v>2217</v>
      </c>
      <c r="F853" s="175" t="s">
        <v>23</v>
      </c>
      <c r="G853" s="180" t="s">
        <v>98</v>
      </c>
      <c r="H853" s="181">
        <v>21778</v>
      </c>
      <c r="I853" s="182">
        <f t="shared" ca="1" si="119"/>
        <v>63</v>
      </c>
      <c r="J85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53" s="175" t="s">
        <v>31</v>
      </c>
      <c r="L853" s="175" t="s">
        <v>39</v>
      </c>
      <c r="M853" s="183"/>
      <c r="N853" s="179"/>
    </row>
    <row r="854" spans="1:14">
      <c r="A854" s="255">
        <v>4</v>
      </c>
      <c r="B854" s="183" t="s">
        <v>2213</v>
      </c>
      <c r="C854" s="186" t="s">
        <v>2218</v>
      </c>
      <c r="D854" s="298" t="str">
        <f>IF(Table2[[#This Row],[NO. KK]]=B853,"ANGGOTA KELUARGA","KEPALA KELUARGA")</f>
        <v>ANGGOTA KELUARGA</v>
      </c>
      <c r="E854" s="184" t="s">
        <v>2219</v>
      </c>
      <c r="F854" s="175" t="s">
        <v>23</v>
      </c>
      <c r="G854" s="180" t="s">
        <v>266</v>
      </c>
      <c r="H854" s="181">
        <v>32116</v>
      </c>
      <c r="I854" s="182">
        <f t="shared" ca="1" si="119"/>
        <v>35</v>
      </c>
      <c r="J85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854" s="175" t="s">
        <v>72</v>
      </c>
      <c r="L854" s="190" t="s">
        <v>152</v>
      </c>
      <c r="M854" s="183"/>
      <c r="N854" s="179"/>
    </row>
    <row r="855" spans="1:14">
      <c r="A855" s="255">
        <v>4</v>
      </c>
      <c r="B855" s="183" t="s">
        <v>2213</v>
      </c>
      <c r="C855" s="186" t="s">
        <v>2220</v>
      </c>
      <c r="D855" s="298" t="str">
        <f>IF(Table2[[#This Row],[NO. KK]]=B854,"ANGGOTA KELUARGA","KEPALA KELUARGA")</f>
        <v>ANGGOTA KELUARGA</v>
      </c>
      <c r="E855" s="184" t="s">
        <v>2221</v>
      </c>
      <c r="F855" s="175" t="s">
        <v>16</v>
      </c>
      <c r="G855" s="180" t="s">
        <v>98</v>
      </c>
      <c r="H855" s="181">
        <v>33887</v>
      </c>
      <c r="I855" s="182">
        <f t="shared" ca="1" si="119"/>
        <v>30</v>
      </c>
      <c r="J85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55" s="175" t="s">
        <v>72</v>
      </c>
      <c r="L855" s="190" t="s">
        <v>152</v>
      </c>
      <c r="M855" s="183"/>
      <c r="N855" s="179"/>
    </row>
    <row r="856" spans="1:14">
      <c r="A856" s="255">
        <v>4</v>
      </c>
      <c r="B856" s="183" t="s">
        <v>2213</v>
      </c>
      <c r="C856" s="186" t="s">
        <v>2222</v>
      </c>
      <c r="D856" s="298" t="str">
        <f>IF(Table2[[#This Row],[NO. KK]]=B855,"ANGGOTA KELUARGA","KEPALA KELUARGA")</f>
        <v>ANGGOTA KELUARGA</v>
      </c>
      <c r="E856" s="184" t="s">
        <v>2223</v>
      </c>
      <c r="F856" s="175" t="s">
        <v>23</v>
      </c>
      <c r="G856" s="180" t="s">
        <v>98</v>
      </c>
      <c r="H856" s="181">
        <v>36379</v>
      </c>
      <c r="I856" s="182">
        <f t="shared" ca="1" si="119"/>
        <v>23</v>
      </c>
      <c r="J85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56" s="175" t="s">
        <v>18</v>
      </c>
      <c r="L856" s="175" t="s">
        <v>66</v>
      </c>
      <c r="M856" s="183"/>
      <c r="N856" s="179"/>
    </row>
    <row r="857" spans="1:14">
      <c r="A857" s="255">
        <v>4</v>
      </c>
      <c r="B857" s="185" t="s">
        <v>2224</v>
      </c>
      <c r="C857" s="186" t="s">
        <v>2225</v>
      </c>
      <c r="D857" s="298" t="str">
        <f>IF(Table2[[#This Row],[NO. KK]]=B856,"ANGGOTA KELUARGA","KEPALA KELUARGA")</f>
        <v>KEPALA KELUARGA</v>
      </c>
      <c r="E857" s="178" t="s">
        <v>2226</v>
      </c>
      <c r="F857" s="175" t="s">
        <v>16</v>
      </c>
      <c r="G857" s="180" t="s">
        <v>98</v>
      </c>
      <c r="H857" s="181">
        <v>27211</v>
      </c>
      <c r="I857" s="182">
        <f t="shared" ca="1" si="119"/>
        <v>48</v>
      </c>
      <c r="J85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57" s="175" t="s">
        <v>18</v>
      </c>
      <c r="L857" s="187" t="s">
        <v>39</v>
      </c>
      <c r="M857" s="183"/>
      <c r="N857" s="179"/>
    </row>
    <row r="858" spans="1:14">
      <c r="A858" s="255">
        <v>4</v>
      </c>
      <c r="B858" s="183" t="s">
        <v>2224</v>
      </c>
      <c r="C858" s="186" t="s">
        <v>2227</v>
      </c>
      <c r="D858" s="298" t="str">
        <f>IF(Table2[[#This Row],[NO. KK]]=B857,"ANGGOTA KELUARGA","KEPALA KELUARGA")</f>
        <v>ANGGOTA KELUARGA</v>
      </c>
      <c r="E858" s="184" t="s">
        <v>2228</v>
      </c>
      <c r="F858" s="175" t="s">
        <v>23</v>
      </c>
      <c r="G858" s="180" t="s">
        <v>98</v>
      </c>
      <c r="H858" s="181">
        <v>30131</v>
      </c>
      <c r="I858" s="182">
        <f t="shared" ca="1" si="119"/>
        <v>40</v>
      </c>
      <c r="J85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58" s="175" t="s">
        <v>18</v>
      </c>
      <c r="L858" s="175" t="s">
        <v>39</v>
      </c>
      <c r="M858" s="183"/>
      <c r="N858" s="179"/>
    </row>
    <row r="859" spans="1:14">
      <c r="A859" s="255">
        <v>4</v>
      </c>
      <c r="B859" s="183" t="s">
        <v>2224</v>
      </c>
      <c r="C859" s="186" t="s">
        <v>2229</v>
      </c>
      <c r="D859" s="298" t="str">
        <f>IF(Table2[[#This Row],[NO. KK]]=B858,"ANGGOTA KELUARGA","KEPALA KELUARGA")</f>
        <v>ANGGOTA KELUARGA</v>
      </c>
      <c r="E859" s="184" t="s">
        <v>2230</v>
      </c>
      <c r="F859" s="175" t="s">
        <v>23</v>
      </c>
      <c r="G859" s="180" t="s">
        <v>98</v>
      </c>
      <c r="H859" s="181">
        <v>36924</v>
      </c>
      <c r="I859" s="182">
        <f t="shared" ca="1" si="119"/>
        <v>21</v>
      </c>
      <c r="J85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59" s="175" t="s">
        <v>18</v>
      </c>
      <c r="L859" s="175" t="s">
        <v>66</v>
      </c>
      <c r="M859" s="183"/>
      <c r="N859" s="179"/>
    </row>
    <row r="860" spans="1:14">
      <c r="A860" s="255">
        <v>4</v>
      </c>
      <c r="B860" s="183" t="s">
        <v>2224</v>
      </c>
      <c r="C860" s="186" t="s">
        <v>2231</v>
      </c>
      <c r="D860" s="298" t="str">
        <f>IF(Table2[[#This Row],[NO. KK]]=B859,"ANGGOTA KELUARGA","KEPALA KELUARGA")</f>
        <v>ANGGOTA KELUARGA</v>
      </c>
      <c r="E860" s="184" t="s">
        <v>2232</v>
      </c>
      <c r="F860" s="175" t="s">
        <v>16</v>
      </c>
      <c r="G860" s="180" t="s">
        <v>98</v>
      </c>
      <c r="H860" s="181">
        <v>37375</v>
      </c>
      <c r="I860" s="182">
        <f t="shared" ca="1" si="119"/>
        <v>20</v>
      </c>
      <c r="J86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60" s="175" t="s">
        <v>18</v>
      </c>
      <c r="L860" s="188" t="s">
        <v>69</v>
      </c>
      <c r="M860" s="183"/>
      <c r="N860" s="179"/>
    </row>
    <row r="861" spans="1:14">
      <c r="A861" s="255">
        <v>4</v>
      </c>
      <c r="B861" s="183" t="s">
        <v>2224</v>
      </c>
      <c r="C861" s="186" t="s">
        <v>2233</v>
      </c>
      <c r="D861" s="298" t="str">
        <f>IF(Table2[[#This Row],[NO. KK]]=B860,"ANGGOTA KELUARGA","KEPALA KELUARGA")</f>
        <v>ANGGOTA KELUARGA</v>
      </c>
      <c r="E861" s="184" t="s">
        <v>2234</v>
      </c>
      <c r="F861" s="175" t="s">
        <v>23</v>
      </c>
      <c r="G861" s="180" t="s">
        <v>98</v>
      </c>
      <c r="H861" s="181">
        <v>38679</v>
      </c>
      <c r="I861" s="182">
        <f t="shared" ca="1" si="119"/>
        <v>17</v>
      </c>
      <c r="J86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61" s="175" t="s">
        <v>31</v>
      </c>
      <c r="L861" s="188" t="s">
        <v>69</v>
      </c>
      <c r="M861" s="183"/>
      <c r="N861" s="179"/>
    </row>
    <row r="862" spans="1:14">
      <c r="A862" s="255">
        <v>4</v>
      </c>
      <c r="B862" s="183" t="s">
        <v>2224</v>
      </c>
      <c r="C862" s="186" t="s">
        <v>2235</v>
      </c>
      <c r="D862" s="298" t="str">
        <f>IF(Table2[[#This Row],[NO. KK]]=B861,"ANGGOTA KELUARGA","KEPALA KELUARGA")</f>
        <v>ANGGOTA KELUARGA</v>
      </c>
      <c r="E862" s="184" t="s">
        <v>2236</v>
      </c>
      <c r="F862" s="175" t="s">
        <v>16</v>
      </c>
      <c r="G862" s="180" t="s">
        <v>98</v>
      </c>
      <c r="H862" s="181">
        <v>38863</v>
      </c>
      <c r="I862" s="182">
        <f t="shared" ca="1" si="119"/>
        <v>16</v>
      </c>
      <c r="J86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62" s="175" t="s">
        <v>31</v>
      </c>
      <c r="L862" s="188" t="s">
        <v>69</v>
      </c>
      <c r="M862" s="183"/>
      <c r="N862" s="179"/>
    </row>
    <row r="863" spans="1:14">
      <c r="A863" s="255">
        <v>4</v>
      </c>
      <c r="B863" s="183" t="s">
        <v>2224</v>
      </c>
      <c r="C863" s="186" t="s">
        <v>2237</v>
      </c>
      <c r="D863" s="298" t="str">
        <f>IF(Table2[[#This Row],[NO. KK]]=B862,"ANGGOTA KELUARGA","KEPALA KELUARGA")</f>
        <v>ANGGOTA KELUARGA</v>
      </c>
      <c r="E863" s="184" t="s">
        <v>2238</v>
      </c>
      <c r="F863" s="175" t="s">
        <v>16</v>
      </c>
      <c r="G863" s="180" t="s">
        <v>98</v>
      </c>
      <c r="H863" s="181">
        <v>39342</v>
      </c>
      <c r="I863" s="182">
        <f t="shared" ca="1" si="119"/>
        <v>15</v>
      </c>
      <c r="J86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63" s="175" t="s">
        <v>72</v>
      </c>
      <c r="L863" s="188" t="s">
        <v>69</v>
      </c>
      <c r="M863" s="183"/>
      <c r="N863" s="179"/>
    </row>
    <row r="864" spans="1:14">
      <c r="A864" s="255">
        <v>4</v>
      </c>
      <c r="B864" s="185" t="s">
        <v>2239</v>
      </c>
      <c r="C864" s="186" t="s">
        <v>2240</v>
      </c>
      <c r="D864" s="298" t="str">
        <f>IF(Table2[[#This Row],[NO. KK]]=B863,"ANGGOTA KELUARGA","KEPALA KELUARGA")</f>
        <v>KEPALA KELUARGA</v>
      </c>
      <c r="E864" s="178" t="s">
        <v>2241</v>
      </c>
      <c r="F864" s="175" t="s">
        <v>16</v>
      </c>
      <c r="G864" s="180" t="s">
        <v>30</v>
      </c>
      <c r="H864" s="181">
        <v>16935</v>
      </c>
      <c r="I864" s="182">
        <f t="shared" ca="1" si="119"/>
        <v>76</v>
      </c>
      <c r="J86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75 - 79</v>
      </c>
      <c r="K864" s="175" t="s">
        <v>31</v>
      </c>
      <c r="L864" s="182" t="s">
        <v>32</v>
      </c>
      <c r="M864" s="183"/>
      <c r="N864" s="179"/>
    </row>
    <row r="865" spans="1:14">
      <c r="A865" s="255">
        <v>4</v>
      </c>
      <c r="B865" s="183" t="s">
        <v>2239</v>
      </c>
      <c r="C865" s="186" t="s">
        <v>2242</v>
      </c>
      <c r="D865" s="298" t="str">
        <f>IF(Table2[[#This Row],[NO. KK]]=B864,"ANGGOTA KELUARGA","KEPALA KELUARGA")</f>
        <v>ANGGOTA KELUARGA</v>
      </c>
      <c r="E865" s="184" t="s">
        <v>2243</v>
      </c>
      <c r="F865" s="175" t="s">
        <v>23</v>
      </c>
      <c r="G865" s="180" t="s">
        <v>30</v>
      </c>
      <c r="H865" s="181">
        <v>19855</v>
      </c>
      <c r="I865" s="182">
        <f t="shared" ca="1" si="119"/>
        <v>68</v>
      </c>
      <c r="J86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65 - 69</v>
      </c>
      <c r="K865" s="175" t="s">
        <v>31</v>
      </c>
      <c r="L865" s="175" t="s">
        <v>39</v>
      </c>
      <c r="M865" s="183"/>
      <c r="N865" s="179"/>
    </row>
    <row r="866" spans="1:14">
      <c r="A866" s="255">
        <v>4</v>
      </c>
      <c r="B866" s="185" t="s">
        <v>2244</v>
      </c>
      <c r="C866" s="186" t="s">
        <v>2245</v>
      </c>
      <c r="D866" s="298" t="str">
        <f>IF(Table2[[#This Row],[NO. KK]]=B865,"ANGGOTA KELUARGA","KEPALA KELUARGA")</f>
        <v>KEPALA KELUARGA</v>
      </c>
      <c r="E866" s="178" t="s">
        <v>2246</v>
      </c>
      <c r="F866" s="175" t="s">
        <v>16</v>
      </c>
      <c r="G866" s="180" t="s">
        <v>98</v>
      </c>
      <c r="H866" s="181">
        <v>25135</v>
      </c>
      <c r="I866" s="182">
        <f t="shared" ca="1" si="119"/>
        <v>54</v>
      </c>
      <c r="J86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866" s="175" t="s">
        <v>31</v>
      </c>
      <c r="L866" s="182" t="s">
        <v>32</v>
      </c>
      <c r="M866" s="183"/>
      <c r="N866" s="179"/>
    </row>
    <row r="867" spans="1:14">
      <c r="A867" s="255">
        <v>4</v>
      </c>
      <c r="B867" s="183" t="s">
        <v>2244</v>
      </c>
      <c r="C867" s="186" t="s">
        <v>2247</v>
      </c>
      <c r="D867" s="298" t="str">
        <f>IF(Table2[[#This Row],[NO. KK]]=B866,"ANGGOTA KELUARGA","KEPALA KELUARGA")</f>
        <v>ANGGOTA KELUARGA</v>
      </c>
      <c r="E867" s="184" t="s">
        <v>2248</v>
      </c>
      <c r="F867" s="175" t="s">
        <v>23</v>
      </c>
      <c r="G867" s="180" t="s">
        <v>30</v>
      </c>
      <c r="H867" s="181">
        <v>27322</v>
      </c>
      <c r="I867" s="182">
        <f t="shared" ca="1" si="119"/>
        <v>48</v>
      </c>
      <c r="J86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67" s="175" t="s">
        <v>31</v>
      </c>
      <c r="L867" s="182" t="s">
        <v>32</v>
      </c>
      <c r="M867" s="183"/>
      <c r="N867" s="179"/>
    </row>
    <row r="868" spans="1:14">
      <c r="A868" s="255">
        <v>4</v>
      </c>
      <c r="B868" s="185" t="s">
        <v>2249</v>
      </c>
      <c r="C868" s="186" t="s">
        <v>2250</v>
      </c>
      <c r="D868" s="298" t="str">
        <f>IF(Table2[[#This Row],[NO. KK]]=B867,"ANGGOTA KELUARGA","KEPALA KELUARGA")</f>
        <v>KEPALA KELUARGA</v>
      </c>
      <c r="E868" s="178" t="s">
        <v>2251</v>
      </c>
      <c r="F868" s="175" t="s">
        <v>16</v>
      </c>
      <c r="G868" s="180" t="s">
        <v>98</v>
      </c>
      <c r="H868" s="181">
        <v>24034</v>
      </c>
      <c r="I868" s="182">
        <f t="shared" ca="1" si="119"/>
        <v>57</v>
      </c>
      <c r="J86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55 - 59</v>
      </c>
      <c r="K868" s="175" t="s">
        <v>25</v>
      </c>
      <c r="L868" s="182" t="s">
        <v>32</v>
      </c>
      <c r="M868" s="183"/>
      <c r="N868" s="179"/>
    </row>
    <row r="869" spans="1:14">
      <c r="A869" s="255">
        <v>4</v>
      </c>
      <c r="B869" s="183" t="s">
        <v>2252</v>
      </c>
      <c r="C869" s="186" t="s">
        <v>2253</v>
      </c>
      <c r="D869" s="298" t="str">
        <f>IF(Table2[[#This Row],[NO. KK]]=B868,"ANGGOTA KELUARGA","KEPALA KELUARGA")</f>
        <v>KEPALA KELUARGA</v>
      </c>
      <c r="E869" s="192" t="s">
        <v>2254</v>
      </c>
      <c r="F869" s="175" t="s">
        <v>16</v>
      </c>
      <c r="G869" s="180" t="s">
        <v>286</v>
      </c>
      <c r="H869" s="181">
        <v>37010</v>
      </c>
      <c r="I869" s="182">
        <f t="shared" ca="1" si="119"/>
        <v>21</v>
      </c>
      <c r="J86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69" s="175" t="s">
        <v>18</v>
      </c>
      <c r="L869" s="175" t="s">
        <v>66</v>
      </c>
      <c r="M869" s="183"/>
      <c r="N869" s="179"/>
    </row>
    <row r="870" spans="1:14">
      <c r="A870" s="255">
        <v>4</v>
      </c>
      <c r="B870" s="183" t="s">
        <v>2252</v>
      </c>
      <c r="C870" s="186" t="s">
        <v>2255</v>
      </c>
      <c r="D870" s="298" t="str">
        <f>IF(Table2[[#This Row],[NO. KK]]=B869,"ANGGOTA KELUARGA","KEPALA KELUARGA")</f>
        <v>ANGGOTA KELUARGA</v>
      </c>
      <c r="E870" s="184" t="s">
        <v>2256</v>
      </c>
      <c r="F870" s="175" t="s">
        <v>23</v>
      </c>
      <c r="G870" s="180" t="s">
        <v>286</v>
      </c>
      <c r="H870" s="181">
        <v>37933</v>
      </c>
      <c r="I870" s="182">
        <f t="shared" ca="1" si="119"/>
        <v>19</v>
      </c>
      <c r="J87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70" s="175" t="s">
        <v>18</v>
      </c>
      <c r="L870" s="188" t="s">
        <v>69</v>
      </c>
      <c r="M870" s="183"/>
      <c r="N870" s="179"/>
    </row>
    <row r="871" spans="1:14">
      <c r="A871" s="255">
        <v>4</v>
      </c>
      <c r="B871" s="183" t="s">
        <v>2252</v>
      </c>
      <c r="C871" s="186" t="s">
        <v>2257</v>
      </c>
      <c r="D871" s="298" t="str">
        <f>IF(Table2[[#This Row],[NO. KK]]=B870,"ANGGOTA KELUARGA","KEPALA KELUARGA")</f>
        <v>ANGGOTA KELUARGA</v>
      </c>
      <c r="E871" s="184" t="s">
        <v>2258</v>
      </c>
      <c r="F871" s="175" t="s">
        <v>23</v>
      </c>
      <c r="G871" s="180" t="s">
        <v>286</v>
      </c>
      <c r="H871" s="181">
        <v>38626</v>
      </c>
      <c r="I871" s="182">
        <f t="shared" ca="1" si="119"/>
        <v>17</v>
      </c>
      <c r="J87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71" s="175" t="s">
        <v>31</v>
      </c>
      <c r="L871" s="188" t="s">
        <v>69</v>
      </c>
      <c r="M871" s="183"/>
      <c r="N871" s="179"/>
    </row>
    <row r="872" spans="1:14">
      <c r="A872" s="255">
        <v>4</v>
      </c>
      <c r="B872" s="185" t="s">
        <v>2259</v>
      </c>
      <c r="C872" s="186" t="s">
        <v>2260</v>
      </c>
      <c r="D872" s="298" t="str">
        <f>IF(Table2[[#This Row],[NO. KK]]=B871,"ANGGOTA KELUARGA","KEPALA KELUARGA")</f>
        <v>KEPALA KELUARGA</v>
      </c>
      <c r="E872" s="178" t="s">
        <v>2261</v>
      </c>
      <c r="F872" s="175" t="s">
        <v>16</v>
      </c>
      <c r="G872" s="180" t="s">
        <v>30</v>
      </c>
      <c r="H872" s="181">
        <v>29435</v>
      </c>
      <c r="I872" s="182">
        <f t="shared" ca="1" si="119"/>
        <v>42</v>
      </c>
      <c r="J87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72" s="175" t="s">
        <v>72</v>
      </c>
      <c r="L872" s="182" t="s">
        <v>32</v>
      </c>
      <c r="M872" s="183"/>
      <c r="N872" s="179"/>
    </row>
    <row r="873" spans="1:14">
      <c r="A873" s="255">
        <v>4</v>
      </c>
      <c r="B873" s="183" t="s">
        <v>2259</v>
      </c>
      <c r="C873" s="186" t="s">
        <v>2262</v>
      </c>
      <c r="D873" s="298" t="str">
        <f>IF(Table2[[#This Row],[NO. KK]]=B872,"ANGGOTA KELUARGA","KEPALA KELUARGA")</f>
        <v>ANGGOTA KELUARGA</v>
      </c>
      <c r="E873" s="184" t="s">
        <v>2263</v>
      </c>
      <c r="F873" s="175" t="s">
        <v>23</v>
      </c>
      <c r="G873" s="180" t="s">
        <v>2264</v>
      </c>
      <c r="H873" s="181">
        <v>30480</v>
      </c>
      <c r="I873" s="182">
        <f t="shared" ca="1" si="119"/>
        <v>39</v>
      </c>
      <c r="J87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873" s="175" t="s">
        <v>72</v>
      </c>
      <c r="L873" s="182" t="s">
        <v>32</v>
      </c>
      <c r="M873" s="183"/>
      <c r="N873" s="179"/>
    </row>
    <row r="874" spans="1:14">
      <c r="A874" s="255">
        <v>4</v>
      </c>
      <c r="B874" s="183" t="s">
        <v>2259</v>
      </c>
      <c r="C874" s="186" t="s">
        <v>2265</v>
      </c>
      <c r="D874" s="298" t="str">
        <f>IF(Table2[[#This Row],[NO. KK]]=B873,"ANGGOTA KELUARGA","KEPALA KELUARGA")</f>
        <v>ANGGOTA KELUARGA</v>
      </c>
      <c r="E874" s="184" t="s">
        <v>2266</v>
      </c>
      <c r="F874" s="175" t="s">
        <v>23</v>
      </c>
      <c r="G874" s="180" t="s">
        <v>98</v>
      </c>
      <c r="H874" s="181">
        <v>42011</v>
      </c>
      <c r="I874" s="182">
        <f t="shared" ca="1" si="119"/>
        <v>7</v>
      </c>
      <c r="J87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74" s="175" t="s">
        <v>47</v>
      </c>
      <c r="L874" s="189" t="s">
        <v>48</v>
      </c>
      <c r="M874" s="183"/>
      <c r="N874" s="179"/>
    </row>
    <row r="875" spans="1:14">
      <c r="A875" s="255">
        <v>4</v>
      </c>
      <c r="B875" s="185" t="s">
        <v>2267</v>
      </c>
      <c r="C875" s="186" t="s">
        <v>2268</v>
      </c>
      <c r="D875" s="298" t="str">
        <f>IF(Table2[[#This Row],[NO. KK]]=B874,"ANGGOTA KELUARGA","KEPALA KELUARGA")</f>
        <v>KEPALA KELUARGA</v>
      </c>
      <c r="E875" s="178" t="s">
        <v>2269</v>
      </c>
      <c r="F875" s="175" t="s">
        <v>23</v>
      </c>
      <c r="G875" s="180" t="s">
        <v>899</v>
      </c>
      <c r="H875" s="181">
        <v>21754</v>
      </c>
      <c r="I875" s="182">
        <f t="shared" ca="1" si="119"/>
        <v>63</v>
      </c>
      <c r="J87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875" s="175" t="s">
        <v>563</v>
      </c>
      <c r="L875" s="190" t="s">
        <v>152</v>
      </c>
      <c r="M875" s="183"/>
      <c r="N875" s="179"/>
    </row>
    <row r="876" spans="1:14">
      <c r="A876" s="255">
        <v>4</v>
      </c>
      <c r="B876" s="193" t="s">
        <v>2270</v>
      </c>
      <c r="C876" s="194" t="s">
        <v>2271</v>
      </c>
      <c r="D876" s="299" t="str">
        <f>IF(Table2[[#This Row],[NO. KK]]=B875,"ANGGOTA KELUARGA","KEPALA KELUARGA")</f>
        <v>KEPALA KELUARGA</v>
      </c>
      <c r="E876" s="195" t="s">
        <v>2272</v>
      </c>
      <c r="F876" s="188" t="s">
        <v>16</v>
      </c>
      <c r="G876" s="196" t="s">
        <v>98</v>
      </c>
      <c r="H876" s="197">
        <v>33623</v>
      </c>
      <c r="I876" s="182">
        <f t="shared" ca="1" si="119"/>
        <v>30</v>
      </c>
      <c r="J87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76" s="188" t="s">
        <v>18</v>
      </c>
      <c r="L876" s="188" t="s">
        <v>39</v>
      </c>
      <c r="M876" s="183"/>
      <c r="N876" s="179"/>
    </row>
    <row r="877" spans="1:14">
      <c r="A877" s="255">
        <v>4</v>
      </c>
      <c r="B877" s="198" t="s">
        <v>2270</v>
      </c>
      <c r="C877" s="199" t="s">
        <v>2273</v>
      </c>
      <c r="D877" s="300" t="str">
        <f>IF(Table2[[#This Row],[NO. KK]]=B876,"ANGGOTA KELUARGA","KEPALA KELUARGA")</f>
        <v>ANGGOTA KELUARGA</v>
      </c>
      <c r="E877" s="200" t="s">
        <v>2274</v>
      </c>
      <c r="F877" s="175" t="s">
        <v>23</v>
      </c>
      <c r="G877" s="201" t="s">
        <v>2275</v>
      </c>
      <c r="H877" s="197">
        <v>34417</v>
      </c>
      <c r="I877" s="182">
        <f t="shared" ca="1" si="119"/>
        <v>28</v>
      </c>
      <c r="J87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77" s="182" t="s">
        <v>18</v>
      </c>
      <c r="L877" s="182" t="s">
        <v>39</v>
      </c>
      <c r="M877" s="183"/>
      <c r="N877" s="179"/>
    </row>
    <row r="878" spans="1:14">
      <c r="A878" s="255">
        <v>4</v>
      </c>
      <c r="B878" s="198" t="s">
        <v>2270</v>
      </c>
      <c r="C878" s="202" t="s">
        <v>2276</v>
      </c>
      <c r="D878" s="301" t="str">
        <f>IF(Table2[[#This Row],[NO. KK]]=B877,"ANGGOTA KELUARGA","KEPALA KELUARGA")</f>
        <v>ANGGOTA KELUARGA</v>
      </c>
      <c r="E878" s="200" t="s">
        <v>2277</v>
      </c>
      <c r="F878" s="182" t="s">
        <v>16</v>
      </c>
      <c r="G878" s="201" t="s">
        <v>98</v>
      </c>
      <c r="H878" s="197">
        <v>44279</v>
      </c>
      <c r="I878" s="182">
        <f t="shared" ca="1" si="119"/>
        <v>1</v>
      </c>
      <c r="J87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878" s="182" t="s">
        <v>55</v>
      </c>
      <c r="L878" s="182" t="s">
        <v>48</v>
      </c>
      <c r="M878" s="183"/>
      <c r="N878" s="179"/>
    </row>
    <row r="879" spans="1:14">
      <c r="A879" s="255">
        <v>4</v>
      </c>
      <c r="B879" s="185" t="s">
        <v>2278</v>
      </c>
      <c r="C879" s="186" t="s">
        <v>2279</v>
      </c>
      <c r="D879" s="298" t="str">
        <f>IF(Table2[[#This Row],[NO. KK]]=B878,"ANGGOTA KELUARGA","KEPALA KELUARGA")</f>
        <v>KEPALA KELUARGA</v>
      </c>
      <c r="E879" s="203" t="s">
        <v>2280</v>
      </c>
      <c r="F879" s="204" t="s">
        <v>16</v>
      </c>
      <c r="G879" s="180" t="s">
        <v>2281</v>
      </c>
      <c r="H879" s="205" t="str">
        <f>MID(C879,7,2)&amp;"/"&amp;MID(C879,9,2)&amp;"/"&amp;MID(C879,11,2)</f>
        <v>25/05/73</v>
      </c>
      <c r="I879" s="182">
        <f t="shared" ca="1" si="119"/>
        <v>49</v>
      </c>
      <c r="J87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79" s="204" t="s">
        <v>18</v>
      </c>
      <c r="L879" s="187" t="s">
        <v>39</v>
      </c>
      <c r="M879" s="183"/>
      <c r="N879" s="179"/>
    </row>
    <row r="880" spans="1:14">
      <c r="A880" s="255">
        <v>4</v>
      </c>
      <c r="B880" s="183" t="s">
        <v>2278</v>
      </c>
      <c r="C880" s="186" t="s">
        <v>2282</v>
      </c>
      <c r="D880" s="298" t="str">
        <f>IF(Table2[[#This Row],[NO. KK]]=B879,"ANGGOTA KELUARGA","KEPALA KELUARGA")</f>
        <v>ANGGOTA KELUARGA</v>
      </c>
      <c r="E880" s="206" t="s">
        <v>2283</v>
      </c>
      <c r="F880" s="175" t="s">
        <v>23</v>
      </c>
      <c r="G880" s="180" t="s">
        <v>51</v>
      </c>
      <c r="H880" s="205" t="str">
        <f>MID(C880,7,2)-40&amp;"/"&amp;MID(C880,9,2)&amp;"/"&amp;MID(C880,11,2)</f>
        <v>23/04/74</v>
      </c>
      <c r="I880" s="182">
        <f t="shared" ca="1" si="119"/>
        <v>48</v>
      </c>
      <c r="J88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80" s="204" t="s">
        <v>31</v>
      </c>
      <c r="L880" s="207" t="s">
        <v>44</v>
      </c>
      <c r="M880" s="183"/>
      <c r="N880" s="179"/>
    </row>
    <row r="881" spans="1:14">
      <c r="A881" s="255">
        <v>4</v>
      </c>
      <c r="B881" s="183" t="s">
        <v>2278</v>
      </c>
      <c r="C881" s="186" t="s">
        <v>2284</v>
      </c>
      <c r="D881" s="298" t="str">
        <f>IF(Table2[[#This Row],[NO. KK]]=B880,"ANGGOTA KELUARGA","KEPALA KELUARGA")</f>
        <v>ANGGOTA KELUARGA</v>
      </c>
      <c r="E881" s="206" t="s">
        <v>2285</v>
      </c>
      <c r="F881" s="175" t="s">
        <v>16</v>
      </c>
      <c r="G881" s="180" t="s">
        <v>51</v>
      </c>
      <c r="H881" s="205">
        <v>34082</v>
      </c>
      <c r="I881" s="182">
        <f t="shared" ca="1" si="119"/>
        <v>29</v>
      </c>
      <c r="J88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25 - 29</v>
      </c>
      <c r="K881" s="175" t="s">
        <v>18</v>
      </c>
      <c r="L881" s="187" t="s">
        <v>66</v>
      </c>
      <c r="M881" s="183"/>
      <c r="N881" s="179"/>
    </row>
    <row r="882" spans="1:14">
      <c r="A882" s="255">
        <v>4</v>
      </c>
      <c r="B882" s="183" t="s">
        <v>2286</v>
      </c>
      <c r="C882" s="208" t="s">
        <v>2287</v>
      </c>
      <c r="D882" s="205" t="str">
        <f>IF(Table2[[#This Row],[NO. KK]]=B881,"ANGGOTA KELUARGA","KEPALA KELUARGA")</f>
        <v>KEPALA KELUARGA</v>
      </c>
      <c r="E882" s="209" t="s">
        <v>2288</v>
      </c>
      <c r="F882" s="175" t="s">
        <v>16</v>
      </c>
      <c r="G882" s="180" t="s">
        <v>51</v>
      </c>
      <c r="H882" s="205">
        <v>30848</v>
      </c>
      <c r="I882" s="182">
        <f t="shared" ca="1" si="119"/>
        <v>38</v>
      </c>
      <c r="J88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882" s="175" t="s">
        <v>18</v>
      </c>
      <c r="L882" s="187" t="s">
        <v>39</v>
      </c>
      <c r="M882" s="183"/>
      <c r="N882" s="179"/>
    </row>
    <row r="883" spans="1:14">
      <c r="A883" s="255">
        <v>4</v>
      </c>
      <c r="B883" s="183" t="s">
        <v>2286</v>
      </c>
      <c r="C883" s="208" t="s">
        <v>2289</v>
      </c>
      <c r="D883" s="205" t="str">
        <f>IF(Table2[[#This Row],[NO. KK]]=B882,"ANGGOTA KELUARGA","KEPALA KELUARGA")</f>
        <v>ANGGOTA KELUARGA</v>
      </c>
      <c r="E883" s="210" t="s">
        <v>1101</v>
      </c>
      <c r="F883" s="175" t="s">
        <v>23</v>
      </c>
      <c r="G883" s="180" t="s">
        <v>98</v>
      </c>
      <c r="H883" s="205">
        <v>30616</v>
      </c>
      <c r="I883" s="182">
        <f t="shared" ca="1" si="119"/>
        <v>39</v>
      </c>
      <c r="J88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883" s="175" t="s">
        <v>25</v>
      </c>
      <c r="L883" s="175" t="s">
        <v>417</v>
      </c>
      <c r="M883" s="183"/>
      <c r="N883" s="179"/>
    </row>
    <row r="884" spans="1:14">
      <c r="A884" s="255">
        <v>4</v>
      </c>
      <c r="B884" s="185" t="s">
        <v>2290</v>
      </c>
      <c r="C884" s="186" t="s">
        <v>2291</v>
      </c>
      <c r="D884" s="298" t="str">
        <f>IF(Table2[[#This Row],[NO. KK]]=B883,"ANGGOTA KELUARGA","KEPALA KELUARGA")</f>
        <v>KEPALA KELUARGA</v>
      </c>
      <c r="E884" s="211" t="s">
        <v>2292</v>
      </c>
      <c r="F884" s="175" t="s">
        <v>16</v>
      </c>
      <c r="G884" s="180" t="s">
        <v>30</v>
      </c>
      <c r="H884" s="205">
        <v>28868</v>
      </c>
      <c r="I884" s="182">
        <f t="shared" ca="1" si="119"/>
        <v>43</v>
      </c>
      <c r="J88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84" s="175" t="s">
        <v>2293</v>
      </c>
      <c r="L884" s="175" t="s">
        <v>39</v>
      </c>
      <c r="M884" s="183"/>
      <c r="N884" s="179"/>
    </row>
    <row r="885" spans="1:14">
      <c r="A885" s="255">
        <v>4</v>
      </c>
      <c r="B885" s="183" t="s">
        <v>2290</v>
      </c>
      <c r="C885" s="186" t="s">
        <v>2294</v>
      </c>
      <c r="D885" s="298" t="str">
        <f>IF(Table2[[#This Row],[NO. KK]]=B884,"ANGGOTA KELUARGA","KEPALA KELUARGA")</f>
        <v>ANGGOTA KELUARGA</v>
      </c>
      <c r="E885" s="206" t="s">
        <v>2295</v>
      </c>
      <c r="F885" s="175" t="s">
        <v>23</v>
      </c>
      <c r="G885" s="180" t="s">
        <v>575</v>
      </c>
      <c r="H885" s="205">
        <v>29592</v>
      </c>
      <c r="I885" s="182">
        <f t="shared" ca="1" si="119"/>
        <v>41</v>
      </c>
      <c r="J88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85" s="175" t="s">
        <v>18</v>
      </c>
      <c r="L885" s="207" t="s">
        <v>44</v>
      </c>
      <c r="M885" s="183"/>
      <c r="N885" s="179"/>
    </row>
    <row r="886" spans="1:14">
      <c r="A886" s="255">
        <v>4</v>
      </c>
      <c r="B886" s="183" t="s">
        <v>2290</v>
      </c>
      <c r="C886" s="186" t="s">
        <v>2296</v>
      </c>
      <c r="D886" s="298" t="str">
        <f>IF(Table2[[#This Row],[NO. KK]]=B885,"ANGGOTA KELUARGA","KEPALA KELUARGA")</f>
        <v>ANGGOTA KELUARGA</v>
      </c>
      <c r="E886" s="206" t="s">
        <v>2297</v>
      </c>
      <c r="F886" s="175" t="s">
        <v>16</v>
      </c>
      <c r="G886" s="180" t="s">
        <v>423</v>
      </c>
      <c r="H886" s="205">
        <v>39125</v>
      </c>
      <c r="I886" s="182">
        <f t="shared" ca="1" si="119"/>
        <v>15</v>
      </c>
      <c r="J88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86" s="175" t="s">
        <v>31</v>
      </c>
      <c r="L886" s="188" t="s">
        <v>69</v>
      </c>
      <c r="M886" s="183"/>
      <c r="N886" s="179"/>
    </row>
    <row r="887" spans="1:14">
      <c r="A887" s="255">
        <v>4</v>
      </c>
      <c r="B887" s="183" t="s">
        <v>2290</v>
      </c>
      <c r="C887" s="186" t="s">
        <v>2298</v>
      </c>
      <c r="D887" s="298" t="str">
        <f>IF(Table2[[#This Row],[NO. KK]]=B886,"ANGGOTA KELUARGA","KEPALA KELUARGA")</f>
        <v>ANGGOTA KELUARGA</v>
      </c>
      <c r="E887" s="206" t="s">
        <v>2299</v>
      </c>
      <c r="F887" s="175" t="s">
        <v>23</v>
      </c>
      <c r="G887" s="180" t="s">
        <v>98</v>
      </c>
      <c r="H887" s="205">
        <v>40599</v>
      </c>
      <c r="I887" s="182">
        <f t="shared" ca="1" si="119"/>
        <v>11</v>
      </c>
      <c r="J88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887" s="191" t="s">
        <v>72</v>
      </c>
      <c r="L887" s="188" t="s">
        <v>69</v>
      </c>
      <c r="M887" s="183"/>
      <c r="N887" s="179"/>
    </row>
    <row r="888" spans="1:14">
      <c r="A888" s="255">
        <v>4</v>
      </c>
      <c r="B888" s="183" t="s">
        <v>2290</v>
      </c>
      <c r="C888" s="186" t="s">
        <v>2300</v>
      </c>
      <c r="D888" s="298" t="str">
        <f>IF(Table2[[#This Row],[NO. KK]]=B887,"ANGGOTA KELUARGA","KEPALA KELUARGA")</f>
        <v>ANGGOTA KELUARGA</v>
      </c>
      <c r="E888" s="206" t="s">
        <v>2301</v>
      </c>
      <c r="F888" s="175" t="s">
        <v>16</v>
      </c>
      <c r="G888" s="180" t="s">
        <v>2302</v>
      </c>
      <c r="H888" s="205">
        <v>43069</v>
      </c>
      <c r="I888" s="182">
        <f t="shared" ca="1" si="119"/>
        <v>5</v>
      </c>
      <c r="J88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88" s="175" t="s">
        <v>55</v>
      </c>
      <c r="L888" s="212" t="s">
        <v>48</v>
      </c>
      <c r="M888" s="183"/>
      <c r="N888" s="179"/>
    </row>
    <row r="889" spans="1:14">
      <c r="A889" s="255">
        <v>4</v>
      </c>
      <c r="B889" s="185" t="s">
        <v>2303</v>
      </c>
      <c r="C889" s="208" t="s">
        <v>2304</v>
      </c>
      <c r="D889" s="205" t="str">
        <f>IF(Table2[[#This Row],[NO. KK]]=B888,"ANGGOTA KELUARGA","KEPALA KELUARGA")</f>
        <v>KEPALA KELUARGA</v>
      </c>
      <c r="E889" s="213" t="s">
        <v>2305</v>
      </c>
      <c r="F889" s="175" t="s">
        <v>16</v>
      </c>
      <c r="G889" s="180" t="s">
        <v>98</v>
      </c>
      <c r="H889" s="205">
        <v>36902</v>
      </c>
      <c r="I889" s="182">
        <f t="shared" ca="1" si="119"/>
        <v>21</v>
      </c>
      <c r="J88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89" s="175" t="s">
        <v>18</v>
      </c>
      <c r="L889" s="175" t="s">
        <v>39</v>
      </c>
      <c r="M889" s="183"/>
      <c r="N889" s="179"/>
    </row>
    <row r="890" spans="1:14">
      <c r="A890" s="255">
        <v>4</v>
      </c>
      <c r="B890" s="183" t="s">
        <v>2303</v>
      </c>
      <c r="C890" s="208" t="s">
        <v>2306</v>
      </c>
      <c r="D890" s="205" t="str">
        <f>IF(Table2[[#This Row],[NO. KK]]=B889,"ANGGOTA KELUARGA","KEPALA KELUARGA")</f>
        <v>ANGGOTA KELUARGA</v>
      </c>
      <c r="E890" s="206" t="s">
        <v>2307</v>
      </c>
      <c r="F890" s="175" t="s">
        <v>23</v>
      </c>
      <c r="G890" s="180" t="s">
        <v>2308</v>
      </c>
      <c r="H890" s="205">
        <v>37198</v>
      </c>
      <c r="I890" s="182">
        <f t="shared" ca="1" si="119"/>
        <v>21</v>
      </c>
      <c r="J89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890" s="175" t="s">
        <v>18</v>
      </c>
      <c r="L890" s="175" t="s">
        <v>39</v>
      </c>
      <c r="M890" s="183"/>
      <c r="N890" s="179"/>
    </row>
    <row r="891" spans="1:14">
      <c r="A891" s="255">
        <v>4</v>
      </c>
      <c r="B891" s="185" t="s">
        <v>2309</v>
      </c>
      <c r="C891" s="208" t="s">
        <v>2310</v>
      </c>
      <c r="D891" s="205" t="str">
        <f>IF(Table2[[#This Row],[NO. KK]]=B890,"ANGGOTA KELUARGA","KEPALA KELUARGA")</f>
        <v>KEPALA KELUARGA</v>
      </c>
      <c r="E891" s="213" t="s">
        <v>2311</v>
      </c>
      <c r="F891" s="175" t="s">
        <v>16</v>
      </c>
      <c r="G891" s="180" t="s">
        <v>1634</v>
      </c>
      <c r="H891" s="205">
        <v>32629</v>
      </c>
      <c r="I891" s="182">
        <f t="shared" ca="1" si="119"/>
        <v>33</v>
      </c>
      <c r="J89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91" s="175" t="s">
        <v>31</v>
      </c>
      <c r="L891" s="191" t="s">
        <v>73</v>
      </c>
      <c r="M891" s="183"/>
      <c r="N891" s="179"/>
    </row>
    <row r="892" spans="1:14">
      <c r="A892" s="255">
        <v>4</v>
      </c>
      <c r="B892" s="183" t="s">
        <v>2309</v>
      </c>
      <c r="C892" s="208" t="s">
        <v>2312</v>
      </c>
      <c r="D892" s="205" t="str">
        <f>IF(Table2[[#This Row],[NO. KK]]=B891,"ANGGOTA KELUARGA","KEPALA KELUARGA")</f>
        <v>ANGGOTA KELUARGA</v>
      </c>
      <c r="E892" s="206" t="s">
        <v>2313</v>
      </c>
      <c r="F892" s="175" t="s">
        <v>23</v>
      </c>
      <c r="G892" s="180" t="s">
        <v>2314</v>
      </c>
      <c r="H892" s="205">
        <v>32300</v>
      </c>
      <c r="I892" s="182">
        <f t="shared" ca="1" si="119"/>
        <v>34</v>
      </c>
      <c r="J892"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892" s="175" t="s">
        <v>31</v>
      </c>
      <c r="L892" s="182" t="s">
        <v>32</v>
      </c>
      <c r="M892" s="183"/>
      <c r="N892" s="179"/>
    </row>
    <row r="893" spans="1:14">
      <c r="A893" s="255">
        <v>4</v>
      </c>
      <c r="B893" s="183" t="s">
        <v>2309</v>
      </c>
      <c r="C893" s="208" t="s">
        <v>2315</v>
      </c>
      <c r="D893" s="205" t="str">
        <f>IF(Table2[[#This Row],[NO. KK]]=B892,"ANGGOTA KELUARGA","KEPALA KELUARGA")</f>
        <v>ANGGOTA KELUARGA</v>
      </c>
      <c r="E893" s="206" t="s">
        <v>2316</v>
      </c>
      <c r="F893" s="175" t="s">
        <v>23</v>
      </c>
      <c r="G893" s="180" t="s">
        <v>98</v>
      </c>
      <c r="H893" s="205">
        <v>42778</v>
      </c>
      <c r="I893" s="182">
        <f t="shared" ca="1" si="119"/>
        <v>5</v>
      </c>
      <c r="J893"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893" s="175" t="s">
        <v>55</v>
      </c>
      <c r="L893" s="175" t="s">
        <v>48</v>
      </c>
      <c r="M893" s="183"/>
      <c r="N893" s="179"/>
    </row>
    <row r="894" spans="1:14">
      <c r="A894" s="255">
        <v>4</v>
      </c>
      <c r="B894" s="198" t="s">
        <v>2317</v>
      </c>
      <c r="C894" s="199" t="s">
        <v>2318</v>
      </c>
      <c r="D894" s="300" t="str">
        <f>IF(Table2[[#This Row],[NO. KK]]=B893,"ANGGOTA KELUARGA","KEPALA KELUARGA")</f>
        <v>KEPALA KELUARGA</v>
      </c>
      <c r="E894" s="214" t="s">
        <v>2319</v>
      </c>
      <c r="F894" s="175" t="s">
        <v>23</v>
      </c>
      <c r="G894" s="201" t="s">
        <v>2320</v>
      </c>
      <c r="H894" s="197">
        <v>25194</v>
      </c>
      <c r="I894" s="182">
        <f t="shared" ca="1" si="119"/>
        <v>53</v>
      </c>
      <c r="J89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50 - 54</v>
      </c>
      <c r="K894" s="182" t="s">
        <v>25</v>
      </c>
      <c r="L894" s="207" t="s">
        <v>44</v>
      </c>
      <c r="M894" s="183"/>
      <c r="N894" s="179"/>
    </row>
    <row r="895" spans="1:14">
      <c r="A895" s="255">
        <v>4</v>
      </c>
      <c r="B895" s="215" t="s">
        <v>2317</v>
      </c>
      <c r="C895" s="216" t="s">
        <v>2321</v>
      </c>
      <c r="D895" s="197" t="str">
        <f>IF(Table2[[#This Row],[NO. KK]]=B894,"ANGGOTA KELUARGA","KEPALA KELUARGA")</f>
        <v>ANGGOTA KELUARGA</v>
      </c>
      <c r="E895" s="200" t="s">
        <v>2322</v>
      </c>
      <c r="F895" s="175" t="s">
        <v>23</v>
      </c>
      <c r="G895" s="201" t="s">
        <v>2323</v>
      </c>
      <c r="H895" s="197">
        <v>38180</v>
      </c>
      <c r="I895" s="182">
        <f t="shared" ca="1" si="119"/>
        <v>18</v>
      </c>
      <c r="J895"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95" s="182" t="s">
        <v>18</v>
      </c>
      <c r="L895" s="188" t="s">
        <v>69</v>
      </c>
      <c r="M895" s="183"/>
      <c r="N895" s="179"/>
    </row>
    <row r="896" spans="1:14">
      <c r="A896" s="255">
        <v>4</v>
      </c>
      <c r="B896" s="215" t="s">
        <v>2317</v>
      </c>
      <c r="C896" s="216" t="s">
        <v>2324</v>
      </c>
      <c r="D896" s="197" t="str">
        <f>IF(Table2[[#This Row],[NO. KK]]=B895,"ANGGOTA KELUARGA","KEPALA KELUARGA")</f>
        <v>ANGGOTA KELUARGA</v>
      </c>
      <c r="E896" s="200" t="s">
        <v>2325</v>
      </c>
      <c r="F896" s="182" t="s">
        <v>16</v>
      </c>
      <c r="G896" s="201" t="s">
        <v>98</v>
      </c>
      <c r="H896" s="197">
        <v>40058</v>
      </c>
      <c r="I896" s="182">
        <f t="shared" ca="1" si="119"/>
        <v>13</v>
      </c>
      <c r="J896"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896" s="182" t="s">
        <v>72</v>
      </c>
      <c r="L896" s="188" t="s">
        <v>69</v>
      </c>
      <c r="M896" s="183"/>
      <c r="N896" s="179"/>
    </row>
    <row r="897" spans="1:14">
      <c r="A897" s="255">
        <v>4</v>
      </c>
      <c r="B897" s="215" t="s">
        <v>2326</v>
      </c>
      <c r="C897" s="216" t="s">
        <v>2327</v>
      </c>
      <c r="D897" s="197" t="str">
        <f>IF(Table2[[#This Row],[NO. KK]]=B896,"ANGGOTA KELUARGA","KEPALA KELUARGA")</f>
        <v>KEPALA KELUARGA</v>
      </c>
      <c r="E897" s="211" t="s">
        <v>2328</v>
      </c>
      <c r="F897" s="182" t="s">
        <v>16</v>
      </c>
      <c r="G897" s="217" t="s">
        <v>98</v>
      </c>
      <c r="H897" s="197">
        <v>27840</v>
      </c>
      <c r="I897" s="182">
        <f t="shared" ca="1" si="119"/>
        <v>46</v>
      </c>
      <c r="J897"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45 - 49</v>
      </c>
      <c r="K897" s="182" t="s">
        <v>18</v>
      </c>
      <c r="L897" s="190" t="s">
        <v>247</v>
      </c>
      <c r="M897" s="183"/>
      <c r="N897" s="179"/>
    </row>
    <row r="898" spans="1:14">
      <c r="A898" s="255">
        <v>4</v>
      </c>
      <c r="B898" s="215" t="s">
        <v>2326</v>
      </c>
      <c r="C898" s="216" t="s">
        <v>2329</v>
      </c>
      <c r="D898" s="197" t="str">
        <f>IF(Table2[[#This Row],[NO. KK]]=B897,"ANGGOTA KELUARGA","KEPALA KELUARGA")</f>
        <v>ANGGOTA KELUARGA</v>
      </c>
      <c r="E898" s="200" t="s">
        <v>2330</v>
      </c>
      <c r="F898" s="175" t="s">
        <v>23</v>
      </c>
      <c r="G898" s="217" t="s">
        <v>98</v>
      </c>
      <c r="H898" s="197">
        <v>29394</v>
      </c>
      <c r="I898" s="182">
        <f t="shared" ref="I898:I916" ca="1" si="120">ROUNDDOWN(YEARFRAC(H898,TODAY(),1),0)</f>
        <v>42</v>
      </c>
      <c r="J898"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40 - 44</v>
      </c>
      <c r="K898" s="182" t="s">
        <v>18</v>
      </c>
      <c r="L898" s="207" t="s">
        <v>44</v>
      </c>
      <c r="M898" s="183"/>
      <c r="N898" s="179"/>
    </row>
    <row r="899" spans="1:14">
      <c r="A899" s="255">
        <v>4</v>
      </c>
      <c r="B899" s="215" t="s">
        <v>2326</v>
      </c>
      <c r="C899" s="216" t="s">
        <v>2331</v>
      </c>
      <c r="D899" s="197" t="str">
        <f>IF(Table2[[#This Row],[NO. KK]]=B898,"ANGGOTA KELUARGA","KEPALA KELUARGA")</f>
        <v>ANGGOTA KELUARGA</v>
      </c>
      <c r="E899" s="200" t="s">
        <v>2332</v>
      </c>
      <c r="F899" s="175" t="s">
        <v>23</v>
      </c>
      <c r="G899" s="217" t="s">
        <v>98</v>
      </c>
      <c r="H899" s="197">
        <v>37979</v>
      </c>
      <c r="I899" s="182">
        <f t="shared" ca="1" si="120"/>
        <v>18</v>
      </c>
      <c r="J899"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899" s="182" t="s">
        <v>31</v>
      </c>
      <c r="L899" s="188" t="s">
        <v>69</v>
      </c>
      <c r="M899" s="183"/>
      <c r="N899" s="179"/>
    </row>
    <row r="900" spans="1:14">
      <c r="A900" s="255">
        <v>4</v>
      </c>
      <c r="B900" s="215" t="s">
        <v>2326</v>
      </c>
      <c r="C900" s="216" t="s">
        <v>2333</v>
      </c>
      <c r="D900" s="197" t="str">
        <f>IF(Table2[[#This Row],[NO. KK]]=B899,"ANGGOTA KELUARGA","KEPALA KELUARGA")</f>
        <v>ANGGOTA KELUARGA</v>
      </c>
      <c r="E900" s="200" t="s">
        <v>2334</v>
      </c>
      <c r="F900" s="175" t="s">
        <v>23</v>
      </c>
      <c r="G900" s="217" t="s">
        <v>199</v>
      </c>
      <c r="H900" s="197">
        <v>38470</v>
      </c>
      <c r="I900" s="182">
        <f t="shared" ca="1" si="120"/>
        <v>17</v>
      </c>
      <c r="J900"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900" s="182" t="s">
        <v>31</v>
      </c>
      <c r="L900" s="188" t="s">
        <v>69</v>
      </c>
      <c r="M900" s="183"/>
      <c r="N900" s="179"/>
    </row>
    <row r="901" spans="1:14">
      <c r="A901" s="255">
        <v>4</v>
      </c>
      <c r="B901" s="183" t="s">
        <v>2326</v>
      </c>
      <c r="C901" s="208" t="s">
        <v>2335</v>
      </c>
      <c r="D901" s="205" t="str">
        <f>IF(Table2[[#This Row],[NO. KK]]=B900,"ANGGOTA KELUARGA","KEPALA KELUARGA")</f>
        <v>ANGGOTA KELUARGA</v>
      </c>
      <c r="E901" s="206" t="s">
        <v>2336</v>
      </c>
      <c r="F901" s="175" t="s">
        <v>23</v>
      </c>
      <c r="G901" s="218" t="s">
        <v>98</v>
      </c>
      <c r="H901" s="205">
        <v>39238</v>
      </c>
      <c r="I901" s="182">
        <f t="shared" ca="1" si="120"/>
        <v>15</v>
      </c>
      <c r="J901"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15 - 19</v>
      </c>
      <c r="K901" s="191" t="s">
        <v>31</v>
      </c>
      <c r="L901" s="188" t="s">
        <v>69</v>
      </c>
      <c r="M901" s="183"/>
      <c r="N901" s="179"/>
    </row>
    <row r="902" spans="1:14">
      <c r="A902" s="255">
        <v>4</v>
      </c>
      <c r="B902" s="219" t="s">
        <v>2326</v>
      </c>
      <c r="C902" s="220" t="s">
        <v>2337</v>
      </c>
      <c r="D902" s="223" t="str">
        <f>IF(Table2[[#This Row],[NO. KK]]=B901,"ANGGOTA KELUARGA","KEPALA KELUARGA")</f>
        <v>ANGGOTA KELUARGA</v>
      </c>
      <c r="E902" s="221" t="s">
        <v>2338</v>
      </c>
      <c r="F902" s="175" t="s">
        <v>16</v>
      </c>
      <c r="G902" s="222" t="s">
        <v>98</v>
      </c>
      <c r="H902" s="223">
        <v>40511</v>
      </c>
      <c r="I902" s="182">
        <f t="shared" ca="1" si="120"/>
        <v>12</v>
      </c>
      <c r="J902" s="272"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902" s="212" t="s">
        <v>47</v>
      </c>
      <c r="L902" s="188" t="s">
        <v>69</v>
      </c>
      <c r="M902" s="183"/>
      <c r="N902" s="179"/>
    </row>
    <row r="903" spans="1:14">
      <c r="A903" s="255">
        <v>4</v>
      </c>
      <c r="B903" s="219" t="s">
        <v>2326</v>
      </c>
      <c r="C903" s="220" t="s">
        <v>2339</v>
      </c>
      <c r="D903" s="223" t="str">
        <f>IF(Table2[[#This Row],[NO. KK]]=B902,"ANGGOTA KELUARGA","KEPALA KELUARGA")</f>
        <v>ANGGOTA KELUARGA</v>
      </c>
      <c r="E903" s="221" t="s">
        <v>2340</v>
      </c>
      <c r="F903" s="212" t="s">
        <v>16</v>
      </c>
      <c r="G903" s="222" t="s">
        <v>98</v>
      </c>
      <c r="H903" s="223">
        <v>43160</v>
      </c>
      <c r="I903" s="182">
        <f t="shared" ca="1" si="120"/>
        <v>4</v>
      </c>
      <c r="J903" s="272"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0 - 4</v>
      </c>
      <c r="K903" s="212" t="s">
        <v>55</v>
      </c>
      <c r="L903" s="189" t="s">
        <v>48</v>
      </c>
      <c r="M903" s="219"/>
      <c r="N903" s="224"/>
    </row>
    <row r="904" spans="1:14" s="36" customFormat="1">
      <c r="A904" s="255">
        <v>4</v>
      </c>
      <c r="B904" s="183" t="s">
        <v>2341</v>
      </c>
      <c r="C904" s="225" t="s">
        <v>2342</v>
      </c>
      <c r="D904" s="302" t="str">
        <f>IF(Table2[[#This Row],[NO. KK]]=B903,"ANGGOTA KELUARGA","KEPALA KELUARGA")</f>
        <v>KEPALA KELUARGA</v>
      </c>
      <c r="E904" s="209" t="s">
        <v>2343</v>
      </c>
      <c r="F904" s="175" t="s">
        <v>23</v>
      </c>
      <c r="G904" s="226" t="s">
        <v>98</v>
      </c>
      <c r="H904" s="205">
        <v>21804</v>
      </c>
      <c r="I904" s="182">
        <f t="shared" ca="1" si="120"/>
        <v>63</v>
      </c>
      <c r="J904" s="197"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60 - 64</v>
      </c>
      <c r="K904" s="190" t="s">
        <v>31</v>
      </c>
      <c r="L904" s="190" t="s">
        <v>39</v>
      </c>
      <c r="M904" s="227"/>
      <c r="N904" s="175"/>
    </row>
    <row r="905" spans="1:14" s="233" customFormat="1">
      <c r="A905" s="255">
        <v>4</v>
      </c>
      <c r="B905" s="228" t="s">
        <v>2341</v>
      </c>
      <c r="C905" s="229" t="s">
        <v>2344</v>
      </c>
      <c r="D905" s="303" t="str">
        <f>IF(Table2[[#This Row],[NO. KK]]=B904,"ANGGOTA KELUARGA","KEPALA KELUARGA")</f>
        <v>ANGGOTA KELUARGA</v>
      </c>
      <c r="E905" s="230" t="s">
        <v>2345</v>
      </c>
      <c r="F905" s="191" t="s">
        <v>16</v>
      </c>
      <c r="G905" s="231" t="s">
        <v>98</v>
      </c>
      <c r="H905" s="232">
        <v>37116</v>
      </c>
      <c r="I905" s="207">
        <f t="shared" ca="1" si="120"/>
        <v>21</v>
      </c>
      <c r="J905"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20 - 24</v>
      </c>
      <c r="K905" s="191" t="s">
        <v>18</v>
      </c>
      <c r="L905" s="191" t="s">
        <v>66</v>
      </c>
      <c r="M905" s="191"/>
      <c r="N905" s="191"/>
    </row>
    <row r="906" spans="1:14" s="129" customFormat="1">
      <c r="A906" s="255">
        <v>4</v>
      </c>
      <c r="B906" s="228" t="s">
        <v>2346</v>
      </c>
      <c r="C906" s="234" t="s">
        <v>2347</v>
      </c>
      <c r="D906" s="232" t="str">
        <f>IF(Table2[[#This Row],[NO. KK]]=B905,"ANGGOTA KELUARGA","KEPALA KELUARGA")</f>
        <v>KEPALA KELUARGA</v>
      </c>
      <c r="E906" s="235" t="s">
        <v>2348</v>
      </c>
      <c r="F906" s="191" t="s">
        <v>16</v>
      </c>
      <c r="G906" s="237" t="s">
        <v>98</v>
      </c>
      <c r="H906" s="238">
        <v>30806</v>
      </c>
      <c r="I906" s="207">
        <f t="shared" ca="1" si="120"/>
        <v>38</v>
      </c>
      <c r="J906"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906" s="239" t="s">
        <v>31</v>
      </c>
      <c r="L906" s="191" t="s">
        <v>39</v>
      </c>
      <c r="M906" s="228"/>
      <c r="N906" s="236"/>
    </row>
    <row r="907" spans="1:14" s="129" customFormat="1" ht="15.75" customHeight="1">
      <c r="A907" s="255">
        <v>4</v>
      </c>
      <c r="B907" s="228" t="s">
        <v>2346</v>
      </c>
      <c r="C907" s="234" t="s">
        <v>2349</v>
      </c>
      <c r="D907" s="232" t="str">
        <f>IF(Table2[[#This Row],[NO. KK]]=B906,"ANGGOTA KELUARGA","KEPALA KELUARGA")</f>
        <v>ANGGOTA KELUARGA</v>
      </c>
      <c r="E907" s="228" t="s">
        <v>2350</v>
      </c>
      <c r="F907" s="191" t="s">
        <v>23</v>
      </c>
      <c r="G907" s="240" t="s">
        <v>2351</v>
      </c>
      <c r="H907" s="238">
        <v>32299</v>
      </c>
      <c r="I907" s="207">
        <f t="shared" ca="1" si="120"/>
        <v>34</v>
      </c>
      <c r="J907"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30 - 34</v>
      </c>
      <c r="K907" s="239" t="s">
        <v>18</v>
      </c>
      <c r="L907" s="191" t="s">
        <v>39</v>
      </c>
      <c r="M907" s="228"/>
      <c r="N907" s="236"/>
    </row>
    <row r="908" spans="1:14" s="129" customFormat="1">
      <c r="A908" s="255">
        <v>4</v>
      </c>
      <c r="B908" s="228" t="s">
        <v>2346</v>
      </c>
      <c r="C908" s="234" t="s">
        <v>2352</v>
      </c>
      <c r="D908" s="232" t="str">
        <f>IF(Table2[[#This Row],[NO. KK]]=B907,"ANGGOTA KELUARGA","KEPALA KELUARGA")</f>
        <v>ANGGOTA KELUARGA</v>
      </c>
      <c r="E908" s="228" t="s">
        <v>2353</v>
      </c>
      <c r="F908" s="191" t="s">
        <v>16</v>
      </c>
      <c r="G908" s="240" t="s">
        <v>2354</v>
      </c>
      <c r="H908" s="238">
        <v>40757</v>
      </c>
      <c r="I908" s="207">
        <f t="shared" ca="1" si="120"/>
        <v>11</v>
      </c>
      <c r="J908"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908" s="239" t="s">
        <v>47</v>
      </c>
      <c r="L908" s="189" t="s">
        <v>69</v>
      </c>
      <c r="M908" s="228"/>
      <c r="N908" s="236"/>
    </row>
    <row r="909" spans="1:14" s="129" customFormat="1">
      <c r="A909" s="255">
        <v>4</v>
      </c>
      <c r="B909" s="228" t="s">
        <v>2346</v>
      </c>
      <c r="C909" s="234" t="s">
        <v>2355</v>
      </c>
      <c r="D909" s="232" t="str">
        <f>IF(Table2[[#This Row],[NO. KK]]=B908,"ANGGOTA KELUARGA","KEPALA KELUARGA")</f>
        <v>ANGGOTA KELUARGA</v>
      </c>
      <c r="E909" s="228" t="s">
        <v>2356</v>
      </c>
      <c r="F909" s="191" t="s">
        <v>23</v>
      </c>
      <c r="G909" s="240" t="s">
        <v>98</v>
      </c>
      <c r="H909" s="238">
        <v>41808</v>
      </c>
      <c r="I909" s="207">
        <f t="shared" ca="1" si="120"/>
        <v>8</v>
      </c>
      <c r="J909"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909" s="239" t="s">
        <v>47</v>
      </c>
      <c r="L909" s="189" t="s">
        <v>69</v>
      </c>
      <c r="M909" s="228"/>
      <c r="N909" s="236"/>
    </row>
    <row r="910" spans="1:14" s="129" customFormat="1">
      <c r="A910" s="255">
        <v>4</v>
      </c>
      <c r="B910" s="228" t="s">
        <v>2346</v>
      </c>
      <c r="C910" s="234" t="s">
        <v>2357</v>
      </c>
      <c r="D910" s="232" t="str">
        <f>IF(Table2[[#This Row],[NO. KK]]=B909,"ANGGOTA KELUARGA","KEPALA KELUARGA")</f>
        <v>ANGGOTA KELUARGA</v>
      </c>
      <c r="E910" s="228" t="s">
        <v>2358</v>
      </c>
      <c r="F910" s="191" t="s">
        <v>16</v>
      </c>
      <c r="G910" s="240" t="s">
        <v>98</v>
      </c>
      <c r="H910" s="238">
        <v>42791</v>
      </c>
      <c r="I910" s="207">
        <f t="shared" ca="1" si="120"/>
        <v>5</v>
      </c>
      <c r="J910"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910" s="239" t="s">
        <v>55</v>
      </c>
      <c r="L910" s="189" t="s">
        <v>48</v>
      </c>
      <c r="M910" s="228"/>
      <c r="N910" s="236"/>
    </row>
    <row r="911" spans="1:14" s="129" customFormat="1">
      <c r="A911" s="255">
        <v>4</v>
      </c>
      <c r="B911" s="228" t="s">
        <v>2359</v>
      </c>
      <c r="C911" s="234" t="s">
        <v>2360</v>
      </c>
      <c r="D911" s="232" t="str">
        <f>IF(Table2[[#This Row],[NO. KK]]=B910,"ANGGOTA KELUARGA","KEPALA KELUARGA")</f>
        <v>KEPALA KELUARGA</v>
      </c>
      <c r="E911" s="228" t="s">
        <v>2361</v>
      </c>
      <c r="F911" s="191" t="s">
        <v>16</v>
      </c>
      <c r="G911" s="240" t="s">
        <v>2362</v>
      </c>
      <c r="H911" s="238">
        <v>31444</v>
      </c>
      <c r="I911" s="207">
        <f t="shared" ca="1" si="120"/>
        <v>36</v>
      </c>
      <c r="J911"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911" s="239" t="s">
        <v>31</v>
      </c>
      <c r="L911" s="189" t="s">
        <v>39</v>
      </c>
      <c r="M911" s="228"/>
      <c r="N911" s="236"/>
    </row>
    <row r="912" spans="1:14" s="129" customFormat="1">
      <c r="A912" s="255">
        <v>4</v>
      </c>
      <c r="B912" s="228" t="s">
        <v>2359</v>
      </c>
      <c r="C912" s="234" t="s">
        <v>2363</v>
      </c>
      <c r="D912" s="232" t="str">
        <f>IF(Table2[[#This Row],[NO. KK]]=B911,"ANGGOTA KELUARGA","KEPALA KELUARGA")</f>
        <v>ANGGOTA KELUARGA</v>
      </c>
      <c r="E912" s="228" t="s">
        <v>249</v>
      </c>
      <c r="F912" s="191" t="s">
        <v>23</v>
      </c>
      <c r="G912" s="240" t="s">
        <v>30</v>
      </c>
      <c r="H912" s="238">
        <v>31346</v>
      </c>
      <c r="I912" s="207">
        <f t="shared" ca="1" si="120"/>
        <v>37</v>
      </c>
      <c r="J912"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35 - 39</v>
      </c>
      <c r="K912" s="239" t="s">
        <v>38</v>
      </c>
      <c r="L912" s="189" t="s">
        <v>39</v>
      </c>
      <c r="M912" s="228"/>
      <c r="N912" s="236"/>
    </row>
    <row r="913" spans="1:25" s="129" customFormat="1">
      <c r="A913" s="255">
        <v>4</v>
      </c>
      <c r="B913" s="228" t="s">
        <v>2359</v>
      </c>
      <c r="C913" s="234" t="s">
        <v>2364</v>
      </c>
      <c r="D913" s="232" t="str">
        <f>IF(Table2[[#This Row],[NO. KK]]=B912,"ANGGOTA KELUARGA","KEPALA KELUARGA")</f>
        <v>ANGGOTA KELUARGA</v>
      </c>
      <c r="E913" s="228" t="s">
        <v>2365</v>
      </c>
      <c r="F913" s="191" t="s">
        <v>23</v>
      </c>
      <c r="G913" s="240" t="s">
        <v>479</v>
      </c>
      <c r="H913" s="238">
        <v>39962</v>
      </c>
      <c r="I913" s="207">
        <f t="shared" ca="1" si="120"/>
        <v>13</v>
      </c>
      <c r="J913"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913" s="239" t="s">
        <v>72</v>
      </c>
      <c r="L913" s="189" t="s">
        <v>69</v>
      </c>
      <c r="M913" s="228"/>
      <c r="N913" s="236"/>
    </row>
    <row r="914" spans="1:25" s="129" customFormat="1">
      <c r="A914" s="255">
        <v>4</v>
      </c>
      <c r="B914" s="228" t="s">
        <v>2359</v>
      </c>
      <c r="C914" s="234" t="s">
        <v>2366</v>
      </c>
      <c r="D914" s="232" t="str">
        <f>IF(Table2[[#This Row],[NO. KK]]=B913,"ANGGOTA KELUARGA","KEPALA KELUARGA")</f>
        <v>ANGGOTA KELUARGA</v>
      </c>
      <c r="E914" s="228" t="s">
        <v>2367</v>
      </c>
      <c r="F914" s="191" t="s">
        <v>23</v>
      </c>
      <c r="G914" s="240" t="s">
        <v>479</v>
      </c>
      <c r="H914" s="238">
        <v>40506</v>
      </c>
      <c r="I914" s="207">
        <f t="shared" ca="1" si="120"/>
        <v>12</v>
      </c>
      <c r="J914"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11 - 14</v>
      </c>
      <c r="K914" s="239" t="s">
        <v>47</v>
      </c>
      <c r="L914" s="189" t="s">
        <v>69</v>
      </c>
      <c r="M914" s="228"/>
      <c r="N914" s="236"/>
    </row>
    <row r="915" spans="1:25" s="129" customFormat="1">
      <c r="A915" s="255">
        <v>4</v>
      </c>
      <c r="B915" s="228" t="s">
        <v>2359</v>
      </c>
      <c r="C915" s="234" t="s">
        <v>2368</v>
      </c>
      <c r="D915" s="232" t="str">
        <f>IF(Table2[[#This Row],[NO. KK]]=B914,"ANGGOTA KELUARGA","KEPALA KELUARGA")</f>
        <v>ANGGOTA KELUARGA</v>
      </c>
      <c r="E915" s="228" t="s">
        <v>2369</v>
      </c>
      <c r="F915" s="191" t="s">
        <v>23</v>
      </c>
      <c r="G915" s="240" t="s">
        <v>479</v>
      </c>
      <c r="H915" s="238">
        <v>42549</v>
      </c>
      <c r="I915" s="207">
        <f t="shared" ca="1" si="120"/>
        <v>6</v>
      </c>
      <c r="J915" s="273"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915" s="239" t="s">
        <v>47</v>
      </c>
      <c r="L915" s="189" t="s">
        <v>69</v>
      </c>
      <c r="M915" s="228"/>
      <c r="N915" s="236"/>
    </row>
    <row r="916" spans="1:25" s="129" customFormat="1">
      <c r="A916" s="257">
        <v>4</v>
      </c>
      <c r="B916" s="258" t="s">
        <v>2359</v>
      </c>
      <c r="C916" s="259" t="s">
        <v>2370</v>
      </c>
      <c r="D916" s="304" t="str">
        <f>IF(Table2[[#This Row],[NO. KK]]=B915,"ANGGOTA KELUARGA","KEPALA KELUARGA")</f>
        <v>ANGGOTA KELUARGA</v>
      </c>
      <c r="E916" s="258" t="s">
        <v>2371</v>
      </c>
      <c r="F916" s="260" t="s">
        <v>23</v>
      </c>
      <c r="G916" s="261" t="s">
        <v>479</v>
      </c>
      <c r="H916" s="262">
        <v>42893</v>
      </c>
      <c r="I916" s="263">
        <f t="shared" ca="1" si="120"/>
        <v>5</v>
      </c>
      <c r="J916" s="274" t="str">
        <f ca="1">IF(AND(Table2[[#This Row],[UMUR]]&gt;-1,Table2[[#This Row],[UMUR]]&lt;5),"0 - 4",IF(AND(Table2[[#This Row],[UMUR]]&gt;4,Table2[[#This Row],[UMUR]]&lt;10),"5 - 9",IF(AND(Table2[[#This Row],[UMUR]]&gt;9,Table2[[#This Row],[UMUR]]&lt;15),"11 - 14",IF(AND(Table2[[#This Row],[UMUR]]&gt;14,Table2[[#This Row],[UMUR]]&lt;20),"15 - 19",IF(AND(Table2[[#This Row],[UMUR]]&gt;19,Table2[[#This Row],[UMUR]]&lt;25),"20 - 24",IF(AND(Table2[[#This Row],[UMUR]]&gt;24,Table2[[#This Row],[UMUR]]&lt;30),"25 - 29",IF(AND(Table2[[#This Row],[UMUR]]&gt;29,Table2[[#This Row],[UMUR]]&lt;35),"30 - 34",IF(AND(Table2[[#This Row],[UMUR]]&gt;34,Table2[[#This Row],[UMUR]]&lt;40),"35 - 39",IF(AND(Table2[[#This Row],[UMUR]]&gt;39,Table2[[#This Row],[UMUR]]&lt;45),"40 - 44",IF(AND(Table2[[#This Row],[UMUR]]&gt;44,Table2[[#This Row],[UMUR]]&lt;50),"45 - 49",IF(AND(Table2[[#This Row],[UMUR]]&gt;49,Table2[[#This Row],[UMUR]]&lt;55),"50 - 54",IF(AND(Table2[[#This Row],[UMUR]]&gt;54,Table2[[#This Row],[UMUR]]&lt;60),"55 - 59",IF(AND(Table2[[#This Row],[UMUR]]&gt;59,Table2[[#This Row],[UMUR]]&lt;65),"60 - 64",IF(AND(Table2[[#This Row],[UMUR]]&gt;64,Table2[[#This Row],[UMUR]]&lt;70),"65 - 69",IF(AND(Table2[[#This Row],[UMUR]]&gt;69,Table2[[#This Row],[UMUR]]&lt;75),"70 - 74",IF(AND(Table2[[#This Row],[UMUR]]&gt;74,Table2[[#This Row],[UMUR]]&lt;80),"75 - 79",IF(AND(Table2[[#This Row],[UMUR]]&gt;79,Table2[[#This Row],[UMUR]]&lt;85),"80 - 84",IF(AND(Table2[[#This Row],[UMUR]]&gt;84,Table2[[#This Row],[UMUR]]&lt;90),"85 - 89",IF(AND(Table2[[#This Row],[UMUR]]&gt;89,Table2[[#This Row],[UMUR]]&lt;95),"90 - 94",)))))))))))))))))))</f>
        <v>5 - 9</v>
      </c>
      <c r="K916" s="264" t="s">
        <v>55</v>
      </c>
      <c r="L916" s="265" t="s">
        <v>48</v>
      </c>
      <c r="M916" s="258"/>
      <c r="N916" s="266"/>
    </row>
    <row r="917" spans="1:25" s="129" customFormat="1" ht="15.75" thickBot="1">
      <c r="B917" s="242"/>
      <c r="C917" s="243"/>
      <c r="D917" s="243"/>
      <c r="E917" s="242"/>
      <c r="F917" s="241"/>
      <c r="G917" s="244"/>
      <c r="H917" s="245"/>
      <c r="I917" s="244"/>
      <c r="J917" s="244"/>
      <c r="K917" s="246"/>
      <c r="L917" s="241"/>
      <c r="M917" s="242"/>
    </row>
    <row r="918" spans="1:25" ht="15.75" thickBot="1">
      <c r="R918" s="248"/>
      <c r="S918" s="1"/>
      <c r="T918" s="247"/>
      <c r="V918" s="307" t="s">
        <v>26</v>
      </c>
      <c r="W918" s="308"/>
      <c r="X918" s="250">
        <v>1</v>
      </c>
      <c r="Y918" s="251">
        <v>3</v>
      </c>
    </row>
    <row r="919" spans="1:25" ht="15.75" thickBot="1">
      <c r="R919" s="248"/>
      <c r="S919" s="1"/>
      <c r="T919" s="247"/>
      <c r="V919" s="307" t="s">
        <v>963</v>
      </c>
      <c r="W919" s="308"/>
      <c r="X919" s="250">
        <v>1</v>
      </c>
      <c r="Y919" s="251"/>
    </row>
    <row r="920" spans="1:25" ht="15.75" thickBot="1">
      <c r="R920" s="248"/>
      <c r="S920" s="1"/>
      <c r="T920" s="247"/>
      <c r="V920" s="307" t="s">
        <v>1547</v>
      </c>
      <c r="W920" s="308"/>
      <c r="X920" s="250">
        <v>1</v>
      </c>
      <c r="Y920" s="251"/>
    </row>
    <row r="921" spans="1:25" ht="15.75" thickBot="1">
      <c r="R921" s="248"/>
      <c r="S921" s="1"/>
      <c r="T921" s="247"/>
      <c r="V921" s="307" t="s">
        <v>39</v>
      </c>
      <c r="W921" s="308"/>
      <c r="X921" s="250">
        <v>143</v>
      </c>
      <c r="Y921" s="251">
        <v>103</v>
      </c>
    </row>
    <row r="922" spans="1:25" ht="15.75" thickBot="1">
      <c r="R922" s="248"/>
      <c r="S922" s="1"/>
      <c r="T922" s="247"/>
      <c r="V922" s="309" t="s">
        <v>2372</v>
      </c>
      <c r="W922" s="310"/>
      <c r="X922" s="252">
        <v>908</v>
      </c>
      <c r="Y922" s="253"/>
    </row>
    <row r="923" spans="1:25">
      <c r="R923" s="248"/>
      <c r="S923" s="1"/>
      <c r="T923" s="247"/>
      <c r="V923" s="247"/>
      <c r="W923" s="249"/>
      <c r="X923" s="247"/>
    </row>
  </sheetData>
  <mergeCells count="5">
    <mergeCell ref="V921:W921"/>
    <mergeCell ref="V922:W922"/>
    <mergeCell ref="V918:W918"/>
    <mergeCell ref="V919:W919"/>
    <mergeCell ref="V920:W920"/>
  </mergeCells>
  <dataValidations disablePrompts="1" count="2">
    <dataValidation type="date" allowBlank="1" showInputMessage="1" showErrorMessage="1" sqref="H413" xr:uid="{00000000-0002-0000-0200-000000000000}">
      <formula1>STARTDATE</formula1>
      <formula2>ENDDATE</formula2>
    </dataValidation>
    <dataValidation type="textLength" operator="equal" showInputMessage="1" showErrorMessage="1" sqref="C413:D413" xr:uid="{00000000-0002-0000-0200-000001000000}">
      <formula1>16</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7"/>
  <sheetViews>
    <sheetView workbookViewId="0">
      <selection activeCell="F53" sqref="F53"/>
    </sheetView>
  </sheetViews>
  <sheetFormatPr defaultRowHeight="15"/>
  <cols>
    <col min="1" max="1" width="36.28515625" bestFit="1" customWidth="1"/>
    <col min="2" max="2" width="16.28515625" bestFit="1" customWidth="1"/>
    <col min="3" max="3" width="3.28515625" bestFit="1" customWidth="1"/>
    <col min="4" max="4" width="11.28515625" bestFit="1" customWidth="1"/>
    <col min="5" max="5" width="22.42578125" bestFit="1" customWidth="1"/>
    <col min="6" max="6" width="41.28515625" bestFit="1" customWidth="1"/>
  </cols>
  <sheetData>
    <row r="3" spans="1:7">
      <c r="A3" s="267" t="s">
        <v>2407</v>
      </c>
      <c r="B3" s="267" t="s">
        <v>2377</v>
      </c>
    </row>
    <row r="4" spans="1:7">
      <c r="A4" s="267" t="s">
        <v>2376</v>
      </c>
      <c r="B4" t="s">
        <v>16</v>
      </c>
      <c r="C4" t="s">
        <v>23</v>
      </c>
      <c r="D4" t="s">
        <v>2375</v>
      </c>
    </row>
    <row r="5" spans="1:7">
      <c r="A5" s="268" t="s">
        <v>2405</v>
      </c>
      <c r="B5" s="305">
        <v>34</v>
      </c>
      <c r="C5" s="305">
        <v>63</v>
      </c>
      <c r="D5" s="305">
        <v>97</v>
      </c>
      <c r="F5" t="s">
        <v>2408</v>
      </c>
      <c r="G5">
        <f>GETPIVOTDATA("STATUS ANGGOTA KELUARGA",$A$3,"STATUS ANGGOTA KELUARGA","KEPALA KELUARGA")</f>
        <v>34</v>
      </c>
    </row>
    <row r="6" spans="1:7">
      <c r="A6" s="268" t="s">
        <v>2406</v>
      </c>
      <c r="B6" s="305">
        <v>29</v>
      </c>
      <c r="C6" s="305">
        <v>5</v>
      </c>
      <c r="D6" s="305">
        <v>34</v>
      </c>
      <c r="F6" t="s">
        <v>2409</v>
      </c>
      <c r="G6">
        <f>GETPIVOTDATA("STATUS ANGGOTA KELUARGA",$A$3)</f>
        <v>131</v>
      </c>
    </row>
    <row r="7" spans="1:7">
      <c r="A7" s="268" t="s">
        <v>2375</v>
      </c>
      <c r="B7" s="305">
        <v>63</v>
      </c>
      <c r="C7" s="305">
        <v>68</v>
      </c>
      <c r="D7" s="305">
        <v>131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8"/>
  <sheetViews>
    <sheetView topLeftCell="A4" workbookViewId="0">
      <selection activeCell="L4" sqref="L4"/>
    </sheetView>
  </sheetViews>
  <sheetFormatPr defaultRowHeight="15"/>
  <cols>
    <col min="1" max="1" width="26.85546875" bestFit="1" customWidth="1"/>
    <col min="2" max="3" width="4" bestFit="1" customWidth="1"/>
    <col min="4" max="4" width="11.28515625" bestFit="1" customWidth="1"/>
  </cols>
  <sheetData>
    <row r="3" spans="1:2">
      <c r="A3" s="267" t="s">
        <v>2381</v>
      </c>
      <c r="B3" t="s">
        <v>2373</v>
      </c>
    </row>
    <row r="4" spans="1:2">
      <c r="A4" s="268" t="s">
        <v>69</v>
      </c>
      <c r="B4" s="305">
        <v>34</v>
      </c>
    </row>
    <row r="5" spans="1:2">
      <c r="A5" s="268" t="s">
        <v>39</v>
      </c>
      <c r="B5" s="305">
        <v>30</v>
      </c>
    </row>
    <row r="6" spans="1:2">
      <c r="A6" s="268" t="s">
        <v>66</v>
      </c>
      <c r="B6" s="305">
        <v>20</v>
      </c>
    </row>
    <row r="7" spans="1:2">
      <c r="A7" s="268" t="s">
        <v>32</v>
      </c>
      <c r="B7" s="305">
        <v>16</v>
      </c>
    </row>
    <row r="8" spans="1:2">
      <c r="A8" s="268" t="s">
        <v>48</v>
      </c>
      <c r="B8" s="305">
        <v>12</v>
      </c>
    </row>
    <row r="9" spans="1:2">
      <c r="A9" s="268" t="s">
        <v>44</v>
      </c>
      <c r="B9" s="305">
        <v>4</v>
      </c>
    </row>
    <row r="10" spans="1:2">
      <c r="A10" s="268" t="s">
        <v>247</v>
      </c>
      <c r="B10" s="305">
        <v>4</v>
      </c>
    </row>
    <row r="11" spans="1:2">
      <c r="A11" s="268" t="s">
        <v>417</v>
      </c>
      <c r="B11" s="305">
        <v>3</v>
      </c>
    </row>
    <row r="12" spans="1:2">
      <c r="A12" s="268" t="s">
        <v>152</v>
      </c>
      <c r="B12" s="305">
        <v>3</v>
      </c>
    </row>
    <row r="13" spans="1:2">
      <c r="A13" s="268" t="s">
        <v>148</v>
      </c>
      <c r="B13" s="305">
        <v>1</v>
      </c>
    </row>
    <row r="14" spans="1:2">
      <c r="A14" s="268" t="s">
        <v>73</v>
      </c>
      <c r="B14" s="305">
        <v>1</v>
      </c>
    </row>
    <row r="15" spans="1:2">
      <c r="A15" s="268" t="s">
        <v>2100</v>
      </c>
      <c r="B15" s="305">
        <v>1</v>
      </c>
    </row>
    <row r="16" spans="1:2">
      <c r="A16" s="268" t="s">
        <v>1077</v>
      </c>
      <c r="B16" s="305">
        <v>1</v>
      </c>
    </row>
    <row r="17" spans="1:2">
      <c r="A17" s="268" t="s">
        <v>2173</v>
      </c>
      <c r="B17" s="305">
        <v>1</v>
      </c>
    </row>
    <row r="18" spans="1:2">
      <c r="A18" s="268" t="s">
        <v>2375</v>
      </c>
      <c r="B18" s="305">
        <v>131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4"/>
  <sheetViews>
    <sheetView workbookViewId="0">
      <selection activeCell="B9" sqref="B9"/>
    </sheetView>
  </sheetViews>
  <sheetFormatPr defaultRowHeight="15"/>
  <cols>
    <col min="1" max="1" width="19.28515625" customWidth="1"/>
    <col min="2" max="2" width="17.5703125" bestFit="1" customWidth="1"/>
    <col min="3" max="4" width="3.28515625" customWidth="1"/>
    <col min="5" max="5" width="6.140625" customWidth="1"/>
    <col min="6" max="6" width="4.140625" customWidth="1"/>
    <col min="7" max="7" width="9.7109375" bestFit="1" customWidth="1"/>
    <col min="8" max="8" width="3" customWidth="1"/>
    <col min="9" max="9" width="3.28515625" customWidth="1"/>
    <col min="10" max="10" width="5.140625" customWidth="1"/>
    <col min="11" max="11" width="5" customWidth="1"/>
    <col min="12" max="12" width="19.5703125" bestFit="1" customWidth="1"/>
    <col min="13" max="13" width="11.28515625" bestFit="1" customWidth="1"/>
  </cols>
  <sheetData>
    <row r="3" spans="1:2">
      <c r="A3" s="267" t="s">
        <v>2374</v>
      </c>
      <c r="B3" t="s">
        <v>2379</v>
      </c>
    </row>
    <row r="4" spans="1:2">
      <c r="A4" s="268" t="s">
        <v>18</v>
      </c>
      <c r="B4" s="305">
        <v>49</v>
      </c>
    </row>
    <row r="5" spans="1:2">
      <c r="A5" s="268" t="s">
        <v>31</v>
      </c>
      <c r="B5" s="305">
        <v>27</v>
      </c>
    </row>
    <row r="6" spans="1:2">
      <c r="A6" s="268" t="s">
        <v>47</v>
      </c>
      <c r="B6" s="305">
        <v>14</v>
      </c>
    </row>
    <row r="7" spans="1:2">
      <c r="A7" s="268" t="s">
        <v>25</v>
      </c>
      <c r="B7" s="305">
        <v>13</v>
      </c>
    </row>
    <row r="8" spans="1:2">
      <c r="A8" s="268" t="s">
        <v>72</v>
      </c>
      <c r="B8" s="305">
        <v>12</v>
      </c>
    </row>
    <row r="9" spans="1:2">
      <c r="A9" s="268" t="s">
        <v>55</v>
      </c>
      <c r="B9" s="305">
        <v>8</v>
      </c>
    </row>
    <row r="10" spans="1:2">
      <c r="A10" s="268" t="s">
        <v>38</v>
      </c>
      <c r="B10" s="305">
        <v>4</v>
      </c>
    </row>
    <row r="11" spans="1:2">
      <c r="A11" s="268" t="s">
        <v>563</v>
      </c>
      <c r="B11" s="305">
        <v>2</v>
      </c>
    </row>
    <row r="12" spans="1:2">
      <c r="A12" s="268" t="s">
        <v>2293</v>
      </c>
      <c r="B12" s="305">
        <v>1</v>
      </c>
    </row>
    <row r="13" spans="1:2">
      <c r="A13" s="268" t="s">
        <v>2083</v>
      </c>
      <c r="B13" s="305">
        <v>1</v>
      </c>
    </row>
    <row r="14" spans="1:2">
      <c r="A14" s="268" t="s">
        <v>2375</v>
      </c>
      <c r="B14" s="305">
        <v>131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H9"/>
  <sheetViews>
    <sheetView workbookViewId="0">
      <selection activeCell="BI26" sqref="BI26"/>
    </sheetView>
  </sheetViews>
  <sheetFormatPr defaultRowHeight="15"/>
  <cols>
    <col min="1" max="1" width="15" bestFit="1" customWidth="1"/>
    <col min="2" max="2" width="16.28515625" bestFit="1" customWidth="1"/>
    <col min="3" max="3" width="2" customWidth="1"/>
    <col min="4" max="78" width="3" bestFit="1" customWidth="1"/>
    <col min="79" max="79" width="3" customWidth="1"/>
    <col min="80" max="83" width="3" bestFit="1" customWidth="1"/>
    <col min="84" max="84" width="3" customWidth="1"/>
    <col min="85" max="85" width="3" bestFit="1" customWidth="1"/>
    <col min="86" max="86" width="11.28515625" bestFit="1" customWidth="1"/>
  </cols>
  <sheetData>
    <row r="3" spans="1:86">
      <c r="A3" s="267" t="s">
        <v>2380</v>
      </c>
      <c r="B3" s="267" t="s">
        <v>2377</v>
      </c>
    </row>
    <row r="4" spans="1:86">
      <c r="A4" s="267" t="s">
        <v>2374</v>
      </c>
      <c r="B4">
        <v>0</v>
      </c>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v>24</v>
      </c>
      <c r="AA4">
        <v>25</v>
      </c>
      <c r="AB4">
        <v>26</v>
      </c>
      <c r="AC4">
        <v>27</v>
      </c>
      <c r="AD4">
        <v>28</v>
      </c>
      <c r="AE4">
        <v>29</v>
      </c>
      <c r="AF4">
        <v>30</v>
      </c>
      <c r="AG4">
        <v>31</v>
      </c>
      <c r="AH4">
        <v>32</v>
      </c>
      <c r="AI4">
        <v>33</v>
      </c>
      <c r="AJ4">
        <v>34</v>
      </c>
      <c r="AK4">
        <v>35</v>
      </c>
      <c r="AL4">
        <v>36</v>
      </c>
      <c r="AM4">
        <v>37</v>
      </c>
      <c r="AN4">
        <v>38</v>
      </c>
      <c r="AO4">
        <v>39</v>
      </c>
      <c r="AP4">
        <v>40</v>
      </c>
      <c r="AQ4">
        <v>41</v>
      </c>
      <c r="AR4">
        <v>42</v>
      </c>
      <c r="AS4">
        <v>43</v>
      </c>
      <c r="AT4">
        <v>44</v>
      </c>
      <c r="AU4">
        <v>45</v>
      </c>
      <c r="AV4">
        <v>46</v>
      </c>
      <c r="AW4">
        <v>47</v>
      </c>
      <c r="AX4">
        <v>48</v>
      </c>
      <c r="AY4">
        <v>49</v>
      </c>
      <c r="AZ4">
        <v>50</v>
      </c>
      <c r="BA4">
        <v>51</v>
      </c>
      <c r="BB4">
        <v>52</v>
      </c>
      <c r="BC4">
        <v>53</v>
      </c>
      <c r="BD4">
        <v>54</v>
      </c>
      <c r="BE4">
        <v>55</v>
      </c>
      <c r="BF4">
        <v>56</v>
      </c>
      <c r="BG4">
        <v>57</v>
      </c>
      <c r="BH4">
        <v>58</v>
      </c>
      <c r="BI4">
        <v>59</v>
      </c>
      <c r="BJ4">
        <v>60</v>
      </c>
      <c r="BK4">
        <v>61</v>
      </c>
      <c r="BL4">
        <v>62</v>
      </c>
      <c r="BM4">
        <v>63</v>
      </c>
      <c r="BN4">
        <v>66</v>
      </c>
      <c r="BO4">
        <v>68</v>
      </c>
      <c r="BP4">
        <v>69</v>
      </c>
      <c r="BQ4">
        <v>70</v>
      </c>
      <c r="BR4">
        <v>71</v>
      </c>
      <c r="BS4">
        <v>72</v>
      </c>
      <c r="BT4">
        <v>64</v>
      </c>
      <c r="BU4">
        <v>80</v>
      </c>
      <c r="BV4">
        <v>67</v>
      </c>
      <c r="BW4">
        <v>82</v>
      </c>
      <c r="BX4">
        <v>84</v>
      </c>
      <c r="BY4">
        <v>75</v>
      </c>
      <c r="BZ4">
        <v>65</v>
      </c>
      <c r="CA4">
        <v>83</v>
      </c>
      <c r="CB4">
        <v>73</v>
      </c>
      <c r="CC4">
        <v>92</v>
      </c>
      <c r="CD4">
        <v>76</v>
      </c>
      <c r="CE4">
        <v>77</v>
      </c>
      <c r="CF4">
        <v>74</v>
      </c>
      <c r="CG4">
        <v>85</v>
      </c>
      <c r="CH4" t="s">
        <v>2375</v>
      </c>
    </row>
    <row r="5" spans="1:86">
      <c r="A5" s="268">
        <v>1</v>
      </c>
      <c r="B5">
        <v>1</v>
      </c>
      <c r="C5">
        <v>1</v>
      </c>
      <c r="D5">
        <v>3</v>
      </c>
      <c r="E5">
        <v>4</v>
      </c>
      <c r="F5">
        <v>5</v>
      </c>
      <c r="G5">
        <v>7</v>
      </c>
      <c r="H5">
        <v>8</v>
      </c>
      <c r="I5">
        <v>6</v>
      </c>
      <c r="J5">
        <v>9</v>
      </c>
      <c r="K5">
        <v>10</v>
      </c>
      <c r="L5">
        <v>6</v>
      </c>
      <c r="M5">
        <v>2</v>
      </c>
      <c r="N5">
        <v>9</v>
      </c>
      <c r="O5">
        <v>8</v>
      </c>
      <c r="P5">
        <v>9</v>
      </c>
      <c r="Q5">
        <v>10</v>
      </c>
      <c r="R5">
        <v>6</v>
      </c>
      <c r="S5">
        <v>6</v>
      </c>
      <c r="T5">
        <v>9</v>
      </c>
      <c r="U5">
        <v>12</v>
      </c>
      <c r="V5">
        <v>3</v>
      </c>
      <c r="W5">
        <v>9</v>
      </c>
      <c r="X5">
        <v>11</v>
      </c>
      <c r="Y5">
        <v>3</v>
      </c>
      <c r="Z5">
        <v>6</v>
      </c>
      <c r="AA5">
        <v>6</v>
      </c>
      <c r="AB5">
        <v>8</v>
      </c>
      <c r="AC5">
        <v>11</v>
      </c>
      <c r="AD5">
        <v>7</v>
      </c>
      <c r="AE5">
        <v>7</v>
      </c>
      <c r="AF5">
        <v>8</v>
      </c>
      <c r="AG5">
        <v>10</v>
      </c>
      <c r="AH5">
        <v>9</v>
      </c>
      <c r="AI5">
        <v>6</v>
      </c>
      <c r="AJ5">
        <v>6</v>
      </c>
      <c r="AK5">
        <v>7</v>
      </c>
      <c r="AL5">
        <v>10</v>
      </c>
      <c r="AM5">
        <v>4</v>
      </c>
      <c r="AN5">
        <v>5</v>
      </c>
      <c r="AO5">
        <v>1</v>
      </c>
      <c r="AP5">
        <v>4</v>
      </c>
      <c r="AQ5">
        <v>7</v>
      </c>
      <c r="AR5">
        <v>4</v>
      </c>
      <c r="AS5">
        <v>6</v>
      </c>
      <c r="AT5">
        <v>4</v>
      </c>
      <c r="AU5">
        <v>4</v>
      </c>
      <c r="AV5">
        <v>5</v>
      </c>
      <c r="AW5">
        <v>5</v>
      </c>
      <c r="AX5">
        <v>6</v>
      </c>
      <c r="AY5">
        <v>3</v>
      </c>
      <c r="AZ5">
        <v>5</v>
      </c>
      <c r="BA5">
        <v>4</v>
      </c>
      <c r="BB5">
        <v>2</v>
      </c>
      <c r="BC5">
        <v>4</v>
      </c>
      <c r="BD5">
        <v>4</v>
      </c>
      <c r="BE5">
        <v>5</v>
      </c>
      <c r="BF5">
        <v>4</v>
      </c>
      <c r="BG5">
        <v>4</v>
      </c>
      <c r="BH5">
        <v>5</v>
      </c>
      <c r="BI5">
        <v>1</v>
      </c>
      <c r="BJ5">
        <v>5</v>
      </c>
      <c r="BK5">
        <v>4</v>
      </c>
      <c r="BL5">
        <v>4</v>
      </c>
      <c r="BM5">
        <v>2</v>
      </c>
      <c r="BN5">
        <v>7</v>
      </c>
      <c r="BO5">
        <v>4</v>
      </c>
      <c r="BP5">
        <v>4</v>
      </c>
      <c r="BQ5">
        <v>1</v>
      </c>
      <c r="BR5">
        <v>2</v>
      </c>
      <c r="BS5">
        <v>2</v>
      </c>
      <c r="BT5">
        <v>1</v>
      </c>
      <c r="BU5">
        <v>1</v>
      </c>
      <c r="BV5">
        <v>2</v>
      </c>
      <c r="BW5">
        <v>3</v>
      </c>
      <c r="BX5">
        <v>2</v>
      </c>
      <c r="BY5">
        <v>2</v>
      </c>
      <c r="BZ5">
        <v>2</v>
      </c>
      <c r="CA5">
        <v>1</v>
      </c>
      <c r="CB5">
        <v>2</v>
      </c>
      <c r="CH5">
        <v>405</v>
      </c>
    </row>
    <row r="6" spans="1:86">
      <c r="A6" s="268">
        <v>2</v>
      </c>
      <c r="B6">
        <v>2</v>
      </c>
      <c r="C6">
        <v>5</v>
      </c>
      <c r="D6">
        <v>7</v>
      </c>
      <c r="E6">
        <v>4</v>
      </c>
      <c r="F6">
        <v>5</v>
      </c>
      <c r="G6">
        <v>5</v>
      </c>
      <c r="H6">
        <v>6</v>
      </c>
      <c r="I6">
        <v>2</v>
      </c>
      <c r="J6">
        <v>4</v>
      </c>
      <c r="K6">
        <v>5</v>
      </c>
      <c r="L6">
        <v>8</v>
      </c>
      <c r="M6">
        <v>4</v>
      </c>
      <c r="N6">
        <v>5</v>
      </c>
      <c r="O6">
        <v>10</v>
      </c>
      <c r="P6">
        <v>7</v>
      </c>
      <c r="Q6">
        <v>4</v>
      </c>
      <c r="R6">
        <v>8</v>
      </c>
      <c r="S6">
        <v>2</v>
      </c>
      <c r="T6">
        <v>9</v>
      </c>
      <c r="U6">
        <v>8</v>
      </c>
      <c r="V6">
        <v>6</v>
      </c>
      <c r="W6">
        <v>4</v>
      </c>
      <c r="X6">
        <v>7</v>
      </c>
      <c r="Y6">
        <v>3</v>
      </c>
      <c r="Z6">
        <v>4</v>
      </c>
      <c r="AA6">
        <v>3</v>
      </c>
      <c r="AB6">
        <v>3</v>
      </c>
      <c r="AC6">
        <v>5</v>
      </c>
      <c r="AD6">
        <v>6</v>
      </c>
      <c r="AE6">
        <v>2</v>
      </c>
      <c r="AF6">
        <v>2</v>
      </c>
      <c r="AG6">
        <v>6</v>
      </c>
      <c r="AH6">
        <v>5</v>
      </c>
      <c r="AI6">
        <v>3</v>
      </c>
      <c r="AJ6">
        <v>4</v>
      </c>
      <c r="AK6">
        <v>4</v>
      </c>
      <c r="AL6">
        <v>3</v>
      </c>
      <c r="AM6">
        <v>2</v>
      </c>
      <c r="AN6">
        <v>3</v>
      </c>
      <c r="AO6">
        <v>9</v>
      </c>
      <c r="AP6">
        <v>4</v>
      </c>
      <c r="AQ6">
        <v>4</v>
      </c>
      <c r="AR6">
        <v>2</v>
      </c>
      <c r="AS6">
        <v>3</v>
      </c>
      <c r="AT6">
        <v>2</v>
      </c>
      <c r="AU6">
        <v>4</v>
      </c>
      <c r="AV6">
        <v>2</v>
      </c>
      <c r="AW6">
        <v>1</v>
      </c>
      <c r="AX6">
        <v>4</v>
      </c>
      <c r="AY6">
        <v>4</v>
      </c>
      <c r="AZ6">
        <v>7</v>
      </c>
      <c r="BA6">
        <v>4</v>
      </c>
      <c r="BB6">
        <v>3</v>
      </c>
      <c r="BC6">
        <v>2</v>
      </c>
      <c r="BD6">
        <v>3</v>
      </c>
      <c r="BE6">
        <v>1</v>
      </c>
      <c r="BF6">
        <v>4</v>
      </c>
      <c r="BG6">
        <v>2</v>
      </c>
      <c r="BH6">
        <v>4</v>
      </c>
      <c r="BI6">
        <v>1</v>
      </c>
      <c r="BJ6">
        <v>4</v>
      </c>
      <c r="BK6">
        <v>2</v>
      </c>
      <c r="BL6">
        <v>2</v>
      </c>
      <c r="BM6">
        <v>2</v>
      </c>
      <c r="BO6">
        <v>2</v>
      </c>
      <c r="BP6">
        <v>2</v>
      </c>
      <c r="BQ6">
        <v>1</v>
      </c>
      <c r="BR6">
        <v>1</v>
      </c>
      <c r="BS6">
        <v>1</v>
      </c>
      <c r="BT6">
        <v>1</v>
      </c>
      <c r="BU6">
        <v>1</v>
      </c>
      <c r="BY6">
        <v>2</v>
      </c>
      <c r="BZ6">
        <v>3</v>
      </c>
      <c r="CC6">
        <v>1</v>
      </c>
      <c r="CG6">
        <v>1</v>
      </c>
      <c r="CH6">
        <v>281</v>
      </c>
    </row>
    <row r="7" spans="1:86">
      <c r="A7" s="268">
        <v>3</v>
      </c>
      <c r="E7">
        <v>1</v>
      </c>
      <c r="F7">
        <v>1</v>
      </c>
      <c r="H7">
        <v>2</v>
      </c>
      <c r="J7">
        <v>2</v>
      </c>
      <c r="K7">
        <v>2</v>
      </c>
      <c r="L7">
        <v>2</v>
      </c>
      <c r="M7">
        <v>4</v>
      </c>
      <c r="N7">
        <v>2</v>
      </c>
      <c r="O7">
        <v>3</v>
      </c>
      <c r="P7">
        <v>2</v>
      </c>
      <c r="Q7">
        <v>6</v>
      </c>
      <c r="R7">
        <v>1</v>
      </c>
      <c r="S7">
        <v>2</v>
      </c>
      <c r="T7">
        <v>3</v>
      </c>
      <c r="U7">
        <v>3</v>
      </c>
      <c r="V7">
        <v>2</v>
      </c>
      <c r="W7">
        <v>3</v>
      </c>
      <c r="X7">
        <v>2</v>
      </c>
      <c r="Z7">
        <v>2</v>
      </c>
      <c r="AA7">
        <v>2</v>
      </c>
      <c r="AC7">
        <v>1</v>
      </c>
      <c r="AD7">
        <v>1</v>
      </c>
      <c r="AE7">
        <v>1</v>
      </c>
      <c r="AF7">
        <v>1</v>
      </c>
      <c r="AI7">
        <v>1</v>
      </c>
      <c r="AJ7">
        <v>1</v>
      </c>
      <c r="AK7">
        <v>2</v>
      </c>
      <c r="AL7">
        <v>2</v>
      </c>
      <c r="AM7">
        <v>2</v>
      </c>
      <c r="AO7">
        <v>1</v>
      </c>
      <c r="AP7">
        <v>1</v>
      </c>
      <c r="AQ7">
        <v>1</v>
      </c>
      <c r="AR7">
        <v>2</v>
      </c>
      <c r="AS7">
        <v>3</v>
      </c>
      <c r="AU7">
        <v>3</v>
      </c>
      <c r="AV7">
        <v>3</v>
      </c>
      <c r="AY7">
        <v>2</v>
      </c>
      <c r="BA7">
        <v>2</v>
      </c>
      <c r="BB7">
        <v>3</v>
      </c>
      <c r="BD7">
        <v>2</v>
      </c>
      <c r="BE7">
        <v>1</v>
      </c>
      <c r="BG7">
        <v>1</v>
      </c>
      <c r="BH7">
        <v>1</v>
      </c>
      <c r="BM7">
        <v>1</v>
      </c>
      <c r="BN7">
        <v>2</v>
      </c>
      <c r="BO7">
        <v>1</v>
      </c>
      <c r="BQ7">
        <v>3</v>
      </c>
      <c r="BS7">
        <v>1</v>
      </c>
      <c r="BT7">
        <v>1</v>
      </c>
      <c r="BU7">
        <v>1</v>
      </c>
      <c r="CB7">
        <v>1</v>
      </c>
      <c r="CD7">
        <v>1</v>
      </c>
      <c r="CE7">
        <v>1</v>
      </c>
      <c r="CH7">
        <v>98</v>
      </c>
    </row>
    <row r="8" spans="1:86">
      <c r="A8" s="268">
        <v>4</v>
      </c>
      <c r="C8">
        <v>1</v>
      </c>
      <c r="E8">
        <v>1</v>
      </c>
      <c r="F8">
        <v>1</v>
      </c>
      <c r="G8">
        <v>4</v>
      </c>
      <c r="H8">
        <v>2</v>
      </c>
      <c r="I8">
        <v>3</v>
      </c>
      <c r="J8">
        <v>1</v>
      </c>
      <c r="K8">
        <v>2</v>
      </c>
      <c r="L8">
        <v>2</v>
      </c>
      <c r="M8">
        <v>3</v>
      </c>
      <c r="N8">
        <v>2</v>
      </c>
      <c r="O8">
        <v>4</v>
      </c>
      <c r="Q8">
        <v>4</v>
      </c>
      <c r="R8">
        <v>2</v>
      </c>
      <c r="S8">
        <v>3</v>
      </c>
      <c r="T8">
        <v>4</v>
      </c>
      <c r="U8">
        <v>3</v>
      </c>
      <c r="V8">
        <v>2</v>
      </c>
      <c r="W8">
        <v>6</v>
      </c>
      <c r="Y8">
        <v>3</v>
      </c>
      <c r="Z8">
        <v>3</v>
      </c>
      <c r="AA8">
        <v>1</v>
      </c>
      <c r="AB8">
        <v>2</v>
      </c>
      <c r="AC8">
        <v>1</v>
      </c>
      <c r="AD8">
        <v>2</v>
      </c>
      <c r="AE8">
        <v>3</v>
      </c>
      <c r="AF8">
        <v>4</v>
      </c>
      <c r="AG8">
        <v>1</v>
      </c>
      <c r="AH8">
        <v>2</v>
      </c>
      <c r="AI8">
        <v>1</v>
      </c>
      <c r="AJ8">
        <v>3</v>
      </c>
      <c r="AK8">
        <v>2</v>
      </c>
      <c r="AL8">
        <v>1</v>
      </c>
      <c r="AM8">
        <v>1</v>
      </c>
      <c r="AN8">
        <v>2</v>
      </c>
      <c r="AO8">
        <v>2</v>
      </c>
      <c r="AP8">
        <v>2</v>
      </c>
      <c r="AQ8">
        <v>4</v>
      </c>
      <c r="AR8">
        <v>3</v>
      </c>
      <c r="AS8">
        <v>4</v>
      </c>
      <c r="AV8">
        <v>1</v>
      </c>
      <c r="AX8">
        <v>4</v>
      </c>
      <c r="AY8">
        <v>3</v>
      </c>
      <c r="BB8">
        <v>2</v>
      </c>
      <c r="BC8">
        <v>2</v>
      </c>
      <c r="BD8">
        <v>1</v>
      </c>
      <c r="BF8">
        <v>1</v>
      </c>
      <c r="BG8">
        <v>2</v>
      </c>
      <c r="BI8">
        <v>1</v>
      </c>
      <c r="BJ8">
        <v>1</v>
      </c>
      <c r="BK8">
        <v>4</v>
      </c>
      <c r="BM8">
        <v>3</v>
      </c>
      <c r="BO8">
        <v>1</v>
      </c>
      <c r="BP8">
        <v>1</v>
      </c>
      <c r="BR8">
        <v>1</v>
      </c>
      <c r="BS8">
        <v>2</v>
      </c>
      <c r="BW8">
        <v>1</v>
      </c>
      <c r="CD8">
        <v>1</v>
      </c>
      <c r="CE8">
        <v>1</v>
      </c>
      <c r="CF8">
        <v>1</v>
      </c>
      <c r="CH8">
        <v>131</v>
      </c>
    </row>
    <row r="9" spans="1:86">
      <c r="A9" s="268" t="s">
        <v>2375</v>
      </c>
      <c r="B9">
        <v>3</v>
      </c>
      <c r="C9">
        <v>7</v>
      </c>
      <c r="D9">
        <v>10</v>
      </c>
      <c r="E9">
        <v>10</v>
      </c>
      <c r="F9">
        <v>12</v>
      </c>
      <c r="G9">
        <v>16</v>
      </c>
      <c r="H9">
        <v>18</v>
      </c>
      <c r="I9">
        <v>11</v>
      </c>
      <c r="J9">
        <v>16</v>
      </c>
      <c r="K9">
        <v>19</v>
      </c>
      <c r="L9">
        <v>18</v>
      </c>
      <c r="M9">
        <v>13</v>
      </c>
      <c r="N9">
        <v>18</v>
      </c>
      <c r="O9">
        <v>25</v>
      </c>
      <c r="P9">
        <v>18</v>
      </c>
      <c r="Q9">
        <v>24</v>
      </c>
      <c r="R9">
        <v>17</v>
      </c>
      <c r="S9">
        <v>13</v>
      </c>
      <c r="T9">
        <v>25</v>
      </c>
      <c r="U9">
        <v>26</v>
      </c>
      <c r="V9">
        <v>13</v>
      </c>
      <c r="W9">
        <v>22</v>
      </c>
      <c r="X9">
        <v>20</v>
      </c>
      <c r="Y9">
        <v>9</v>
      </c>
      <c r="Z9">
        <v>15</v>
      </c>
      <c r="AA9">
        <v>12</v>
      </c>
      <c r="AB9">
        <v>13</v>
      </c>
      <c r="AC9">
        <v>18</v>
      </c>
      <c r="AD9">
        <v>16</v>
      </c>
      <c r="AE9">
        <v>13</v>
      </c>
      <c r="AF9">
        <v>15</v>
      </c>
      <c r="AG9">
        <v>17</v>
      </c>
      <c r="AH9">
        <v>16</v>
      </c>
      <c r="AI9">
        <v>11</v>
      </c>
      <c r="AJ9">
        <v>14</v>
      </c>
      <c r="AK9">
        <v>15</v>
      </c>
      <c r="AL9">
        <v>16</v>
      </c>
      <c r="AM9">
        <v>9</v>
      </c>
      <c r="AN9">
        <v>10</v>
      </c>
      <c r="AO9">
        <v>13</v>
      </c>
      <c r="AP9">
        <v>11</v>
      </c>
      <c r="AQ9">
        <v>16</v>
      </c>
      <c r="AR9">
        <v>11</v>
      </c>
      <c r="AS9">
        <v>16</v>
      </c>
      <c r="AT9">
        <v>6</v>
      </c>
      <c r="AU9">
        <v>11</v>
      </c>
      <c r="AV9">
        <v>11</v>
      </c>
      <c r="AW9">
        <v>6</v>
      </c>
      <c r="AX9">
        <v>14</v>
      </c>
      <c r="AY9">
        <v>12</v>
      </c>
      <c r="AZ9">
        <v>12</v>
      </c>
      <c r="BA9">
        <v>10</v>
      </c>
      <c r="BB9">
        <v>10</v>
      </c>
      <c r="BC9">
        <v>8</v>
      </c>
      <c r="BD9">
        <v>10</v>
      </c>
      <c r="BE9">
        <v>7</v>
      </c>
      <c r="BF9">
        <v>9</v>
      </c>
      <c r="BG9">
        <v>9</v>
      </c>
      <c r="BH9">
        <v>10</v>
      </c>
      <c r="BI9">
        <v>3</v>
      </c>
      <c r="BJ9">
        <v>10</v>
      </c>
      <c r="BK9">
        <v>10</v>
      </c>
      <c r="BL9">
        <v>6</v>
      </c>
      <c r="BM9">
        <v>8</v>
      </c>
      <c r="BN9">
        <v>9</v>
      </c>
      <c r="BO9">
        <v>8</v>
      </c>
      <c r="BP9">
        <v>7</v>
      </c>
      <c r="BQ9">
        <v>5</v>
      </c>
      <c r="BR9">
        <v>4</v>
      </c>
      <c r="BS9">
        <v>6</v>
      </c>
      <c r="BT9">
        <v>3</v>
      </c>
      <c r="BU9">
        <v>3</v>
      </c>
      <c r="BV9">
        <v>2</v>
      </c>
      <c r="BW9">
        <v>4</v>
      </c>
      <c r="BX9">
        <v>2</v>
      </c>
      <c r="BY9">
        <v>4</v>
      </c>
      <c r="BZ9">
        <v>5</v>
      </c>
      <c r="CA9">
        <v>1</v>
      </c>
      <c r="CB9">
        <v>3</v>
      </c>
      <c r="CC9">
        <v>1</v>
      </c>
      <c r="CD9">
        <v>2</v>
      </c>
      <c r="CE9">
        <v>2</v>
      </c>
      <c r="CF9">
        <v>1</v>
      </c>
      <c r="CG9">
        <v>1</v>
      </c>
      <c r="CH9">
        <v>915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17"/>
  <sheetViews>
    <sheetView workbookViewId="0">
      <selection activeCell="L8" sqref="L8"/>
    </sheetView>
  </sheetViews>
  <sheetFormatPr defaultRowHeight="15"/>
  <cols>
    <col min="2" max="2" width="17.7109375" bestFit="1" customWidth="1"/>
    <col min="6" max="6" width="5.85546875" style="247" customWidth="1"/>
    <col min="7" max="7" width="6.85546875" customWidth="1"/>
  </cols>
  <sheetData>
    <row r="1" spans="1:10">
      <c r="A1" s="10">
        <v>1</v>
      </c>
      <c r="B1" s="12" t="s">
        <v>13</v>
      </c>
      <c r="C1" t="str">
        <f>IF(B1=0,#REF!,B1)</f>
        <v>1212011604090008</v>
      </c>
      <c r="F1" s="2" t="s">
        <v>4</v>
      </c>
      <c r="G1" s="2" t="s">
        <v>5</v>
      </c>
      <c r="H1" t="s">
        <v>2382</v>
      </c>
    </row>
    <row r="2" spans="1:10">
      <c r="A2" s="10">
        <v>1</v>
      </c>
      <c r="B2" s="12" t="s">
        <v>13</v>
      </c>
      <c r="C2" t="str">
        <f>IF(B2=0,C1,B2)</f>
        <v>1212011604090008</v>
      </c>
      <c r="F2" s="11" t="s">
        <v>16</v>
      </c>
      <c r="G2" s="15"/>
      <c r="H2" t="str">
        <f>IF(F2=0,G2,F2)</f>
        <v>LK</v>
      </c>
      <c r="I2" t="str">
        <f>IF(H2="LK","LK","")</f>
        <v>LK</v>
      </c>
      <c r="J2" t="str">
        <f>IF(H2="PR","PR","")</f>
        <v/>
      </c>
    </row>
    <row r="3" spans="1:10">
      <c r="A3" s="10">
        <v>1</v>
      </c>
      <c r="B3" s="25" t="s">
        <v>27</v>
      </c>
      <c r="C3" t="str">
        <f>IF(B3=0,C2,B3)</f>
        <v>1212011012070005</v>
      </c>
      <c r="F3" s="24"/>
      <c r="G3" s="11" t="s">
        <v>23</v>
      </c>
      <c r="H3" t="str">
        <f t="shared" ref="H3:H66" si="0">IF(F3=0,G3,F3)</f>
        <v>PR</v>
      </c>
      <c r="I3" t="str">
        <f t="shared" ref="I3:I66" si="1">IF(H3="LK","LK","")</f>
        <v/>
      </c>
      <c r="J3" t="str">
        <f t="shared" ref="J3:J13" si="2">IF(H3="PR","PR","")</f>
        <v>PR</v>
      </c>
    </row>
    <row r="4" spans="1:10">
      <c r="A4" s="10">
        <v>1</v>
      </c>
      <c r="B4" s="21" t="s">
        <v>34</v>
      </c>
      <c r="C4" t="str">
        <f>IF(B4=0,C3,B4)</f>
        <v>1212012807150003</v>
      </c>
      <c r="D4" s="21"/>
      <c r="F4" s="24"/>
      <c r="G4" s="11" t="s">
        <v>23</v>
      </c>
      <c r="H4" t="str">
        <f t="shared" si="0"/>
        <v>PR</v>
      </c>
      <c r="I4" t="str">
        <f t="shared" si="1"/>
        <v/>
      </c>
      <c r="J4" t="str">
        <f t="shared" si="2"/>
        <v>PR</v>
      </c>
    </row>
    <row r="5" spans="1:10">
      <c r="A5" s="10">
        <v>1</v>
      </c>
      <c r="B5" s="25"/>
      <c r="C5" t="str">
        <f>IF(B5=0,C4,B5)</f>
        <v>1212012807150003</v>
      </c>
      <c r="F5" s="20" t="s">
        <v>16</v>
      </c>
      <c r="G5" s="27"/>
      <c r="H5" t="str">
        <f t="shared" si="0"/>
        <v>LK</v>
      </c>
      <c r="I5" t="str">
        <f t="shared" si="1"/>
        <v>LK</v>
      </c>
      <c r="J5" t="str">
        <f t="shared" si="2"/>
        <v/>
      </c>
    </row>
    <row r="6" spans="1:10">
      <c r="A6" s="10">
        <v>1</v>
      </c>
      <c r="B6" s="21"/>
      <c r="C6" t="str">
        <f t="shared" ref="C6:C69" si="3">IF(B6=0,C5,B6)</f>
        <v>1212012807150003</v>
      </c>
      <c r="F6" s="24"/>
      <c r="G6" s="29" t="s">
        <v>23</v>
      </c>
      <c r="H6" t="str">
        <f t="shared" si="0"/>
        <v>PR</v>
      </c>
      <c r="I6" t="str">
        <f t="shared" si="1"/>
        <v/>
      </c>
      <c r="J6" t="str">
        <f t="shared" si="2"/>
        <v>PR</v>
      </c>
    </row>
    <row r="7" spans="1:10">
      <c r="A7" s="10">
        <v>1</v>
      </c>
      <c r="B7" s="25"/>
      <c r="C7" t="str">
        <f t="shared" si="3"/>
        <v>1212012807150003</v>
      </c>
      <c r="F7" s="24"/>
      <c r="G7" s="11" t="s">
        <v>23</v>
      </c>
      <c r="H7" t="str">
        <f t="shared" si="0"/>
        <v>PR</v>
      </c>
      <c r="I7" t="str">
        <f t="shared" si="1"/>
        <v/>
      </c>
      <c r="J7" t="str">
        <f t="shared" si="2"/>
        <v>PR</v>
      </c>
    </row>
    <row r="8" spans="1:10">
      <c r="A8" s="10">
        <v>1</v>
      </c>
      <c r="B8" s="25"/>
      <c r="C8" t="str">
        <f t="shared" si="3"/>
        <v>1212012807150003</v>
      </c>
      <c r="F8" s="24"/>
      <c r="G8" s="11" t="s">
        <v>23</v>
      </c>
      <c r="H8" t="str">
        <f t="shared" si="0"/>
        <v>PR</v>
      </c>
      <c r="I8" t="str">
        <f t="shared" si="1"/>
        <v/>
      </c>
      <c r="J8" t="str">
        <f t="shared" si="2"/>
        <v>PR</v>
      </c>
    </row>
    <row r="9" spans="1:10">
      <c r="A9" s="10">
        <v>1</v>
      </c>
      <c r="B9" s="21" t="s">
        <v>56</v>
      </c>
      <c r="C9" t="str">
        <f t="shared" si="3"/>
        <v>1212011112070005</v>
      </c>
      <c r="F9" s="11" t="s">
        <v>16</v>
      </c>
      <c r="G9" s="30"/>
      <c r="H9" t="str">
        <f t="shared" si="0"/>
        <v>LK</v>
      </c>
      <c r="I9" t="str">
        <f t="shared" si="1"/>
        <v>LK</v>
      </c>
      <c r="J9" t="str">
        <f t="shared" si="2"/>
        <v/>
      </c>
    </row>
    <row r="10" spans="1:10">
      <c r="A10" s="10">
        <v>1</v>
      </c>
      <c r="B10" s="25"/>
      <c r="C10" t="str">
        <f t="shared" si="3"/>
        <v>1212011112070005</v>
      </c>
      <c r="F10" s="20" t="s">
        <v>16</v>
      </c>
      <c r="G10" s="27"/>
      <c r="H10" t="str">
        <f t="shared" si="0"/>
        <v>LK</v>
      </c>
      <c r="I10" t="str">
        <f t="shared" si="1"/>
        <v>LK</v>
      </c>
      <c r="J10" t="str">
        <f t="shared" si="2"/>
        <v/>
      </c>
    </row>
    <row r="11" spans="1:10">
      <c r="A11" s="10">
        <v>1</v>
      </c>
      <c r="B11" s="21"/>
      <c r="C11" t="str">
        <f t="shared" si="3"/>
        <v>1212011112070005</v>
      </c>
      <c r="F11" s="24"/>
      <c r="G11" s="11" t="s">
        <v>23</v>
      </c>
      <c r="H11" t="str">
        <f t="shared" si="0"/>
        <v>PR</v>
      </c>
      <c r="I11" t="str">
        <f t="shared" si="1"/>
        <v/>
      </c>
      <c r="J11" t="str">
        <f t="shared" si="2"/>
        <v>PR</v>
      </c>
    </row>
    <row r="12" spans="1:10">
      <c r="A12" s="10">
        <v>1</v>
      </c>
      <c r="B12" s="25"/>
      <c r="C12" t="str">
        <f t="shared" si="3"/>
        <v>1212011112070005</v>
      </c>
      <c r="F12" s="34" t="s">
        <v>16</v>
      </c>
      <c r="G12" s="35"/>
      <c r="H12" t="str">
        <f t="shared" si="0"/>
        <v>LK</v>
      </c>
      <c r="I12" t="str">
        <f t="shared" si="1"/>
        <v>LK</v>
      </c>
      <c r="J12" t="str">
        <f t="shared" si="2"/>
        <v/>
      </c>
    </row>
    <row r="13" spans="1:10">
      <c r="A13" s="10">
        <v>1</v>
      </c>
      <c r="B13" s="21"/>
      <c r="C13" t="str">
        <f t="shared" si="3"/>
        <v>1212011112070005</v>
      </c>
      <c r="F13" s="24"/>
      <c r="G13" s="11" t="s">
        <v>23</v>
      </c>
      <c r="H13" t="str">
        <f t="shared" si="0"/>
        <v>PR</v>
      </c>
      <c r="I13" t="str">
        <f t="shared" si="1"/>
        <v/>
      </c>
      <c r="J13" t="str">
        <f t="shared" si="2"/>
        <v>PR</v>
      </c>
    </row>
    <row r="14" spans="1:10">
      <c r="A14" s="10">
        <v>1</v>
      </c>
      <c r="B14" s="25"/>
      <c r="C14" t="str">
        <f t="shared" si="3"/>
        <v>1212011112070005</v>
      </c>
      <c r="F14" s="20" t="s">
        <v>16</v>
      </c>
      <c r="G14" s="37"/>
      <c r="H14" t="str">
        <f t="shared" si="0"/>
        <v>LK</v>
      </c>
      <c r="I14" t="str">
        <f t="shared" si="1"/>
        <v>LK</v>
      </c>
    </row>
    <row r="15" spans="1:10">
      <c r="A15" s="10">
        <v>1</v>
      </c>
      <c r="B15" s="21"/>
      <c r="C15" t="str">
        <f t="shared" si="3"/>
        <v>1212011112070005</v>
      </c>
      <c r="F15" s="24"/>
      <c r="G15" s="11" t="s">
        <v>23</v>
      </c>
      <c r="H15" t="str">
        <f t="shared" si="0"/>
        <v>PR</v>
      </c>
      <c r="I15" t="str">
        <f t="shared" si="1"/>
        <v/>
      </c>
    </row>
    <row r="16" spans="1:10">
      <c r="A16" s="10">
        <v>1</v>
      </c>
      <c r="B16" s="25"/>
      <c r="C16" t="str">
        <f t="shared" si="3"/>
        <v>1212011112070005</v>
      </c>
      <c r="F16" s="20" t="s">
        <v>16</v>
      </c>
      <c r="G16" s="37"/>
      <c r="H16" t="str">
        <f t="shared" si="0"/>
        <v>LK</v>
      </c>
      <c r="I16" t="str">
        <f t="shared" si="1"/>
        <v>LK</v>
      </c>
    </row>
    <row r="17" spans="1:9">
      <c r="A17" s="10">
        <v>1</v>
      </c>
      <c r="B17" s="21" t="s">
        <v>80</v>
      </c>
      <c r="C17" t="str">
        <f t="shared" si="3"/>
        <v>1212012202120003</v>
      </c>
      <c r="F17" s="11" t="s">
        <v>16</v>
      </c>
      <c r="G17" s="30"/>
      <c r="H17" t="str">
        <f t="shared" si="0"/>
        <v>LK</v>
      </c>
      <c r="I17" t="str">
        <f t="shared" si="1"/>
        <v>LK</v>
      </c>
    </row>
    <row r="18" spans="1:9">
      <c r="A18" s="10">
        <v>1</v>
      </c>
      <c r="B18" s="25"/>
      <c r="C18" t="str">
        <f t="shared" si="3"/>
        <v>1212012202120003</v>
      </c>
      <c r="F18" s="20" t="s">
        <v>16</v>
      </c>
      <c r="G18" s="27"/>
      <c r="H18" t="str">
        <f t="shared" si="0"/>
        <v>LK</v>
      </c>
      <c r="I18" t="str">
        <f t="shared" si="1"/>
        <v>LK</v>
      </c>
    </row>
    <row r="19" spans="1:9">
      <c r="A19" s="10">
        <v>1</v>
      </c>
      <c r="B19" s="21"/>
      <c r="C19" t="str">
        <f t="shared" si="3"/>
        <v>1212012202120003</v>
      </c>
      <c r="F19" s="24"/>
      <c r="G19" s="11" t="s">
        <v>23</v>
      </c>
      <c r="H19" t="str">
        <f t="shared" si="0"/>
        <v>PR</v>
      </c>
      <c r="I19" t="str">
        <f t="shared" si="1"/>
        <v/>
      </c>
    </row>
    <row r="20" spans="1:9">
      <c r="A20" s="10">
        <v>1</v>
      </c>
      <c r="B20" s="25"/>
      <c r="C20" t="str">
        <f t="shared" si="3"/>
        <v>1212012202120003</v>
      </c>
      <c r="F20" s="20" t="s">
        <v>16</v>
      </c>
      <c r="G20" s="37"/>
      <c r="H20" t="str">
        <f t="shared" si="0"/>
        <v>LK</v>
      </c>
      <c r="I20" t="str">
        <f t="shared" si="1"/>
        <v>LK</v>
      </c>
    </row>
    <row r="21" spans="1:9">
      <c r="A21" s="10">
        <v>1</v>
      </c>
      <c r="B21" s="21" t="s">
        <v>91</v>
      </c>
      <c r="C21" t="str">
        <f t="shared" si="3"/>
        <v>1212211010140001</v>
      </c>
      <c r="F21" s="11" t="s">
        <v>16</v>
      </c>
      <c r="G21" s="30"/>
      <c r="H21" t="str">
        <f t="shared" si="0"/>
        <v>LK</v>
      </c>
      <c r="I21" t="str">
        <f t="shared" si="1"/>
        <v>LK</v>
      </c>
    </row>
    <row r="22" spans="1:9">
      <c r="A22" s="10">
        <v>1</v>
      </c>
      <c r="B22" s="25"/>
      <c r="C22" t="str">
        <f t="shared" si="3"/>
        <v>1212211010140001</v>
      </c>
      <c r="F22" s="20" t="s">
        <v>16</v>
      </c>
      <c r="G22" s="27"/>
      <c r="H22" t="str">
        <f t="shared" si="0"/>
        <v>LK</v>
      </c>
      <c r="I22" t="str">
        <f t="shared" si="1"/>
        <v>LK</v>
      </c>
    </row>
    <row r="23" spans="1:9">
      <c r="A23" s="10">
        <v>1</v>
      </c>
      <c r="B23" s="21"/>
      <c r="C23" t="str">
        <f t="shared" si="3"/>
        <v>1212211010140001</v>
      </c>
      <c r="F23" s="24"/>
      <c r="G23" s="11" t="s">
        <v>23</v>
      </c>
      <c r="H23" t="str">
        <f t="shared" si="0"/>
        <v>PR</v>
      </c>
      <c r="I23" t="str">
        <f t="shared" si="1"/>
        <v/>
      </c>
    </row>
    <row r="24" spans="1:9">
      <c r="A24" s="10">
        <v>1</v>
      </c>
      <c r="B24" s="25" t="s">
        <v>101</v>
      </c>
      <c r="C24" t="str">
        <f t="shared" si="3"/>
        <v>1212010710190005</v>
      </c>
      <c r="F24" s="24"/>
      <c r="G24" s="11" t="s">
        <v>23</v>
      </c>
      <c r="H24" t="str">
        <f t="shared" si="0"/>
        <v>PR</v>
      </c>
      <c r="I24" t="str">
        <f t="shared" si="1"/>
        <v/>
      </c>
    </row>
    <row r="25" spans="1:9">
      <c r="A25" s="10">
        <v>1</v>
      </c>
      <c r="B25" s="21"/>
      <c r="C25" t="str">
        <f t="shared" si="3"/>
        <v>1212010710190005</v>
      </c>
      <c r="F25" s="11" t="s">
        <v>16</v>
      </c>
      <c r="G25" s="30"/>
      <c r="H25" t="str">
        <f t="shared" si="0"/>
        <v>LK</v>
      </c>
      <c r="I25" t="str">
        <f t="shared" si="1"/>
        <v>LK</v>
      </c>
    </row>
    <row r="26" spans="1:9">
      <c r="A26" s="10">
        <v>1</v>
      </c>
      <c r="B26" s="21"/>
      <c r="C26" t="str">
        <f t="shared" si="3"/>
        <v>1212010710190005</v>
      </c>
      <c r="F26" s="24"/>
      <c r="G26" s="11" t="s">
        <v>23</v>
      </c>
      <c r="H26" t="str">
        <f t="shared" si="0"/>
        <v>PR</v>
      </c>
      <c r="I26" t="str">
        <f t="shared" si="1"/>
        <v/>
      </c>
    </row>
    <row r="27" spans="1:9">
      <c r="A27" s="10">
        <v>1</v>
      </c>
      <c r="B27" s="25" t="s">
        <v>111</v>
      </c>
      <c r="C27" t="str">
        <f t="shared" si="3"/>
        <v>1212012506180001</v>
      </c>
      <c r="F27" s="24" t="s">
        <v>16</v>
      </c>
      <c r="G27" s="40"/>
      <c r="H27" t="str">
        <f t="shared" si="0"/>
        <v>LK</v>
      </c>
      <c r="I27" t="str">
        <f t="shared" si="1"/>
        <v>LK</v>
      </c>
    </row>
    <row r="28" spans="1:9">
      <c r="A28" s="10">
        <v>1</v>
      </c>
      <c r="B28" s="21"/>
      <c r="C28" t="str">
        <f t="shared" si="3"/>
        <v>1212012506180001</v>
      </c>
      <c r="F28" s="24"/>
      <c r="G28" s="11" t="s">
        <v>23</v>
      </c>
      <c r="H28" t="str">
        <f t="shared" si="0"/>
        <v>PR</v>
      </c>
      <c r="I28" t="str">
        <f t="shared" si="1"/>
        <v/>
      </c>
    </row>
    <row r="29" spans="1:9">
      <c r="A29" s="10">
        <v>1</v>
      </c>
      <c r="B29" s="21"/>
      <c r="C29" t="str">
        <f t="shared" si="3"/>
        <v>1212012506180001</v>
      </c>
      <c r="F29" s="20"/>
      <c r="G29" s="20" t="s">
        <v>23</v>
      </c>
      <c r="H29" t="str">
        <f t="shared" si="0"/>
        <v>PR</v>
      </c>
      <c r="I29" t="str">
        <f t="shared" si="1"/>
        <v/>
      </c>
    </row>
    <row r="30" spans="1:9">
      <c r="A30" s="10">
        <v>1</v>
      </c>
      <c r="B30" s="25" t="s">
        <v>119</v>
      </c>
      <c r="C30" t="str">
        <f t="shared" si="3"/>
        <v>1212011212070028</v>
      </c>
      <c r="F30" s="20" t="s">
        <v>16</v>
      </c>
      <c r="G30" s="41"/>
      <c r="H30" t="str">
        <f t="shared" si="0"/>
        <v>LK</v>
      </c>
      <c r="I30" t="str">
        <f t="shared" si="1"/>
        <v>LK</v>
      </c>
    </row>
    <row r="31" spans="1:9">
      <c r="A31" s="10">
        <v>1</v>
      </c>
      <c r="B31" s="21"/>
      <c r="C31" t="str">
        <f t="shared" si="3"/>
        <v>1212011212070028</v>
      </c>
      <c r="F31" s="11" t="s">
        <v>16</v>
      </c>
      <c r="G31" s="40"/>
      <c r="H31" t="str">
        <f t="shared" si="0"/>
        <v>LK</v>
      </c>
      <c r="I31" t="str">
        <f t="shared" si="1"/>
        <v>LK</v>
      </c>
    </row>
    <row r="32" spans="1:9">
      <c r="A32" s="10">
        <v>1</v>
      </c>
      <c r="B32" s="25"/>
      <c r="C32" t="str">
        <f t="shared" si="3"/>
        <v>1212011212070028</v>
      </c>
      <c r="F32" s="20"/>
      <c r="G32" s="11" t="s">
        <v>23</v>
      </c>
      <c r="H32" t="str">
        <f t="shared" si="0"/>
        <v>PR</v>
      </c>
      <c r="I32" t="str">
        <f t="shared" si="1"/>
        <v/>
      </c>
    </row>
    <row r="33" spans="1:9">
      <c r="A33" s="10">
        <v>1</v>
      </c>
      <c r="B33" s="21"/>
      <c r="C33" t="str">
        <f t="shared" si="3"/>
        <v>1212011212070028</v>
      </c>
      <c r="F33" s="11" t="s">
        <v>16</v>
      </c>
      <c r="G33" s="40"/>
      <c r="H33" t="str">
        <f t="shared" si="0"/>
        <v>LK</v>
      </c>
      <c r="I33" t="str">
        <f t="shared" si="1"/>
        <v>LK</v>
      </c>
    </row>
    <row r="34" spans="1:9">
      <c r="A34" s="10">
        <v>1</v>
      </c>
      <c r="B34" s="25"/>
      <c r="C34" t="str">
        <f t="shared" si="3"/>
        <v>1212011212070028</v>
      </c>
      <c r="F34" s="20" t="s">
        <v>16</v>
      </c>
      <c r="G34" s="40"/>
      <c r="H34" t="str">
        <f t="shared" si="0"/>
        <v>LK</v>
      </c>
      <c r="I34" t="str">
        <f t="shared" si="1"/>
        <v>LK</v>
      </c>
    </row>
    <row r="35" spans="1:9">
      <c r="A35" s="10">
        <v>1</v>
      </c>
      <c r="B35" s="25"/>
      <c r="C35" t="str">
        <f t="shared" si="3"/>
        <v>1212011212070028</v>
      </c>
      <c r="F35" s="11"/>
      <c r="G35" s="11" t="s">
        <v>23</v>
      </c>
      <c r="H35" t="str">
        <f t="shared" si="0"/>
        <v>PR</v>
      </c>
      <c r="I35" t="str">
        <f t="shared" si="1"/>
        <v/>
      </c>
    </row>
    <row r="36" spans="1:9">
      <c r="A36" s="10">
        <v>1</v>
      </c>
      <c r="B36" s="21" t="s">
        <v>134</v>
      </c>
      <c r="C36" t="str">
        <f t="shared" si="3"/>
        <v>1212012309140001</v>
      </c>
      <c r="F36" s="11"/>
      <c r="G36" s="11" t="s">
        <v>23</v>
      </c>
      <c r="H36" t="str">
        <f t="shared" si="0"/>
        <v>PR</v>
      </c>
      <c r="I36" t="str">
        <f t="shared" si="1"/>
        <v/>
      </c>
    </row>
    <row r="37" spans="1:9">
      <c r="A37" s="10">
        <v>1</v>
      </c>
      <c r="B37" s="25"/>
      <c r="C37" t="str">
        <f t="shared" si="3"/>
        <v>1212012309140001</v>
      </c>
      <c r="F37" s="20" t="s">
        <v>16</v>
      </c>
      <c r="G37" s="40"/>
      <c r="H37" t="str">
        <f t="shared" si="0"/>
        <v>LK</v>
      </c>
      <c r="I37" t="str">
        <f t="shared" si="1"/>
        <v>LK</v>
      </c>
    </row>
    <row r="38" spans="1:9">
      <c r="A38" s="10">
        <v>1</v>
      </c>
      <c r="B38" s="21"/>
      <c r="C38" t="str">
        <f t="shared" si="3"/>
        <v>1212012309140001</v>
      </c>
      <c r="F38" s="11"/>
      <c r="G38" s="11" t="s">
        <v>23</v>
      </c>
      <c r="H38" t="str">
        <f t="shared" si="0"/>
        <v>PR</v>
      </c>
      <c r="I38" t="str">
        <f t="shared" si="1"/>
        <v/>
      </c>
    </row>
    <row r="39" spans="1:9">
      <c r="A39" s="10">
        <v>1</v>
      </c>
      <c r="B39" s="25"/>
      <c r="C39" t="str">
        <f t="shared" si="3"/>
        <v>1212012309140001</v>
      </c>
      <c r="F39" s="20" t="s">
        <v>16</v>
      </c>
      <c r="G39" s="37"/>
      <c r="H39" t="str">
        <f t="shared" si="0"/>
        <v>LK</v>
      </c>
      <c r="I39" t="str">
        <f t="shared" si="1"/>
        <v>LK</v>
      </c>
    </row>
    <row r="40" spans="1:9">
      <c r="A40" s="10">
        <v>1</v>
      </c>
      <c r="B40" s="21" t="s">
        <v>144</v>
      </c>
      <c r="C40" t="str">
        <f t="shared" si="3"/>
        <v>1212011012070002</v>
      </c>
      <c r="F40" s="11" t="s">
        <v>16</v>
      </c>
      <c r="G40" s="30"/>
      <c r="H40" t="str">
        <f t="shared" si="0"/>
        <v>LK</v>
      </c>
      <c r="I40" t="str">
        <f t="shared" si="1"/>
        <v>LK</v>
      </c>
    </row>
    <row r="41" spans="1:9">
      <c r="A41" s="10">
        <v>1</v>
      </c>
      <c r="B41" s="25"/>
      <c r="C41" t="str">
        <f t="shared" si="3"/>
        <v>1212011012070002</v>
      </c>
      <c r="F41" s="20" t="s">
        <v>16</v>
      </c>
      <c r="G41" s="27"/>
      <c r="H41" t="str">
        <f t="shared" si="0"/>
        <v>LK</v>
      </c>
      <c r="I41" t="str">
        <f t="shared" si="1"/>
        <v>LK</v>
      </c>
    </row>
    <row r="42" spans="1:9">
      <c r="A42" s="10">
        <v>1</v>
      </c>
      <c r="B42" s="21"/>
      <c r="C42" t="str">
        <f t="shared" si="3"/>
        <v>1212011012070002</v>
      </c>
      <c r="F42" s="11"/>
      <c r="G42" s="11" t="s">
        <v>23</v>
      </c>
      <c r="H42" t="str">
        <f t="shared" si="0"/>
        <v>PR</v>
      </c>
      <c r="I42" t="str">
        <f t="shared" si="1"/>
        <v/>
      </c>
    </row>
    <row r="43" spans="1:9">
      <c r="A43" s="10">
        <v>1</v>
      </c>
      <c r="B43" s="25"/>
      <c r="C43" t="str">
        <f t="shared" si="3"/>
        <v>1212011012070002</v>
      </c>
      <c r="F43" s="20" t="s">
        <v>16</v>
      </c>
      <c r="G43" s="37"/>
      <c r="H43" t="str">
        <f t="shared" si="0"/>
        <v>LK</v>
      </c>
      <c r="I43" t="str">
        <f t="shared" si="1"/>
        <v>LK</v>
      </c>
    </row>
    <row r="44" spans="1:9">
      <c r="A44" s="10">
        <v>1</v>
      </c>
      <c r="B44" s="21" t="s">
        <v>158</v>
      </c>
      <c r="C44" t="str">
        <f t="shared" si="3"/>
        <v>1212012603100006</v>
      </c>
      <c r="F44" s="24"/>
      <c r="G44" s="11" t="s">
        <v>23</v>
      </c>
      <c r="H44" t="str">
        <f t="shared" si="0"/>
        <v>PR</v>
      </c>
      <c r="I44" t="str">
        <f t="shared" si="1"/>
        <v/>
      </c>
    </row>
    <row r="45" spans="1:9">
      <c r="A45" s="10">
        <v>1</v>
      </c>
      <c r="B45" s="21"/>
      <c r="C45" t="str">
        <f t="shared" si="3"/>
        <v>1212012603100006</v>
      </c>
      <c r="F45" s="20" t="s">
        <v>16</v>
      </c>
      <c r="G45" s="37"/>
      <c r="H45" t="str">
        <f t="shared" si="0"/>
        <v>LK</v>
      </c>
      <c r="I45" t="str">
        <f t="shared" si="1"/>
        <v>LK</v>
      </c>
    </row>
    <row r="46" spans="1:9">
      <c r="A46" s="10">
        <v>1</v>
      </c>
      <c r="B46" s="25" t="s">
        <v>164</v>
      </c>
      <c r="C46" t="str">
        <f t="shared" si="3"/>
        <v>1212011012070011</v>
      </c>
      <c r="F46" s="20" t="s">
        <v>16</v>
      </c>
      <c r="G46" s="27"/>
      <c r="H46" t="str">
        <f t="shared" si="0"/>
        <v>LK</v>
      </c>
      <c r="I46" t="str">
        <f t="shared" si="1"/>
        <v>LK</v>
      </c>
    </row>
    <row r="47" spans="1:9">
      <c r="A47" s="10">
        <v>1</v>
      </c>
      <c r="B47" s="21"/>
      <c r="C47" t="str">
        <f t="shared" si="3"/>
        <v>1212011012070011</v>
      </c>
      <c r="F47" s="11" t="s">
        <v>16</v>
      </c>
      <c r="G47" s="30"/>
      <c r="H47" t="str">
        <f t="shared" si="0"/>
        <v>LK</v>
      </c>
      <c r="I47" t="str">
        <f t="shared" si="1"/>
        <v>LK</v>
      </c>
    </row>
    <row r="48" spans="1:9">
      <c r="A48" s="10">
        <v>1</v>
      </c>
      <c r="B48" s="25"/>
      <c r="C48" t="str">
        <f t="shared" si="3"/>
        <v>1212011012070011</v>
      </c>
      <c r="F48" s="24"/>
      <c r="G48" s="20" t="s">
        <v>23</v>
      </c>
      <c r="H48" t="str">
        <f t="shared" si="0"/>
        <v>PR</v>
      </c>
      <c r="I48" t="str">
        <f t="shared" si="1"/>
        <v/>
      </c>
    </row>
    <row r="49" spans="1:9">
      <c r="A49" s="10">
        <v>1</v>
      </c>
      <c r="B49" s="21"/>
      <c r="C49" t="str">
        <f t="shared" si="3"/>
        <v>1212011012070011</v>
      </c>
      <c r="F49" s="11" t="s">
        <v>16</v>
      </c>
      <c r="G49" s="30"/>
      <c r="H49" t="str">
        <f t="shared" si="0"/>
        <v>LK</v>
      </c>
      <c r="I49" t="str">
        <f t="shared" si="1"/>
        <v>LK</v>
      </c>
    </row>
    <row r="50" spans="1:9">
      <c r="A50" s="10">
        <v>1</v>
      </c>
      <c r="B50" s="21" t="s">
        <v>175</v>
      </c>
      <c r="C50" t="str">
        <f t="shared" si="3"/>
        <v>1212012905200007</v>
      </c>
      <c r="F50" s="20" t="s">
        <v>16</v>
      </c>
      <c r="G50" s="37"/>
      <c r="H50" t="str">
        <f t="shared" si="0"/>
        <v>LK</v>
      </c>
      <c r="I50" t="str">
        <f t="shared" si="1"/>
        <v>LK</v>
      </c>
    </row>
    <row r="51" spans="1:9">
      <c r="A51" s="10">
        <v>1</v>
      </c>
      <c r="B51" s="21"/>
      <c r="C51" t="str">
        <f t="shared" si="3"/>
        <v>1212012905200007</v>
      </c>
      <c r="F51" s="20" t="s">
        <v>16</v>
      </c>
      <c r="G51" s="37"/>
      <c r="H51" t="str">
        <f t="shared" si="0"/>
        <v>LK</v>
      </c>
      <c r="I51" t="str">
        <f t="shared" si="1"/>
        <v>LK</v>
      </c>
    </row>
    <row r="52" spans="1:9">
      <c r="A52" s="10">
        <v>1</v>
      </c>
      <c r="B52" s="25" t="s">
        <v>180</v>
      </c>
      <c r="C52" t="str">
        <f t="shared" si="3"/>
        <v>1212011012070001</v>
      </c>
      <c r="F52" s="24"/>
      <c r="G52" s="20" t="s">
        <v>23</v>
      </c>
      <c r="H52" t="str">
        <f t="shared" si="0"/>
        <v>PR</v>
      </c>
      <c r="I52" t="str">
        <f t="shared" si="1"/>
        <v/>
      </c>
    </row>
    <row r="53" spans="1:9">
      <c r="A53" s="10">
        <v>1</v>
      </c>
      <c r="B53" s="21"/>
      <c r="C53" t="str">
        <f t="shared" si="3"/>
        <v>1212011012070001</v>
      </c>
      <c r="F53" s="11" t="s">
        <v>16</v>
      </c>
      <c r="G53" s="30"/>
      <c r="H53" t="str">
        <f t="shared" si="0"/>
        <v>LK</v>
      </c>
      <c r="I53" t="str">
        <f t="shared" si="1"/>
        <v>LK</v>
      </c>
    </row>
    <row r="54" spans="1:9">
      <c r="A54" s="10">
        <v>1</v>
      </c>
      <c r="B54" s="25"/>
      <c r="C54" t="str">
        <f t="shared" si="3"/>
        <v>1212011012070001</v>
      </c>
      <c r="F54" s="24"/>
      <c r="G54" s="20" t="s">
        <v>23</v>
      </c>
      <c r="H54" t="str">
        <f t="shared" si="0"/>
        <v>PR</v>
      </c>
      <c r="I54" t="str">
        <f t="shared" si="1"/>
        <v/>
      </c>
    </row>
    <row r="55" spans="1:9">
      <c r="A55" s="10">
        <v>1</v>
      </c>
      <c r="B55" s="25"/>
      <c r="C55" t="str">
        <f t="shared" si="3"/>
        <v>1212011012070001</v>
      </c>
      <c r="F55" s="11" t="s">
        <v>16</v>
      </c>
      <c r="G55" s="30"/>
      <c r="H55" t="str">
        <f t="shared" si="0"/>
        <v>LK</v>
      </c>
      <c r="I55" t="str">
        <f t="shared" si="1"/>
        <v>LK</v>
      </c>
    </row>
    <row r="56" spans="1:9">
      <c r="A56" s="10">
        <v>1</v>
      </c>
      <c r="B56" s="25"/>
      <c r="C56" t="str">
        <f t="shared" si="3"/>
        <v>1212011012070001</v>
      </c>
      <c r="F56" s="24"/>
      <c r="G56" s="11" t="s">
        <v>23</v>
      </c>
      <c r="H56" t="str">
        <f t="shared" si="0"/>
        <v>PR</v>
      </c>
      <c r="I56" t="str">
        <f t="shared" si="1"/>
        <v/>
      </c>
    </row>
    <row r="57" spans="1:9">
      <c r="A57" s="10">
        <v>1</v>
      </c>
      <c r="B57" s="25" t="s">
        <v>193</v>
      </c>
      <c r="C57" t="str">
        <f t="shared" si="3"/>
        <v>1212011012070006</v>
      </c>
      <c r="F57" s="24"/>
      <c r="G57" s="11" t="s">
        <v>23</v>
      </c>
      <c r="H57" t="str">
        <f t="shared" si="0"/>
        <v>PR</v>
      </c>
      <c r="I57" t="str">
        <f t="shared" si="1"/>
        <v/>
      </c>
    </row>
    <row r="58" spans="1:9">
      <c r="A58" s="10">
        <v>1</v>
      </c>
      <c r="B58" s="25"/>
      <c r="C58" t="str">
        <f t="shared" si="3"/>
        <v>1212011012070006</v>
      </c>
      <c r="F58" s="11" t="s">
        <v>16</v>
      </c>
      <c r="G58" s="15"/>
      <c r="H58" t="str">
        <f t="shared" si="0"/>
        <v>LK</v>
      </c>
      <c r="I58" t="str">
        <f t="shared" si="1"/>
        <v>LK</v>
      </c>
    </row>
    <row r="59" spans="1:9">
      <c r="A59" s="10">
        <v>1</v>
      </c>
      <c r="B59" s="25"/>
      <c r="C59" t="str">
        <f t="shared" si="3"/>
        <v>1212011012070006</v>
      </c>
      <c r="F59" s="24"/>
      <c r="G59" s="11" t="s">
        <v>23</v>
      </c>
      <c r="H59" t="str">
        <f t="shared" si="0"/>
        <v>PR</v>
      </c>
      <c r="I59" t="str">
        <f t="shared" si="1"/>
        <v/>
      </c>
    </row>
    <row r="60" spans="1:9">
      <c r="A60" s="10">
        <v>1</v>
      </c>
      <c r="B60" s="25"/>
      <c r="C60" t="str">
        <f t="shared" si="3"/>
        <v>1212011012070006</v>
      </c>
      <c r="F60" s="11" t="s">
        <v>16</v>
      </c>
      <c r="G60" s="30"/>
      <c r="H60" t="str">
        <f t="shared" si="0"/>
        <v>LK</v>
      </c>
      <c r="I60" t="str">
        <f t="shared" si="1"/>
        <v>LK</v>
      </c>
    </row>
    <row r="61" spans="1:9">
      <c r="A61" s="10">
        <v>1</v>
      </c>
      <c r="B61" s="25"/>
      <c r="C61" t="str">
        <f t="shared" si="3"/>
        <v>1212011012070006</v>
      </c>
      <c r="F61" s="11" t="s">
        <v>16</v>
      </c>
      <c r="G61" s="30"/>
      <c r="H61" t="str">
        <f t="shared" si="0"/>
        <v>LK</v>
      </c>
      <c r="I61" t="str">
        <f t="shared" si="1"/>
        <v>LK</v>
      </c>
    </row>
    <row r="62" spans="1:9">
      <c r="A62" s="10">
        <v>1</v>
      </c>
      <c r="B62" s="25"/>
      <c r="C62" t="str">
        <f t="shared" si="3"/>
        <v>1212011012070006</v>
      </c>
      <c r="F62" s="24"/>
      <c r="G62" s="11" t="s">
        <v>23</v>
      </c>
      <c r="H62" t="str">
        <f t="shared" si="0"/>
        <v>PR</v>
      </c>
      <c r="I62" t="str">
        <f t="shared" si="1"/>
        <v/>
      </c>
    </row>
    <row r="63" spans="1:9">
      <c r="A63" s="10">
        <v>1</v>
      </c>
      <c r="B63" s="25" t="s">
        <v>208</v>
      </c>
      <c r="C63" t="str">
        <f t="shared" si="3"/>
        <v>1212010412140002</v>
      </c>
      <c r="F63" s="11" t="s">
        <v>16</v>
      </c>
      <c r="G63" s="30"/>
      <c r="H63" t="str">
        <f t="shared" si="0"/>
        <v>LK</v>
      </c>
      <c r="I63" t="str">
        <f t="shared" si="1"/>
        <v>LK</v>
      </c>
    </row>
    <row r="64" spans="1:9">
      <c r="A64" s="10">
        <v>1</v>
      </c>
      <c r="B64" s="25"/>
      <c r="C64" t="str">
        <f t="shared" si="3"/>
        <v>1212010412140002</v>
      </c>
      <c r="F64" s="11" t="s">
        <v>16</v>
      </c>
      <c r="G64" s="15"/>
      <c r="H64" t="str">
        <f t="shared" si="0"/>
        <v>LK</v>
      </c>
      <c r="I64" t="str">
        <f t="shared" si="1"/>
        <v>LK</v>
      </c>
    </row>
    <row r="65" spans="1:9">
      <c r="A65" s="10">
        <v>1</v>
      </c>
      <c r="B65" s="25"/>
      <c r="C65" t="str">
        <f t="shared" si="3"/>
        <v>1212010412140002</v>
      </c>
      <c r="F65" s="24"/>
      <c r="G65" s="11" t="s">
        <v>23</v>
      </c>
      <c r="H65" t="str">
        <f t="shared" si="0"/>
        <v>PR</v>
      </c>
      <c r="I65" t="str">
        <f t="shared" si="1"/>
        <v/>
      </c>
    </row>
    <row r="66" spans="1:9">
      <c r="A66" s="10">
        <v>1</v>
      </c>
      <c r="B66" s="25"/>
      <c r="C66" t="str">
        <f t="shared" si="3"/>
        <v>1212010412140002</v>
      </c>
      <c r="F66" s="24"/>
      <c r="G66" s="11" t="s">
        <v>23</v>
      </c>
      <c r="H66" t="str">
        <f t="shared" si="0"/>
        <v>PR</v>
      </c>
      <c r="I66" t="str">
        <f t="shared" si="1"/>
        <v/>
      </c>
    </row>
    <row r="67" spans="1:9">
      <c r="A67" s="10">
        <v>1</v>
      </c>
      <c r="B67" s="25" t="s">
        <v>219</v>
      </c>
      <c r="C67" t="str">
        <f t="shared" si="3"/>
        <v>1212011112070024</v>
      </c>
      <c r="F67" s="11" t="s">
        <v>16</v>
      </c>
      <c r="G67" s="30"/>
      <c r="H67" t="str">
        <f t="shared" ref="H67:H130" si="4">IF(F67=0,G67,F67)</f>
        <v>LK</v>
      </c>
      <c r="I67" t="str">
        <f t="shared" ref="I67:I130" si="5">IF(H67="LK","LK","")</f>
        <v>LK</v>
      </c>
    </row>
    <row r="68" spans="1:9">
      <c r="A68" s="10">
        <v>1</v>
      </c>
      <c r="B68" s="25"/>
      <c r="C68" t="str">
        <f t="shared" si="3"/>
        <v>1212011112070024</v>
      </c>
      <c r="F68" s="24"/>
      <c r="G68" s="11" t="s">
        <v>23</v>
      </c>
      <c r="H68" t="str">
        <f t="shared" si="4"/>
        <v>PR</v>
      </c>
      <c r="I68" t="str">
        <f t="shared" si="5"/>
        <v/>
      </c>
    </row>
    <row r="69" spans="1:9">
      <c r="A69" s="10">
        <v>1</v>
      </c>
      <c r="B69" s="25"/>
      <c r="C69" t="str">
        <f t="shared" si="3"/>
        <v>1212011112070024</v>
      </c>
      <c r="F69" s="11" t="s">
        <v>16</v>
      </c>
      <c r="G69" s="30"/>
      <c r="H69" t="str">
        <f t="shared" si="4"/>
        <v>LK</v>
      </c>
      <c r="I69" t="str">
        <f t="shared" si="5"/>
        <v>LK</v>
      </c>
    </row>
    <row r="70" spans="1:9">
      <c r="A70" s="10">
        <v>1</v>
      </c>
      <c r="B70" s="25"/>
      <c r="C70" t="str">
        <f t="shared" ref="C70:C133" si="6">IF(B70=0,C69,B70)</f>
        <v>1212011112070024</v>
      </c>
      <c r="F70" s="24"/>
      <c r="G70" s="11" t="s">
        <v>23</v>
      </c>
      <c r="H70" t="str">
        <f t="shared" si="4"/>
        <v>PR</v>
      </c>
      <c r="I70" t="str">
        <f t="shared" si="5"/>
        <v/>
      </c>
    </row>
    <row r="71" spans="1:9">
      <c r="A71" s="10">
        <v>1</v>
      </c>
      <c r="B71" s="25"/>
      <c r="C71" t="str">
        <f t="shared" si="6"/>
        <v>1212011112070024</v>
      </c>
      <c r="F71" s="24"/>
      <c r="G71" s="11" t="s">
        <v>23</v>
      </c>
      <c r="H71" t="str">
        <f t="shared" si="4"/>
        <v>PR</v>
      </c>
      <c r="I71" t="str">
        <f t="shared" si="5"/>
        <v/>
      </c>
    </row>
    <row r="72" spans="1:9">
      <c r="A72" s="10">
        <v>1</v>
      </c>
      <c r="B72" s="25"/>
      <c r="C72" t="str">
        <f t="shared" si="6"/>
        <v>1212011112070024</v>
      </c>
      <c r="F72" s="11" t="s">
        <v>16</v>
      </c>
      <c r="G72" s="30"/>
      <c r="H72" t="str">
        <f t="shared" si="4"/>
        <v>LK</v>
      </c>
      <c r="I72" t="str">
        <f t="shared" si="5"/>
        <v>LK</v>
      </c>
    </row>
    <row r="73" spans="1:9">
      <c r="A73" s="10">
        <v>1</v>
      </c>
      <c r="B73" s="25" t="s">
        <v>233</v>
      </c>
      <c r="C73" t="str">
        <f t="shared" si="6"/>
        <v>1212011809190002</v>
      </c>
      <c r="F73" s="24"/>
      <c r="G73" s="11" t="s">
        <v>23</v>
      </c>
      <c r="H73" t="str">
        <f t="shared" si="4"/>
        <v>PR</v>
      </c>
      <c r="I73" t="str">
        <f t="shared" si="5"/>
        <v/>
      </c>
    </row>
    <row r="74" spans="1:9">
      <c r="A74" s="10">
        <v>1</v>
      </c>
      <c r="B74" s="25"/>
      <c r="C74" t="str">
        <f t="shared" si="6"/>
        <v>1212011809190002</v>
      </c>
      <c r="F74" s="24" t="s">
        <v>16</v>
      </c>
      <c r="G74" s="10"/>
      <c r="H74" t="str">
        <f t="shared" si="4"/>
        <v>LK</v>
      </c>
      <c r="I74" t="str">
        <f t="shared" si="5"/>
        <v>LK</v>
      </c>
    </row>
    <row r="75" spans="1:9">
      <c r="A75" s="10">
        <v>1</v>
      </c>
      <c r="B75" s="25"/>
      <c r="C75" t="str">
        <f t="shared" si="6"/>
        <v>1212011809190002</v>
      </c>
      <c r="F75" s="24"/>
      <c r="G75" s="11" t="s">
        <v>23</v>
      </c>
      <c r="H75" t="str">
        <f t="shared" si="4"/>
        <v>PR</v>
      </c>
      <c r="I75" t="str">
        <f t="shared" si="5"/>
        <v/>
      </c>
    </row>
    <row r="76" spans="1:9">
      <c r="A76" s="10">
        <v>1</v>
      </c>
      <c r="B76" s="25"/>
      <c r="C76" t="str">
        <f t="shared" si="6"/>
        <v>1212011809190002</v>
      </c>
      <c r="F76" s="24"/>
      <c r="G76" s="11" t="s">
        <v>23</v>
      </c>
      <c r="H76" t="str">
        <f t="shared" si="4"/>
        <v>PR</v>
      </c>
      <c r="I76" t="str">
        <f t="shared" si="5"/>
        <v/>
      </c>
    </row>
    <row r="77" spans="1:9">
      <c r="A77" s="10">
        <v>1</v>
      </c>
      <c r="B77" s="25" t="s">
        <v>243</v>
      </c>
      <c r="C77" t="str">
        <f t="shared" si="6"/>
        <v>1212012301150003</v>
      </c>
      <c r="F77" s="24" t="s">
        <v>16</v>
      </c>
      <c r="G77" s="40"/>
      <c r="H77" t="str">
        <f t="shared" si="4"/>
        <v>LK</v>
      </c>
      <c r="I77" t="str">
        <f t="shared" si="5"/>
        <v>LK</v>
      </c>
    </row>
    <row r="78" spans="1:9">
      <c r="A78" s="10">
        <v>1</v>
      </c>
      <c r="B78" s="25"/>
      <c r="C78" t="str">
        <f t="shared" si="6"/>
        <v>1212012301150003</v>
      </c>
      <c r="F78" s="11" t="s">
        <v>16</v>
      </c>
      <c r="G78" s="15"/>
      <c r="H78" t="str">
        <f t="shared" si="4"/>
        <v>LK</v>
      </c>
      <c r="I78" t="str">
        <f t="shared" si="5"/>
        <v>LK</v>
      </c>
    </row>
    <row r="79" spans="1:9">
      <c r="A79" s="10">
        <v>1</v>
      </c>
      <c r="B79" s="25"/>
      <c r="C79" t="str">
        <f t="shared" si="6"/>
        <v>1212012301150003</v>
      </c>
      <c r="F79" s="24"/>
      <c r="G79" s="11" t="s">
        <v>23</v>
      </c>
      <c r="H79" t="str">
        <f t="shared" si="4"/>
        <v>PR</v>
      </c>
      <c r="I79" t="str">
        <f t="shared" si="5"/>
        <v/>
      </c>
    </row>
    <row r="80" spans="1:9">
      <c r="A80" s="10">
        <v>1</v>
      </c>
      <c r="B80" s="25"/>
      <c r="C80" t="str">
        <f t="shared" si="6"/>
        <v>1212012301150003</v>
      </c>
      <c r="F80" s="24"/>
      <c r="G80" s="11" t="s">
        <v>23</v>
      </c>
      <c r="H80" t="str">
        <f t="shared" si="4"/>
        <v>PR</v>
      </c>
      <c r="I80" t="str">
        <f t="shared" si="5"/>
        <v/>
      </c>
    </row>
    <row r="81" spans="1:9">
      <c r="A81" s="10">
        <v>1</v>
      </c>
      <c r="B81" s="25"/>
      <c r="C81" t="str">
        <f t="shared" si="6"/>
        <v>1212012301150003</v>
      </c>
      <c r="F81" s="24"/>
      <c r="G81" s="11" t="s">
        <v>23</v>
      </c>
      <c r="H81" t="str">
        <f t="shared" si="4"/>
        <v>PR</v>
      </c>
      <c r="I81" t="str">
        <f t="shared" si="5"/>
        <v/>
      </c>
    </row>
    <row r="82" spans="1:9">
      <c r="A82" s="10">
        <v>1</v>
      </c>
      <c r="B82" s="25" t="s">
        <v>257</v>
      </c>
      <c r="C82" t="str">
        <f t="shared" si="6"/>
        <v>1212011905090040</v>
      </c>
      <c r="F82" s="24"/>
      <c r="G82" s="11" t="s">
        <v>23</v>
      </c>
      <c r="H82" t="str">
        <f t="shared" si="4"/>
        <v>PR</v>
      </c>
      <c r="I82" t="str">
        <f t="shared" si="5"/>
        <v/>
      </c>
    </row>
    <row r="83" spans="1:9">
      <c r="A83" s="10">
        <v>1</v>
      </c>
      <c r="B83" s="25"/>
      <c r="C83" t="str">
        <f t="shared" si="6"/>
        <v>1212011905090040</v>
      </c>
      <c r="F83" s="11" t="s">
        <v>16</v>
      </c>
      <c r="G83" s="15"/>
      <c r="H83" t="str">
        <f t="shared" si="4"/>
        <v>LK</v>
      </c>
      <c r="I83" t="str">
        <f t="shared" si="5"/>
        <v>LK</v>
      </c>
    </row>
    <row r="84" spans="1:9">
      <c r="A84" s="10">
        <v>1</v>
      </c>
      <c r="B84" s="25" t="s">
        <v>263</v>
      </c>
      <c r="C84" t="str">
        <f t="shared" si="6"/>
        <v>1212011212070017</v>
      </c>
      <c r="F84" s="24"/>
      <c r="G84" s="11" t="s">
        <v>23</v>
      </c>
      <c r="H84" t="str">
        <f t="shared" si="4"/>
        <v>PR</v>
      </c>
      <c r="I84" t="str">
        <f t="shared" si="5"/>
        <v/>
      </c>
    </row>
    <row r="85" spans="1:9">
      <c r="A85" s="10">
        <v>1</v>
      </c>
      <c r="B85" s="25"/>
      <c r="C85" t="str">
        <f t="shared" si="6"/>
        <v>1212011212070017</v>
      </c>
      <c r="F85" s="11" t="s">
        <v>16</v>
      </c>
      <c r="G85" s="15"/>
      <c r="H85" t="str">
        <f t="shared" si="4"/>
        <v>LK</v>
      </c>
      <c r="I85" t="str">
        <f t="shared" si="5"/>
        <v>LK</v>
      </c>
    </row>
    <row r="86" spans="1:9">
      <c r="A86" s="10">
        <v>1</v>
      </c>
      <c r="B86" s="25"/>
      <c r="C86" t="str">
        <f t="shared" si="6"/>
        <v>1212011212070017</v>
      </c>
      <c r="F86" s="24"/>
      <c r="G86" s="11" t="s">
        <v>23</v>
      </c>
      <c r="H86" t="str">
        <f t="shared" si="4"/>
        <v>PR</v>
      </c>
      <c r="I86" t="str">
        <f t="shared" si="5"/>
        <v/>
      </c>
    </row>
    <row r="87" spans="1:9">
      <c r="A87" s="10">
        <v>1</v>
      </c>
      <c r="B87" s="25" t="s">
        <v>272</v>
      </c>
      <c r="C87" t="str">
        <f t="shared" si="6"/>
        <v>1212013004150005</v>
      </c>
      <c r="F87" s="24"/>
      <c r="G87" s="11" t="s">
        <v>23</v>
      </c>
      <c r="H87" t="str">
        <f t="shared" si="4"/>
        <v>PR</v>
      </c>
      <c r="I87" t="str">
        <f t="shared" si="5"/>
        <v/>
      </c>
    </row>
    <row r="88" spans="1:9">
      <c r="A88" s="10">
        <v>1</v>
      </c>
      <c r="B88" s="25"/>
      <c r="C88" t="str">
        <f t="shared" si="6"/>
        <v>1212013004150005</v>
      </c>
      <c r="F88" s="11" t="s">
        <v>16</v>
      </c>
      <c r="G88" s="15"/>
      <c r="H88" t="str">
        <f t="shared" si="4"/>
        <v>LK</v>
      </c>
      <c r="I88" t="str">
        <f t="shared" si="5"/>
        <v>LK</v>
      </c>
    </row>
    <row r="89" spans="1:9">
      <c r="A89" s="10">
        <v>1</v>
      </c>
      <c r="B89" s="25"/>
      <c r="C89" t="str">
        <f t="shared" si="6"/>
        <v>1212013004150005</v>
      </c>
      <c r="F89" s="24"/>
      <c r="G89" s="11" t="s">
        <v>23</v>
      </c>
      <c r="H89" t="str">
        <f t="shared" si="4"/>
        <v>PR</v>
      </c>
      <c r="I89" t="str">
        <f t="shared" si="5"/>
        <v/>
      </c>
    </row>
    <row r="90" spans="1:9">
      <c r="A90" s="10">
        <v>1</v>
      </c>
      <c r="B90" s="25" t="s">
        <v>280</v>
      </c>
      <c r="C90" t="str">
        <f t="shared" si="6"/>
        <v>1212011212070043</v>
      </c>
      <c r="F90" s="11" t="s">
        <v>16</v>
      </c>
      <c r="G90" s="30"/>
      <c r="H90" t="str">
        <f t="shared" si="4"/>
        <v>LK</v>
      </c>
      <c r="I90" t="str">
        <f t="shared" si="5"/>
        <v>LK</v>
      </c>
    </row>
    <row r="91" spans="1:9">
      <c r="A91" s="10">
        <v>1</v>
      </c>
      <c r="B91" s="25"/>
      <c r="C91" t="str">
        <f t="shared" si="6"/>
        <v>1212011212070043</v>
      </c>
      <c r="F91" s="11" t="s">
        <v>16</v>
      </c>
      <c r="G91" s="15"/>
      <c r="H91" t="str">
        <f t="shared" si="4"/>
        <v>LK</v>
      </c>
      <c r="I91" t="str">
        <f t="shared" si="5"/>
        <v>LK</v>
      </c>
    </row>
    <row r="92" spans="1:9">
      <c r="A92" s="10">
        <v>1</v>
      </c>
      <c r="B92" s="25"/>
      <c r="C92" t="str">
        <f t="shared" si="6"/>
        <v>1212011212070043</v>
      </c>
      <c r="F92" s="24"/>
      <c r="G92" s="11" t="s">
        <v>23</v>
      </c>
      <c r="H92" t="str">
        <f t="shared" si="4"/>
        <v>PR</v>
      </c>
      <c r="I92" t="str">
        <f t="shared" si="5"/>
        <v/>
      </c>
    </row>
    <row r="93" spans="1:9">
      <c r="A93" s="10">
        <v>1</v>
      </c>
      <c r="B93" s="25"/>
      <c r="C93" t="str">
        <f t="shared" si="6"/>
        <v>1212011212070043</v>
      </c>
      <c r="F93" s="24"/>
      <c r="G93" s="11" t="s">
        <v>23</v>
      </c>
      <c r="H93" t="str">
        <f t="shared" si="4"/>
        <v>PR</v>
      </c>
      <c r="I93" t="str">
        <f t="shared" si="5"/>
        <v/>
      </c>
    </row>
    <row r="94" spans="1:9">
      <c r="A94" s="10">
        <v>1</v>
      </c>
      <c r="B94" s="25"/>
      <c r="C94" t="str">
        <f t="shared" si="6"/>
        <v>1212011212070043</v>
      </c>
      <c r="F94" s="11" t="s">
        <v>16</v>
      </c>
      <c r="G94" s="30"/>
      <c r="H94" t="str">
        <f t="shared" si="4"/>
        <v>LK</v>
      </c>
      <c r="I94" t="str">
        <f t="shared" si="5"/>
        <v>LK</v>
      </c>
    </row>
    <row r="95" spans="1:9">
      <c r="A95" s="10">
        <v>1</v>
      </c>
      <c r="B95" s="25"/>
      <c r="C95" t="str">
        <f t="shared" si="6"/>
        <v>1212011212070043</v>
      </c>
      <c r="F95" s="24"/>
      <c r="G95" s="11" t="s">
        <v>23</v>
      </c>
      <c r="H95" t="str">
        <f t="shared" si="4"/>
        <v>PR</v>
      </c>
      <c r="I95" t="str">
        <f t="shared" si="5"/>
        <v/>
      </c>
    </row>
    <row r="96" spans="1:9">
      <c r="A96" s="10">
        <v>1</v>
      </c>
      <c r="B96" s="25" t="s">
        <v>295</v>
      </c>
      <c r="C96" t="str">
        <f t="shared" si="6"/>
        <v>1212010403090003</v>
      </c>
      <c r="F96" s="24"/>
      <c r="G96" s="11" t="s">
        <v>23</v>
      </c>
      <c r="H96" t="str">
        <f t="shared" si="4"/>
        <v>PR</v>
      </c>
      <c r="I96" t="str">
        <f t="shared" si="5"/>
        <v/>
      </c>
    </row>
    <row r="97" spans="1:9">
      <c r="A97" s="10">
        <v>1</v>
      </c>
      <c r="B97" s="25"/>
      <c r="C97" t="str">
        <f t="shared" si="6"/>
        <v>1212010403090003</v>
      </c>
      <c r="F97" s="11" t="s">
        <v>16</v>
      </c>
      <c r="G97" s="15"/>
      <c r="H97" t="str">
        <f t="shared" si="4"/>
        <v>LK</v>
      </c>
      <c r="I97" t="str">
        <f t="shared" si="5"/>
        <v>LK</v>
      </c>
    </row>
    <row r="98" spans="1:9">
      <c r="A98" s="10">
        <v>1</v>
      </c>
      <c r="B98" s="25" t="s">
        <v>300</v>
      </c>
      <c r="C98" t="str">
        <f t="shared" si="6"/>
        <v>1212011212070051</v>
      </c>
      <c r="F98" s="11" t="s">
        <v>16</v>
      </c>
      <c r="G98" s="30"/>
      <c r="H98" t="str">
        <f t="shared" si="4"/>
        <v>LK</v>
      </c>
      <c r="I98" t="str">
        <f t="shared" si="5"/>
        <v>LK</v>
      </c>
    </row>
    <row r="99" spans="1:9">
      <c r="A99" s="10">
        <v>1</v>
      </c>
      <c r="B99" s="25"/>
      <c r="C99" t="str">
        <f t="shared" si="6"/>
        <v>1212011212070051</v>
      </c>
      <c r="F99" s="24"/>
      <c r="G99" s="11" t="s">
        <v>23</v>
      </c>
      <c r="H99" t="str">
        <f t="shared" si="4"/>
        <v>PR</v>
      </c>
      <c r="I99" t="str">
        <f t="shared" si="5"/>
        <v/>
      </c>
    </row>
    <row r="100" spans="1:9">
      <c r="A100" s="10">
        <v>1</v>
      </c>
      <c r="B100" s="25"/>
      <c r="C100" t="str">
        <f t="shared" si="6"/>
        <v>1212011212070051</v>
      </c>
      <c r="F100" s="11" t="s">
        <v>16</v>
      </c>
      <c r="G100" s="30"/>
      <c r="H100" t="str">
        <f t="shared" si="4"/>
        <v>LK</v>
      </c>
      <c r="I100" t="str">
        <f t="shared" si="5"/>
        <v>LK</v>
      </c>
    </row>
    <row r="101" spans="1:9">
      <c r="A101" s="10">
        <v>1</v>
      </c>
      <c r="B101" s="25" t="s">
        <v>309</v>
      </c>
      <c r="C101" t="str">
        <f t="shared" si="6"/>
        <v>1212011212070048</v>
      </c>
      <c r="F101" s="24"/>
      <c r="G101" s="11" t="s">
        <v>23</v>
      </c>
      <c r="H101" t="str">
        <f t="shared" si="4"/>
        <v>PR</v>
      </c>
      <c r="I101" t="str">
        <f t="shared" si="5"/>
        <v/>
      </c>
    </row>
    <row r="102" spans="1:9">
      <c r="A102" s="10">
        <v>1</v>
      </c>
      <c r="B102" s="25" t="s">
        <v>312</v>
      </c>
      <c r="C102" t="str">
        <f t="shared" si="6"/>
        <v>1212010109090006</v>
      </c>
      <c r="F102" s="24"/>
      <c r="G102" s="11" t="s">
        <v>23</v>
      </c>
      <c r="H102" t="str">
        <f t="shared" si="4"/>
        <v>PR</v>
      </c>
      <c r="I102" t="str">
        <f t="shared" si="5"/>
        <v/>
      </c>
    </row>
    <row r="103" spans="1:9">
      <c r="A103" s="10">
        <v>1</v>
      </c>
      <c r="B103" s="25"/>
      <c r="C103" t="str">
        <f t="shared" si="6"/>
        <v>1212010109090006</v>
      </c>
      <c r="F103" s="11" t="s">
        <v>16</v>
      </c>
      <c r="G103" s="15"/>
      <c r="H103" t="str">
        <f t="shared" si="4"/>
        <v>LK</v>
      </c>
      <c r="I103" t="str">
        <f t="shared" si="5"/>
        <v>LK</v>
      </c>
    </row>
    <row r="104" spans="1:9">
      <c r="A104" s="10">
        <v>1</v>
      </c>
      <c r="B104" s="25"/>
      <c r="C104" t="str">
        <f t="shared" si="6"/>
        <v>1212010109090006</v>
      </c>
      <c r="F104" s="24"/>
      <c r="G104" s="11" t="s">
        <v>23</v>
      </c>
      <c r="H104" t="str">
        <f t="shared" si="4"/>
        <v>PR</v>
      </c>
      <c r="I104" t="str">
        <f t="shared" si="5"/>
        <v/>
      </c>
    </row>
    <row r="105" spans="1:9">
      <c r="A105" s="10">
        <v>1</v>
      </c>
      <c r="B105" s="25"/>
      <c r="C105" t="str">
        <f t="shared" si="6"/>
        <v>1212010109090006</v>
      </c>
      <c r="F105" s="11" t="s">
        <v>16</v>
      </c>
      <c r="G105" s="30"/>
      <c r="H105" t="str">
        <f t="shared" si="4"/>
        <v>LK</v>
      </c>
      <c r="I105" t="str">
        <f t="shared" si="5"/>
        <v>LK</v>
      </c>
    </row>
    <row r="106" spans="1:9">
      <c r="A106" s="10">
        <v>1</v>
      </c>
      <c r="B106" s="25"/>
      <c r="C106" t="str">
        <f t="shared" si="6"/>
        <v>1212010109090006</v>
      </c>
      <c r="F106" s="11" t="s">
        <v>16</v>
      </c>
      <c r="G106" s="30"/>
      <c r="H106" t="str">
        <f t="shared" si="4"/>
        <v>LK</v>
      </c>
      <c r="I106" t="str">
        <f t="shared" si="5"/>
        <v>LK</v>
      </c>
    </row>
    <row r="107" spans="1:9">
      <c r="A107" s="10">
        <v>1</v>
      </c>
      <c r="B107" s="25" t="s">
        <v>325</v>
      </c>
      <c r="C107" t="str">
        <f t="shared" si="6"/>
        <v>1212011212070084</v>
      </c>
      <c r="F107" s="11" t="s">
        <v>16</v>
      </c>
      <c r="G107" s="30"/>
      <c r="H107" t="str">
        <f t="shared" si="4"/>
        <v>LK</v>
      </c>
      <c r="I107" t="str">
        <f t="shared" si="5"/>
        <v>LK</v>
      </c>
    </row>
    <row r="108" spans="1:9">
      <c r="A108" s="10">
        <v>1</v>
      </c>
      <c r="B108" s="25" t="s">
        <v>328</v>
      </c>
      <c r="C108" t="str">
        <f t="shared" si="6"/>
        <v>1212010301200002</v>
      </c>
      <c r="F108" s="24"/>
      <c r="G108" s="11" t="s">
        <v>23</v>
      </c>
      <c r="H108" t="str">
        <f t="shared" si="4"/>
        <v>PR</v>
      </c>
      <c r="I108" t="str">
        <f t="shared" si="5"/>
        <v/>
      </c>
    </row>
    <row r="109" spans="1:9">
      <c r="A109" s="10">
        <v>1</v>
      </c>
      <c r="B109" s="50"/>
      <c r="C109" t="str">
        <f t="shared" si="6"/>
        <v>1212010301200002</v>
      </c>
      <c r="F109" s="24"/>
      <c r="G109" s="11" t="s">
        <v>23</v>
      </c>
      <c r="H109" t="str">
        <f t="shared" si="4"/>
        <v>PR</v>
      </c>
      <c r="I109" t="str">
        <f t="shared" si="5"/>
        <v/>
      </c>
    </row>
    <row r="110" spans="1:9">
      <c r="A110" s="10">
        <v>1</v>
      </c>
      <c r="B110" s="25"/>
      <c r="C110" t="str">
        <f t="shared" si="6"/>
        <v>1212010301200002</v>
      </c>
      <c r="F110" s="49" t="s">
        <v>16</v>
      </c>
      <c r="G110" s="53"/>
      <c r="H110" t="str">
        <f t="shared" si="4"/>
        <v>LK</v>
      </c>
      <c r="I110" t="str">
        <f t="shared" si="5"/>
        <v>LK</v>
      </c>
    </row>
    <row r="111" spans="1:9">
      <c r="A111" s="10">
        <v>1</v>
      </c>
      <c r="B111" s="25"/>
      <c r="C111" t="str">
        <f t="shared" si="6"/>
        <v>1212010301200002</v>
      </c>
      <c r="F111" s="11" t="s">
        <v>16</v>
      </c>
      <c r="G111" s="30"/>
      <c r="H111" t="str">
        <f t="shared" si="4"/>
        <v>LK</v>
      </c>
      <c r="I111" t="str">
        <f t="shared" si="5"/>
        <v>LK</v>
      </c>
    </row>
    <row r="112" spans="1:9">
      <c r="A112" s="10">
        <v>1</v>
      </c>
      <c r="B112" s="25"/>
      <c r="C112" t="str">
        <f t="shared" si="6"/>
        <v>1212010301200002</v>
      </c>
      <c r="F112" s="11" t="s">
        <v>16</v>
      </c>
      <c r="G112" s="30"/>
      <c r="H112" t="str">
        <f t="shared" si="4"/>
        <v>LK</v>
      </c>
      <c r="I112" t="str">
        <f t="shared" si="5"/>
        <v>LK</v>
      </c>
    </row>
    <row r="113" spans="1:9">
      <c r="A113" s="10">
        <v>1</v>
      </c>
      <c r="B113" s="25" t="s">
        <v>341</v>
      </c>
      <c r="C113" t="str">
        <f t="shared" si="6"/>
        <v>1212011212070042</v>
      </c>
      <c r="F113" s="24"/>
      <c r="G113" s="11" t="s">
        <v>23</v>
      </c>
      <c r="H113" t="str">
        <f t="shared" si="4"/>
        <v>PR</v>
      </c>
      <c r="I113" t="str">
        <f t="shared" si="5"/>
        <v/>
      </c>
    </row>
    <row r="114" spans="1:9">
      <c r="A114" s="10">
        <v>1</v>
      </c>
      <c r="B114" s="25"/>
      <c r="C114" t="str">
        <f t="shared" si="6"/>
        <v>1212011212070042</v>
      </c>
      <c r="F114" s="11" t="s">
        <v>16</v>
      </c>
      <c r="G114" s="15"/>
      <c r="H114" t="str">
        <f t="shared" si="4"/>
        <v>LK</v>
      </c>
      <c r="I114" t="str">
        <f t="shared" si="5"/>
        <v>LK</v>
      </c>
    </row>
    <row r="115" spans="1:9">
      <c r="A115" s="10">
        <v>1</v>
      </c>
      <c r="B115" s="25"/>
      <c r="C115" t="str">
        <f t="shared" si="6"/>
        <v>1212011212070042</v>
      </c>
      <c r="F115" s="24"/>
      <c r="G115" s="11" t="s">
        <v>23</v>
      </c>
      <c r="H115" t="str">
        <f t="shared" si="4"/>
        <v>PR</v>
      </c>
      <c r="I115" t="str">
        <f t="shared" si="5"/>
        <v/>
      </c>
    </row>
    <row r="116" spans="1:9">
      <c r="A116" s="10">
        <v>1</v>
      </c>
      <c r="B116" s="25" t="s">
        <v>350</v>
      </c>
      <c r="C116" t="str">
        <f t="shared" si="6"/>
        <v>1212010410100003</v>
      </c>
      <c r="F116" s="11" t="s">
        <v>16</v>
      </c>
      <c r="G116" s="30"/>
      <c r="H116" t="str">
        <f t="shared" si="4"/>
        <v>LK</v>
      </c>
      <c r="I116" t="str">
        <f t="shared" si="5"/>
        <v>LK</v>
      </c>
    </row>
    <row r="117" spans="1:9">
      <c r="A117" s="10">
        <v>1</v>
      </c>
      <c r="B117" s="57"/>
      <c r="C117" t="str">
        <f t="shared" si="6"/>
        <v>1212010410100003</v>
      </c>
      <c r="F117" s="11" t="s">
        <v>16</v>
      </c>
      <c r="G117" s="15"/>
      <c r="H117" t="str">
        <f t="shared" si="4"/>
        <v>LK</v>
      </c>
      <c r="I117" t="str">
        <f t="shared" si="5"/>
        <v>LK</v>
      </c>
    </row>
    <row r="118" spans="1:9">
      <c r="A118" s="10">
        <v>1</v>
      </c>
      <c r="B118" s="57"/>
      <c r="C118" t="str">
        <f t="shared" si="6"/>
        <v>1212010410100003</v>
      </c>
      <c r="F118" s="24"/>
      <c r="G118" s="11" t="s">
        <v>23</v>
      </c>
      <c r="H118" t="str">
        <f t="shared" si="4"/>
        <v>PR</v>
      </c>
      <c r="I118" t="str">
        <f t="shared" si="5"/>
        <v/>
      </c>
    </row>
    <row r="119" spans="1:9">
      <c r="A119" s="10">
        <v>1</v>
      </c>
      <c r="B119" s="57"/>
      <c r="C119" t="str">
        <f t="shared" si="6"/>
        <v>1212010410100003</v>
      </c>
      <c r="F119" s="11" t="s">
        <v>16</v>
      </c>
      <c r="G119" s="30"/>
      <c r="H119" t="str">
        <f t="shared" si="4"/>
        <v>LK</v>
      </c>
      <c r="I119" t="str">
        <f t="shared" si="5"/>
        <v>LK</v>
      </c>
    </row>
    <row r="120" spans="1:9">
      <c r="A120" s="10">
        <v>1</v>
      </c>
      <c r="B120" s="25" t="s">
        <v>359</v>
      </c>
      <c r="C120" t="str">
        <f t="shared" si="6"/>
        <v>1212011212110004</v>
      </c>
      <c r="F120" s="11" t="s">
        <v>16</v>
      </c>
      <c r="G120" s="30"/>
      <c r="H120" t="str">
        <f t="shared" si="4"/>
        <v>LK</v>
      </c>
      <c r="I120" t="str">
        <f t="shared" si="5"/>
        <v>LK</v>
      </c>
    </row>
    <row r="121" spans="1:9">
      <c r="A121" s="10">
        <v>1</v>
      </c>
      <c r="B121" s="57"/>
      <c r="C121" t="str">
        <f t="shared" si="6"/>
        <v>1212011212110004</v>
      </c>
      <c r="F121" s="11" t="s">
        <v>16</v>
      </c>
      <c r="G121" s="15"/>
      <c r="H121" t="str">
        <f t="shared" si="4"/>
        <v>LK</v>
      </c>
      <c r="I121" t="str">
        <f t="shared" si="5"/>
        <v>LK</v>
      </c>
    </row>
    <row r="122" spans="1:9">
      <c r="A122" s="10">
        <v>1</v>
      </c>
      <c r="B122" s="57"/>
      <c r="C122" t="str">
        <f t="shared" si="6"/>
        <v>1212011212110004</v>
      </c>
      <c r="F122" s="24"/>
      <c r="G122" s="11" t="s">
        <v>23</v>
      </c>
      <c r="H122" t="str">
        <f t="shared" si="4"/>
        <v>PR</v>
      </c>
      <c r="I122" t="str">
        <f t="shared" si="5"/>
        <v/>
      </c>
    </row>
    <row r="123" spans="1:9">
      <c r="A123" s="10">
        <v>1</v>
      </c>
      <c r="B123" s="57"/>
      <c r="C123" t="str">
        <f t="shared" si="6"/>
        <v>1212011212110004</v>
      </c>
      <c r="F123" s="24"/>
      <c r="G123" s="11" t="s">
        <v>23</v>
      </c>
      <c r="H123" t="str">
        <f t="shared" si="4"/>
        <v>PR</v>
      </c>
      <c r="I123" t="str">
        <f t="shared" si="5"/>
        <v/>
      </c>
    </row>
    <row r="124" spans="1:9">
      <c r="A124" s="10">
        <v>1</v>
      </c>
      <c r="B124" s="57"/>
      <c r="C124" t="str">
        <f t="shared" si="6"/>
        <v>1212011212110004</v>
      </c>
      <c r="F124" s="24"/>
      <c r="G124" s="11" t="s">
        <v>23</v>
      </c>
      <c r="H124" t="str">
        <f t="shared" si="4"/>
        <v>PR</v>
      </c>
      <c r="I124" t="str">
        <f t="shared" si="5"/>
        <v/>
      </c>
    </row>
    <row r="125" spans="1:9">
      <c r="A125" s="10">
        <v>1</v>
      </c>
      <c r="B125" s="25" t="s">
        <v>371</v>
      </c>
      <c r="C125" t="str">
        <f t="shared" si="6"/>
        <v>1212012907090009</v>
      </c>
      <c r="F125" s="11" t="s">
        <v>16</v>
      </c>
      <c r="G125" s="30"/>
      <c r="H125" t="str">
        <f t="shared" si="4"/>
        <v>LK</v>
      </c>
      <c r="I125" t="str">
        <f t="shared" si="5"/>
        <v>LK</v>
      </c>
    </row>
    <row r="126" spans="1:9">
      <c r="A126" s="10">
        <v>1</v>
      </c>
      <c r="B126" s="25" t="s">
        <v>375</v>
      </c>
      <c r="C126" t="str">
        <f t="shared" si="6"/>
        <v>1212011207170005</v>
      </c>
      <c r="F126" s="24"/>
      <c r="G126" s="11" t="s">
        <v>23</v>
      </c>
      <c r="H126" t="str">
        <f t="shared" si="4"/>
        <v>PR</v>
      </c>
      <c r="I126" t="str">
        <f t="shared" si="5"/>
        <v/>
      </c>
    </row>
    <row r="127" spans="1:9">
      <c r="A127" s="10">
        <v>1</v>
      </c>
      <c r="B127" s="25"/>
      <c r="C127" t="str">
        <f t="shared" si="6"/>
        <v>1212011207170005</v>
      </c>
      <c r="F127" s="11" t="s">
        <v>16</v>
      </c>
      <c r="G127" s="15"/>
      <c r="H127" t="str">
        <f t="shared" si="4"/>
        <v>LK</v>
      </c>
      <c r="I127" t="str">
        <f t="shared" si="5"/>
        <v>LK</v>
      </c>
    </row>
    <row r="128" spans="1:9">
      <c r="A128" s="10">
        <v>1</v>
      </c>
      <c r="B128" s="25" t="s">
        <v>382</v>
      </c>
      <c r="C128" t="str">
        <f t="shared" si="6"/>
        <v>1212010411080002</v>
      </c>
      <c r="F128" s="24"/>
      <c r="G128" s="11" t="s">
        <v>23</v>
      </c>
      <c r="H128" t="str">
        <f t="shared" si="4"/>
        <v>PR</v>
      </c>
      <c r="I128" t="str">
        <f t="shared" si="5"/>
        <v/>
      </c>
    </row>
    <row r="129" spans="1:9">
      <c r="A129" s="10">
        <v>1</v>
      </c>
      <c r="B129" s="25"/>
      <c r="C129" t="str">
        <f t="shared" si="6"/>
        <v>1212010411080002</v>
      </c>
      <c r="F129" s="11" t="s">
        <v>16</v>
      </c>
      <c r="G129" s="15"/>
      <c r="H129" t="str">
        <f t="shared" si="4"/>
        <v>LK</v>
      </c>
      <c r="I129" t="str">
        <f t="shared" si="5"/>
        <v>LK</v>
      </c>
    </row>
    <row r="130" spans="1:9">
      <c r="A130" s="10">
        <v>1</v>
      </c>
      <c r="B130" s="25"/>
      <c r="C130" t="str">
        <f t="shared" si="6"/>
        <v>1212010411080002</v>
      </c>
      <c r="F130" s="24"/>
      <c r="G130" s="11" t="s">
        <v>23</v>
      </c>
      <c r="H130" t="str">
        <f t="shared" si="4"/>
        <v>PR</v>
      </c>
      <c r="I130" t="str">
        <f t="shared" si="5"/>
        <v/>
      </c>
    </row>
    <row r="131" spans="1:9">
      <c r="A131" s="10">
        <v>1</v>
      </c>
      <c r="B131" s="25" t="s">
        <v>390</v>
      </c>
      <c r="C131" t="str">
        <f t="shared" si="6"/>
        <v>1212011212110005</v>
      </c>
      <c r="F131" s="11" t="s">
        <v>16</v>
      </c>
      <c r="G131" s="30"/>
      <c r="H131" t="str">
        <f t="shared" ref="H131:H194" si="7">IF(F131=0,G131,F131)</f>
        <v>LK</v>
      </c>
      <c r="I131" t="str">
        <f t="shared" ref="I131:I194" si="8">IF(H131="LK","LK","")</f>
        <v>LK</v>
      </c>
    </row>
    <row r="132" spans="1:9">
      <c r="A132" s="10">
        <v>1</v>
      </c>
      <c r="B132" s="25"/>
      <c r="C132" t="str">
        <f t="shared" si="6"/>
        <v>1212011212110005</v>
      </c>
      <c r="F132" s="11" t="s">
        <v>16</v>
      </c>
      <c r="G132" s="15"/>
      <c r="H132" t="str">
        <f t="shared" si="7"/>
        <v>LK</v>
      </c>
      <c r="I132" t="str">
        <f t="shared" si="8"/>
        <v>LK</v>
      </c>
    </row>
    <row r="133" spans="1:9">
      <c r="A133" s="10">
        <v>1</v>
      </c>
      <c r="B133" s="25"/>
      <c r="C133" t="str">
        <f t="shared" si="6"/>
        <v>1212011212110005</v>
      </c>
      <c r="F133" s="24"/>
      <c r="G133" s="11" t="s">
        <v>23</v>
      </c>
      <c r="H133" t="str">
        <f t="shared" si="7"/>
        <v>PR</v>
      </c>
      <c r="I133" t="str">
        <f t="shared" si="8"/>
        <v/>
      </c>
    </row>
    <row r="134" spans="1:9">
      <c r="A134" s="10">
        <v>1</v>
      </c>
      <c r="B134" s="25"/>
      <c r="C134" t="str">
        <f t="shared" ref="C134:C197" si="9">IF(B134=0,C133,B134)</f>
        <v>1212011212110005</v>
      </c>
      <c r="F134" s="11" t="s">
        <v>16</v>
      </c>
      <c r="G134" s="30"/>
      <c r="H134" t="str">
        <f t="shared" si="7"/>
        <v>LK</v>
      </c>
      <c r="I134" t="str">
        <f t="shared" si="8"/>
        <v>LK</v>
      </c>
    </row>
    <row r="135" spans="1:9">
      <c r="A135" s="10">
        <v>1</v>
      </c>
      <c r="B135" s="25" t="s">
        <v>400</v>
      </c>
      <c r="C135" t="str">
        <f t="shared" si="9"/>
        <v>1212010711190005</v>
      </c>
      <c r="F135" s="24"/>
      <c r="G135" s="11" t="s">
        <v>23</v>
      </c>
      <c r="H135" t="str">
        <f t="shared" si="7"/>
        <v>PR</v>
      </c>
      <c r="I135" t="str">
        <f t="shared" si="8"/>
        <v/>
      </c>
    </row>
    <row r="136" spans="1:9">
      <c r="A136" s="10">
        <v>1</v>
      </c>
      <c r="B136" s="25" t="s">
        <v>403</v>
      </c>
      <c r="C136" t="str">
        <f t="shared" si="9"/>
        <v>1212011905090038</v>
      </c>
      <c r="F136" s="24"/>
      <c r="G136" s="11" t="s">
        <v>23</v>
      </c>
      <c r="H136" t="str">
        <f t="shared" si="7"/>
        <v>PR</v>
      </c>
      <c r="I136" t="str">
        <f t="shared" si="8"/>
        <v/>
      </c>
    </row>
    <row r="137" spans="1:9">
      <c r="A137" s="10">
        <v>1</v>
      </c>
      <c r="B137" s="25"/>
      <c r="C137" t="str">
        <f t="shared" si="9"/>
        <v>1212011905090038</v>
      </c>
      <c r="F137" s="11" t="s">
        <v>16</v>
      </c>
      <c r="G137" s="15"/>
      <c r="H137" t="str">
        <f t="shared" si="7"/>
        <v>LK</v>
      </c>
      <c r="I137" t="str">
        <f t="shared" si="8"/>
        <v>LK</v>
      </c>
    </row>
    <row r="138" spans="1:9">
      <c r="A138" s="10">
        <v>1</v>
      </c>
      <c r="B138" s="25"/>
      <c r="C138" t="str">
        <f t="shared" si="9"/>
        <v>1212011905090038</v>
      </c>
      <c r="F138" s="24"/>
      <c r="G138" s="11" t="s">
        <v>23</v>
      </c>
      <c r="H138" t="str">
        <f t="shared" si="7"/>
        <v>PR</v>
      </c>
      <c r="I138" t="str">
        <f t="shared" si="8"/>
        <v/>
      </c>
    </row>
    <row r="139" spans="1:9">
      <c r="A139" s="10">
        <v>1</v>
      </c>
      <c r="B139" s="25"/>
      <c r="C139" t="str">
        <f t="shared" si="9"/>
        <v>1212011905090038</v>
      </c>
      <c r="F139" s="11" t="s">
        <v>16</v>
      </c>
      <c r="G139" s="30"/>
      <c r="H139" t="str">
        <f t="shared" si="7"/>
        <v>LK</v>
      </c>
      <c r="I139" t="str">
        <f t="shared" si="8"/>
        <v>LK</v>
      </c>
    </row>
    <row r="140" spans="1:9">
      <c r="A140" s="10">
        <v>1</v>
      </c>
      <c r="B140" s="25"/>
      <c r="C140" t="str">
        <f t="shared" si="9"/>
        <v>1212011905090038</v>
      </c>
      <c r="F140" s="11" t="s">
        <v>16</v>
      </c>
      <c r="G140" s="30"/>
      <c r="H140" t="str">
        <f t="shared" si="7"/>
        <v>LK</v>
      </c>
      <c r="I140" t="str">
        <f t="shared" si="8"/>
        <v>LK</v>
      </c>
    </row>
    <row r="141" spans="1:9">
      <c r="A141" s="10">
        <v>1</v>
      </c>
      <c r="B141" s="25" t="s">
        <v>414</v>
      </c>
      <c r="C141" t="str">
        <f t="shared" si="9"/>
        <v>1212010508160003</v>
      </c>
      <c r="F141" s="24"/>
      <c r="G141" s="11" t="s">
        <v>23</v>
      </c>
      <c r="H141" t="str">
        <f t="shared" si="7"/>
        <v>PR</v>
      </c>
      <c r="I141" t="str">
        <f t="shared" si="8"/>
        <v/>
      </c>
    </row>
    <row r="142" spans="1:9">
      <c r="A142" s="10">
        <v>1</v>
      </c>
      <c r="B142" s="25"/>
      <c r="C142" t="str">
        <f t="shared" si="9"/>
        <v>1212010508160003</v>
      </c>
      <c r="F142" s="11" t="s">
        <v>16</v>
      </c>
      <c r="G142" s="15"/>
      <c r="H142" t="str">
        <f t="shared" si="7"/>
        <v>LK</v>
      </c>
      <c r="I142" t="str">
        <f t="shared" si="8"/>
        <v>LK</v>
      </c>
    </row>
    <row r="143" spans="1:9">
      <c r="A143" s="10">
        <v>1</v>
      </c>
      <c r="B143" s="25"/>
      <c r="C143" t="str">
        <f t="shared" si="9"/>
        <v>1212010508160003</v>
      </c>
      <c r="F143" s="24"/>
      <c r="G143" s="11" t="s">
        <v>23</v>
      </c>
      <c r="H143" t="str">
        <f t="shared" si="7"/>
        <v>PR</v>
      </c>
      <c r="I143" t="str">
        <f t="shared" si="8"/>
        <v/>
      </c>
    </row>
    <row r="144" spans="1:9">
      <c r="A144" s="10">
        <v>1</v>
      </c>
      <c r="B144" s="25"/>
      <c r="C144" t="str">
        <f t="shared" si="9"/>
        <v>1212010508160003</v>
      </c>
      <c r="F144" s="24"/>
      <c r="G144" s="11" t="s">
        <v>23</v>
      </c>
      <c r="H144" t="str">
        <f t="shared" si="7"/>
        <v>PR</v>
      </c>
      <c r="I144" t="str">
        <f t="shared" si="8"/>
        <v/>
      </c>
    </row>
    <row r="145" spans="1:9">
      <c r="A145" s="10">
        <v>1</v>
      </c>
      <c r="B145" s="25"/>
      <c r="C145" t="str">
        <f t="shared" si="9"/>
        <v>1212010508160003</v>
      </c>
      <c r="F145" s="11" t="s">
        <v>16</v>
      </c>
      <c r="G145" s="30"/>
      <c r="H145" t="str">
        <f t="shared" si="7"/>
        <v>LK</v>
      </c>
      <c r="I145" t="str">
        <f t="shared" si="8"/>
        <v>LK</v>
      </c>
    </row>
    <row r="146" spans="1:9">
      <c r="A146" s="10">
        <v>1</v>
      </c>
      <c r="B146" s="25"/>
      <c r="C146" t="str">
        <f t="shared" si="9"/>
        <v>1212010508160003</v>
      </c>
      <c r="F146" s="24"/>
      <c r="G146" s="11" t="s">
        <v>23</v>
      </c>
      <c r="H146" t="str">
        <f t="shared" si="7"/>
        <v>PR</v>
      </c>
      <c r="I146" t="str">
        <f t="shared" si="8"/>
        <v/>
      </c>
    </row>
    <row r="147" spans="1:9">
      <c r="A147" s="10">
        <v>1</v>
      </c>
      <c r="B147" s="25" t="s">
        <v>430</v>
      </c>
      <c r="C147" t="str">
        <f t="shared" si="9"/>
        <v>1212011312070031</v>
      </c>
      <c r="F147" s="24" t="s">
        <v>16</v>
      </c>
      <c r="G147" s="11"/>
      <c r="H147" t="str">
        <f t="shared" si="7"/>
        <v>LK</v>
      </c>
      <c r="I147" t="str">
        <f t="shared" si="8"/>
        <v>LK</v>
      </c>
    </row>
    <row r="148" spans="1:9">
      <c r="A148" s="10">
        <v>1</v>
      </c>
      <c r="B148" s="25"/>
      <c r="C148" t="str">
        <f t="shared" si="9"/>
        <v>1212011312070031</v>
      </c>
      <c r="F148" s="24"/>
      <c r="G148" s="11" t="s">
        <v>23</v>
      </c>
      <c r="H148" t="str">
        <f t="shared" si="7"/>
        <v>PR</v>
      </c>
      <c r="I148" t="str">
        <f t="shared" si="8"/>
        <v/>
      </c>
    </row>
    <row r="149" spans="1:9">
      <c r="A149" s="10">
        <v>1</v>
      </c>
      <c r="B149" s="25" t="s">
        <v>437</v>
      </c>
      <c r="C149" t="str">
        <f t="shared" si="9"/>
        <v>1212010211150005</v>
      </c>
      <c r="F149" s="24"/>
      <c r="G149" s="11" t="s">
        <v>23</v>
      </c>
      <c r="H149" t="str">
        <f t="shared" si="7"/>
        <v>PR</v>
      </c>
      <c r="I149" t="str">
        <f t="shared" si="8"/>
        <v/>
      </c>
    </row>
    <row r="150" spans="1:9">
      <c r="A150" s="10">
        <v>1</v>
      </c>
      <c r="B150" s="25"/>
      <c r="C150" t="str">
        <f t="shared" si="9"/>
        <v>1212010211150005</v>
      </c>
      <c r="F150" s="11" t="s">
        <v>16</v>
      </c>
      <c r="G150" s="15"/>
      <c r="H150" t="str">
        <f t="shared" si="7"/>
        <v>LK</v>
      </c>
      <c r="I150" t="str">
        <f t="shared" si="8"/>
        <v>LK</v>
      </c>
    </row>
    <row r="151" spans="1:9">
      <c r="A151" s="10">
        <v>1</v>
      </c>
      <c r="B151" s="25"/>
      <c r="C151" t="str">
        <f t="shared" si="9"/>
        <v>1212010211150005</v>
      </c>
      <c r="F151" s="24"/>
      <c r="G151" s="11" t="s">
        <v>23</v>
      </c>
      <c r="H151" t="str">
        <f t="shared" si="7"/>
        <v>PR</v>
      </c>
      <c r="I151" t="str">
        <f t="shared" si="8"/>
        <v/>
      </c>
    </row>
    <row r="152" spans="1:9">
      <c r="A152" s="10">
        <v>1</v>
      </c>
      <c r="B152" s="25"/>
      <c r="C152" t="str">
        <f t="shared" si="9"/>
        <v>1212010211150005</v>
      </c>
      <c r="F152" s="11" t="s">
        <v>16</v>
      </c>
      <c r="G152" s="30"/>
      <c r="H152" t="str">
        <f t="shared" si="7"/>
        <v>LK</v>
      </c>
      <c r="I152" t="str">
        <f t="shared" si="8"/>
        <v>LK</v>
      </c>
    </row>
    <row r="153" spans="1:9">
      <c r="A153" s="10">
        <v>1</v>
      </c>
      <c r="B153" s="25" t="s">
        <v>446</v>
      </c>
      <c r="C153" t="str">
        <f t="shared" si="9"/>
        <v>1212012307090008</v>
      </c>
      <c r="F153" s="11" t="s">
        <v>16</v>
      </c>
      <c r="G153" s="30"/>
      <c r="H153" t="str">
        <f t="shared" si="7"/>
        <v>LK</v>
      </c>
      <c r="I153" t="str">
        <f t="shared" si="8"/>
        <v>LK</v>
      </c>
    </row>
    <row r="154" spans="1:9">
      <c r="A154" s="10">
        <v>1</v>
      </c>
      <c r="B154" s="25"/>
      <c r="C154" t="str">
        <f t="shared" si="9"/>
        <v>1212012307090008</v>
      </c>
      <c r="F154" s="11" t="s">
        <v>16</v>
      </c>
      <c r="G154" s="15"/>
      <c r="H154" t="str">
        <f t="shared" si="7"/>
        <v>LK</v>
      </c>
      <c r="I154" t="str">
        <f t="shared" si="8"/>
        <v>LK</v>
      </c>
    </row>
    <row r="155" spans="1:9">
      <c r="A155" s="10">
        <v>1</v>
      </c>
      <c r="B155" s="25"/>
      <c r="C155" t="str">
        <f t="shared" si="9"/>
        <v>1212012307090008</v>
      </c>
      <c r="F155" s="24"/>
      <c r="G155" s="11" t="s">
        <v>23</v>
      </c>
      <c r="H155" t="str">
        <f t="shared" si="7"/>
        <v>PR</v>
      </c>
      <c r="I155" t="str">
        <f t="shared" si="8"/>
        <v/>
      </c>
    </row>
    <row r="156" spans="1:9">
      <c r="A156" s="10">
        <v>1</v>
      </c>
      <c r="B156" s="25"/>
      <c r="C156" t="str">
        <f t="shared" si="9"/>
        <v>1212012307090008</v>
      </c>
      <c r="F156" s="11" t="s">
        <v>16</v>
      </c>
      <c r="G156" s="30"/>
      <c r="H156" t="str">
        <f t="shared" si="7"/>
        <v>LK</v>
      </c>
      <c r="I156" t="str">
        <f t="shared" si="8"/>
        <v>LK</v>
      </c>
    </row>
    <row r="157" spans="1:9">
      <c r="A157" s="10">
        <v>1</v>
      </c>
      <c r="B157" s="25"/>
      <c r="C157" t="str">
        <f t="shared" si="9"/>
        <v>1212012307090008</v>
      </c>
      <c r="F157" s="24"/>
      <c r="G157" s="11" t="s">
        <v>23</v>
      </c>
      <c r="H157" t="str">
        <f t="shared" si="7"/>
        <v>PR</v>
      </c>
      <c r="I157" t="str">
        <f t="shared" si="8"/>
        <v/>
      </c>
    </row>
    <row r="158" spans="1:9">
      <c r="A158" s="10">
        <v>1</v>
      </c>
      <c r="B158" s="25" t="s">
        <v>458</v>
      </c>
      <c r="C158" t="str">
        <f t="shared" si="9"/>
        <v>1212012305110006</v>
      </c>
      <c r="F158" s="24"/>
      <c r="G158" s="11" t="s">
        <v>23</v>
      </c>
      <c r="H158" t="str">
        <f t="shared" si="7"/>
        <v>PR</v>
      </c>
      <c r="I158" t="str">
        <f t="shared" si="8"/>
        <v/>
      </c>
    </row>
    <row r="159" spans="1:9">
      <c r="A159" s="10">
        <v>1</v>
      </c>
      <c r="B159" s="25"/>
      <c r="C159" t="str">
        <f t="shared" si="9"/>
        <v>1212012305110006</v>
      </c>
      <c r="F159" s="11" t="s">
        <v>16</v>
      </c>
      <c r="G159" s="15"/>
      <c r="H159" t="str">
        <f t="shared" si="7"/>
        <v>LK</v>
      </c>
      <c r="I159" t="str">
        <f t="shared" si="8"/>
        <v>LK</v>
      </c>
    </row>
    <row r="160" spans="1:9">
      <c r="A160" s="10">
        <v>1</v>
      </c>
      <c r="B160" s="25"/>
      <c r="C160" t="str">
        <f t="shared" si="9"/>
        <v>1212012305110006</v>
      </c>
      <c r="F160" s="24"/>
      <c r="G160" s="11" t="s">
        <v>23</v>
      </c>
      <c r="H160" t="str">
        <f t="shared" si="7"/>
        <v>PR</v>
      </c>
      <c r="I160" t="str">
        <f t="shared" si="8"/>
        <v/>
      </c>
    </row>
    <row r="161" spans="1:9">
      <c r="A161" s="10">
        <v>1</v>
      </c>
      <c r="B161" s="25"/>
      <c r="C161" t="str">
        <f t="shared" si="9"/>
        <v>1212012305110006</v>
      </c>
      <c r="F161" s="11" t="s">
        <v>16</v>
      </c>
      <c r="G161" s="30"/>
      <c r="H161" t="str">
        <f t="shared" si="7"/>
        <v>LK</v>
      </c>
      <c r="I161" t="str">
        <f t="shared" si="8"/>
        <v>LK</v>
      </c>
    </row>
    <row r="162" spans="1:9">
      <c r="A162" s="10">
        <v>1</v>
      </c>
      <c r="B162" s="25"/>
      <c r="C162" t="str">
        <f t="shared" si="9"/>
        <v>1212012305110006</v>
      </c>
      <c r="F162" s="24"/>
      <c r="G162" s="11" t="s">
        <v>23</v>
      </c>
      <c r="H162" t="str">
        <f t="shared" si="7"/>
        <v>PR</v>
      </c>
      <c r="I162" t="str">
        <f t="shared" si="8"/>
        <v/>
      </c>
    </row>
    <row r="163" spans="1:9">
      <c r="A163" s="10">
        <v>1</v>
      </c>
      <c r="B163" s="25" t="s">
        <v>470</v>
      </c>
      <c r="C163" t="str">
        <f t="shared" si="9"/>
        <v>1212012708100002</v>
      </c>
      <c r="F163" s="11" t="s">
        <v>16</v>
      </c>
      <c r="G163" s="30"/>
      <c r="H163" t="str">
        <f t="shared" si="7"/>
        <v>LK</v>
      </c>
      <c r="I163" t="str">
        <f t="shared" si="8"/>
        <v>LK</v>
      </c>
    </row>
    <row r="164" spans="1:9">
      <c r="A164" s="10">
        <v>1</v>
      </c>
      <c r="B164" s="25" t="s">
        <v>474</v>
      </c>
      <c r="C164" t="str">
        <f t="shared" si="9"/>
        <v>1212010903120004</v>
      </c>
      <c r="F164" s="24"/>
      <c r="G164" s="11" t="s">
        <v>23</v>
      </c>
      <c r="H164" t="str">
        <f t="shared" si="7"/>
        <v>PR</v>
      </c>
      <c r="I164" t="str">
        <f t="shared" si="8"/>
        <v/>
      </c>
    </row>
    <row r="165" spans="1:9">
      <c r="A165" s="10">
        <v>1</v>
      </c>
      <c r="B165" s="25"/>
      <c r="C165" t="str">
        <f t="shared" si="9"/>
        <v>1212010903120004</v>
      </c>
      <c r="F165" s="11" t="s">
        <v>16</v>
      </c>
      <c r="G165" s="15"/>
      <c r="H165" t="str">
        <f t="shared" si="7"/>
        <v>LK</v>
      </c>
      <c r="I165" t="str">
        <f t="shared" si="8"/>
        <v>LK</v>
      </c>
    </row>
    <row r="166" spans="1:9">
      <c r="A166" s="10">
        <v>1</v>
      </c>
      <c r="B166" s="25"/>
      <c r="C166" t="str">
        <f t="shared" si="9"/>
        <v>1212010903120004</v>
      </c>
      <c r="F166" s="24"/>
      <c r="G166" s="11" t="s">
        <v>23</v>
      </c>
      <c r="H166" t="str">
        <f t="shared" si="7"/>
        <v>PR</v>
      </c>
      <c r="I166" t="str">
        <f t="shared" si="8"/>
        <v/>
      </c>
    </row>
    <row r="167" spans="1:9">
      <c r="A167" s="10">
        <v>1</v>
      </c>
      <c r="B167" s="25"/>
      <c r="C167" t="str">
        <f t="shared" si="9"/>
        <v>1212010903120004</v>
      </c>
      <c r="F167" s="11" t="s">
        <v>16</v>
      </c>
      <c r="G167" s="30"/>
      <c r="H167" t="str">
        <f t="shared" si="7"/>
        <v>LK</v>
      </c>
      <c r="I167" t="str">
        <f t="shared" si="8"/>
        <v>LK</v>
      </c>
    </row>
    <row r="168" spans="1:9">
      <c r="A168" s="10">
        <v>1</v>
      </c>
      <c r="B168" s="25"/>
      <c r="C168" t="str">
        <f t="shared" si="9"/>
        <v>1212010903120004</v>
      </c>
      <c r="F168" s="11" t="s">
        <v>16</v>
      </c>
      <c r="G168" s="30"/>
      <c r="H168" t="str">
        <f t="shared" si="7"/>
        <v>LK</v>
      </c>
      <c r="I168" t="str">
        <f t="shared" si="8"/>
        <v>LK</v>
      </c>
    </row>
    <row r="169" spans="1:9">
      <c r="A169" s="10">
        <v>1</v>
      </c>
      <c r="B169" s="25" t="s">
        <v>486</v>
      </c>
      <c r="C169" t="str">
        <f t="shared" si="9"/>
        <v>1212010309150001</v>
      </c>
      <c r="F169" s="11" t="s">
        <v>16</v>
      </c>
      <c r="G169" s="30"/>
      <c r="H169" t="str">
        <f t="shared" si="7"/>
        <v>LK</v>
      </c>
      <c r="I169" t="str">
        <f t="shared" si="8"/>
        <v>LK</v>
      </c>
    </row>
    <row r="170" spans="1:9">
      <c r="A170" s="10">
        <v>1</v>
      </c>
      <c r="B170" s="25"/>
      <c r="C170" t="str">
        <f t="shared" si="9"/>
        <v>1212010309150001</v>
      </c>
      <c r="F170" s="11" t="s">
        <v>16</v>
      </c>
      <c r="G170" s="15"/>
      <c r="H170" t="str">
        <f t="shared" si="7"/>
        <v>LK</v>
      </c>
      <c r="I170" t="str">
        <f t="shared" si="8"/>
        <v>LK</v>
      </c>
    </row>
    <row r="171" spans="1:9">
      <c r="A171" s="10">
        <v>1</v>
      </c>
      <c r="B171" s="25"/>
      <c r="C171" t="str">
        <f t="shared" si="9"/>
        <v>1212010309150001</v>
      </c>
      <c r="F171" s="24"/>
      <c r="G171" s="11" t="s">
        <v>23</v>
      </c>
      <c r="H171" t="str">
        <f t="shared" si="7"/>
        <v>PR</v>
      </c>
      <c r="I171" t="str">
        <f t="shared" si="8"/>
        <v/>
      </c>
    </row>
    <row r="172" spans="1:9">
      <c r="A172" s="10">
        <v>1</v>
      </c>
      <c r="B172" s="25" t="s">
        <v>495</v>
      </c>
      <c r="C172" t="str">
        <f t="shared" si="9"/>
        <v>1212011212070012</v>
      </c>
      <c r="F172" s="24"/>
      <c r="G172" s="11" t="s">
        <v>23</v>
      </c>
      <c r="H172" t="str">
        <f t="shared" si="7"/>
        <v>PR</v>
      </c>
      <c r="I172" t="str">
        <f t="shared" si="8"/>
        <v/>
      </c>
    </row>
    <row r="173" spans="1:9">
      <c r="A173" s="10">
        <v>1</v>
      </c>
      <c r="B173" s="25"/>
      <c r="C173" t="str">
        <f t="shared" si="9"/>
        <v>1212011212070012</v>
      </c>
      <c r="F173" s="11" t="s">
        <v>16</v>
      </c>
      <c r="G173" s="15"/>
      <c r="H173" t="str">
        <f t="shared" si="7"/>
        <v>LK</v>
      </c>
      <c r="I173" t="str">
        <f t="shared" si="8"/>
        <v>LK</v>
      </c>
    </row>
    <row r="174" spans="1:9">
      <c r="A174" s="10">
        <v>1</v>
      </c>
      <c r="B174" s="25"/>
      <c r="C174" t="str">
        <f t="shared" si="9"/>
        <v>1212011212070012</v>
      </c>
      <c r="F174" s="24"/>
      <c r="G174" s="11" t="s">
        <v>23</v>
      </c>
      <c r="H174" t="str">
        <f t="shared" si="7"/>
        <v>PR</v>
      </c>
      <c r="I174" t="str">
        <f t="shared" si="8"/>
        <v/>
      </c>
    </row>
    <row r="175" spans="1:9">
      <c r="A175" s="10">
        <v>1</v>
      </c>
      <c r="B175" s="25"/>
      <c r="C175" t="str">
        <f t="shared" si="9"/>
        <v>1212011212070012</v>
      </c>
      <c r="F175" s="11" t="s">
        <v>16</v>
      </c>
      <c r="G175" s="30"/>
      <c r="H175" t="str">
        <f t="shared" si="7"/>
        <v>LK</v>
      </c>
      <c r="I175" t="str">
        <f t="shared" si="8"/>
        <v>LK</v>
      </c>
    </row>
    <row r="176" spans="1:9">
      <c r="A176" s="10">
        <v>1</v>
      </c>
      <c r="B176" s="25"/>
      <c r="C176" t="str">
        <f t="shared" si="9"/>
        <v>1212011212070012</v>
      </c>
      <c r="F176" s="11" t="s">
        <v>16</v>
      </c>
      <c r="G176" s="30"/>
      <c r="H176" t="str">
        <f t="shared" si="7"/>
        <v>LK</v>
      </c>
      <c r="I176" t="str">
        <f t="shared" si="8"/>
        <v>LK</v>
      </c>
    </row>
    <row r="177" spans="1:9">
      <c r="A177" s="10">
        <v>1</v>
      </c>
      <c r="B177" s="25"/>
      <c r="C177" t="str">
        <f t="shared" si="9"/>
        <v>1212011212070012</v>
      </c>
      <c r="F177" s="11" t="s">
        <v>16</v>
      </c>
      <c r="G177" s="30"/>
      <c r="H177" t="str">
        <f t="shared" si="7"/>
        <v>LK</v>
      </c>
      <c r="I177" t="str">
        <f t="shared" si="8"/>
        <v>LK</v>
      </c>
    </row>
    <row r="178" spans="1:9">
      <c r="A178" s="10">
        <v>1</v>
      </c>
      <c r="B178" s="25" t="s">
        <v>510</v>
      </c>
      <c r="C178" t="str">
        <f t="shared" si="9"/>
        <v>1212012304140002</v>
      </c>
      <c r="F178" s="24"/>
      <c r="G178" s="11" t="s">
        <v>23</v>
      </c>
      <c r="H178" t="str">
        <f t="shared" si="7"/>
        <v>PR</v>
      </c>
      <c r="I178" t="str">
        <f t="shared" si="8"/>
        <v/>
      </c>
    </row>
    <row r="179" spans="1:9">
      <c r="A179" s="10">
        <v>1</v>
      </c>
      <c r="B179" s="25"/>
      <c r="C179" t="str">
        <f t="shared" si="9"/>
        <v>1212012304140002</v>
      </c>
      <c r="F179" s="24"/>
      <c r="G179" s="11" t="s">
        <v>23</v>
      </c>
      <c r="H179" t="str">
        <f t="shared" si="7"/>
        <v>PR</v>
      </c>
      <c r="I179" t="str">
        <f t="shared" si="8"/>
        <v/>
      </c>
    </row>
    <row r="180" spans="1:9">
      <c r="A180" s="10">
        <v>1</v>
      </c>
      <c r="B180" s="25" t="s">
        <v>517</v>
      </c>
      <c r="C180" t="str">
        <f t="shared" si="9"/>
        <v>1212010509180003</v>
      </c>
      <c r="F180" s="11" t="s">
        <v>16</v>
      </c>
      <c r="G180" s="30"/>
      <c r="H180" t="str">
        <f t="shared" si="7"/>
        <v>LK</v>
      </c>
      <c r="I180" t="str">
        <f t="shared" si="8"/>
        <v>LK</v>
      </c>
    </row>
    <row r="181" spans="1:9">
      <c r="A181" s="10">
        <v>1</v>
      </c>
      <c r="B181" s="25" t="s">
        <v>520</v>
      </c>
      <c r="C181" t="str">
        <f t="shared" si="9"/>
        <v>1212011212070070</v>
      </c>
      <c r="F181" s="24"/>
      <c r="G181" s="11" t="s">
        <v>23</v>
      </c>
      <c r="H181" t="str">
        <f t="shared" si="7"/>
        <v>PR</v>
      </c>
      <c r="I181" t="str">
        <f t="shared" si="8"/>
        <v/>
      </c>
    </row>
    <row r="182" spans="1:9">
      <c r="A182" s="10">
        <v>1</v>
      </c>
      <c r="B182" s="25"/>
      <c r="C182" t="str">
        <f t="shared" si="9"/>
        <v>1212011212070070</v>
      </c>
      <c r="F182" s="24"/>
      <c r="G182" s="11" t="s">
        <v>23</v>
      </c>
      <c r="H182" t="str">
        <f t="shared" si="7"/>
        <v>PR</v>
      </c>
      <c r="I182" t="str">
        <f t="shared" si="8"/>
        <v/>
      </c>
    </row>
    <row r="183" spans="1:9">
      <c r="A183" s="10">
        <v>1</v>
      </c>
      <c r="B183" s="25" t="s">
        <v>525</v>
      </c>
      <c r="C183" t="str">
        <f t="shared" si="9"/>
        <v>1212012203180008</v>
      </c>
      <c r="F183" s="11" t="s">
        <v>16</v>
      </c>
      <c r="G183" s="30"/>
      <c r="H183" t="str">
        <f t="shared" si="7"/>
        <v>LK</v>
      </c>
      <c r="I183" t="str">
        <f t="shared" si="8"/>
        <v>LK</v>
      </c>
    </row>
    <row r="184" spans="1:9">
      <c r="A184" s="10">
        <v>1</v>
      </c>
      <c r="B184" s="25"/>
      <c r="C184" t="str">
        <f t="shared" si="9"/>
        <v>1212012203180008</v>
      </c>
      <c r="F184" s="24"/>
      <c r="G184" s="11" t="s">
        <v>23</v>
      </c>
      <c r="H184" t="str">
        <f t="shared" si="7"/>
        <v>PR</v>
      </c>
      <c r="I184" t="str">
        <f t="shared" si="8"/>
        <v/>
      </c>
    </row>
    <row r="185" spans="1:9">
      <c r="A185" s="10">
        <v>1</v>
      </c>
      <c r="B185" s="25"/>
      <c r="C185" t="str">
        <f t="shared" si="9"/>
        <v>1212012203180008</v>
      </c>
      <c r="F185" s="24"/>
      <c r="G185" s="11" t="s">
        <v>23</v>
      </c>
      <c r="H185" t="str">
        <f t="shared" si="7"/>
        <v>PR</v>
      </c>
      <c r="I185" t="str">
        <f t="shared" si="8"/>
        <v/>
      </c>
    </row>
    <row r="186" spans="1:9">
      <c r="A186" s="10">
        <v>1</v>
      </c>
      <c r="B186" s="25" t="s">
        <v>533</v>
      </c>
      <c r="C186" t="str">
        <f t="shared" si="9"/>
        <v>1212012308110013</v>
      </c>
      <c r="F186" s="11" t="s">
        <v>16</v>
      </c>
      <c r="G186" s="30"/>
      <c r="H186" t="str">
        <f t="shared" si="7"/>
        <v>LK</v>
      </c>
      <c r="I186" t="str">
        <f t="shared" si="8"/>
        <v>LK</v>
      </c>
    </row>
    <row r="187" spans="1:9">
      <c r="A187" s="10">
        <v>1</v>
      </c>
      <c r="B187" s="25"/>
      <c r="C187" t="str">
        <f t="shared" si="9"/>
        <v>1212012308110013</v>
      </c>
      <c r="F187" s="24"/>
      <c r="G187" s="11" t="s">
        <v>23</v>
      </c>
      <c r="H187" t="str">
        <f t="shared" si="7"/>
        <v>PR</v>
      </c>
      <c r="I187" t="str">
        <f t="shared" si="8"/>
        <v/>
      </c>
    </row>
    <row r="188" spans="1:9">
      <c r="A188" s="10">
        <v>1</v>
      </c>
      <c r="B188" s="25" t="s">
        <v>539</v>
      </c>
      <c r="C188" t="str">
        <f t="shared" si="9"/>
        <v>1212011212070003</v>
      </c>
      <c r="F188" s="11" t="s">
        <v>16</v>
      </c>
      <c r="G188" s="30"/>
      <c r="H188" t="str">
        <f t="shared" si="7"/>
        <v>LK</v>
      </c>
      <c r="I188" t="str">
        <f t="shared" si="8"/>
        <v>LK</v>
      </c>
    </row>
    <row r="189" spans="1:9">
      <c r="A189" s="10">
        <v>1</v>
      </c>
      <c r="B189" s="25"/>
      <c r="C189" t="str">
        <f t="shared" si="9"/>
        <v>1212011212070003</v>
      </c>
      <c r="F189" s="11" t="s">
        <v>16</v>
      </c>
      <c r="G189" s="15"/>
      <c r="H189" t="str">
        <f t="shared" si="7"/>
        <v>LK</v>
      </c>
      <c r="I189" t="str">
        <f t="shared" si="8"/>
        <v>LK</v>
      </c>
    </row>
    <row r="190" spans="1:9">
      <c r="A190" s="10">
        <v>1</v>
      </c>
      <c r="B190" s="25"/>
      <c r="C190" t="str">
        <f t="shared" si="9"/>
        <v>1212011212070003</v>
      </c>
      <c r="F190" s="24"/>
      <c r="G190" s="11" t="s">
        <v>23</v>
      </c>
      <c r="H190" t="str">
        <f t="shared" si="7"/>
        <v>PR</v>
      </c>
      <c r="I190" t="str">
        <f t="shared" si="8"/>
        <v/>
      </c>
    </row>
    <row r="191" spans="1:9">
      <c r="A191" s="10">
        <v>1</v>
      </c>
      <c r="B191" s="25"/>
      <c r="C191" t="str">
        <f t="shared" si="9"/>
        <v>1212011212070003</v>
      </c>
      <c r="F191" s="11" t="s">
        <v>16</v>
      </c>
      <c r="G191" s="30"/>
      <c r="H191" t="str">
        <f t="shared" si="7"/>
        <v>LK</v>
      </c>
      <c r="I191" t="str">
        <f t="shared" si="8"/>
        <v>LK</v>
      </c>
    </row>
    <row r="192" spans="1:9">
      <c r="A192" s="10">
        <v>1</v>
      </c>
      <c r="B192" s="25"/>
      <c r="C192" t="str">
        <f t="shared" si="9"/>
        <v>1212011212070003</v>
      </c>
      <c r="F192" s="24"/>
      <c r="G192" s="11" t="s">
        <v>23</v>
      </c>
      <c r="H192" t="str">
        <f t="shared" si="7"/>
        <v>PR</v>
      </c>
      <c r="I192" t="str">
        <f t="shared" si="8"/>
        <v/>
      </c>
    </row>
    <row r="193" spans="1:9">
      <c r="A193" s="10">
        <v>1</v>
      </c>
      <c r="B193" s="25"/>
      <c r="C193" t="str">
        <f t="shared" si="9"/>
        <v>1212011212070003</v>
      </c>
      <c r="F193" s="11" t="s">
        <v>16</v>
      </c>
      <c r="G193" s="30"/>
      <c r="H193" t="str">
        <f t="shared" si="7"/>
        <v>LK</v>
      </c>
      <c r="I193" t="str">
        <f t="shared" si="8"/>
        <v>LK</v>
      </c>
    </row>
    <row r="194" spans="1:9">
      <c r="A194" s="10">
        <v>1</v>
      </c>
      <c r="B194" s="25"/>
      <c r="C194" t="str">
        <f t="shared" si="9"/>
        <v>1212011212070003</v>
      </c>
      <c r="F194" s="24"/>
      <c r="G194" s="11" t="s">
        <v>23</v>
      </c>
      <c r="H194" t="str">
        <f t="shared" si="7"/>
        <v>PR</v>
      </c>
      <c r="I194" t="str">
        <f t="shared" si="8"/>
        <v/>
      </c>
    </row>
    <row r="195" spans="1:9">
      <c r="A195" s="10">
        <v>1</v>
      </c>
      <c r="B195" s="25" t="s">
        <v>555</v>
      </c>
      <c r="C195" t="str">
        <f t="shared" si="9"/>
        <v>1212012806180002</v>
      </c>
      <c r="F195" s="11" t="s">
        <v>16</v>
      </c>
      <c r="G195" s="30"/>
      <c r="H195" t="str">
        <f t="shared" ref="H195:H258" si="10">IF(F195=0,G195,F195)</f>
        <v>LK</v>
      </c>
      <c r="I195" t="str">
        <f t="shared" ref="I195:I258" si="11">IF(H195="LK","LK","")</f>
        <v>LK</v>
      </c>
    </row>
    <row r="196" spans="1:9">
      <c r="A196" s="10">
        <v>1</v>
      </c>
      <c r="B196" s="25"/>
      <c r="C196" t="str">
        <f t="shared" si="9"/>
        <v>1212012806180002</v>
      </c>
      <c r="F196" s="11" t="s">
        <v>16</v>
      </c>
      <c r="G196" s="15"/>
      <c r="H196" t="str">
        <f t="shared" si="10"/>
        <v>LK</v>
      </c>
      <c r="I196" t="str">
        <f t="shared" si="11"/>
        <v>LK</v>
      </c>
    </row>
    <row r="197" spans="1:9">
      <c r="A197" s="10">
        <v>1</v>
      </c>
      <c r="B197" s="25" t="s">
        <v>560</v>
      </c>
      <c r="C197" t="str">
        <f t="shared" si="9"/>
        <v>1212010508200004</v>
      </c>
      <c r="F197" s="24"/>
      <c r="G197" s="11" t="s">
        <v>23</v>
      </c>
      <c r="H197" t="str">
        <f t="shared" si="10"/>
        <v>PR</v>
      </c>
      <c r="I197" t="str">
        <f t="shared" si="11"/>
        <v/>
      </c>
    </row>
    <row r="198" spans="1:9">
      <c r="A198" s="10">
        <v>1</v>
      </c>
      <c r="B198" s="25" t="s">
        <v>564</v>
      </c>
      <c r="C198" t="str">
        <f t="shared" ref="C198:C261" si="12">IF(B198=0,C197,B198)</f>
        <v>1212013009100014</v>
      </c>
      <c r="F198" s="24"/>
      <c r="G198" s="11" t="s">
        <v>23</v>
      </c>
      <c r="H198" t="str">
        <f t="shared" si="10"/>
        <v>PR</v>
      </c>
      <c r="I198" t="str">
        <f t="shared" si="11"/>
        <v/>
      </c>
    </row>
    <row r="199" spans="1:9">
      <c r="A199" s="10">
        <v>1</v>
      </c>
      <c r="B199" s="25"/>
      <c r="C199" t="str">
        <f t="shared" si="12"/>
        <v>1212013009100014</v>
      </c>
      <c r="F199" s="11" t="s">
        <v>16</v>
      </c>
      <c r="G199" s="15"/>
      <c r="H199" t="str">
        <f t="shared" si="10"/>
        <v>LK</v>
      </c>
      <c r="I199" t="str">
        <f t="shared" si="11"/>
        <v>LK</v>
      </c>
    </row>
    <row r="200" spans="1:9">
      <c r="A200" s="10">
        <v>1</v>
      </c>
      <c r="B200" s="25" t="s">
        <v>569</v>
      </c>
      <c r="C200" t="str">
        <f t="shared" si="12"/>
        <v>1212010212080006</v>
      </c>
      <c r="F200" s="24"/>
      <c r="G200" s="11" t="s">
        <v>23</v>
      </c>
      <c r="H200" t="str">
        <f t="shared" si="10"/>
        <v>PR</v>
      </c>
      <c r="I200" t="str">
        <f t="shared" si="11"/>
        <v/>
      </c>
    </row>
    <row r="201" spans="1:9">
      <c r="A201" s="10">
        <v>1</v>
      </c>
      <c r="B201" s="25"/>
      <c r="C201" t="str">
        <f t="shared" si="12"/>
        <v>1212010212080006</v>
      </c>
      <c r="F201" s="11" t="s">
        <v>16</v>
      </c>
      <c r="G201" s="15"/>
      <c r="H201" t="str">
        <f t="shared" si="10"/>
        <v>LK</v>
      </c>
      <c r="I201" t="str">
        <f t="shared" si="11"/>
        <v>LK</v>
      </c>
    </row>
    <row r="202" spans="1:9">
      <c r="A202" s="10">
        <v>1</v>
      </c>
      <c r="B202" s="25"/>
      <c r="C202" t="str">
        <f t="shared" si="12"/>
        <v>1212010212080006</v>
      </c>
      <c r="F202" s="24"/>
      <c r="G202" s="11" t="s">
        <v>23</v>
      </c>
      <c r="H202" t="str">
        <f t="shared" si="10"/>
        <v>PR</v>
      </c>
      <c r="I202" t="str">
        <f t="shared" si="11"/>
        <v/>
      </c>
    </row>
    <row r="203" spans="1:9">
      <c r="A203" s="10">
        <v>1</v>
      </c>
      <c r="B203" s="25"/>
      <c r="C203" t="str">
        <f t="shared" si="12"/>
        <v>1212010212080006</v>
      </c>
      <c r="F203" s="11" t="s">
        <v>16</v>
      </c>
      <c r="G203" s="30"/>
      <c r="H203" t="str">
        <f t="shared" si="10"/>
        <v>LK</v>
      </c>
      <c r="I203" t="str">
        <f t="shared" si="11"/>
        <v>LK</v>
      </c>
    </row>
    <row r="204" spans="1:9">
      <c r="A204" s="10">
        <v>1</v>
      </c>
      <c r="B204" s="25"/>
      <c r="C204" t="str">
        <f t="shared" si="12"/>
        <v>1212010212080006</v>
      </c>
      <c r="F204" s="24"/>
      <c r="G204" s="11" t="s">
        <v>23</v>
      </c>
      <c r="H204" t="str">
        <f t="shared" si="10"/>
        <v>PR</v>
      </c>
      <c r="I204" t="str">
        <f t="shared" si="11"/>
        <v/>
      </c>
    </row>
    <row r="205" spans="1:9">
      <c r="A205" s="10">
        <v>1</v>
      </c>
      <c r="B205" s="25"/>
      <c r="C205" t="str">
        <f t="shared" si="12"/>
        <v>1212010212080006</v>
      </c>
      <c r="F205" s="11" t="s">
        <v>16</v>
      </c>
      <c r="G205" s="30"/>
      <c r="H205" t="str">
        <f t="shared" si="10"/>
        <v>LK</v>
      </c>
      <c r="I205" t="str">
        <f t="shared" si="11"/>
        <v>LK</v>
      </c>
    </row>
    <row r="206" spans="1:9">
      <c r="A206" s="10">
        <v>1</v>
      </c>
      <c r="B206" s="25"/>
      <c r="C206" t="str">
        <f t="shared" si="12"/>
        <v>1212010212080006</v>
      </c>
      <c r="F206" s="24"/>
      <c r="G206" s="11" t="s">
        <v>23</v>
      </c>
      <c r="H206" t="str">
        <f t="shared" si="10"/>
        <v>PR</v>
      </c>
      <c r="I206" t="str">
        <f t="shared" si="11"/>
        <v/>
      </c>
    </row>
    <row r="207" spans="1:9">
      <c r="A207" s="10">
        <v>1</v>
      </c>
      <c r="B207" s="25" t="s">
        <v>586</v>
      </c>
      <c r="C207" t="str">
        <f t="shared" si="12"/>
        <v>1212011710100005</v>
      </c>
      <c r="F207" s="24"/>
      <c r="G207" s="11" t="s">
        <v>23</v>
      </c>
      <c r="H207" t="str">
        <f t="shared" si="10"/>
        <v>PR</v>
      </c>
      <c r="I207" t="str">
        <f t="shared" si="11"/>
        <v/>
      </c>
    </row>
    <row r="208" spans="1:9">
      <c r="A208" s="10">
        <v>1</v>
      </c>
      <c r="B208" s="25"/>
      <c r="C208" t="str">
        <f t="shared" si="12"/>
        <v>1212011710100005</v>
      </c>
      <c r="F208" s="24"/>
      <c r="G208" s="11" t="s">
        <v>23</v>
      </c>
      <c r="H208" t="str">
        <f t="shared" si="10"/>
        <v>PR</v>
      </c>
      <c r="I208" t="str">
        <f t="shared" si="11"/>
        <v/>
      </c>
    </row>
    <row r="209" spans="1:9">
      <c r="A209" s="10">
        <v>1</v>
      </c>
      <c r="B209" s="25"/>
      <c r="C209" t="str">
        <f t="shared" si="12"/>
        <v>1212011710100005</v>
      </c>
      <c r="F209" s="11" t="s">
        <v>16</v>
      </c>
      <c r="G209" s="30"/>
      <c r="H209" t="str">
        <f t="shared" si="10"/>
        <v>LK</v>
      </c>
      <c r="I209" t="str">
        <f t="shared" si="11"/>
        <v>LK</v>
      </c>
    </row>
    <row r="210" spans="1:9">
      <c r="A210" s="10">
        <v>1</v>
      </c>
      <c r="B210" s="25" t="s">
        <v>594</v>
      </c>
      <c r="C210" t="str">
        <f t="shared" si="12"/>
        <v>1212010306200025</v>
      </c>
      <c r="F210" s="24"/>
      <c r="G210" s="11" t="s">
        <v>23</v>
      </c>
      <c r="H210" t="str">
        <f t="shared" si="10"/>
        <v>PR</v>
      </c>
      <c r="I210" t="str">
        <f t="shared" si="11"/>
        <v/>
      </c>
    </row>
    <row r="211" spans="1:9">
      <c r="A211" s="10">
        <v>1</v>
      </c>
      <c r="B211" s="25"/>
      <c r="C211" t="str">
        <f t="shared" si="12"/>
        <v>1212010306200025</v>
      </c>
      <c r="F211" s="24"/>
      <c r="G211" s="11" t="s">
        <v>23</v>
      </c>
      <c r="H211" t="str">
        <f t="shared" si="10"/>
        <v>PR</v>
      </c>
      <c r="I211" t="str">
        <f t="shared" si="11"/>
        <v/>
      </c>
    </row>
    <row r="212" spans="1:9">
      <c r="A212" s="10">
        <v>1</v>
      </c>
      <c r="B212" s="25" t="s">
        <v>599</v>
      </c>
      <c r="C212" t="str">
        <f t="shared" si="12"/>
        <v>1212010107190003</v>
      </c>
      <c r="F212" s="24"/>
      <c r="G212" s="11" t="s">
        <v>23</v>
      </c>
      <c r="H212" t="str">
        <f t="shared" si="10"/>
        <v>PR</v>
      </c>
      <c r="I212" t="str">
        <f t="shared" si="11"/>
        <v/>
      </c>
    </row>
    <row r="213" spans="1:9">
      <c r="A213" s="10">
        <v>1</v>
      </c>
      <c r="B213" s="25"/>
      <c r="C213" t="str">
        <f t="shared" si="12"/>
        <v>1212010107190003</v>
      </c>
      <c r="F213" s="24"/>
      <c r="G213" s="11" t="s">
        <v>23</v>
      </c>
      <c r="H213" t="str">
        <f t="shared" si="10"/>
        <v>PR</v>
      </c>
      <c r="I213" t="str">
        <f t="shared" si="11"/>
        <v/>
      </c>
    </row>
    <row r="214" spans="1:9">
      <c r="A214" s="10">
        <v>1</v>
      </c>
      <c r="B214" s="25"/>
      <c r="C214" t="str">
        <f t="shared" si="12"/>
        <v>1212010107190003</v>
      </c>
      <c r="F214" s="11" t="s">
        <v>16</v>
      </c>
      <c r="G214" s="30"/>
      <c r="H214" t="str">
        <f t="shared" si="10"/>
        <v>LK</v>
      </c>
      <c r="I214" t="str">
        <f t="shared" si="11"/>
        <v>LK</v>
      </c>
    </row>
    <row r="215" spans="1:9">
      <c r="A215" s="10">
        <v>1</v>
      </c>
      <c r="B215" s="25"/>
      <c r="C215" t="str">
        <f t="shared" si="12"/>
        <v>1212010107190003</v>
      </c>
      <c r="F215" s="11" t="s">
        <v>16</v>
      </c>
      <c r="G215" s="30"/>
      <c r="H215" t="str">
        <f t="shared" si="10"/>
        <v>LK</v>
      </c>
      <c r="I215" t="str">
        <f t="shared" si="11"/>
        <v>LK</v>
      </c>
    </row>
    <row r="216" spans="1:9">
      <c r="A216" s="10">
        <v>1</v>
      </c>
      <c r="B216" s="25" t="s">
        <v>608</v>
      </c>
      <c r="C216" t="str">
        <f t="shared" si="12"/>
        <v>1212012605200016</v>
      </c>
      <c r="F216" s="24"/>
      <c r="G216" s="11" t="s">
        <v>23</v>
      </c>
      <c r="H216" t="str">
        <f t="shared" si="10"/>
        <v>PR</v>
      </c>
      <c r="I216" t="str">
        <f t="shared" si="11"/>
        <v/>
      </c>
    </row>
    <row r="217" spans="1:9">
      <c r="A217" s="10">
        <v>1</v>
      </c>
      <c r="B217" s="25"/>
      <c r="C217" t="str">
        <f t="shared" si="12"/>
        <v>1212012605200016</v>
      </c>
      <c r="F217" s="24"/>
      <c r="G217" s="11" t="s">
        <v>23</v>
      </c>
      <c r="H217" t="str">
        <f t="shared" si="10"/>
        <v>PR</v>
      </c>
      <c r="I217" t="str">
        <f t="shared" si="11"/>
        <v/>
      </c>
    </row>
    <row r="218" spans="1:9">
      <c r="A218" s="10">
        <v>1</v>
      </c>
      <c r="B218" s="25" t="s">
        <v>614</v>
      </c>
      <c r="C218" t="str">
        <f t="shared" si="12"/>
        <v>1212011604190005</v>
      </c>
      <c r="F218" s="11" t="s">
        <v>16</v>
      </c>
      <c r="G218" s="30"/>
      <c r="H218" t="str">
        <f t="shared" si="10"/>
        <v>LK</v>
      </c>
      <c r="I218" t="str">
        <f t="shared" si="11"/>
        <v>LK</v>
      </c>
    </row>
    <row r="219" spans="1:9">
      <c r="A219" s="10">
        <v>1</v>
      </c>
      <c r="B219" s="25"/>
      <c r="C219" t="str">
        <f t="shared" si="12"/>
        <v>1212011604190005</v>
      </c>
      <c r="F219" s="11" t="s">
        <v>16</v>
      </c>
      <c r="G219" s="30"/>
      <c r="H219" t="str">
        <f t="shared" si="10"/>
        <v>LK</v>
      </c>
      <c r="I219" t="str">
        <f t="shared" si="11"/>
        <v>LK</v>
      </c>
    </row>
    <row r="220" spans="1:9">
      <c r="A220" s="10">
        <v>1</v>
      </c>
      <c r="B220" s="25"/>
      <c r="C220" t="str">
        <f t="shared" si="12"/>
        <v>1212011604190005</v>
      </c>
      <c r="F220" s="24"/>
      <c r="G220" s="11" t="s">
        <v>23</v>
      </c>
      <c r="H220" t="str">
        <f t="shared" si="10"/>
        <v>PR</v>
      </c>
      <c r="I220" t="str">
        <f t="shared" si="11"/>
        <v/>
      </c>
    </row>
    <row r="221" spans="1:9">
      <c r="A221" s="10">
        <v>1</v>
      </c>
      <c r="B221" s="25"/>
      <c r="C221" t="str">
        <f t="shared" si="12"/>
        <v>1212011604190005</v>
      </c>
      <c r="F221" s="24"/>
      <c r="G221" s="11" t="s">
        <v>23</v>
      </c>
      <c r="H221" t="str">
        <f t="shared" si="10"/>
        <v>PR</v>
      </c>
      <c r="I221" t="str">
        <f t="shared" si="11"/>
        <v/>
      </c>
    </row>
    <row r="222" spans="1:9">
      <c r="A222" s="10">
        <v>1</v>
      </c>
      <c r="B222" s="25"/>
      <c r="C222" t="str">
        <f t="shared" si="12"/>
        <v>1212011604190005</v>
      </c>
      <c r="F222" s="24"/>
      <c r="G222" s="11" t="s">
        <v>23</v>
      </c>
      <c r="H222" t="str">
        <f t="shared" si="10"/>
        <v>PR</v>
      </c>
      <c r="I222" t="str">
        <f t="shared" si="11"/>
        <v/>
      </c>
    </row>
    <row r="223" spans="1:9">
      <c r="A223" s="10">
        <v>1</v>
      </c>
      <c r="B223" s="25" t="s">
        <v>627</v>
      </c>
      <c r="C223" t="str">
        <f t="shared" si="12"/>
        <v>1212010202180002</v>
      </c>
      <c r="F223" s="11" t="s">
        <v>16</v>
      </c>
      <c r="G223" s="30"/>
      <c r="H223" t="str">
        <f t="shared" si="10"/>
        <v>LK</v>
      </c>
      <c r="I223" t="str">
        <f t="shared" si="11"/>
        <v>LK</v>
      </c>
    </row>
    <row r="224" spans="1:9">
      <c r="A224" s="10">
        <v>1</v>
      </c>
      <c r="B224" s="25"/>
      <c r="C224" t="str">
        <f t="shared" si="12"/>
        <v>1212010202180002</v>
      </c>
      <c r="F224" s="24"/>
      <c r="G224" s="11" t="s">
        <v>23</v>
      </c>
      <c r="H224" t="str">
        <f t="shared" si="10"/>
        <v>PR</v>
      </c>
      <c r="I224" t="str">
        <f t="shared" si="11"/>
        <v/>
      </c>
    </row>
    <row r="225" spans="1:9">
      <c r="A225" s="10">
        <v>1</v>
      </c>
      <c r="B225" s="25"/>
      <c r="C225" t="str">
        <f t="shared" si="12"/>
        <v>1212010202180002</v>
      </c>
      <c r="F225" s="24"/>
      <c r="G225" s="11" t="s">
        <v>23</v>
      </c>
      <c r="H225" t="str">
        <f t="shared" si="10"/>
        <v>PR</v>
      </c>
      <c r="I225" t="str">
        <f t="shared" si="11"/>
        <v/>
      </c>
    </row>
    <row r="226" spans="1:9">
      <c r="A226" s="10">
        <v>1</v>
      </c>
      <c r="B226" s="25"/>
      <c r="C226" t="str">
        <f t="shared" si="12"/>
        <v>1212010202180002</v>
      </c>
      <c r="F226" s="24"/>
      <c r="G226" s="11" t="s">
        <v>23</v>
      </c>
      <c r="H226" t="str">
        <f t="shared" si="10"/>
        <v>PR</v>
      </c>
      <c r="I226" t="str">
        <f t="shared" si="11"/>
        <v/>
      </c>
    </row>
    <row r="227" spans="1:9">
      <c r="A227" s="10">
        <v>1</v>
      </c>
      <c r="B227" s="25" t="s">
        <v>638</v>
      </c>
      <c r="C227" t="str">
        <f t="shared" si="12"/>
        <v>1212012312190007</v>
      </c>
      <c r="F227" s="11" t="s">
        <v>16</v>
      </c>
      <c r="G227" s="30"/>
      <c r="H227" t="str">
        <f t="shared" si="10"/>
        <v>LK</v>
      </c>
      <c r="I227" t="str">
        <f t="shared" si="11"/>
        <v>LK</v>
      </c>
    </row>
    <row r="228" spans="1:9">
      <c r="A228" s="10">
        <v>1</v>
      </c>
      <c r="B228" s="25"/>
      <c r="C228" t="str">
        <f t="shared" si="12"/>
        <v>1212012312190007</v>
      </c>
      <c r="F228" s="11" t="s">
        <v>16</v>
      </c>
      <c r="G228" s="15"/>
      <c r="H228" t="str">
        <f t="shared" si="10"/>
        <v>LK</v>
      </c>
      <c r="I228" t="str">
        <f t="shared" si="11"/>
        <v>LK</v>
      </c>
    </row>
    <row r="229" spans="1:9">
      <c r="A229" s="10">
        <v>1</v>
      </c>
      <c r="B229" s="25"/>
      <c r="C229" t="str">
        <f t="shared" si="12"/>
        <v>1212012312190007</v>
      </c>
      <c r="F229" s="24"/>
      <c r="G229" s="11" t="s">
        <v>23</v>
      </c>
      <c r="H229" t="str">
        <f t="shared" si="10"/>
        <v>PR</v>
      </c>
      <c r="I229" t="str">
        <f t="shared" si="11"/>
        <v/>
      </c>
    </row>
    <row r="230" spans="1:9">
      <c r="A230" s="10">
        <v>1</v>
      </c>
      <c r="B230" s="25" t="s">
        <v>646</v>
      </c>
      <c r="C230" t="str">
        <f t="shared" si="12"/>
        <v>1212011212070075</v>
      </c>
      <c r="F230" s="24"/>
      <c r="G230" s="11" t="s">
        <v>23</v>
      </c>
      <c r="H230" t="str">
        <f t="shared" si="10"/>
        <v>PR</v>
      </c>
      <c r="I230" t="str">
        <f t="shared" si="11"/>
        <v/>
      </c>
    </row>
    <row r="231" spans="1:9">
      <c r="A231" s="10">
        <v>1</v>
      </c>
      <c r="B231" s="25"/>
      <c r="C231" t="str">
        <f t="shared" si="12"/>
        <v>1212011212070075</v>
      </c>
      <c r="F231" s="11" t="s">
        <v>16</v>
      </c>
      <c r="G231" s="30"/>
      <c r="H231" t="str">
        <f t="shared" si="10"/>
        <v>LK</v>
      </c>
      <c r="I231" t="str">
        <f t="shared" si="11"/>
        <v>LK</v>
      </c>
    </row>
    <row r="232" spans="1:9">
      <c r="A232" s="10">
        <v>1</v>
      </c>
      <c r="B232" s="25"/>
      <c r="C232" t="str">
        <f t="shared" si="12"/>
        <v>1212011212070075</v>
      </c>
      <c r="F232" s="11" t="s">
        <v>16</v>
      </c>
      <c r="G232" s="30"/>
      <c r="H232" t="str">
        <f t="shared" si="10"/>
        <v>LK</v>
      </c>
      <c r="I232" t="str">
        <f t="shared" si="11"/>
        <v>LK</v>
      </c>
    </row>
    <row r="233" spans="1:9">
      <c r="A233" s="10">
        <v>1</v>
      </c>
      <c r="B233" s="25"/>
      <c r="C233" t="str">
        <f t="shared" si="12"/>
        <v>1212011212070075</v>
      </c>
      <c r="F233" s="24"/>
      <c r="G233" s="11" t="s">
        <v>23</v>
      </c>
      <c r="H233" t="str">
        <f t="shared" si="10"/>
        <v>PR</v>
      </c>
      <c r="I233" t="str">
        <f t="shared" si="11"/>
        <v/>
      </c>
    </row>
    <row r="234" spans="1:9">
      <c r="A234" s="10">
        <v>1</v>
      </c>
      <c r="B234" s="25" t="s">
        <v>656</v>
      </c>
      <c r="C234" t="str">
        <f t="shared" si="12"/>
        <v>1212012502190002</v>
      </c>
      <c r="F234" s="24"/>
      <c r="G234" s="11" t="s">
        <v>23</v>
      </c>
      <c r="H234" t="str">
        <f t="shared" si="10"/>
        <v>PR</v>
      </c>
      <c r="I234" t="str">
        <f t="shared" si="11"/>
        <v/>
      </c>
    </row>
    <row r="235" spans="1:9">
      <c r="A235" s="10">
        <v>1</v>
      </c>
      <c r="B235" s="25"/>
      <c r="C235" t="str">
        <f t="shared" si="12"/>
        <v>1212012502190002</v>
      </c>
      <c r="F235" s="11" t="s">
        <v>16</v>
      </c>
      <c r="G235" s="15"/>
      <c r="H235" t="str">
        <f t="shared" si="10"/>
        <v>LK</v>
      </c>
      <c r="I235" t="str">
        <f t="shared" si="11"/>
        <v>LK</v>
      </c>
    </row>
    <row r="236" spans="1:9">
      <c r="A236" s="10">
        <v>1</v>
      </c>
      <c r="B236" s="25"/>
      <c r="C236" t="str">
        <f t="shared" si="12"/>
        <v>1212012502190002</v>
      </c>
      <c r="F236" s="24"/>
      <c r="G236" s="11" t="s">
        <v>23</v>
      </c>
      <c r="H236" t="str">
        <f t="shared" si="10"/>
        <v>PR</v>
      </c>
      <c r="I236" t="str">
        <f t="shared" si="11"/>
        <v/>
      </c>
    </row>
    <row r="237" spans="1:9">
      <c r="A237" s="10">
        <v>1</v>
      </c>
      <c r="B237" s="25" t="s">
        <v>665</v>
      </c>
      <c r="C237" t="str">
        <f t="shared" si="12"/>
        <v>1212011212070053</v>
      </c>
      <c r="F237" s="24"/>
      <c r="G237" s="11" t="s">
        <v>23</v>
      </c>
      <c r="H237" t="str">
        <f t="shared" si="10"/>
        <v>PR</v>
      </c>
      <c r="I237" t="str">
        <f t="shared" si="11"/>
        <v/>
      </c>
    </row>
    <row r="238" spans="1:9">
      <c r="A238" s="10">
        <v>1</v>
      </c>
      <c r="B238" s="25"/>
      <c r="C238" t="str">
        <f t="shared" si="12"/>
        <v>1212011212070053</v>
      </c>
      <c r="F238" s="11" t="s">
        <v>16</v>
      </c>
      <c r="G238" s="15"/>
      <c r="H238" t="str">
        <f t="shared" si="10"/>
        <v>LK</v>
      </c>
      <c r="I238" t="str">
        <f t="shared" si="11"/>
        <v>LK</v>
      </c>
    </row>
    <row r="239" spans="1:9">
      <c r="A239" s="10">
        <v>1</v>
      </c>
      <c r="B239" s="25"/>
      <c r="C239" t="str">
        <f t="shared" si="12"/>
        <v>1212011212070053</v>
      </c>
      <c r="F239" s="24"/>
      <c r="G239" s="11" t="s">
        <v>23</v>
      </c>
      <c r="H239" t="str">
        <f t="shared" si="10"/>
        <v>PR</v>
      </c>
      <c r="I239" t="str">
        <f t="shared" si="11"/>
        <v/>
      </c>
    </row>
    <row r="240" spans="1:9">
      <c r="A240" s="10">
        <v>1</v>
      </c>
      <c r="B240" s="25"/>
      <c r="C240" t="str">
        <f t="shared" si="12"/>
        <v>1212011212070053</v>
      </c>
      <c r="F240" s="11" t="s">
        <v>16</v>
      </c>
      <c r="G240" s="30"/>
      <c r="H240" t="str">
        <f t="shared" si="10"/>
        <v>LK</v>
      </c>
      <c r="I240" t="str">
        <f t="shared" si="11"/>
        <v>LK</v>
      </c>
    </row>
    <row r="241" spans="1:9">
      <c r="A241" s="10">
        <v>1</v>
      </c>
      <c r="B241" s="25"/>
      <c r="C241" t="str">
        <f t="shared" si="12"/>
        <v>1212011212070053</v>
      </c>
      <c r="F241" s="11" t="s">
        <v>16</v>
      </c>
      <c r="G241" s="30"/>
      <c r="H241" t="str">
        <f t="shared" si="10"/>
        <v>LK</v>
      </c>
      <c r="I241" t="str">
        <f t="shared" si="11"/>
        <v>LK</v>
      </c>
    </row>
    <row r="242" spans="1:9">
      <c r="A242" s="10">
        <v>1</v>
      </c>
      <c r="B242" s="25"/>
      <c r="C242" t="str">
        <f t="shared" si="12"/>
        <v>1212011212070053</v>
      </c>
      <c r="F242" s="11" t="s">
        <v>16</v>
      </c>
      <c r="G242" s="30"/>
      <c r="H242" t="str">
        <f t="shared" si="10"/>
        <v>LK</v>
      </c>
      <c r="I242" t="str">
        <f t="shared" si="11"/>
        <v>LK</v>
      </c>
    </row>
    <row r="243" spans="1:9">
      <c r="A243" s="10">
        <v>1</v>
      </c>
      <c r="B243" s="25" t="s">
        <v>679</v>
      </c>
      <c r="C243" t="str">
        <f t="shared" si="12"/>
        <v>1212011810120006</v>
      </c>
      <c r="F243" s="24"/>
      <c r="G243" s="11" t="s">
        <v>23</v>
      </c>
      <c r="H243" t="str">
        <f t="shared" si="10"/>
        <v>PR</v>
      </c>
      <c r="I243" t="str">
        <f t="shared" si="11"/>
        <v/>
      </c>
    </row>
    <row r="244" spans="1:9">
      <c r="A244" s="10">
        <v>1</v>
      </c>
      <c r="B244" s="25"/>
      <c r="C244" t="str">
        <f t="shared" si="12"/>
        <v>1212011810120006</v>
      </c>
      <c r="F244" s="11" t="s">
        <v>16</v>
      </c>
      <c r="G244" s="15"/>
      <c r="H244" t="str">
        <f t="shared" si="10"/>
        <v>LK</v>
      </c>
      <c r="I244" t="str">
        <f t="shared" si="11"/>
        <v>LK</v>
      </c>
    </row>
    <row r="245" spans="1:9">
      <c r="A245" s="10">
        <v>1</v>
      </c>
      <c r="B245" s="25"/>
      <c r="C245" t="str">
        <f t="shared" si="12"/>
        <v>1212011810120006</v>
      </c>
      <c r="F245" s="24"/>
      <c r="G245" s="11" t="s">
        <v>23</v>
      </c>
      <c r="H245" t="str">
        <f t="shared" si="10"/>
        <v>PR</v>
      </c>
      <c r="I245" t="str">
        <f t="shared" si="11"/>
        <v/>
      </c>
    </row>
    <row r="246" spans="1:9">
      <c r="A246" s="10">
        <v>1</v>
      </c>
      <c r="B246" s="25"/>
      <c r="C246" t="str">
        <f t="shared" si="12"/>
        <v>1212011810120006</v>
      </c>
      <c r="F246" s="11" t="s">
        <v>16</v>
      </c>
      <c r="G246" s="30"/>
      <c r="H246" t="str">
        <f t="shared" si="10"/>
        <v>LK</v>
      </c>
      <c r="I246" t="str">
        <f t="shared" si="11"/>
        <v>LK</v>
      </c>
    </row>
    <row r="247" spans="1:9">
      <c r="A247" s="10">
        <v>1</v>
      </c>
      <c r="B247" s="25"/>
      <c r="C247" t="str">
        <f t="shared" si="12"/>
        <v>1212011810120006</v>
      </c>
      <c r="F247" s="24"/>
      <c r="G247" s="11" t="s">
        <v>23</v>
      </c>
      <c r="H247" t="str">
        <f t="shared" si="10"/>
        <v>PR</v>
      </c>
      <c r="I247" t="str">
        <f t="shared" si="11"/>
        <v/>
      </c>
    </row>
    <row r="248" spans="1:9">
      <c r="A248" s="10">
        <v>1</v>
      </c>
      <c r="B248" s="25" t="s">
        <v>691</v>
      </c>
      <c r="C248" t="str">
        <f t="shared" si="12"/>
        <v>1212011403190008</v>
      </c>
      <c r="F248" s="24"/>
      <c r="G248" s="11" t="s">
        <v>23</v>
      </c>
      <c r="H248" t="str">
        <f t="shared" si="10"/>
        <v>PR</v>
      </c>
      <c r="I248" t="str">
        <f t="shared" si="11"/>
        <v/>
      </c>
    </row>
    <row r="249" spans="1:9">
      <c r="A249" s="10">
        <v>1</v>
      </c>
      <c r="B249" s="25" t="s">
        <v>695</v>
      </c>
      <c r="C249" t="str">
        <f t="shared" si="12"/>
        <v>1212010109160003</v>
      </c>
      <c r="F249" s="11" t="s">
        <v>16</v>
      </c>
      <c r="G249" s="30"/>
      <c r="H249" t="str">
        <f t="shared" si="10"/>
        <v>LK</v>
      </c>
      <c r="I249" t="str">
        <f t="shared" si="11"/>
        <v>LK</v>
      </c>
    </row>
    <row r="250" spans="1:9">
      <c r="A250" s="10">
        <v>1</v>
      </c>
      <c r="B250" s="25"/>
      <c r="C250" t="str">
        <f t="shared" si="12"/>
        <v>1212010109160003</v>
      </c>
      <c r="F250" s="11" t="s">
        <v>16</v>
      </c>
      <c r="G250" s="15"/>
      <c r="H250" t="str">
        <f t="shared" si="10"/>
        <v>LK</v>
      </c>
      <c r="I250" t="str">
        <f t="shared" si="11"/>
        <v>LK</v>
      </c>
    </row>
    <row r="251" spans="1:9">
      <c r="A251" s="10">
        <v>1</v>
      </c>
      <c r="B251" s="25"/>
      <c r="C251" t="str">
        <f t="shared" si="12"/>
        <v>1212010109160003</v>
      </c>
      <c r="F251" s="11" t="s">
        <v>16</v>
      </c>
      <c r="G251" s="30"/>
      <c r="H251" t="str">
        <f t="shared" si="10"/>
        <v>LK</v>
      </c>
      <c r="I251" t="str">
        <f t="shared" si="11"/>
        <v>LK</v>
      </c>
    </row>
    <row r="252" spans="1:9">
      <c r="A252" s="10">
        <v>1</v>
      </c>
      <c r="B252" s="25" t="s">
        <v>702</v>
      </c>
      <c r="C252" t="str">
        <f t="shared" si="12"/>
        <v>1212010905110005</v>
      </c>
      <c r="F252" s="24"/>
      <c r="G252" s="11" t="s">
        <v>23</v>
      </c>
      <c r="H252" t="str">
        <f t="shared" si="10"/>
        <v>PR</v>
      </c>
      <c r="I252" t="str">
        <f t="shared" si="11"/>
        <v/>
      </c>
    </row>
    <row r="253" spans="1:9">
      <c r="A253" s="10">
        <v>1</v>
      </c>
      <c r="B253" s="25"/>
      <c r="C253" t="str">
        <f t="shared" si="12"/>
        <v>1212010905110005</v>
      </c>
      <c r="F253" s="11" t="s">
        <v>16</v>
      </c>
      <c r="G253" s="15"/>
      <c r="H253" t="str">
        <f t="shared" si="10"/>
        <v>LK</v>
      </c>
      <c r="I253" t="str">
        <f t="shared" si="11"/>
        <v>LK</v>
      </c>
    </row>
    <row r="254" spans="1:9">
      <c r="A254" s="10">
        <v>1</v>
      </c>
      <c r="B254" s="25"/>
      <c r="C254" t="str">
        <f t="shared" si="12"/>
        <v>1212010905110005</v>
      </c>
      <c r="F254" s="24"/>
      <c r="G254" s="11" t="s">
        <v>23</v>
      </c>
      <c r="H254" t="str">
        <f t="shared" si="10"/>
        <v>PR</v>
      </c>
      <c r="I254" t="str">
        <f t="shared" si="11"/>
        <v/>
      </c>
    </row>
    <row r="255" spans="1:9">
      <c r="A255" s="10">
        <v>1</v>
      </c>
      <c r="B255" s="25"/>
      <c r="C255" t="str">
        <f t="shared" si="12"/>
        <v>1212010905110005</v>
      </c>
      <c r="F255" s="11" t="s">
        <v>16</v>
      </c>
      <c r="G255" s="30"/>
      <c r="H255" t="str">
        <f t="shared" si="10"/>
        <v>LK</v>
      </c>
      <c r="I255" t="str">
        <f t="shared" si="11"/>
        <v>LK</v>
      </c>
    </row>
    <row r="256" spans="1:9">
      <c r="A256" s="10">
        <v>1</v>
      </c>
      <c r="B256" s="25"/>
      <c r="C256" t="str">
        <f t="shared" si="12"/>
        <v>1212010905110005</v>
      </c>
      <c r="F256" s="24"/>
      <c r="G256" s="11" t="s">
        <v>23</v>
      </c>
      <c r="H256" t="str">
        <f t="shared" si="10"/>
        <v>PR</v>
      </c>
      <c r="I256" t="str">
        <f t="shared" si="11"/>
        <v/>
      </c>
    </row>
    <row r="257" spans="1:9">
      <c r="A257" s="10">
        <v>1</v>
      </c>
      <c r="B257" s="25" t="s">
        <v>715</v>
      </c>
      <c r="C257" t="str">
        <f t="shared" si="12"/>
        <v>1212011112070025</v>
      </c>
      <c r="F257" s="11" t="s">
        <v>16</v>
      </c>
      <c r="G257" s="30"/>
      <c r="H257" t="str">
        <f t="shared" si="10"/>
        <v>LK</v>
      </c>
      <c r="I257" t="str">
        <f t="shared" si="11"/>
        <v>LK</v>
      </c>
    </row>
    <row r="258" spans="1:9">
      <c r="A258" s="10">
        <v>1</v>
      </c>
      <c r="B258" s="25"/>
      <c r="C258" t="str">
        <f t="shared" si="12"/>
        <v>1212011112070025</v>
      </c>
      <c r="F258" s="11" t="s">
        <v>16</v>
      </c>
      <c r="G258" s="15"/>
      <c r="H258" t="str">
        <f t="shared" si="10"/>
        <v>LK</v>
      </c>
      <c r="I258" t="str">
        <f t="shared" si="11"/>
        <v>LK</v>
      </c>
    </row>
    <row r="259" spans="1:9">
      <c r="A259" s="10">
        <v>1</v>
      </c>
      <c r="B259" s="25"/>
      <c r="C259" t="str">
        <f t="shared" si="12"/>
        <v>1212011112070025</v>
      </c>
      <c r="F259" s="24"/>
      <c r="G259" s="11" t="s">
        <v>23</v>
      </c>
      <c r="H259" t="str">
        <f t="shared" ref="H259:H322" si="13">IF(F259=0,G259,F259)</f>
        <v>PR</v>
      </c>
      <c r="I259" t="str">
        <f t="shared" ref="I259:I322" si="14">IF(H259="LK","LK","")</f>
        <v/>
      </c>
    </row>
    <row r="260" spans="1:9">
      <c r="A260" s="10">
        <v>1</v>
      </c>
      <c r="B260" s="25"/>
      <c r="C260" t="str">
        <f t="shared" si="12"/>
        <v>1212011112070025</v>
      </c>
      <c r="F260" s="24"/>
      <c r="G260" s="11" t="s">
        <v>23</v>
      </c>
      <c r="H260" t="str">
        <f t="shared" si="13"/>
        <v>PR</v>
      </c>
      <c r="I260" t="str">
        <f t="shared" si="14"/>
        <v/>
      </c>
    </row>
    <row r="261" spans="1:9">
      <c r="A261" s="10">
        <v>1</v>
      </c>
      <c r="B261" s="25"/>
      <c r="C261" t="str">
        <f t="shared" si="12"/>
        <v>1212011112070025</v>
      </c>
      <c r="F261" s="24"/>
      <c r="G261" s="11" t="s">
        <v>23</v>
      </c>
      <c r="H261" t="str">
        <f t="shared" si="13"/>
        <v>PR</v>
      </c>
      <c r="I261" t="str">
        <f t="shared" si="14"/>
        <v/>
      </c>
    </row>
    <row r="262" spans="1:9">
      <c r="A262" s="10">
        <v>1</v>
      </c>
      <c r="B262" s="25"/>
      <c r="C262" t="str">
        <f t="shared" ref="C262:C325" si="15">IF(B262=0,C261,B262)</f>
        <v>1212011112070025</v>
      </c>
      <c r="F262" s="24"/>
      <c r="G262" s="11" t="s">
        <v>23</v>
      </c>
      <c r="H262" t="str">
        <f t="shared" si="13"/>
        <v>PR</v>
      </c>
      <c r="I262" t="str">
        <f t="shared" si="14"/>
        <v/>
      </c>
    </row>
    <row r="263" spans="1:9">
      <c r="A263" s="10">
        <v>1</v>
      </c>
      <c r="B263" s="25"/>
      <c r="C263" t="str">
        <f t="shared" si="15"/>
        <v>1212011112070025</v>
      </c>
      <c r="F263" s="11" t="s">
        <v>16</v>
      </c>
      <c r="G263" s="30"/>
      <c r="H263" t="str">
        <f t="shared" si="13"/>
        <v>LK</v>
      </c>
      <c r="I263" t="str">
        <f t="shared" si="14"/>
        <v>LK</v>
      </c>
    </row>
    <row r="264" spans="1:9">
      <c r="A264" s="10">
        <v>1</v>
      </c>
      <c r="B264" s="25"/>
      <c r="C264" t="str">
        <f t="shared" si="15"/>
        <v>1212011112070025</v>
      </c>
      <c r="F264" s="24"/>
      <c r="G264" s="11" t="s">
        <v>23</v>
      </c>
      <c r="H264" t="str">
        <f t="shared" si="13"/>
        <v>PR</v>
      </c>
      <c r="I264" t="str">
        <f t="shared" si="14"/>
        <v/>
      </c>
    </row>
    <row r="265" spans="1:9">
      <c r="A265" s="10">
        <v>1</v>
      </c>
      <c r="B265" s="25" t="s">
        <v>734</v>
      </c>
      <c r="C265" t="str">
        <f t="shared" si="15"/>
        <v>1212011811080002</v>
      </c>
      <c r="F265" s="11" t="s">
        <v>16</v>
      </c>
      <c r="G265" s="30"/>
      <c r="H265" t="str">
        <f t="shared" si="13"/>
        <v>LK</v>
      </c>
      <c r="I265" t="str">
        <f t="shared" si="14"/>
        <v>LK</v>
      </c>
    </row>
    <row r="266" spans="1:9">
      <c r="A266" s="10">
        <v>1</v>
      </c>
      <c r="B266" s="25"/>
      <c r="C266" t="str">
        <f t="shared" si="15"/>
        <v>1212011811080002</v>
      </c>
      <c r="F266" s="11" t="s">
        <v>16</v>
      </c>
      <c r="G266" s="15"/>
      <c r="H266" t="str">
        <f t="shared" si="13"/>
        <v>LK</v>
      </c>
      <c r="I266" t="str">
        <f t="shared" si="14"/>
        <v>LK</v>
      </c>
    </row>
    <row r="267" spans="1:9">
      <c r="A267" s="10">
        <v>1</v>
      </c>
      <c r="B267" s="25"/>
      <c r="C267" t="str">
        <f t="shared" si="15"/>
        <v>1212011811080002</v>
      </c>
      <c r="F267" s="24"/>
      <c r="G267" s="11" t="s">
        <v>23</v>
      </c>
      <c r="H267" t="str">
        <f t="shared" si="13"/>
        <v>PR</v>
      </c>
      <c r="I267" t="str">
        <f t="shared" si="14"/>
        <v/>
      </c>
    </row>
    <row r="268" spans="1:9">
      <c r="A268" s="10">
        <v>1</v>
      </c>
      <c r="B268" s="25" t="s">
        <v>743</v>
      </c>
      <c r="C268" t="str">
        <f t="shared" si="15"/>
        <v>1212012810150005</v>
      </c>
      <c r="F268" s="24"/>
      <c r="G268" s="11" t="s">
        <v>23</v>
      </c>
      <c r="H268" t="str">
        <f t="shared" si="13"/>
        <v>PR</v>
      </c>
      <c r="I268" t="str">
        <f t="shared" si="14"/>
        <v/>
      </c>
    </row>
    <row r="269" spans="1:9">
      <c r="A269" s="10">
        <v>1</v>
      </c>
      <c r="B269" s="25"/>
      <c r="C269" t="str">
        <f t="shared" si="15"/>
        <v>1212012810150005</v>
      </c>
      <c r="F269" s="11" t="s">
        <v>16</v>
      </c>
      <c r="G269" s="15"/>
      <c r="H269" t="str">
        <f t="shared" si="13"/>
        <v>LK</v>
      </c>
      <c r="I269" t="str">
        <f t="shared" si="14"/>
        <v>LK</v>
      </c>
    </row>
    <row r="270" spans="1:9">
      <c r="A270" s="10">
        <v>1</v>
      </c>
      <c r="B270" s="25"/>
      <c r="C270" t="str">
        <f t="shared" si="15"/>
        <v>1212012810150005</v>
      </c>
      <c r="F270" s="24"/>
      <c r="G270" s="11" t="s">
        <v>23</v>
      </c>
      <c r="H270" t="str">
        <f t="shared" si="13"/>
        <v>PR</v>
      </c>
      <c r="I270" t="str">
        <f t="shared" si="14"/>
        <v/>
      </c>
    </row>
    <row r="271" spans="1:9">
      <c r="A271" s="10">
        <v>1</v>
      </c>
      <c r="B271" s="25"/>
      <c r="C271" t="str">
        <f t="shared" si="15"/>
        <v>1212012810150005</v>
      </c>
      <c r="F271" s="11" t="s">
        <v>16</v>
      </c>
      <c r="G271" s="30"/>
      <c r="H271" t="str">
        <f t="shared" si="13"/>
        <v>LK</v>
      </c>
      <c r="I271" t="str">
        <f t="shared" si="14"/>
        <v>LK</v>
      </c>
    </row>
    <row r="272" spans="1:9">
      <c r="A272" s="10">
        <v>1</v>
      </c>
      <c r="B272" s="25"/>
      <c r="C272" t="str">
        <f t="shared" si="15"/>
        <v>1212012810150005</v>
      </c>
      <c r="F272" s="11" t="s">
        <v>16</v>
      </c>
      <c r="G272" s="30"/>
      <c r="H272" t="str">
        <f t="shared" si="13"/>
        <v>LK</v>
      </c>
      <c r="I272" t="str">
        <f t="shared" si="14"/>
        <v>LK</v>
      </c>
    </row>
    <row r="273" spans="1:9">
      <c r="A273" s="10">
        <v>1</v>
      </c>
      <c r="B273" s="25" t="s">
        <v>756</v>
      </c>
      <c r="C273" t="str">
        <f t="shared" si="15"/>
        <v>1212011112070006</v>
      </c>
      <c r="F273" s="11" t="s">
        <v>16</v>
      </c>
      <c r="G273" s="30"/>
      <c r="H273" t="str">
        <f t="shared" si="13"/>
        <v>LK</v>
      </c>
      <c r="I273" t="str">
        <f t="shared" si="14"/>
        <v>LK</v>
      </c>
    </row>
    <row r="274" spans="1:9">
      <c r="A274" s="10">
        <v>1</v>
      </c>
      <c r="B274" s="25"/>
      <c r="C274" t="str">
        <f t="shared" si="15"/>
        <v>1212011112070006</v>
      </c>
      <c r="F274" s="11" t="s">
        <v>16</v>
      </c>
      <c r="G274" s="15"/>
      <c r="H274" t="str">
        <f t="shared" si="13"/>
        <v>LK</v>
      </c>
      <c r="I274" t="str">
        <f t="shared" si="14"/>
        <v>LK</v>
      </c>
    </row>
    <row r="275" spans="1:9">
      <c r="A275" s="10">
        <v>1</v>
      </c>
      <c r="B275" s="25" t="s">
        <v>761</v>
      </c>
      <c r="C275" t="str">
        <f t="shared" si="15"/>
        <v>1212011201120004</v>
      </c>
      <c r="F275" s="24"/>
      <c r="G275" s="11" t="s">
        <v>23</v>
      </c>
      <c r="H275" t="str">
        <f t="shared" si="13"/>
        <v>PR</v>
      </c>
      <c r="I275" t="str">
        <f t="shared" si="14"/>
        <v/>
      </c>
    </row>
    <row r="276" spans="1:9">
      <c r="A276" s="10">
        <v>1</v>
      </c>
      <c r="B276" s="25"/>
      <c r="C276" t="str">
        <f t="shared" si="15"/>
        <v>1212011201120004</v>
      </c>
      <c r="F276" s="11" t="s">
        <v>16</v>
      </c>
      <c r="G276" s="15"/>
      <c r="H276" t="str">
        <f t="shared" si="13"/>
        <v>LK</v>
      </c>
      <c r="I276" t="str">
        <f t="shared" si="14"/>
        <v>LK</v>
      </c>
    </row>
    <row r="277" spans="1:9">
      <c r="A277" s="10">
        <v>1</v>
      </c>
      <c r="B277" s="25"/>
      <c r="C277" t="str">
        <f t="shared" si="15"/>
        <v>1212011201120004</v>
      </c>
      <c r="F277" s="24"/>
      <c r="G277" s="11" t="s">
        <v>23</v>
      </c>
      <c r="H277" t="str">
        <f t="shared" si="13"/>
        <v>PR</v>
      </c>
      <c r="I277" t="str">
        <f t="shared" si="14"/>
        <v/>
      </c>
    </row>
    <row r="278" spans="1:9">
      <c r="A278" s="10">
        <v>1</v>
      </c>
      <c r="B278" s="25"/>
      <c r="C278" t="str">
        <f t="shared" si="15"/>
        <v>1212011201120004</v>
      </c>
      <c r="F278" s="24"/>
      <c r="G278" s="11" t="s">
        <v>23</v>
      </c>
      <c r="H278" t="str">
        <f t="shared" si="13"/>
        <v>PR</v>
      </c>
      <c r="I278" t="str">
        <f t="shared" si="14"/>
        <v/>
      </c>
    </row>
    <row r="279" spans="1:9">
      <c r="A279" s="10">
        <v>1</v>
      </c>
      <c r="B279" s="25"/>
      <c r="C279" t="str">
        <f t="shared" si="15"/>
        <v>1212011201120004</v>
      </c>
      <c r="F279" s="24"/>
      <c r="G279" s="11" t="s">
        <v>23</v>
      </c>
      <c r="H279" t="str">
        <f t="shared" si="13"/>
        <v>PR</v>
      </c>
      <c r="I279" t="str">
        <f t="shared" si="14"/>
        <v/>
      </c>
    </row>
    <row r="280" spans="1:9">
      <c r="A280" s="10">
        <v>1</v>
      </c>
      <c r="B280" s="25"/>
      <c r="C280" t="str">
        <f t="shared" si="15"/>
        <v>1212011201120004</v>
      </c>
      <c r="F280" s="24"/>
      <c r="G280" s="11" t="s">
        <v>23</v>
      </c>
      <c r="H280" t="str">
        <f t="shared" si="13"/>
        <v>PR</v>
      </c>
      <c r="I280" t="str">
        <f t="shared" si="14"/>
        <v/>
      </c>
    </row>
    <row r="281" spans="1:9">
      <c r="A281" s="10">
        <v>1</v>
      </c>
      <c r="B281" s="25"/>
      <c r="C281" t="str">
        <f t="shared" si="15"/>
        <v>1212011201120004</v>
      </c>
      <c r="F281" s="11" t="s">
        <v>16</v>
      </c>
      <c r="G281" s="30"/>
      <c r="H281" t="str">
        <f t="shared" si="13"/>
        <v>LK</v>
      </c>
      <c r="I281" t="str">
        <f t="shared" si="14"/>
        <v>LK</v>
      </c>
    </row>
    <row r="282" spans="1:9">
      <c r="A282" s="10">
        <v>1</v>
      </c>
      <c r="B282" s="25" t="s">
        <v>777</v>
      </c>
      <c r="C282" t="str">
        <f t="shared" si="15"/>
        <v>1212011212070083</v>
      </c>
      <c r="F282" s="24"/>
      <c r="G282" s="11" t="s">
        <v>23</v>
      </c>
      <c r="H282" t="str">
        <f t="shared" si="13"/>
        <v>PR</v>
      </c>
      <c r="I282" t="str">
        <f t="shared" si="14"/>
        <v/>
      </c>
    </row>
    <row r="283" spans="1:9">
      <c r="A283" s="10">
        <v>1</v>
      </c>
      <c r="B283" s="25"/>
      <c r="C283" t="str">
        <f t="shared" si="15"/>
        <v>1212011212070083</v>
      </c>
      <c r="F283" s="24"/>
      <c r="G283" s="11" t="s">
        <v>23</v>
      </c>
      <c r="H283" t="str">
        <f t="shared" si="13"/>
        <v>PR</v>
      </c>
      <c r="I283" t="str">
        <f t="shared" si="14"/>
        <v/>
      </c>
    </row>
    <row r="284" spans="1:9">
      <c r="A284" s="10">
        <v>1</v>
      </c>
      <c r="B284" s="25" t="s">
        <v>783</v>
      </c>
      <c r="C284" t="str">
        <f t="shared" si="15"/>
        <v>1212011212070064</v>
      </c>
      <c r="F284" s="11" t="s">
        <v>16</v>
      </c>
      <c r="G284" s="30"/>
      <c r="H284" t="str">
        <f t="shared" si="13"/>
        <v>LK</v>
      </c>
      <c r="I284" t="str">
        <f t="shared" si="14"/>
        <v>LK</v>
      </c>
    </row>
    <row r="285" spans="1:9">
      <c r="A285" s="10">
        <v>1</v>
      </c>
      <c r="B285" s="25" t="s">
        <v>787</v>
      </c>
      <c r="C285" t="str">
        <f t="shared" si="15"/>
        <v>1212011602080032</v>
      </c>
      <c r="F285" s="24"/>
      <c r="G285" s="11" t="s">
        <v>23</v>
      </c>
      <c r="H285" t="str">
        <f t="shared" si="13"/>
        <v>PR</v>
      </c>
      <c r="I285" t="str">
        <f t="shared" si="14"/>
        <v/>
      </c>
    </row>
    <row r="286" spans="1:9">
      <c r="A286" s="10">
        <v>1</v>
      </c>
      <c r="B286" s="25"/>
      <c r="C286" t="str">
        <f t="shared" si="15"/>
        <v>1212011602080032</v>
      </c>
      <c r="F286" s="11" t="s">
        <v>16</v>
      </c>
      <c r="G286" s="30"/>
      <c r="H286" t="str">
        <f t="shared" si="13"/>
        <v>LK</v>
      </c>
      <c r="I286" t="str">
        <f t="shared" si="14"/>
        <v>LK</v>
      </c>
    </row>
    <row r="287" spans="1:9">
      <c r="A287" s="10">
        <v>1</v>
      </c>
      <c r="B287" s="25"/>
      <c r="C287" t="str">
        <f t="shared" si="15"/>
        <v>1212011602080032</v>
      </c>
      <c r="F287" s="24"/>
      <c r="G287" s="11" t="s">
        <v>23</v>
      </c>
      <c r="H287" t="str">
        <f t="shared" si="13"/>
        <v>PR</v>
      </c>
      <c r="I287" t="str">
        <f t="shared" si="14"/>
        <v/>
      </c>
    </row>
    <row r="288" spans="1:9">
      <c r="A288" s="10">
        <v>1</v>
      </c>
      <c r="B288" s="25"/>
      <c r="C288" t="str">
        <f t="shared" si="15"/>
        <v>1212011602080032</v>
      </c>
      <c r="F288" s="24"/>
      <c r="G288" s="11" t="s">
        <v>23</v>
      </c>
      <c r="H288" t="str">
        <f t="shared" si="13"/>
        <v>PR</v>
      </c>
      <c r="I288" t="str">
        <f t="shared" si="14"/>
        <v/>
      </c>
    </row>
    <row r="289" spans="1:9">
      <c r="A289" s="10">
        <v>1</v>
      </c>
      <c r="B289" s="25"/>
      <c r="C289" t="str">
        <f t="shared" si="15"/>
        <v>1212011602080032</v>
      </c>
      <c r="F289" s="11" t="s">
        <v>16</v>
      </c>
      <c r="G289" s="30"/>
      <c r="H289" t="str">
        <f t="shared" si="13"/>
        <v>LK</v>
      </c>
      <c r="I289" t="str">
        <f t="shared" si="14"/>
        <v>LK</v>
      </c>
    </row>
    <row r="290" spans="1:9">
      <c r="A290" s="10">
        <v>1</v>
      </c>
      <c r="B290" s="25" t="s">
        <v>800</v>
      </c>
      <c r="C290" t="str">
        <f t="shared" si="15"/>
        <v>1212013101120007</v>
      </c>
      <c r="F290" s="11" t="s">
        <v>16</v>
      </c>
      <c r="G290" s="30"/>
      <c r="H290" t="str">
        <f t="shared" si="13"/>
        <v>LK</v>
      </c>
      <c r="I290" t="str">
        <f t="shared" si="14"/>
        <v>LK</v>
      </c>
    </row>
    <row r="291" spans="1:9">
      <c r="A291" s="10">
        <v>1</v>
      </c>
      <c r="B291" s="25"/>
      <c r="C291" t="str">
        <f t="shared" si="15"/>
        <v>1212013101120007</v>
      </c>
      <c r="F291" s="11" t="s">
        <v>16</v>
      </c>
      <c r="G291" s="30"/>
      <c r="H291" t="str">
        <f t="shared" si="13"/>
        <v>LK</v>
      </c>
      <c r="I291" t="str">
        <f t="shared" si="14"/>
        <v>LK</v>
      </c>
    </row>
    <row r="292" spans="1:9">
      <c r="A292" s="10">
        <v>1</v>
      </c>
      <c r="B292" s="25"/>
      <c r="C292" t="str">
        <f t="shared" si="15"/>
        <v>1212013101120007</v>
      </c>
      <c r="F292" s="24"/>
      <c r="G292" s="11" t="s">
        <v>23</v>
      </c>
      <c r="H292" t="str">
        <f t="shared" si="13"/>
        <v>PR</v>
      </c>
      <c r="I292" t="str">
        <f t="shared" si="14"/>
        <v/>
      </c>
    </row>
    <row r="293" spans="1:9">
      <c r="A293" s="10">
        <v>1</v>
      </c>
      <c r="B293" s="25"/>
      <c r="C293" t="str">
        <f t="shared" si="15"/>
        <v>1212013101120007</v>
      </c>
      <c r="F293" s="11" t="s">
        <v>16</v>
      </c>
      <c r="G293" s="30"/>
      <c r="H293" t="str">
        <f t="shared" si="13"/>
        <v>LK</v>
      </c>
      <c r="I293" t="str">
        <f t="shared" si="14"/>
        <v>LK</v>
      </c>
    </row>
    <row r="294" spans="1:9">
      <c r="A294" s="10">
        <v>1</v>
      </c>
      <c r="B294" s="25" t="s">
        <v>810</v>
      </c>
      <c r="C294" t="str">
        <f t="shared" si="15"/>
        <v>1212012011170006</v>
      </c>
      <c r="F294" s="24"/>
      <c r="G294" s="11" t="s">
        <v>23</v>
      </c>
      <c r="H294" t="str">
        <f t="shared" si="13"/>
        <v>PR</v>
      </c>
      <c r="I294" t="str">
        <f t="shared" si="14"/>
        <v/>
      </c>
    </row>
    <row r="295" spans="1:9">
      <c r="A295" s="10">
        <v>1</v>
      </c>
      <c r="B295" s="25"/>
      <c r="C295" t="str">
        <f t="shared" si="15"/>
        <v>1212012011170006</v>
      </c>
      <c r="F295" s="24"/>
      <c r="G295" s="11" t="s">
        <v>23</v>
      </c>
      <c r="H295" t="str">
        <f t="shared" si="13"/>
        <v>PR</v>
      </c>
      <c r="I295" t="str">
        <f t="shared" si="14"/>
        <v/>
      </c>
    </row>
    <row r="296" spans="1:9">
      <c r="A296" s="10">
        <v>1</v>
      </c>
      <c r="B296" s="25"/>
      <c r="C296" t="str">
        <f t="shared" si="15"/>
        <v>1212012011170006</v>
      </c>
      <c r="F296" s="11" t="s">
        <v>16</v>
      </c>
      <c r="G296" s="10"/>
      <c r="H296" t="str">
        <f t="shared" si="13"/>
        <v>LK</v>
      </c>
      <c r="I296" t="str">
        <f t="shared" si="14"/>
        <v>LK</v>
      </c>
    </row>
    <row r="297" spans="1:9">
      <c r="A297" s="10">
        <v>1</v>
      </c>
      <c r="B297" s="25" t="s">
        <v>818</v>
      </c>
      <c r="C297" t="str">
        <f t="shared" si="15"/>
        <v>1212011212070004</v>
      </c>
      <c r="F297" s="24"/>
      <c r="G297" s="11" t="s">
        <v>23</v>
      </c>
      <c r="H297" t="str">
        <f t="shared" si="13"/>
        <v>PR</v>
      </c>
      <c r="I297" t="str">
        <f t="shared" si="14"/>
        <v/>
      </c>
    </row>
    <row r="298" spans="1:9">
      <c r="A298" s="10">
        <v>1</v>
      </c>
      <c r="B298" s="25"/>
      <c r="C298" t="str">
        <f t="shared" si="15"/>
        <v>1212011212070004</v>
      </c>
      <c r="F298" s="11" t="s">
        <v>16</v>
      </c>
      <c r="G298" s="15"/>
      <c r="H298" t="str">
        <f t="shared" si="13"/>
        <v>LK</v>
      </c>
      <c r="I298" t="str">
        <f t="shared" si="14"/>
        <v>LK</v>
      </c>
    </row>
    <row r="299" spans="1:9">
      <c r="A299" s="10">
        <v>1</v>
      </c>
      <c r="B299" s="25"/>
      <c r="C299" t="str">
        <f t="shared" si="15"/>
        <v>1212011212070004</v>
      </c>
      <c r="F299" s="24"/>
      <c r="G299" s="11" t="s">
        <v>23</v>
      </c>
      <c r="H299" t="str">
        <f t="shared" si="13"/>
        <v>PR</v>
      </c>
      <c r="I299" t="str">
        <f t="shared" si="14"/>
        <v/>
      </c>
    </row>
    <row r="300" spans="1:9">
      <c r="A300" s="10">
        <v>1</v>
      </c>
      <c r="B300" s="25" t="s">
        <v>827</v>
      </c>
      <c r="C300" t="str">
        <f t="shared" si="15"/>
        <v>1212010110190001</v>
      </c>
      <c r="F300" s="11" t="s">
        <v>16</v>
      </c>
      <c r="G300" s="30"/>
      <c r="H300" t="str">
        <f t="shared" si="13"/>
        <v>LK</v>
      </c>
      <c r="I300" t="str">
        <f t="shared" si="14"/>
        <v>LK</v>
      </c>
    </row>
    <row r="301" spans="1:9">
      <c r="A301" s="10">
        <v>1</v>
      </c>
      <c r="B301" s="25"/>
      <c r="C301" t="str">
        <f t="shared" si="15"/>
        <v>1212010110190001</v>
      </c>
      <c r="F301" s="11" t="s">
        <v>16</v>
      </c>
      <c r="G301" s="15"/>
      <c r="H301" t="str">
        <f t="shared" si="13"/>
        <v>LK</v>
      </c>
      <c r="I301" t="str">
        <f t="shared" si="14"/>
        <v>LK</v>
      </c>
    </row>
    <row r="302" spans="1:9">
      <c r="A302" s="10">
        <v>1</v>
      </c>
      <c r="B302" s="25"/>
      <c r="C302" t="str">
        <f t="shared" si="15"/>
        <v>1212010110190001</v>
      </c>
      <c r="F302" s="24"/>
      <c r="G302" s="11" t="s">
        <v>23</v>
      </c>
      <c r="H302" t="str">
        <f t="shared" si="13"/>
        <v>PR</v>
      </c>
      <c r="I302" t="str">
        <f t="shared" si="14"/>
        <v/>
      </c>
    </row>
    <row r="303" spans="1:9">
      <c r="A303" s="10">
        <v>1</v>
      </c>
      <c r="B303" s="25"/>
      <c r="C303" t="str">
        <f t="shared" si="15"/>
        <v>1212010110190001</v>
      </c>
      <c r="F303" s="24"/>
      <c r="G303" s="11" t="s">
        <v>23</v>
      </c>
      <c r="H303" t="str">
        <f t="shared" si="13"/>
        <v>PR</v>
      </c>
      <c r="I303" t="str">
        <f t="shared" si="14"/>
        <v/>
      </c>
    </row>
    <row r="304" spans="1:9">
      <c r="A304" s="10">
        <v>1</v>
      </c>
      <c r="B304" s="25" t="s">
        <v>838</v>
      </c>
      <c r="C304" t="str">
        <f t="shared" si="15"/>
        <v>1212012905200010</v>
      </c>
      <c r="F304" s="11" t="s">
        <v>16</v>
      </c>
      <c r="G304" s="30"/>
      <c r="H304" t="str">
        <f t="shared" si="13"/>
        <v>LK</v>
      </c>
      <c r="I304" t="str">
        <f t="shared" si="14"/>
        <v>LK</v>
      </c>
    </row>
    <row r="305" spans="1:9">
      <c r="A305" s="10">
        <v>1</v>
      </c>
      <c r="B305" s="25" t="s">
        <v>841</v>
      </c>
      <c r="C305" t="str">
        <f t="shared" si="15"/>
        <v>1212012010080017</v>
      </c>
      <c r="F305" s="11" t="s">
        <v>16</v>
      </c>
      <c r="G305" s="30"/>
      <c r="H305" t="str">
        <f t="shared" si="13"/>
        <v>LK</v>
      </c>
      <c r="I305" t="str">
        <f t="shared" si="14"/>
        <v>LK</v>
      </c>
    </row>
    <row r="306" spans="1:9">
      <c r="A306" s="10">
        <v>1</v>
      </c>
      <c r="B306" s="25"/>
      <c r="C306" t="str">
        <f t="shared" si="15"/>
        <v>1212012010080017</v>
      </c>
      <c r="F306" s="11" t="s">
        <v>16</v>
      </c>
      <c r="G306" s="15"/>
      <c r="H306" t="str">
        <f t="shared" si="13"/>
        <v>LK</v>
      </c>
      <c r="I306" t="str">
        <f t="shared" si="14"/>
        <v>LK</v>
      </c>
    </row>
    <row r="307" spans="1:9">
      <c r="A307" s="10">
        <v>1</v>
      </c>
      <c r="B307" s="25"/>
      <c r="C307" t="str">
        <f t="shared" si="15"/>
        <v>1212012010080017</v>
      </c>
      <c r="F307" s="24"/>
      <c r="G307" s="11" t="s">
        <v>23</v>
      </c>
      <c r="H307" t="str">
        <f t="shared" si="13"/>
        <v>PR</v>
      </c>
      <c r="I307" t="str">
        <f t="shared" si="14"/>
        <v/>
      </c>
    </row>
    <row r="308" spans="1:9">
      <c r="A308" s="10">
        <v>1</v>
      </c>
      <c r="B308" s="25"/>
      <c r="C308" t="str">
        <f t="shared" si="15"/>
        <v>1212012010080017</v>
      </c>
      <c r="F308" s="24"/>
      <c r="G308" s="11" t="s">
        <v>23</v>
      </c>
      <c r="H308" t="str">
        <f t="shared" si="13"/>
        <v>PR</v>
      </c>
      <c r="I308" t="str">
        <f t="shared" si="14"/>
        <v/>
      </c>
    </row>
    <row r="309" spans="1:9">
      <c r="A309" s="10">
        <v>1</v>
      </c>
      <c r="B309" s="25"/>
      <c r="C309" t="str">
        <f t="shared" si="15"/>
        <v>1212012010080017</v>
      </c>
      <c r="F309" s="24"/>
      <c r="G309" s="11" t="s">
        <v>23</v>
      </c>
      <c r="H309" t="str">
        <f t="shared" si="13"/>
        <v>PR</v>
      </c>
      <c r="I309" t="str">
        <f t="shared" si="14"/>
        <v/>
      </c>
    </row>
    <row r="310" spans="1:9">
      <c r="A310" s="10">
        <v>1</v>
      </c>
      <c r="B310" s="25"/>
      <c r="C310" t="str">
        <f t="shared" si="15"/>
        <v>1212012010080017</v>
      </c>
      <c r="F310" s="24"/>
      <c r="G310" s="11" t="s">
        <v>23</v>
      </c>
      <c r="H310" t="str">
        <f t="shared" si="13"/>
        <v>PR</v>
      </c>
      <c r="I310" t="str">
        <f t="shared" si="14"/>
        <v/>
      </c>
    </row>
    <row r="311" spans="1:9">
      <c r="A311" s="10">
        <v>1</v>
      </c>
      <c r="B311" s="25" t="s">
        <v>854</v>
      </c>
      <c r="C311" t="str">
        <f t="shared" si="15"/>
        <v>1212011109090002</v>
      </c>
      <c r="F311" s="24"/>
      <c r="G311" s="11" t="s">
        <v>23</v>
      </c>
      <c r="H311" t="str">
        <f t="shared" si="13"/>
        <v>PR</v>
      </c>
      <c r="I311" t="str">
        <f t="shared" si="14"/>
        <v/>
      </c>
    </row>
    <row r="312" spans="1:9">
      <c r="A312" s="10">
        <v>1</v>
      </c>
      <c r="B312" s="25"/>
      <c r="C312" t="str">
        <f t="shared" si="15"/>
        <v>1212011109090002</v>
      </c>
      <c r="F312" s="11" t="s">
        <v>16</v>
      </c>
      <c r="G312" s="15"/>
      <c r="H312" t="str">
        <f t="shared" si="13"/>
        <v>LK</v>
      </c>
      <c r="I312" t="str">
        <f t="shared" si="14"/>
        <v>LK</v>
      </c>
    </row>
    <row r="313" spans="1:9">
      <c r="A313" s="10">
        <v>1</v>
      </c>
      <c r="B313" s="25"/>
      <c r="C313" t="str">
        <f t="shared" si="15"/>
        <v>1212011109090002</v>
      </c>
      <c r="F313" s="24"/>
      <c r="G313" s="11" t="s">
        <v>23</v>
      </c>
      <c r="H313" t="str">
        <f t="shared" si="13"/>
        <v>PR</v>
      </c>
      <c r="I313" t="str">
        <f t="shared" si="14"/>
        <v/>
      </c>
    </row>
    <row r="314" spans="1:9">
      <c r="A314" s="10">
        <v>1</v>
      </c>
      <c r="B314" s="25"/>
      <c r="C314" t="str">
        <f t="shared" si="15"/>
        <v>1212011109090002</v>
      </c>
      <c r="F314" s="11" t="s">
        <v>16</v>
      </c>
      <c r="G314" s="30"/>
      <c r="H314" t="str">
        <f t="shared" si="13"/>
        <v>LK</v>
      </c>
      <c r="I314" t="str">
        <f t="shared" si="14"/>
        <v>LK</v>
      </c>
    </row>
    <row r="315" spans="1:9">
      <c r="A315" s="10">
        <v>1</v>
      </c>
      <c r="B315" s="25" t="s">
        <v>865</v>
      </c>
      <c r="C315" t="str">
        <f t="shared" si="15"/>
        <v>1212012406200004</v>
      </c>
      <c r="F315" s="24"/>
      <c r="G315" s="11" t="s">
        <v>23</v>
      </c>
      <c r="H315" t="str">
        <f t="shared" si="13"/>
        <v>PR</v>
      </c>
      <c r="I315" t="str">
        <f t="shared" si="14"/>
        <v/>
      </c>
    </row>
    <row r="316" spans="1:9">
      <c r="A316" s="10">
        <v>1</v>
      </c>
      <c r="B316" s="25" t="s">
        <v>868</v>
      </c>
      <c r="C316" t="str">
        <f t="shared" si="15"/>
        <v>1212010502180004</v>
      </c>
      <c r="F316" s="24"/>
      <c r="G316" s="11" t="s">
        <v>23</v>
      </c>
      <c r="H316" t="str">
        <f t="shared" si="13"/>
        <v>PR</v>
      </c>
      <c r="I316" t="str">
        <f t="shared" si="14"/>
        <v/>
      </c>
    </row>
    <row r="317" spans="1:9">
      <c r="A317" s="10">
        <v>1</v>
      </c>
      <c r="B317" s="25" t="s">
        <v>871</v>
      </c>
      <c r="C317" t="str">
        <f t="shared" si="15"/>
        <v>1212011212070013</v>
      </c>
      <c r="F317" s="11" t="s">
        <v>16</v>
      </c>
      <c r="G317" s="15"/>
      <c r="H317" t="str">
        <f t="shared" si="13"/>
        <v>LK</v>
      </c>
      <c r="I317" t="str">
        <f t="shared" si="14"/>
        <v>LK</v>
      </c>
    </row>
    <row r="318" spans="1:9">
      <c r="A318" s="10">
        <v>1</v>
      </c>
      <c r="B318" s="25"/>
      <c r="C318" t="str">
        <f t="shared" si="15"/>
        <v>1212011212070013</v>
      </c>
      <c r="F318" s="11" t="s">
        <v>16</v>
      </c>
      <c r="G318" s="15"/>
      <c r="H318" t="str">
        <f t="shared" si="13"/>
        <v>LK</v>
      </c>
      <c r="I318" t="str">
        <f t="shared" si="14"/>
        <v>LK</v>
      </c>
    </row>
    <row r="319" spans="1:9">
      <c r="A319" s="10">
        <v>1</v>
      </c>
      <c r="B319" s="25" t="s">
        <v>877</v>
      </c>
      <c r="C319" t="str">
        <f t="shared" si="15"/>
        <v>1212010204190016</v>
      </c>
      <c r="F319" s="24"/>
      <c r="G319" s="11" t="s">
        <v>23</v>
      </c>
      <c r="H319" t="str">
        <f t="shared" si="13"/>
        <v>PR</v>
      </c>
      <c r="I319" t="str">
        <f t="shared" si="14"/>
        <v/>
      </c>
    </row>
    <row r="320" spans="1:9">
      <c r="A320" s="10">
        <v>1</v>
      </c>
      <c r="B320" s="25"/>
      <c r="C320" t="str">
        <f t="shared" si="15"/>
        <v>1212010204190016</v>
      </c>
      <c r="F320" s="24"/>
      <c r="G320" s="24" t="s">
        <v>23</v>
      </c>
      <c r="H320" t="str">
        <f t="shared" si="13"/>
        <v>PR</v>
      </c>
      <c r="I320" t="str">
        <f t="shared" si="14"/>
        <v/>
      </c>
    </row>
    <row r="321" spans="1:9">
      <c r="A321" s="10">
        <v>1</v>
      </c>
      <c r="B321" s="25"/>
      <c r="C321" t="str">
        <f t="shared" si="15"/>
        <v>1212010204190016</v>
      </c>
      <c r="F321" s="24" t="s">
        <v>16</v>
      </c>
      <c r="G321" s="10"/>
      <c r="H321" t="str">
        <f t="shared" si="13"/>
        <v>LK</v>
      </c>
      <c r="I321" t="str">
        <f t="shared" si="14"/>
        <v>LK</v>
      </c>
    </row>
    <row r="322" spans="1:9">
      <c r="A322" s="10">
        <v>1</v>
      </c>
      <c r="B322" s="25" t="s">
        <v>884</v>
      </c>
      <c r="C322" t="str">
        <f t="shared" si="15"/>
        <v>1212010207190002</v>
      </c>
      <c r="F322" s="24" t="s">
        <v>16</v>
      </c>
      <c r="G322" s="10"/>
      <c r="H322" t="str">
        <f t="shared" si="13"/>
        <v>LK</v>
      </c>
      <c r="I322" t="str">
        <f t="shared" si="14"/>
        <v>LK</v>
      </c>
    </row>
    <row r="323" spans="1:9">
      <c r="A323" s="10">
        <v>1</v>
      </c>
      <c r="B323" s="25" t="s">
        <v>887</v>
      </c>
      <c r="C323" t="str">
        <f t="shared" si="15"/>
        <v>1212010312190004</v>
      </c>
      <c r="F323" s="24"/>
      <c r="G323" s="11" t="s">
        <v>23</v>
      </c>
      <c r="H323" t="str">
        <f t="shared" ref="H323:H386" si="16">IF(F323=0,G323,F323)</f>
        <v>PR</v>
      </c>
      <c r="I323" t="str">
        <f t="shared" ref="I323:I386" si="17">IF(H323="LK","LK","")</f>
        <v/>
      </c>
    </row>
    <row r="324" spans="1:9">
      <c r="A324" s="10">
        <v>1</v>
      </c>
      <c r="B324" s="25"/>
      <c r="C324" t="str">
        <f t="shared" si="15"/>
        <v>1212010312190004</v>
      </c>
      <c r="F324" s="24" t="s">
        <v>16</v>
      </c>
      <c r="G324" s="10"/>
      <c r="H324" t="str">
        <f t="shared" si="16"/>
        <v>LK</v>
      </c>
      <c r="I324" t="str">
        <f t="shared" si="17"/>
        <v>LK</v>
      </c>
    </row>
    <row r="325" spans="1:9">
      <c r="A325" s="10">
        <v>1</v>
      </c>
      <c r="B325" s="25"/>
      <c r="C325" t="str">
        <f t="shared" si="15"/>
        <v>1212010312190004</v>
      </c>
      <c r="F325" s="24"/>
      <c r="G325" s="11" t="s">
        <v>23</v>
      </c>
      <c r="H325" t="str">
        <f t="shared" si="16"/>
        <v>PR</v>
      </c>
      <c r="I325" t="str">
        <f t="shared" si="17"/>
        <v/>
      </c>
    </row>
    <row r="326" spans="1:9">
      <c r="A326" s="10">
        <v>1</v>
      </c>
      <c r="B326" s="25" t="s">
        <v>896</v>
      </c>
      <c r="C326" t="str">
        <f t="shared" ref="C326:C389" si="18">IF(B326=0,C325,B326)</f>
        <v>1212012601110006</v>
      </c>
      <c r="F326" s="11" t="s">
        <v>16</v>
      </c>
      <c r="G326" s="30"/>
      <c r="H326" t="str">
        <f t="shared" si="16"/>
        <v>LK</v>
      </c>
      <c r="I326" t="str">
        <f t="shared" si="17"/>
        <v>LK</v>
      </c>
    </row>
    <row r="327" spans="1:9">
      <c r="A327" s="10">
        <v>1</v>
      </c>
      <c r="B327" s="25"/>
      <c r="C327" t="str">
        <f t="shared" si="18"/>
        <v>1212012601110006</v>
      </c>
      <c r="F327" s="11" t="s">
        <v>16</v>
      </c>
      <c r="G327" s="15"/>
      <c r="H327" t="str">
        <f t="shared" si="16"/>
        <v>LK</v>
      </c>
      <c r="I327" t="str">
        <f t="shared" si="17"/>
        <v>LK</v>
      </c>
    </row>
    <row r="328" spans="1:9">
      <c r="A328" s="10">
        <v>1</v>
      </c>
      <c r="B328" s="25"/>
      <c r="C328" t="str">
        <f t="shared" si="18"/>
        <v>1212012601110006</v>
      </c>
      <c r="F328" s="24"/>
      <c r="G328" s="24" t="s">
        <v>23</v>
      </c>
      <c r="H328" t="str">
        <f t="shared" si="16"/>
        <v>PR</v>
      </c>
      <c r="I328" t="str">
        <f t="shared" si="17"/>
        <v/>
      </c>
    </row>
    <row r="329" spans="1:9">
      <c r="A329" s="10">
        <v>1</v>
      </c>
      <c r="B329" s="25"/>
      <c r="C329" t="str">
        <f t="shared" si="18"/>
        <v>1212012601110006</v>
      </c>
      <c r="F329" s="24"/>
      <c r="G329" s="24" t="s">
        <v>23</v>
      </c>
      <c r="H329" t="str">
        <f t="shared" si="16"/>
        <v>PR</v>
      </c>
      <c r="I329" t="str">
        <f t="shared" si="17"/>
        <v/>
      </c>
    </row>
    <row r="330" spans="1:9">
      <c r="A330" s="10">
        <v>1</v>
      </c>
      <c r="B330" s="25"/>
      <c r="C330" t="str">
        <f t="shared" si="18"/>
        <v>1212012601110006</v>
      </c>
      <c r="F330" s="24" t="s">
        <v>16</v>
      </c>
      <c r="G330" s="10"/>
      <c r="H330" t="str">
        <f t="shared" si="16"/>
        <v>LK</v>
      </c>
      <c r="I330" t="str">
        <f t="shared" si="17"/>
        <v>LK</v>
      </c>
    </row>
    <row r="331" spans="1:9">
      <c r="A331" s="10">
        <v>1</v>
      </c>
      <c r="B331" s="25"/>
      <c r="C331" t="str">
        <f t="shared" si="18"/>
        <v>1212012601110006</v>
      </c>
      <c r="F331" s="24" t="s">
        <v>16</v>
      </c>
      <c r="G331" s="10"/>
      <c r="H331" t="str">
        <f t="shared" si="16"/>
        <v>LK</v>
      </c>
      <c r="I331" t="str">
        <f t="shared" si="17"/>
        <v>LK</v>
      </c>
    </row>
    <row r="332" spans="1:9">
      <c r="A332" s="10">
        <v>1</v>
      </c>
      <c r="B332" s="25" t="s">
        <v>912</v>
      </c>
      <c r="C332" t="str">
        <f t="shared" si="18"/>
        <v>1212012407200001</v>
      </c>
      <c r="F332" s="24" t="s">
        <v>16</v>
      </c>
      <c r="G332" s="10"/>
      <c r="H332" t="str">
        <f t="shared" si="16"/>
        <v>LK</v>
      </c>
      <c r="I332" t="str">
        <f t="shared" si="17"/>
        <v>LK</v>
      </c>
    </row>
    <row r="333" spans="1:9">
      <c r="A333" s="10">
        <v>1</v>
      </c>
      <c r="B333" s="25"/>
      <c r="C333" t="str">
        <f t="shared" si="18"/>
        <v>1212012407200001</v>
      </c>
      <c r="F333" s="11" t="s">
        <v>16</v>
      </c>
      <c r="G333" s="30"/>
      <c r="H333" t="str">
        <f t="shared" si="16"/>
        <v>LK</v>
      </c>
      <c r="I333" t="str">
        <f t="shared" si="17"/>
        <v>LK</v>
      </c>
    </row>
    <row r="334" spans="1:9">
      <c r="A334" s="10">
        <v>1</v>
      </c>
      <c r="B334" s="25"/>
      <c r="C334" t="str">
        <f t="shared" si="18"/>
        <v>1212012407200001</v>
      </c>
      <c r="F334" s="24"/>
      <c r="G334" s="11" t="s">
        <v>23</v>
      </c>
      <c r="H334" t="str">
        <f t="shared" si="16"/>
        <v>PR</v>
      </c>
      <c r="I334" t="str">
        <f t="shared" si="17"/>
        <v/>
      </c>
    </row>
    <row r="335" spans="1:9">
      <c r="A335" s="10">
        <v>1</v>
      </c>
      <c r="B335" s="25"/>
      <c r="C335" t="str">
        <f t="shared" si="18"/>
        <v>1212012407200001</v>
      </c>
      <c r="F335" s="24"/>
      <c r="G335" s="11" t="s">
        <v>23</v>
      </c>
      <c r="H335" t="str">
        <f t="shared" si="16"/>
        <v>PR</v>
      </c>
      <c r="I335" t="str">
        <f t="shared" si="17"/>
        <v/>
      </c>
    </row>
    <row r="336" spans="1:9">
      <c r="A336" s="10">
        <v>1</v>
      </c>
      <c r="B336" s="25"/>
      <c r="C336" t="str">
        <f t="shared" si="18"/>
        <v>1212012407200001</v>
      </c>
      <c r="F336" s="24" t="s">
        <v>16</v>
      </c>
      <c r="G336" s="10"/>
      <c r="H336" t="str">
        <f t="shared" si="16"/>
        <v>LK</v>
      </c>
      <c r="I336" t="str">
        <f t="shared" si="17"/>
        <v>LK</v>
      </c>
    </row>
    <row r="337" spans="1:9">
      <c r="A337" s="10">
        <v>1</v>
      </c>
      <c r="B337" s="25"/>
      <c r="C337" t="str">
        <f t="shared" si="18"/>
        <v>1212012407200001</v>
      </c>
      <c r="F337" s="24" t="s">
        <v>16</v>
      </c>
      <c r="G337" s="10"/>
      <c r="H337" t="str">
        <f t="shared" si="16"/>
        <v>LK</v>
      </c>
      <c r="I337" t="str">
        <f t="shared" si="17"/>
        <v>LK</v>
      </c>
    </row>
    <row r="338" spans="1:9">
      <c r="A338" s="10">
        <v>1</v>
      </c>
      <c r="B338" s="25" t="s">
        <v>927</v>
      </c>
      <c r="C338" t="str">
        <f t="shared" si="18"/>
        <v>1212012109160003</v>
      </c>
      <c r="F338" s="24"/>
      <c r="G338" s="11" t="s">
        <v>23</v>
      </c>
      <c r="H338" t="str">
        <f t="shared" si="16"/>
        <v>PR</v>
      </c>
      <c r="I338" t="str">
        <f t="shared" si="17"/>
        <v/>
      </c>
    </row>
    <row r="339" spans="1:9">
      <c r="A339" s="10">
        <v>1</v>
      </c>
      <c r="B339" s="25"/>
      <c r="C339" t="str">
        <f t="shared" si="18"/>
        <v>1212012109160003</v>
      </c>
      <c r="F339" s="11" t="s">
        <v>16</v>
      </c>
      <c r="G339" s="15"/>
      <c r="H339" t="str">
        <f t="shared" si="16"/>
        <v>LK</v>
      </c>
      <c r="I339" t="str">
        <f t="shared" si="17"/>
        <v>LK</v>
      </c>
    </row>
    <row r="340" spans="1:9">
      <c r="A340" s="10">
        <v>1</v>
      </c>
      <c r="B340" s="25"/>
      <c r="C340" t="str">
        <f t="shared" si="18"/>
        <v>1212012109160003</v>
      </c>
      <c r="F340" s="24"/>
      <c r="G340" s="11" t="s">
        <v>23</v>
      </c>
      <c r="H340" t="str">
        <f t="shared" si="16"/>
        <v>PR</v>
      </c>
      <c r="I340" t="str">
        <f t="shared" si="17"/>
        <v/>
      </c>
    </row>
    <row r="341" spans="1:9">
      <c r="A341" s="10">
        <v>1</v>
      </c>
      <c r="B341" s="25" t="s">
        <v>935</v>
      </c>
      <c r="C341" t="str">
        <f t="shared" si="18"/>
        <v>1212011110120026</v>
      </c>
      <c r="F341" s="24"/>
      <c r="G341" s="24" t="s">
        <v>23</v>
      </c>
      <c r="H341" t="str">
        <f t="shared" si="16"/>
        <v>PR</v>
      </c>
      <c r="I341" t="str">
        <f t="shared" si="17"/>
        <v/>
      </c>
    </row>
    <row r="342" spans="1:9">
      <c r="A342" s="10">
        <v>1</v>
      </c>
      <c r="B342" s="25"/>
      <c r="C342" t="str">
        <f t="shared" si="18"/>
        <v>1212011110120026</v>
      </c>
      <c r="F342" s="24" t="s">
        <v>16</v>
      </c>
      <c r="G342" s="10"/>
      <c r="H342" t="str">
        <f t="shared" si="16"/>
        <v>LK</v>
      </c>
      <c r="I342" t="str">
        <f t="shared" si="17"/>
        <v>LK</v>
      </c>
    </row>
    <row r="343" spans="1:9">
      <c r="A343" s="10">
        <v>1</v>
      </c>
      <c r="B343" s="25"/>
      <c r="C343" t="str">
        <f t="shared" si="18"/>
        <v>1212011110120026</v>
      </c>
      <c r="F343" s="24"/>
      <c r="G343" s="24" t="s">
        <v>23</v>
      </c>
      <c r="H343" t="str">
        <f t="shared" si="16"/>
        <v>PR</v>
      </c>
      <c r="I343" t="str">
        <f t="shared" si="17"/>
        <v/>
      </c>
    </row>
    <row r="344" spans="1:9">
      <c r="A344" s="10">
        <v>1</v>
      </c>
      <c r="B344" s="25"/>
      <c r="C344" t="str">
        <f t="shared" si="18"/>
        <v>1212011110120026</v>
      </c>
      <c r="F344" s="24"/>
      <c r="G344" s="11" t="s">
        <v>23</v>
      </c>
      <c r="H344" t="str">
        <f t="shared" si="16"/>
        <v>PR</v>
      </c>
      <c r="I344" t="str">
        <f t="shared" si="17"/>
        <v/>
      </c>
    </row>
    <row r="345" spans="1:9">
      <c r="A345" s="10">
        <v>1</v>
      </c>
      <c r="B345" s="25"/>
      <c r="C345" t="str">
        <f t="shared" si="18"/>
        <v>1212011110120026</v>
      </c>
      <c r="F345" s="24"/>
      <c r="G345" s="11" t="s">
        <v>23</v>
      </c>
      <c r="H345" t="str">
        <f t="shared" si="16"/>
        <v>PR</v>
      </c>
      <c r="I345" t="str">
        <f t="shared" si="17"/>
        <v/>
      </c>
    </row>
    <row r="346" spans="1:9">
      <c r="A346" s="10">
        <v>1</v>
      </c>
      <c r="B346" s="25"/>
      <c r="C346" t="str">
        <f t="shared" si="18"/>
        <v>1212011110120026</v>
      </c>
      <c r="F346" s="24" t="s">
        <v>16</v>
      </c>
      <c r="G346" s="10"/>
      <c r="H346" t="str">
        <f t="shared" si="16"/>
        <v>LK</v>
      </c>
      <c r="I346" t="str">
        <f t="shared" si="17"/>
        <v>LK</v>
      </c>
    </row>
    <row r="347" spans="1:9">
      <c r="A347" s="10">
        <v>1</v>
      </c>
      <c r="B347" s="25" t="s">
        <v>949</v>
      </c>
      <c r="C347" t="str">
        <f t="shared" si="18"/>
        <v>1212011507110002</v>
      </c>
      <c r="F347" s="24" t="s">
        <v>16</v>
      </c>
      <c r="G347" s="10"/>
      <c r="H347" t="str">
        <f t="shared" si="16"/>
        <v>LK</v>
      </c>
      <c r="I347" t="str">
        <f t="shared" si="17"/>
        <v>LK</v>
      </c>
    </row>
    <row r="348" spans="1:9">
      <c r="A348" s="10">
        <v>1</v>
      </c>
      <c r="B348" s="25"/>
      <c r="C348" t="str">
        <f t="shared" si="18"/>
        <v>1212011507110002</v>
      </c>
      <c r="F348" s="11" t="s">
        <v>16</v>
      </c>
      <c r="G348" s="15"/>
      <c r="H348" t="str">
        <f t="shared" si="16"/>
        <v>LK</v>
      </c>
      <c r="I348" t="str">
        <f t="shared" si="17"/>
        <v>LK</v>
      </c>
    </row>
    <row r="349" spans="1:9">
      <c r="A349" s="10">
        <v>1</v>
      </c>
      <c r="B349" s="25"/>
      <c r="C349" t="str">
        <f t="shared" si="18"/>
        <v>1212011507110002</v>
      </c>
      <c r="F349" s="24"/>
      <c r="G349" s="24" t="s">
        <v>23</v>
      </c>
      <c r="H349" t="str">
        <f t="shared" si="16"/>
        <v>PR</v>
      </c>
      <c r="I349" t="str">
        <f t="shared" si="17"/>
        <v/>
      </c>
    </row>
    <row r="350" spans="1:9">
      <c r="A350" s="10">
        <v>1</v>
      </c>
      <c r="B350" s="25"/>
      <c r="C350" t="str">
        <f t="shared" si="18"/>
        <v>1212011507110002</v>
      </c>
      <c r="F350" s="24"/>
      <c r="G350" s="24" t="s">
        <v>23</v>
      </c>
      <c r="H350" t="str">
        <f t="shared" si="16"/>
        <v>PR</v>
      </c>
      <c r="I350" t="str">
        <f t="shared" si="17"/>
        <v/>
      </c>
    </row>
    <row r="351" spans="1:9">
      <c r="A351" s="10">
        <v>1</v>
      </c>
      <c r="B351" s="25"/>
      <c r="C351" t="str">
        <f t="shared" si="18"/>
        <v>1212011507110002</v>
      </c>
      <c r="F351" s="24"/>
      <c r="G351" s="24" t="s">
        <v>23</v>
      </c>
      <c r="H351" t="str">
        <f t="shared" si="16"/>
        <v>PR</v>
      </c>
      <c r="I351" t="str">
        <f t="shared" si="17"/>
        <v/>
      </c>
    </row>
    <row r="352" spans="1:9">
      <c r="A352" s="10">
        <v>1</v>
      </c>
      <c r="B352" s="25"/>
      <c r="C352" t="str">
        <f t="shared" si="18"/>
        <v>1212011507110002</v>
      </c>
      <c r="F352" s="11" t="s">
        <v>16</v>
      </c>
      <c r="G352" s="30"/>
      <c r="H352" t="str">
        <f t="shared" si="16"/>
        <v>LK</v>
      </c>
      <c r="I352" t="str">
        <f t="shared" si="17"/>
        <v>LK</v>
      </c>
    </row>
    <row r="353" spans="1:9">
      <c r="A353" s="10">
        <v>1</v>
      </c>
      <c r="B353" s="25"/>
      <c r="C353" t="str">
        <f t="shared" si="18"/>
        <v>1212011507110002</v>
      </c>
      <c r="F353" s="11" t="s">
        <v>16</v>
      </c>
      <c r="G353" s="30"/>
      <c r="H353" t="str">
        <f t="shared" si="16"/>
        <v>LK</v>
      </c>
      <c r="I353" t="str">
        <f t="shared" si="17"/>
        <v>LK</v>
      </c>
    </row>
    <row r="354" spans="1:9">
      <c r="A354" s="10">
        <v>1</v>
      </c>
      <c r="B354" s="18"/>
      <c r="C354" t="str">
        <f t="shared" si="18"/>
        <v>1212011507110002</v>
      </c>
      <c r="F354" s="11" t="s">
        <v>16</v>
      </c>
      <c r="G354" s="30"/>
      <c r="H354" t="str">
        <f t="shared" si="16"/>
        <v>LK</v>
      </c>
      <c r="I354" t="str">
        <f t="shared" si="17"/>
        <v>LK</v>
      </c>
    </row>
    <row r="355" spans="1:9">
      <c r="A355" s="10">
        <v>1</v>
      </c>
      <c r="B355" s="18" t="s">
        <v>968</v>
      </c>
      <c r="C355" t="str">
        <f t="shared" si="18"/>
        <v>1212012905200026</v>
      </c>
      <c r="F355" s="11" t="s">
        <v>16</v>
      </c>
      <c r="G355" s="30"/>
      <c r="H355" t="str">
        <f t="shared" si="16"/>
        <v>LK</v>
      </c>
      <c r="I355" t="str">
        <f t="shared" si="17"/>
        <v>LK</v>
      </c>
    </row>
    <row r="356" spans="1:9">
      <c r="A356" s="10">
        <v>1</v>
      </c>
      <c r="B356" s="18" t="s">
        <v>971</v>
      </c>
      <c r="C356" t="str">
        <f t="shared" si="18"/>
        <v>1212011510120012</v>
      </c>
      <c r="F356" s="11" t="s">
        <v>16</v>
      </c>
      <c r="G356" s="30"/>
      <c r="H356" t="str">
        <f t="shared" si="16"/>
        <v>LK</v>
      </c>
      <c r="I356" t="str">
        <f t="shared" si="17"/>
        <v>LK</v>
      </c>
    </row>
    <row r="357" spans="1:9">
      <c r="A357" s="10">
        <v>1</v>
      </c>
      <c r="B357" s="18"/>
      <c r="C357" t="str">
        <f t="shared" si="18"/>
        <v>1212011510120012</v>
      </c>
      <c r="F357" s="11" t="s">
        <v>16</v>
      </c>
      <c r="G357" s="15"/>
      <c r="H357" t="str">
        <f t="shared" si="16"/>
        <v>LK</v>
      </c>
      <c r="I357" t="str">
        <f t="shared" si="17"/>
        <v>LK</v>
      </c>
    </row>
    <row r="358" spans="1:9">
      <c r="A358" s="10">
        <v>1</v>
      </c>
      <c r="B358" s="18"/>
      <c r="C358" t="str">
        <f t="shared" si="18"/>
        <v>1212011510120012</v>
      </c>
      <c r="F358" s="24"/>
      <c r="G358" s="11" t="s">
        <v>23</v>
      </c>
      <c r="H358" t="str">
        <f t="shared" si="16"/>
        <v>PR</v>
      </c>
      <c r="I358" t="str">
        <f t="shared" si="17"/>
        <v/>
      </c>
    </row>
    <row r="359" spans="1:9">
      <c r="A359" s="10">
        <v>1</v>
      </c>
      <c r="B359" s="18"/>
      <c r="C359" t="str">
        <f t="shared" si="18"/>
        <v>1212011510120012</v>
      </c>
      <c r="F359" s="24"/>
      <c r="G359" s="11" t="s">
        <v>23</v>
      </c>
      <c r="H359" t="str">
        <f t="shared" si="16"/>
        <v>PR</v>
      </c>
      <c r="I359" t="str">
        <f t="shared" si="17"/>
        <v/>
      </c>
    </row>
    <row r="360" spans="1:9">
      <c r="A360" s="10">
        <v>1</v>
      </c>
      <c r="B360" s="18" t="s">
        <v>982</v>
      </c>
      <c r="C360" t="str">
        <f t="shared" si="18"/>
        <v>1212011112070051</v>
      </c>
      <c r="F360" s="11" t="s">
        <v>16</v>
      </c>
      <c r="G360" s="15"/>
      <c r="H360" t="str">
        <f t="shared" si="16"/>
        <v>LK</v>
      </c>
      <c r="I360" t="str">
        <f t="shared" si="17"/>
        <v>LK</v>
      </c>
    </row>
    <row r="361" spans="1:9">
      <c r="A361" s="10">
        <v>1</v>
      </c>
      <c r="B361" s="18"/>
      <c r="C361" t="str">
        <f t="shared" si="18"/>
        <v>1212011112070051</v>
      </c>
      <c r="F361" s="11" t="s">
        <v>16</v>
      </c>
      <c r="G361" s="15"/>
      <c r="H361" t="str">
        <f t="shared" si="16"/>
        <v>LK</v>
      </c>
      <c r="I361" t="str">
        <f t="shared" si="17"/>
        <v>LK</v>
      </c>
    </row>
    <row r="362" spans="1:9">
      <c r="A362" s="10">
        <v>1</v>
      </c>
      <c r="B362" s="18"/>
      <c r="C362" t="str">
        <f t="shared" si="18"/>
        <v>1212011112070051</v>
      </c>
      <c r="F362" s="24"/>
      <c r="G362" s="24" t="s">
        <v>23</v>
      </c>
      <c r="H362" t="str">
        <f t="shared" si="16"/>
        <v>PR</v>
      </c>
      <c r="I362" t="str">
        <f t="shared" si="17"/>
        <v/>
      </c>
    </row>
    <row r="363" spans="1:9">
      <c r="A363" s="10">
        <v>1</v>
      </c>
      <c r="B363" s="18"/>
      <c r="C363" t="str">
        <f t="shared" si="18"/>
        <v>1212011112070051</v>
      </c>
      <c r="F363" s="24"/>
      <c r="G363" s="24" t="s">
        <v>23</v>
      </c>
      <c r="H363" t="str">
        <f t="shared" si="16"/>
        <v>PR</v>
      </c>
      <c r="I363" t="str">
        <f t="shared" si="17"/>
        <v/>
      </c>
    </row>
    <row r="364" spans="1:9">
      <c r="A364" s="10">
        <v>1</v>
      </c>
      <c r="B364" s="18"/>
      <c r="C364" t="str">
        <f t="shared" si="18"/>
        <v>1212011112070051</v>
      </c>
      <c r="F364" s="24"/>
      <c r="G364" s="24" t="s">
        <v>23</v>
      </c>
      <c r="H364" t="str">
        <f t="shared" si="16"/>
        <v>PR</v>
      </c>
      <c r="I364" t="str">
        <f t="shared" si="17"/>
        <v/>
      </c>
    </row>
    <row r="365" spans="1:9">
      <c r="A365" s="10">
        <v>1</v>
      </c>
      <c r="B365" s="18"/>
      <c r="C365" t="str">
        <f t="shared" si="18"/>
        <v>1212011112070051</v>
      </c>
      <c r="F365" s="24"/>
      <c r="G365" s="24" t="s">
        <v>23</v>
      </c>
      <c r="H365" t="str">
        <f t="shared" si="16"/>
        <v>PR</v>
      </c>
      <c r="I365" t="str">
        <f t="shared" si="17"/>
        <v/>
      </c>
    </row>
    <row r="366" spans="1:9">
      <c r="A366" s="10">
        <v>1</v>
      </c>
      <c r="B366" s="18" t="s">
        <v>997</v>
      </c>
      <c r="C366" t="str">
        <f t="shared" si="18"/>
        <v>1212012503190003</v>
      </c>
      <c r="F366" s="24" t="s">
        <v>16</v>
      </c>
      <c r="G366" s="10"/>
      <c r="H366" t="str">
        <f t="shared" si="16"/>
        <v>LK</v>
      </c>
      <c r="I366" t="str">
        <f t="shared" si="17"/>
        <v>LK</v>
      </c>
    </row>
    <row r="367" spans="1:9">
      <c r="A367" s="10">
        <v>1</v>
      </c>
      <c r="B367" s="18" t="s">
        <v>1000</v>
      </c>
      <c r="C367" t="str">
        <f t="shared" si="18"/>
        <v>1212012103190003</v>
      </c>
      <c r="F367" s="24" t="s">
        <v>16</v>
      </c>
      <c r="G367" s="10"/>
      <c r="H367" t="str">
        <f t="shared" si="16"/>
        <v>LK</v>
      </c>
      <c r="I367" t="str">
        <f t="shared" si="17"/>
        <v>LK</v>
      </c>
    </row>
    <row r="368" spans="1:9">
      <c r="A368" s="10">
        <v>1</v>
      </c>
      <c r="B368" s="18"/>
      <c r="C368" t="str">
        <f t="shared" si="18"/>
        <v>1212012103190003</v>
      </c>
      <c r="F368" s="24" t="s">
        <v>16</v>
      </c>
      <c r="G368" s="10"/>
      <c r="H368" t="str">
        <f t="shared" si="16"/>
        <v>LK</v>
      </c>
      <c r="I368" t="str">
        <f t="shared" si="17"/>
        <v>LK</v>
      </c>
    </row>
    <row r="369" spans="1:9">
      <c r="A369" s="10">
        <v>1</v>
      </c>
      <c r="B369" s="18"/>
      <c r="C369" t="str">
        <f t="shared" si="18"/>
        <v>1212012103190003</v>
      </c>
      <c r="F369" s="24"/>
      <c r="G369" s="24" t="s">
        <v>23</v>
      </c>
      <c r="H369" t="str">
        <f t="shared" si="16"/>
        <v>PR</v>
      </c>
      <c r="I369" t="str">
        <f t="shared" si="17"/>
        <v/>
      </c>
    </row>
    <row r="370" spans="1:9">
      <c r="A370" s="10">
        <v>1</v>
      </c>
      <c r="B370" s="18"/>
      <c r="C370" t="str">
        <f t="shared" si="18"/>
        <v>1212012103190003</v>
      </c>
      <c r="F370" s="24"/>
      <c r="G370" s="24" t="s">
        <v>23</v>
      </c>
      <c r="H370" t="str">
        <f t="shared" si="16"/>
        <v>PR</v>
      </c>
      <c r="I370" t="str">
        <f t="shared" si="17"/>
        <v/>
      </c>
    </row>
    <row r="371" spans="1:9">
      <c r="A371" s="10">
        <v>1</v>
      </c>
      <c r="B371" s="18"/>
      <c r="C371" t="str">
        <f t="shared" si="18"/>
        <v>1212012103190003</v>
      </c>
      <c r="F371" s="24"/>
      <c r="G371" s="24" t="s">
        <v>23</v>
      </c>
      <c r="H371" t="str">
        <f t="shared" si="16"/>
        <v>PR</v>
      </c>
      <c r="I371" t="str">
        <f t="shared" si="17"/>
        <v/>
      </c>
    </row>
    <row r="372" spans="1:9">
      <c r="A372" s="10">
        <v>1</v>
      </c>
      <c r="B372" s="57" t="s">
        <v>1013</v>
      </c>
      <c r="C372" t="str">
        <f t="shared" si="18"/>
        <v>1212010402210003</v>
      </c>
      <c r="F372" s="24"/>
      <c r="G372" s="24" t="s">
        <v>23</v>
      </c>
      <c r="H372" t="str">
        <f t="shared" si="16"/>
        <v>PR</v>
      </c>
      <c r="I372" t="str">
        <f t="shared" si="17"/>
        <v/>
      </c>
    </row>
    <row r="373" spans="1:9">
      <c r="A373" s="10">
        <v>1</v>
      </c>
      <c r="B373" s="18"/>
      <c r="C373" t="str">
        <f t="shared" si="18"/>
        <v>1212010402210003</v>
      </c>
      <c r="F373" s="11" t="s">
        <v>16</v>
      </c>
      <c r="G373" s="30"/>
      <c r="H373" t="str">
        <f t="shared" si="16"/>
        <v>LK</v>
      </c>
      <c r="I373" t="str">
        <f t="shared" si="17"/>
        <v>LK</v>
      </c>
    </row>
    <row r="374" spans="1:9">
      <c r="A374" s="10">
        <v>1</v>
      </c>
      <c r="B374" s="18" t="s">
        <v>1018</v>
      </c>
      <c r="C374" t="str">
        <f t="shared" si="18"/>
        <v>1212011201210002</v>
      </c>
      <c r="F374" s="24"/>
      <c r="G374" s="24" t="s">
        <v>23</v>
      </c>
      <c r="H374" t="str">
        <f t="shared" si="16"/>
        <v>PR</v>
      </c>
      <c r="I374" t="str">
        <f t="shared" si="17"/>
        <v/>
      </c>
    </row>
    <row r="375" spans="1:9">
      <c r="A375" s="10">
        <v>1</v>
      </c>
      <c r="B375" s="18" t="s">
        <v>1021</v>
      </c>
      <c r="C375" t="str">
        <f t="shared" si="18"/>
        <v>1212011308200001</v>
      </c>
      <c r="F375" s="24" t="s">
        <v>16</v>
      </c>
      <c r="G375" s="76"/>
      <c r="H375" t="str">
        <f t="shared" si="16"/>
        <v>LK</v>
      </c>
      <c r="I375" t="str">
        <f t="shared" si="17"/>
        <v>LK</v>
      </c>
    </row>
    <row r="376" spans="1:9">
      <c r="A376" s="10">
        <v>1</v>
      </c>
      <c r="B376" s="18" t="s">
        <v>1026</v>
      </c>
      <c r="C376" t="str">
        <f t="shared" si="18"/>
        <v>1212011404210009</v>
      </c>
      <c r="F376" s="24"/>
      <c r="G376" s="24" t="s">
        <v>23</v>
      </c>
      <c r="H376" t="str">
        <f t="shared" si="16"/>
        <v>PR</v>
      </c>
      <c r="I376" t="str">
        <f t="shared" si="17"/>
        <v/>
      </c>
    </row>
    <row r="377" spans="1:9">
      <c r="A377" s="10">
        <v>1</v>
      </c>
      <c r="B377" s="18" t="s">
        <v>1029</v>
      </c>
      <c r="C377" t="str">
        <f t="shared" si="18"/>
        <v>1212011202080515</v>
      </c>
      <c r="F377" s="24"/>
      <c r="G377" s="71" t="s">
        <v>23</v>
      </c>
      <c r="H377" t="str">
        <f t="shared" si="16"/>
        <v>PR</v>
      </c>
      <c r="I377" t="str">
        <f t="shared" si="17"/>
        <v/>
      </c>
    </row>
    <row r="378" spans="1:9">
      <c r="A378" s="10">
        <v>1</v>
      </c>
      <c r="B378" s="18"/>
      <c r="C378" t="str">
        <f t="shared" si="18"/>
        <v>1212011202080515</v>
      </c>
      <c r="F378" s="24" t="s">
        <v>16</v>
      </c>
      <c r="G378" s="10"/>
      <c r="H378" t="str">
        <f t="shared" si="16"/>
        <v>LK</v>
      </c>
      <c r="I378" t="str">
        <f t="shared" si="17"/>
        <v>LK</v>
      </c>
    </row>
    <row r="379" spans="1:9">
      <c r="A379" s="10">
        <v>1</v>
      </c>
      <c r="B379" s="18"/>
      <c r="C379" t="str">
        <f t="shared" si="18"/>
        <v>1212011202080515</v>
      </c>
      <c r="F379" s="24"/>
      <c r="G379" s="24" t="s">
        <v>23</v>
      </c>
      <c r="H379" t="str">
        <f t="shared" si="16"/>
        <v>PR</v>
      </c>
      <c r="I379" t="str">
        <f t="shared" si="17"/>
        <v/>
      </c>
    </row>
    <row r="380" spans="1:9">
      <c r="A380" s="10">
        <v>1</v>
      </c>
      <c r="B380" s="18" t="s">
        <v>1036</v>
      </c>
      <c r="C380" t="str">
        <f t="shared" si="18"/>
        <v>1212012505210004</v>
      </c>
      <c r="F380" s="24"/>
      <c r="G380" s="24" t="s">
        <v>23</v>
      </c>
      <c r="H380" t="str">
        <f t="shared" si="16"/>
        <v>PR</v>
      </c>
      <c r="I380" t="str">
        <f t="shared" si="17"/>
        <v/>
      </c>
    </row>
    <row r="381" spans="1:9">
      <c r="A381" s="10">
        <v>1</v>
      </c>
      <c r="B381" s="18"/>
      <c r="C381" t="str">
        <f t="shared" si="18"/>
        <v>1212012505210004</v>
      </c>
      <c r="F381" s="24" t="s">
        <v>16</v>
      </c>
      <c r="G381" s="10"/>
      <c r="H381" t="str">
        <f t="shared" si="16"/>
        <v>LK</v>
      </c>
      <c r="I381" t="str">
        <f t="shared" si="17"/>
        <v>LK</v>
      </c>
    </row>
    <row r="382" spans="1:9">
      <c r="A382" s="10">
        <v>1</v>
      </c>
      <c r="B382" s="18" t="s">
        <v>1042</v>
      </c>
      <c r="C382" t="str">
        <f t="shared" si="18"/>
        <v>1212011602210009</v>
      </c>
      <c r="F382" s="24"/>
      <c r="G382" s="11" t="s">
        <v>23</v>
      </c>
      <c r="H382" t="str">
        <f t="shared" si="16"/>
        <v>PR</v>
      </c>
      <c r="I382" t="str">
        <f t="shared" si="17"/>
        <v/>
      </c>
    </row>
    <row r="383" spans="1:9">
      <c r="A383" s="10">
        <v>1</v>
      </c>
      <c r="B383" s="18" t="s">
        <v>1045</v>
      </c>
      <c r="C383" t="str">
        <f t="shared" si="18"/>
        <v>1212010309200010</v>
      </c>
      <c r="F383" s="11" t="s">
        <v>16</v>
      </c>
      <c r="G383" s="30"/>
      <c r="H383" t="str">
        <f t="shared" si="16"/>
        <v>LK</v>
      </c>
      <c r="I383" t="str">
        <f t="shared" si="17"/>
        <v>LK</v>
      </c>
    </row>
    <row r="384" spans="1:9">
      <c r="A384" s="10">
        <v>1</v>
      </c>
      <c r="B384" s="18"/>
      <c r="C384" t="str">
        <f t="shared" si="18"/>
        <v>1212010309200010</v>
      </c>
      <c r="F384" s="24"/>
      <c r="G384" s="11" t="s">
        <v>23</v>
      </c>
      <c r="H384" t="str">
        <f t="shared" si="16"/>
        <v>PR</v>
      </c>
      <c r="I384" t="str">
        <f t="shared" si="17"/>
        <v/>
      </c>
    </row>
    <row r="385" spans="1:9">
      <c r="A385" s="10">
        <v>1</v>
      </c>
      <c r="B385" s="18"/>
      <c r="C385" t="str">
        <f t="shared" si="18"/>
        <v>1212010309200010</v>
      </c>
      <c r="F385" s="24"/>
      <c r="G385" s="11" t="s">
        <v>23</v>
      </c>
      <c r="H385" t="str">
        <f t="shared" si="16"/>
        <v>PR</v>
      </c>
      <c r="I385" t="str">
        <f t="shared" si="17"/>
        <v/>
      </c>
    </row>
    <row r="386" spans="1:9">
      <c r="A386" s="10">
        <v>1</v>
      </c>
      <c r="B386" s="18" t="s">
        <v>1053</v>
      </c>
      <c r="C386" t="str">
        <f t="shared" si="18"/>
        <v>1212011805210003</v>
      </c>
      <c r="F386" s="24"/>
      <c r="G386" s="11" t="s">
        <v>23</v>
      </c>
      <c r="H386" t="str">
        <f t="shared" si="16"/>
        <v>PR</v>
      </c>
      <c r="I386" t="str">
        <f t="shared" si="17"/>
        <v/>
      </c>
    </row>
    <row r="387" spans="1:9">
      <c r="A387" s="10">
        <v>1</v>
      </c>
      <c r="B387" s="25" t="s">
        <v>1056</v>
      </c>
      <c r="C387" t="str">
        <f t="shared" si="18"/>
        <v>1212011702220001</v>
      </c>
      <c r="F387" s="71" t="s">
        <v>16</v>
      </c>
      <c r="G387" s="18"/>
      <c r="H387" t="str">
        <f t="shared" ref="H387:H450" si="19">IF(F387=0,G387,F387)</f>
        <v>LK</v>
      </c>
      <c r="I387" t="str">
        <f t="shared" ref="I387:I450" si="20">IF(H387="LK","LK","")</f>
        <v>LK</v>
      </c>
    </row>
    <row r="388" spans="1:9">
      <c r="A388" s="10">
        <v>1</v>
      </c>
      <c r="B388" s="18"/>
      <c r="C388" t="str">
        <f t="shared" si="18"/>
        <v>1212011702220001</v>
      </c>
      <c r="F388" s="11" t="s">
        <v>16</v>
      </c>
      <c r="G388" s="30"/>
      <c r="H388" t="str">
        <f t="shared" si="19"/>
        <v>LK</v>
      </c>
      <c r="I388" t="str">
        <f t="shared" si="20"/>
        <v>LK</v>
      </c>
    </row>
    <row r="389" spans="1:9">
      <c r="A389" s="10">
        <v>1</v>
      </c>
      <c r="B389" s="18" t="s">
        <v>1061</v>
      </c>
      <c r="C389" t="str">
        <f t="shared" si="18"/>
        <v>1212011002220005</v>
      </c>
      <c r="F389" s="71"/>
      <c r="G389" s="71" t="s">
        <v>23</v>
      </c>
      <c r="H389" t="str">
        <f t="shared" si="19"/>
        <v>PR</v>
      </c>
      <c r="I389" t="str">
        <f t="shared" si="20"/>
        <v/>
      </c>
    </row>
    <row r="390" spans="1:9">
      <c r="A390" s="10">
        <v>1</v>
      </c>
      <c r="B390" s="18"/>
      <c r="C390" t="str">
        <f t="shared" ref="C390:C453" si="21">IF(B390=0,C389,B390)</f>
        <v>1212011002220005</v>
      </c>
      <c r="F390" s="71" t="s">
        <v>16</v>
      </c>
      <c r="G390" s="18"/>
      <c r="H390" t="str">
        <f t="shared" si="19"/>
        <v>LK</v>
      </c>
      <c r="I390" t="str">
        <f t="shared" si="20"/>
        <v>LK</v>
      </c>
    </row>
    <row r="391" spans="1:9">
      <c r="A391" s="10">
        <v>1</v>
      </c>
      <c r="B391" s="18"/>
      <c r="C391" t="str">
        <f t="shared" si="21"/>
        <v>1212011002220005</v>
      </c>
      <c r="F391" s="71"/>
      <c r="G391" s="71" t="s">
        <v>23</v>
      </c>
      <c r="H391" t="str">
        <f t="shared" si="19"/>
        <v>PR</v>
      </c>
      <c r="I391" t="str">
        <f t="shared" si="20"/>
        <v/>
      </c>
    </row>
    <row r="392" spans="1:9">
      <c r="A392" s="10">
        <v>1</v>
      </c>
      <c r="B392" s="18" t="s">
        <v>1069</v>
      </c>
      <c r="C392" t="str">
        <f t="shared" si="21"/>
        <v>1212012511210001</v>
      </c>
      <c r="F392" s="71" t="s">
        <v>16</v>
      </c>
      <c r="G392" s="18"/>
      <c r="H392" t="str">
        <f t="shared" si="19"/>
        <v>LK</v>
      </c>
      <c r="I392" t="str">
        <f t="shared" si="20"/>
        <v>LK</v>
      </c>
    </row>
    <row r="393" spans="1:9">
      <c r="A393" s="10">
        <v>1</v>
      </c>
      <c r="B393" s="18"/>
      <c r="C393" t="str">
        <f t="shared" si="21"/>
        <v>1212012511210001</v>
      </c>
      <c r="F393" s="71" t="s">
        <v>16</v>
      </c>
      <c r="G393" s="18"/>
      <c r="H393" t="str">
        <f t="shared" si="19"/>
        <v>LK</v>
      </c>
      <c r="I393" t="str">
        <f t="shared" si="20"/>
        <v>LK</v>
      </c>
    </row>
    <row r="394" spans="1:9">
      <c r="A394" s="10">
        <v>1</v>
      </c>
      <c r="B394" s="18"/>
      <c r="C394" t="str">
        <f t="shared" si="21"/>
        <v>1212012511210001</v>
      </c>
      <c r="F394" s="71"/>
      <c r="G394" s="71" t="s">
        <v>23</v>
      </c>
      <c r="H394" t="str">
        <f t="shared" si="19"/>
        <v>PR</v>
      </c>
      <c r="I394" t="str">
        <f t="shared" si="20"/>
        <v/>
      </c>
    </row>
    <row r="395" spans="1:9">
      <c r="A395" s="10">
        <v>1</v>
      </c>
      <c r="B395" s="18"/>
      <c r="C395" t="str">
        <f t="shared" si="21"/>
        <v>1212012511210001</v>
      </c>
      <c r="F395" s="71" t="s">
        <v>16</v>
      </c>
      <c r="G395" s="18"/>
      <c r="H395" t="str">
        <f t="shared" si="19"/>
        <v>LK</v>
      </c>
      <c r="I395" t="str">
        <f t="shared" si="20"/>
        <v>LK</v>
      </c>
    </row>
    <row r="396" spans="1:9">
      <c r="A396" s="10">
        <v>1</v>
      </c>
      <c r="B396" s="18"/>
      <c r="C396" t="str">
        <f t="shared" si="21"/>
        <v>1212012511210001</v>
      </c>
      <c r="F396" s="71"/>
      <c r="G396" s="71" t="s">
        <v>23</v>
      </c>
      <c r="H396" t="str">
        <f t="shared" si="19"/>
        <v>PR</v>
      </c>
      <c r="I396" t="str">
        <f t="shared" si="20"/>
        <v/>
      </c>
    </row>
    <row r="397" spans="1:9">
      <c r="A397" s="10">
        <v>1</v>
      </c>
      <c r="B397" s="79" t="s">
        <v>1082</v>
      </c>
      <c r="C397" t="str">
        <f t="shared" si="21"/>
        <v>1212010410160003</v>
      </c>
      <c r="F397" s="71"/>
      <c r="G397" s="71" t="s">
        <v>23</v>
      </c>
      <c r="H397" t="str">
        <f t="shared" si="19"/>
        <v>PR</v>
      </c>
      <c r="I397" t="str">
        <f t="shared" si="20"/>
        <v/>
      </c>
    </row>
    <row r="398" spans="1:9">
      <c r="A398" s="10">
        <v>1</v>
      </c>
      <c r="B398" s="18"/>
      <c r="C398" t="str">
        <f t="shared" si="21"/>
        <v>1212010410160003</v>
      </c>
      <c r="F398" s="71"/>
      <c r="G398" s="80" t="s">
        <v>23</v>
      </c>
      <c r="H398" t="str">
        <f t="shared" si="19"/>
        <v>PR</v>
      </c>
      <c r="I398" t="str">
        <f t="shared" si="20"/>
        <v/>
      </c>
    </row>
    <row r="399" spans="1:9">
      <c r="A399" s="10">
        <v>1</v>
      </c>
      <c r="B399" s="79" t="s">
        <v>1087</v>
      </c>
      <c r="C399" t="str">
        <f t="shared" si="21"/>
        <v>3172042008100052</v>
      </c>
      <c r="F399" s="71"/>
      <c r="G399" s="80" t="s">
        <v>23</v>
      </c>
      <c r="H399" t="str">
        <f t="shared" si="19"/>
        <v>PR</v>
      </c>
      <c r="I399" t="str">
        <f t="shared" si="20"/>
        <v/>
      </c>
    </row>
    <row r="400" spans="1:9">
      <c r="A400" s="10">
        <v>1</v>
      </c>
      <c r="B400" s="18"/>
      <c r="C400" t="str">
        <f t="shared" si="21"/>
        <v>3172042008100052</v>
      </c>
      <c r="F400" s="80" t="s">
        <v>16</v>
      </c>
      <c r="G400" s="18"/>
      <c r="H400" t="str">
        <f t="shared" si="19"/>
        <v>LK</v>
      </c>
      <c r="I400" t="str">
        <f t="shared" si="20"/>
        <v>LK</v>
      </c>
    </row>
    <row r="401" spans="1:9">
      <c r="A401" s="10">
        <v>1</v>
      </c>
      <c r="B401" s="79" t="s">
        <v>1093</v>
      </c>
      <c r="C401" t="str">
        <f t="shared" si="21"/>
        <v>1212010604210002</v>
      </c>
      <c r="F401" s="71"/>
      <c r="G401" s="80" t="s">
        <v>23</v>
      </c>
      <c r="H401" t="str">
        <f t="shared" si="19"/>
        <v>PR</v>
      </c>
      <c r="I401" t="str">
        <f t="shared" si="20"/>
        <v/>
      </c>
    </row>
    <row r="402" spans="1:9">
      <c r="A402" s="10">
        <v>1</v>
      </c>
      <c r="B402" s="79" t="s">
        <v>1096</v>
      </c>
      <c r="C402" t="str">
        <f t="shared" si="21"/>
        <v>1212012507220001</v>
      </c>
      <c r="F402" s="11" t="s">
        <v>16</v>
      </c>
      <c r="G402" s="30"/>
      <c r="H402" t="str">
        <f t="shared" si="19"/>
        <v>LK</v>
      </c>
      <c r="I402" t="str">
        <f t="shared" si="20"/>
        <v>LK</v>
      </c>
    </row>
    <row r="403" spans="1:9">
      <c r="A403" s="10">
        <v>1</v>
      </c>
      <c r="B403" s="79"/>
      <c r="C403" t="str">
        <f t="shared" si="21"/>
        <v>1212012507220001</v>
      </c>
      <c r="F403" s="11" t="s">
        <v>16</v>
      </c>
      <c r="G403" s="30"/>
      <c r="H403" t="str">
        <f t="shared" si="19"/>
        <v>LK</v>
      </c>
      <c r="I403" t="str">
        <f t="shared" si="20"/>
        <v>LK</v>
      </c>
    </row>
    <row r="404" spans="1:9">
      <c r="A404" s="10">
        <v>1</v>
      </c>
      <c r="B404" s="79"/>
      <c r="C404" t="str">
        <f t="shared" si="21"/>
        <v>1212012507220001</v>
      </c>
      <c r="F404" s="11"/>
      <c r="G404" s="11" t="s">
        <v>23</v>
      </c>
      <c r="H404" t="str">
        <f t="shared" si="19"/>
        <v>PR</v>
      </c>
      <c r="I404" t="str">
        <f t="shared" si="20"/>
        <v/>
      </c>
    </row>
    <row r="405" spans="1:9">
      <c r="A405" s="10">
        <v>1</v>
      </c>
      <c r="B405" s="79"/>
      <c r="C405" t="str">
        <f t="shared" si="21"/>
        <v>1212012507220001</v>
      </c>
      <c r="F405" s="11"/>
      <c r="G405" s="17" t="s">
        <v>23</v>
      </c>
      <c r="H405" t="str">
        <f t="shared" si="19"/>
        <v>PR</v>
      </c>
      <c r="I405" t="str">
        <f t="shared" si="20"/>
        <v/>
      </c>
    </row>
    <row r="406" spans="1:9">
      <c r="A406" s="82">
        <v>2</v>
      </c>
      <c r="B406" s="84" t="s">
        <v>1107</v>
      </c>
      <c r="C406" t="str">
        <f t="shared" si="21"/>
        <v>1212011105090015</v>
      </c>
      <c r="F406" s="17" t="s">
        <v>16</v>
      </c>
      <c r="G406" s="30"/>
      <c r="H406" t="str">
        <f t="shared" si="19"/>
        <v>LK</v>
      </c>
      <c r="I406" t="str">
        <f t="shared" si="20"/>
        <v>LK</v>
      </c>
    </row>
    <row r="407" spans="1:9">
      <c r="A407" s="82">
        <v>2</v>
      </c>
      <c r="B407" s="93"/>
      <c r="C407" t="str">
        <f t="shared" si="21"/>
        <v>1212011105090015</v>
      </c>
      <c r="F407" s="83" t="s">
        <v>16</v>
      </c>
      <c r="G407" s="87"/>
      <c r="H407" t="str">
        <f t="shared" si="19"/>
        <v>LK</v>
      </c>
      <c r="I407" t="str">
        <f t="shared" si="20"/>
        <v>LK</v>
      </c>
    </row>
    <row r="408" spans="1:9">
      <c r="A408" s="82">
        <v>2</v>
      </c>
      <c r="B408" s="93"/>
      <c r="C408" t="str">
        <f t="shared" si="21"/>
        <v>1212011105090015</v>
      </c>
      <c r="F408" s="83"/>
      <c r="G408" s="83" t="s">
        <v>23</v>
      </c>
      <c r="H408" t="str">
        <f t="shared" si="19"/>
        <v>PR</v>
      </c>
      <c r="I408" t="str">
        <f t="shared" si="20"/>
        <v/>
      </c>
    </row>
    <row r="409" spans="1:9">
      <c r="A409" s="82">
        <v>2</v>
      </c>
      <c r="B409" s="93"/>
      <c r="C409" t="str">
        <f t="shared" si="21"/>
        <v>1212011105090015</v>
      </c>
      <c r="F409" s="83"/>
      <c r="G409" s="83" t="s">
        <v>23</v>
      </c>
      <c r="H409" t="str">
        <f t="shared" si="19"/>
        <v>PR</v>
      </c>
      <c r="I409" t="str">
        <f t="shared" si="20"/>
        <v/>
      </c>
    </row>
    <row r="410" spans="1:9">
      <c r="A410" s="82">
        <v>2</v>
      </c>
      <c r="B410" s="93"/>
      <c r="C410" t="str">
        <f t="shared" si="21"/>
        <v>1212011105090015</v>
      </c>
      <c r="F410" s="97" t="s">
        <v>16</v>
      </c>
      <c r="G410" s="87"/>
      <c r="H410" t="str">
        <f t="shared" si="19"/>
        <v>LK</v>
      </c>
      <c r="I410" t="str">
        <f t="shared" si="20"/>
        <v>LK</v>
      </c>
    </row>
    <row r="411" spans="1:9">
      <c r="A411" s="82">
        <v>2</v>
      </c>
      <c r="B411" s="93"/>
      <c r="C411" t="str">
        <f t="shared" si="21"/>
        <v>1212011105090015</v>
      </c>
      <c r="F411" s="97" t="s">
        <v>16</v>
      </c>
      <c r="G411" s="87"/>
      <c r="H411" t="str">
        <f t="shared" si="19"/>
        <v>LK</v>
      </c>
      <c r="I411" t="str">
        <f t="shared" si="20"/>
        <v>LK</v>
      </c>
    </row>
    <row r="412" spans="1:9">
      <c r="A412" s="82">
        <v>2</v>
      </c>
      <c r="B412" s="93"/>
      <c r="C412" t="str">
        <f t="shared" si="21"/>
        <v>1212011105090015</v>
      </c>
      <c r="F412" s="97" t="s">
        <v>16</v>
      </c>
      <c r="G412" s="87"/>
      <c r="H412" t="str">
        <f t="shared" si="19"/>
        <v>LK</v>
      </c>
      <c r="I412" t="str">
        <f t="shared" si="20"/>
        <v>LK</v>
      </c>
    </row>
    <row r="413" spans="1:9">
      <c r="A413" s="82">
        <v>2</v>
      </c>
      <c r="B413" s="84" t="s">
        <v>1125</v>
      </c>
      <c r="C413" t="str">
        <f t="shared" si="21"/>
        <v>1212012003190008</v>
      </c>
      <c r="F413" s="103" t="s">
        <v>16</v>
      </c>
      <c r="G413" s="87"/>
      <c r="H413" t="str">
        <f t="shared" si="19"/>
        <v>LK</v>
      </c>
      <c r="I413" t="str">
        <f t="shared" si="20"/>
        <v>LK</v>
      </c>
    </row>
    <row r="414" spans="1:9">
      <c r="A414" s="82">
        <v>2</v>
      </c>
      <c r="B414" s="93"/>
      <c r="C414" t="str">
        <f t="shared" si="21"/>
        <v>1212012003190008</v>
      </c>
      <c r="F414" s="83" t="s">
        <v>16</v>
      </c>
      <c r="G414" s="87"/>
      <c r="H414" t="str">
        <f t="shared" si="19"/>
        <v>LK</v>
      </c>
      <c r="I414" t="str">
        <f t="shared" si="20"/>
        <v>LK</v>
      </c>
    </row>
    <row r="415" spans="1:9">
      <c r="A415" s="82">
        <v>2</v>
      </c>
      <c r="B415" s="93"/>
      <c r="C415" t="str">
        <f t="shared" si="21"/>
        <v>1212012003190008</v>
      </c>
      <c r="F415" s="83"/>
      <c r="G415" s="83" t="s">
        <v>23</v>
      </c>
      <c r="H415" t="str">
        <f t="shared" si="19"/>
        <v>PR</v>
      </c>
      <c r="I415" t="str">
        <f t="shared" si="20"/>
        <v/>
      </c>
    </row>
    <row r="416" spans="1:9">
      <c r="A416" s="82">
        <v>2</v>
      </c>
      <c r="B416" s="93"/>
      <c r="C416" t="str">
        <f t="shared" si="21"/>
        <v>1212012003190008</v>
      </c>
      <c r="F416" s="83"/>
      <c r="G416" s="83" t="s">
        <v>23</v>
      </c>
      <c r="H416" t="str">
        <f t="shared" si="19"/>
        <v>PR</v>
      </c>
      <c r="I416" t="str">
        <f t="shared" si="20"/>
        <v/>
      </c>
    </row>
    <row r="417" spans="1:9">
      <c r="A417" s="82">
        <v>2</v>
      </c>
      <c r="B417" s="93"/>
      <c r="C417" t="str">
        <f t="shared" si="21"/>
        <v>1212012003190008</v>
      </c>
      <c r="F417" s="83" t="s">
        <v>16</v>
      </c>
      <c r="G417" s="87"/>
      <c r="H417" t="str">
        <f t="shared" si="19"/>
        <v>LK</v>
      </c>
      <c r="I417" t="str">
        <f t="shared" si="20"/>
        <v>LK</v>
      </c>
    </row>
    <row r="418" spans="1:9">
      <c r="A418" s="82">
        <v>2</v>
      </c>
      <c r="B418" s="84" t="s">
        <v>1138</v>
      </c>
      <c r="C418" t="str">
        <f t="shared" si="21"/>
        <v>1212012603190003</v>
      </c>
      <c r="F418" s="83"/>
      <c r="G418" s="83" t="s">
        <v>23</v>
      </c>
      <c r="H418" t="str">
        <f t="shared" si="19"/>
        <v>PR</v>
      </c>
      <c r="I418" t="str">
        <f t="shared" si="20"/>
        <v/>
      </c>
    </row>
    <row r="419" spans="1:9">
      <c r="A419" s="82">
        <v>2</v>
      </c>
      <c r="B419" s="93"/>
      <c r="C419" t="str">
        <f t="shared" si="21"/>
        <v>1212012603190003</v>
      </c>
      <c r="F419" s="83" t="s">
        <v>16</v>
      </c>
      <c r="G419" s="87"/>
      <c r="H419" t="str">
        <f t="shared" si="19"/>
        <v>LK</v>
      </c>
      <c r="I419" t="str">
        <f t="shared" si="20"/>
        <v>LK</v>
      </c>
    </row>
    <row r="420" spans="1:9">
      <c r="A420" s="82">
        <v>2</v>
      </c>
      <c r="B420" s="93"/>
      <c r="C420" t="str">
        <f t="shared" si="21"/>
        <v>1212012603190003</v>
      </c>
      <c r="F420" s="83"/>
      <c r="G420" s="83" t="s">
        <v>23</v>
      </c>
      <c r="H420" t="str">
        <f t="shared" si="19"/>
        <v>PR</v>
      </c>
      <c r="I420" t="str">
        <f t="shared" si="20"/>
        <v/>
      </c>
    </row>
    <row r="421" spans="1:9">
      <c r="A421" s="82">
        <v>2</v>
      </c>
      <c r="B421" s="93"/>
      <c r="C421" t="str">
        <f t="shared" si="21"/>
        <v>1212012603190003</v>
      </c>
      <c r="F421" s="83" t="s">
        <v>16</v>
      </c>
      <c r="G421" s="87"/>
      <c r="H421" t="str">
        <f t="shared" si="19"/>
        <v>LK</v>
      </c>
      <c r="I421" t="str">
        <f t="shared" si="20"/>
        <v>LK</v>
      </c>
    </row>
    <row r="422" spans="1:9">
      <c r="A422" s="82">
        <v>2</v>
      </c>
      <c r="B422" s="84" t="s">
        <v>1148</v>
      </c>
      <c r="C422" t="str">
        <f t="shared" si="21"/>
        <v>1212011201100002</v>
      </c>
      <c r="F422" s="83"/>
      <c r="G422" s="83" t="s">
        <v>23</v>
      </c>
      <c r="H422" t="str">
        <f t="shared" si="19"/>
        <v>PR</v>
      </c>
      <c r="I422" t="str">
        <f t="shared" si="20"/>
        <v/>
      </c>
    </row>
    <row r="423" spans="1:9">
      <c r="A423" s="82">
        <v>2</v>
      </c>
      <c r="B423" s="93"/>
      <c r="C423" t="str">
        <f t="shared" si="21"/>
        <v>1212011201100002</v>
      </c>
      <c r="F423" s="83"/>
      <c r="G423" s="83" t="s">
        <v>23</v>
      </c>
      <c r="H423" t="str">
        <f t="shared" si="19"/>
        <v>PR</v>
      </c>
      <c r="I423" t="str">
        <f t="shared" si="20"/>
        <v/>
      </c>
    </row>
    <row r="424" spans="1:9">
      <c r="A424" s="82">
        <v>2</v>
      </c>
      <c r="B424" s="84" t="s">
        <v>1155</v>
      </c>
      <c r="C424" t="str">
        <f t="shared" si="21"/>
        <v>1212010708120002</v>
      </c>
      <c r="F424" s="83" t="s">
        <v>16</v>
      </c>
      <c r="G424" s="87"/>
      <c r="H424" t="str">
        <f t="shared" si="19"/>
        <v>LK</v>
      </c>
      <c r="I424" t="str">
        <f t="shared" si="20"/>
        <v>LK</v>
      </c>
    </row>
    <row r="425" spans="1:9">
      <c r="A425" s="82">
        <v>2</v>
      </c>
      <c r="B425" s="93"/>
      <c r="C425" t="str">
        <f t="shared" si="21"/>
        <v>1212010708120002</v>
      </c>
      <c r="F425" s="83" t="s">
        <v>16</v>
      </c>
      <c r="G425" s="87"/>
      <c r="H425" t="str">
        <f t="shared" si="19"/>
        <v>LK</v>
      </c>
      <c r="I425" t="str">
        <f t="shared" si="20"/>
        <v>LK</v>
      </c>
    </row>
    <row r="426" spans="1:9">
      <c r="A426" s="82">
        <v>2</v>
      </c>
      <c r="B426" s="93"/>
      <c r="C426" t="str">
        <f t="shared" si="21"/>
        <v>1212010708120002</v>
      </c>
      <c r="F426" s="83"/>
      <c r="G426" s="83" t="s">
        <v>23</v>
      </c>
      <c r="H426" t="str">
        <f t="shared" si="19"/>
        <v>PR</v>
      </c>
      <c r="I426" t="str">
        <f t="shared" si="20"/>
        <v/>
      </c>
    </row>
    <row r="427" spans="1:9">
      <c r="A427" s="82">
        <v>2</v>
      </c>
      <c r="B427" s="84" t="s">
        <v>1162</v>
      </c>
      <c r="C427" t="str">
        <f t="shared" si="21"/>
        <v>1212010304180003</v>
      </c>
      <c r="F427" s="83" t="s">
        <v>16</v>
      </c>
      <c r="G427" s="87"/>
      <c r="H427" t="str">
        <f t="shared" si="19"/>
        <v>LK</v>
      </c>
      <c r="I427" t="str">
        <f t="shared" si="20"/>
        <v>LK</v>
      </c>
    </row>
    <row r="428" spans="1:9">
      <c r="A428" s="82">
        <v>2</v>
      </c>
      <c r="B428" s="93"/>
      <c r="C428" t="str">
        <f t="shared" si="21"/>
        <v>1212010304180003</v>
      </c>
      <c r="F428" s="83" t="s">
        <v>16</v>
      </c>
      <c r="G428" s="87"/>
      <c r="H428" t="str">
        <f t="shared" si="19"/>
        <v>LK</v>
      </c>
      <c r="I428" t="str">
        <f t="shared" si="20"/>
        <v>LK</v>
      </c>
    </row>
    <row r="429" spans="1:9">
      <c r="A429" s="82">
        <v>2</v>
      </c>
      <c r="B429" s="84" t="s">
        <v>1168</v>
      </c>
      <c r="C429" t="str">
        <f t="shared" si="21"/>
        <v>1212010503090012</v>
      </c>
      <c r="F429" s="83"/>
      <c r="G429" s="83" t="s">
        <v>23</v>
      </c>
      <c r="H429" t="str">
        <f t="shared" si="19"/>
        <v>PR</v>
      </c>
      <c r="I429" t="str">
        <f t="shared" si="20"/>
        <v/>
      </c>
    </row>
    <row r="430" spans="1:9">
      <c r="A430" s="82">
        <v>2</v>
      </c>
      <c r="B430" s="93"/>
      <c r="C430" t="str">
        <f t="shared" si="21"/>
        <v>1212010503090012</v>
      </c>
      <c r="F430" s="83" t="s">
        <v>16</v>
      </c>
      <c r="G430" s="87"/>
      <c r="H430" t="str">
        <f t="shared" si="19"/>
        <v>LK</v>
      </c>
      <c r="I430" t="str">
        <f t="shared" si="20"/>
        <v>LK</v>
      </c>
    </row>
    <row r="431" spans="1:9">
      <c r="A431" s="82">
        <v>2</v>
      </c>
      <c r="B431" s="93"/>
      <c r="C431" t="str">
        <f t="shared" si="21"/>
        <v>1212010503090012</v>
      </c>
      <c r="F431" s="83"/>
      <c r="G431" s="83" t="s">
        <v>23</v>
      </c>
      <c r="H431" t="str">
        <f t="shared" si="19"/>
        <v>PR</v>
      </c>
      <c r="I431" t="str">
        <f t="shared" si="20"/>
        <v/>
      </c>
    </row>
    <row r="432" spans="1:9">
      <c r="A432" s="82">
        <v>2</v>
      </c>
      <c r="B432" s="93"/>
      <c r="C432" t="str">
        <f t="shared" si="21"/>
        <v>1212010503090012</v>
      </c>
      <c r="F432" s="83" t="s">
        <v>16</v>
      </c>
      <c r="G432" s="87"/>
      <c r="H432" t="str">
        <f t="shared" si="19"/>
        <v>LK</v>
      </c>
      <c r="I432" t="str">
        <f t="shared" si="20"/>
        <v>LK</v>
      </c>
    </row>
    <row r="433" spans="1:9">
      <c r="A433" s="82">
        <v>2</v>
      </c>
      <c r="B433" s="84" t="s">
        <v>1178</v>
      </c>
      <c r="C433" t="str">
        <f t="shared" si="21"/>
        <v>1212011510120023</v>
      </c>
      <c r="F433" s="83"/>
      <c r="G433" s="83" t="s">
        <v>23</v>
      </c>
      <c r="H433" t="str">
        <f t="shared" si="19"/>
        <v>PR</v>
      </c>
      <c r="I433" t="str">
        <f t="shared" si="20"/>
        <v/>
      </c>
    </row>
    <row r="434" spans="1:9">
      <c r="A434" s="82">
        <v>2</v>
      </c>
      <c r="B434" s="93"/>
      <c r="C434" t="str">
        <f t="shared" si="21"/>
        <v>1212011510120023</v>
      </c>
      <c r="F434" s="83" t="s">
        <v>16</v>
      </c>
      <c r="G434" s="87"/>
      <c r="H434" t="str">
        <f t="shared" si="19"/>
        <v>LK</v>
      </c>
      <c r="I434" t="str">
        <f t="shared" si="20"/>
        <v>LK</v>
      </c>
    </row>
    <row r="435" spans="1:9">
      <c r="A435" s="82">
        <v>2</v>
      </c>
      <c r="B435" s="93"/>
      <c r="C435" t="str">
        <f t="shared" si="21"/>
        <v>1212011510120023</v>
      </c>
      <c r="F435" s="83"/>
      <c r="G435" s="83" t="s">
        <v>23</v>
      </c>
      <c r="H435" t="str">
        <f t="shared" si="19"/>
        <v>PR</v>
      </c>
      <c r="I435" t="str">
        <f t="shared" si="20"/>
        <v/>
      </c>
    </row>
    <row r="436" spans="1:9">
      <c r="A436" s="82">
        <v>2</v>
      </c>
      <c r="B436" s="93"/>
      <c r="C436" t="str">
        <f t="shared" si="21"/>
        <v>1212011510120023</v>
      </c>
      <c r="F436" s="83"/>
      <c r="G436" s="83" t="s">
        <v>23</v>
      </c>
      <c r="H436" t="str">
        <f t="shared" si="19"/>
        <v>PR</v>
      </c>
      <c r="I436" t="str">
        <f t="shared" si="20"/>
        <v/>
      </c>
    </row>
    <row r="437" spans="1:9">
      <c r="A437" s="82">
        <v>2</v>
      </c>
      <c r="B437" s="93"/>
      <c r="C437" t="str">
        <f t="shared" si="21"/>
        <v>1212011510120023</v>
      </c>
      <c r="F437" s="83" t="s">
        <v>16</v>
      </c>
      <c r="G437" s="87"/>
      <c r="H437" t="str">
        <f t="shared" si="19"/>
        <v>LK</v>
      </c>
      <c r="I437" t="str">
        <f t="shared" si="20"/>
        <v>LK</v>
      </c>
    </row>
    <row r="438" spans="1:9">
      <c r="A438" s="82">
        <v>2</v>
      </c>
      <c r="B438" s="93"/>
      <c r="C438" t="str">
        <f t="shared" si="21"/>
        <v>1212011510120023</v>
      </c>
      <c r="F438" s="83"/>
      <c r="G438" s="83" t="s">
        <v>23</v>
      </c>
      <c r="H438" t="str">
        <f t="shared" si="19"/>
        <v>PR</v>
      </c>
      <c r="I438" t="str">
        <f t="shared" si="20"/>
        <v/>
      </c>
    </row>
    <row r="439" spans="1:9">
      <c r="A439" s="82">
        <v>2</v>
      </c>
      <c r="B439" s="93"/>
      <c r="C439" t="str">
        <f t="shared" si="21"/>
        <v>1212011510120023</v>
      </c>
      <c r="F439" s="83"/>
      <c r="G439" s="83" t="s">
        <v>23</v>
      </c>
      <c r="H439" t="str">
        <f t="shared" si="19"/>
        <v>PR</v>
      </c>
      <c r="I439" t="str">
        <f t="shared" si="20"/>
        <v/>
      </c>
    </row>
    <row r="440" spans="1:9">
      <c r="A440" s="82">
        <v>2</v>
      </c>
      <c r="B440" s="93"/>
      <c r="C440" t="str">
        <f t="shared" si="21"/>
        <v>1212011510120023</v>
      </c>
      <c r="F440" s="83"/>
      <c r="G440" s="83" t="s">
        <v>23</v>
      </c>
      <c r="H440" t="str">
        <f t="shared" si="19"/>
        <v>PR</v>
      </c>
      <c r="I440" t="str">
        <f t="shared" si="20"/>
        <v/>
      </c>
    </row>
    <row r="441" spans="1:9">
      <c r="A441" s="82">
        <v>2</v>
      </c>
      <c r="B441" s="93"/>
      <c r="C441" t="str">
        <f t="shared" si="21"/>
        <v>1212011510120023</v>
      </c>
      <c r="F441" s="83" t="s">
        <v>16</v>
      </c>
      <c r="G441" s="87"/>
      <c r="H441" t="str">
        <f t="shared" si="19"/>
        <v>LK</v>
      </c>
      <c r="I441" t="str">
        <f t="shared" si="20"/>
        <v>LK</v>
      </c>
    </row>
    <row r="442" spans="1:9">
      <c r="A442" s="82">
        <v>2</v>
      </c>
      <c r="B442" s="84" t="s">
        <v>1199</v>
      </c>
      <c r="C442" t="str">
        <f t="shared" si="21"/>
        <v>1212011412070010</v>
      </c>
      <c r="F442" s="83"/>
      <c r="G442" s="83" t="s">
        <v>23</v>
      </c>
      <c r="H442" t="str">
        <f t="shared" si="19"/>
        <v>PR</v>
      </c>
      <c r="I442" t="str">
        <f t="shared" si="20"/>
        <v/>
      </c>
    </row>
    <row r="443" spans="1:9">
      <c r="A443" s="82">
        <v>2</v>
      </c>
      <c r="B443" s="93"/>
      <c r="C443" t="str">
        <f t="shared" si="21"/>
        <v>1212011412070010</v>
      </c>
      <c r="F443" s="83" t="s">
        <v>16</v>
      </c>
      <c r="G443" s="87"/>
      <c r="H443" t="str">
        <f t="shared" si="19"/>
        <v>LK</v>
      </c>
      <c r="I443" t="str">
        <f t="shared" si="20"/>
        <v>LK</v>
      </c>
    </row>
    <row r="444" spans="1:9">
      <c r="A444" s="82">
        <v>2</v>
      </c>
      <c r="B444" s="93"/>
      <c r="C444" t="str">
        <f t="shared" si="21"/>
        <v>1212011412070010</v>
      </c>
      <c r="F444" s="83"/>
      <c r="G444" s="83" t="s">
        <v>23</v>
      </c>
      <c r="H444" t="str">
        <f t="shared" si="19"/>
        <v>PR</v>
      </c>
      <c r="I444" t="str">
        <f t="shared" si="20"/>
        <v/>
      </c>
    </row>
    <row r="445" spans="1:9">
      <c r="A445" s="82">
        <v>2</v>
      </c>
      <c r="B445" s="93"/>
      <c r="C445" t="str">
        <f t="shared" si="21"/>
        <v>1212011412070010</v>
      </c>
      <c r="F445" s="83"/>
      <c r="G445" s="83" t="s">
        <v>23</v>
      </c>
      <c r="H445" t="str">
        <f t="shared" si="19"/>
        <v>PR</v>
      </c>
      <c r="I445" t="str">
        <f t="shared" si="20"/>
        <v/>
      </c>
    </row>
    <row r="446" spans="1:9">
      <c r="A446" s="82">
        <v>2</v>
      </c>
      <c r="B446" s="84" t="s">
        <v>1209</v>
      </c>
      <c r="C446" t="str">
        <f t="shared" si="21"/>
        <v>1212010410120012</v>
      </c>
      <c r="F446" s="83"/>
      <c r="G446" s="83" t="s">
        <v>23</v>
      </c>
      <c r="H446" t="str">
        <f t="shared" si="19"/>
        <v>PR</v>
      </c>
      <c r="I446" t="str">
        <f t="shared" si="20"/>
        <v/>
      </c>
    </row>
    <row r="447" spans="1:9">
      <c r="A447" s="82">
        <v>2</v>
      </c>
      <c r="B447" s="93"/>
      <c r="C447" t="str">
        <f t="shared" si="21"/>
        <v>1212010410120012</v>
      </c>
      <c r="F447" s="83"/>
      <c r="G447" s="83" t="s">
        <v>23</v>
      </c>
      <c r="H447" t="str">
        <f t="shared" si="19"/>
        <v>PR</v>
      </c>
      <c r="I447" t="str">
        <f t="shared" si="20"/>
        <v/>
      </c>
    </row>
    <row r="448" spans="1:9">
      <c r="A448" s="82">
        <v>2</v>
      </c>
      <c r="B448" s="84" t="s">
        <v>1215</v>
      </c>
      <c r="C448" t="str">
        <f t="shared" si="21"/>
        <v>1212011112070022</v>
      </c>
      <c r="F448" s="83" t="s">
        <v>16</v>
      </c>
      <c r="G448" s="87"/>
      <c r="H448" t="str">
        <f t="shared" si="19"/>
        <v>LK</v>
      </c>
      <c r="I448" t="str">
        <f t="shared" si="20"/>
        <v>LK</v>
      </c>
    </row>
    <row r="449" spans="1:9">
      <c r="A449" s="82">
        <v>2</v>
      </c>
      <c r="B449" s="93"/>
      <c r="C449" t="str">
        <f t="shared" si="21"/>
        <v>1212011112070022</v>
      </c>
      <c r="F449" s="83" t="s">
        <v>16</v>
      </c>
      <c r="G449" s="87"/>
      <c r="H449" t="str">
        <f t="shared" si="19"/>
        <v>LK</v>
      </c>
      <c r="I449" t="str">
        <f t="shared" si="20"/>
        <v>LK</v>
      </c>
    </row>
    <row r="450" spans="1:9">
      <c r="A450" s="82">
        <v>2</v>
      </c>
      <c r="B450" s="93"/>
      <c r="C450" t="str">
        <f t="shared" si="21"/>
        <v>1212011112070022</v>
      </c>
      <c r="F450" s="83"/>
      <c r="G450" s="83" t="s">
        <v>23</v>
      </c>
      <c r="H450" t="str">
        <f t="shared" si="19"/>
        <v>PR</v>
      </c>
      <c r="I450" t="str">
        <f t="shared" si="20"/>
        <v/>
      </c>
    </row>
    <row r="451" spans="1:9">
      <c r="A451" s="82">
        <v>2</v>
      </c>
      <c r="B451" s="93"/>
      <c r="C451" t="str">
        <f t="shared" si="21"/>
        <v>1212011112070022</v>
      </c>
      <c r="F451" s="83" t="s">
        <v>16</v>
      </c>
      <c r="G451" s="87"/>
      <c r="H451" t="str">
        <f t="shared" ref="H451:H514" si="22">IF(F451=0,G451,F451)</f>
        <v>LK</v>
      </c>
      <c r="I451" t="str">
        <f t="shared" ref="I451:I514" si="23">IF(H451="LK","LK","")</f>
        <v>LK</v>
      </c>
    </row>
    <row r="452" spans="1:9">
      <c r="A452" s="82">
        <v>2</v>
      </c>
      <c r="B452" s="84" t="s">
        <v>1226</v>
      </c>
      <c r="C452" t="str">
        <f t="shared" si="21"/>
        <v>1212012005100002</v>
      </c>
      <c r="F452" s="83" t="s">
        <v>16</v>
      </c>
      <c r="G452" s="87"/>
      <c r="H452" t="str">
        <f t="shared" si="22"/>
        <v>LK</v>
      </c>
      <c r="I452" t="str">
        <f t="shared" si="23"/>
        <v>LK</v>
      </c>
    </row>
    <row r="453" spans="1:9">
      <c r="A453" s="82">
        <v>2</v>
      </c>
      <c r="B453" s="93"/>
      <c r="C453" t="str">
        <f t="shared" si="21"/>
        <v>1212012005100002</v>
      </c>
      <c r="F453" s="83"/>
      <c r="G453" s="83" t="s">
        <v>23</v>
      </c>
      <c r="H453" t="str">
        <f t="shared" si="22"/>
        <v>PR</v>
      </c>
      <c r="I453" t="str">
        <f t="shared" si="23"/>
        <v/>
      </c>
    </row>
    <row r="454" spans="1:9">
      <c r="A454" s="82">
        <v>2</v>
      </c>
      <c r="B454" s="93"/>
      <c r="C454" t="str">
        <f t="shared" ref="C454:C517" si="24">IF(B454=0,C453,B454)</f>
        <v>1212012005100002</v>
      </c>
      <c r="F454" s="83" t="s">
        <v>16</v>
      </c>
      <c r="G454" s="87"/>
      <c r="H454" t="str">
        <f t="shared" si="22"/>
        <v>LK</v>
      </c>
      <c r="I454" t="str">
        <f t="shared" si="23"/>
        <v>LK</v>
      </c>
    </row>
    <row r="455" spans="1:9">
      <c r="A455" s="82">
        <v>2</v>
      </c>
      <c r="B455" s="84" t="s">
        <v>1233</v>
      </c>
      <c r="C455" t="str">
        <f t="shared" si="24"/>
        <v>1212011808090014</v>
      </c>
      <c r="F455" s="83"/>
      <c r="G455" s="83" t="s">
        <v>23</v>
      </c>
      <c r="H455" t="str">
        <f t="shared" si="22"/>
        <v>PR</v>
      </c>
      <c r="I455" t="str">
        <f t="shared" si="23"/>
        <v/>
      </c>
    </row>
    <row r="456" spans="1:9">
      <c r="A456" s="82">
        <v>2</v>
      </c>
      <c r="B456" s="93"/>
      <c r="C456" t="str">
        <f t="shared" si="24"/>
        <v>1212011808090014</v>
      </c>
      <c r="F456" s="83" t="s">
        <v>16</v>
      </c>
      <c r="G456" s="87"/>
      <c r="H456" t="str">
        <f t="shared" si="22"/>
        <v>LK</v>
      </c>
      <c r="I456" t="str">
        <f t="shared" si="23"/>
        <v>LK</v>
      </c>
    </row>
    <row r="457" spans="1:9">
      <c r="A457" s="82">
        <v>2</v>
      </c>
      <c r="B457" s="93"/>
      <c r="C457" t="str">
        <f t="shared" si="24"/>
        <v>1212011808090014</v>
      </c>
      <c r="F457" s="83"/>
      <c r="G457" s="83" t="s">
        <v>23</v>
      </c>
      <c r="H457" t="str">
        <f t="shared" si="22"/>
        <v>PR</v>
      </c>
      <c r="I457" t="str">
        <f t="shared" si="23"/>
        <v/>
      </c>
    </row>
    <row r="458" spans="1:9">
      <c r="A458" s="82">
        <v>2</v>
      </c>
      <c r="B458" s="93"/>
      <c r="C458" t="str">
        <f t="shared" si="24"/>
        <v>1212011808090014</v>
      </c>
      <c r="F458" s="83" t="s">
        <v>16</v>
      </c>
      <c r="G458" s="87"/>
      <c r="H458" t="str">
        <f t="shared" si="22"/>
        <v>LK</v>
      </c>
      <c r="I458" t="str">
        <f t="shared" si="23"/>
        <v>LK</v>
      </c>
    </row>
    <row r="459" spans="1:9">
      <c r="A459" s="82">
        <v>2</v>
      </c>
      <c r="B459" s="93"/>
      <c r="C459" t="str">
        <f t="shared" si="24"/>
        <v>1212011808090014</v>
      </c>
      <c r="F459" s="83" t="s">
        <v>16</v>
      </c>
      <c r="G459" s="87"/>
      <c r="H459" t="str">
        <f t="shared" si="22"/>
        <v>LK</v>
      </c>
      <c r="I459" t="str">
        <f t="shared" si="23"/>
        <v>LK</v>
      </c>
    </row>
    <row r="460" spans="1:9">
      <c r="A460" s="82">
        <v>2</v>
      </c>
      <c r="B460" s="93"/>
      <c r="C460" t="str">
        <f t="shared" si="24"/>
        <v>1212011808090014</v>
      </c>
      <c r="F460" s="83" t="s">
        <v>16</v>
      </c>
      <c r="G460" s="87"/>
      <c r="H460" t="str">
        <f t="shared" si="22"/>
        <v>LK</v>
      </c>
      <c r="I460" t="str">
        <f t="shared" si="23"/>
        <v>LK</v>
      </c>
    </row>
    <row r="461" spans="1:9">
      <c r="A461" s="82">
        <v>2</v>
      </c>
      <c r="B461" s="93"/>
      <c r="C461" t="str">
        <f t="shared" si="24"/>
        <v>1212011808090014</v>
      </c>
      <c r="F461" s="83" t="s">
        <v>16</v>
      </c>
      <c r="G461" s="87"/>
      <c r="H461" t="str">
        <f t="shared" si="22"/>
        <v>LK</v>
      </c>
      <c r="I461" t="str">
        <f t="shared" si="23"/>
        <v>LK</v>
      </c>
    </row>
    <row r="462" spans="1:9">
      <c r="A462" s="82">
        <v>2</v>
      </c>
      <c r="B462" s="93"/>
      <c r="C462" t="str">
        <f t="shared" si="24"/>
        <v>1212011808090014</v>
      </c>
      <c r="F462" s="83" t="s">
        <v>16</v>
      </c>
      <c r="G462" s="87"/>
      <c r="H462" t="str">
        <f t="shared" si="22"/>
        <v>LK</v>
      </c>
      <c r="I462" t="str">
        <f t="shared" si="23"/>
        <v>LK</v>
      </c>
    </row>
    <row r="463" spans="1:9">
      <c r="A463" s="82">
        <v>2</v>
      </c>
      <c r="B463" s="84" t="s">
        <v>1252</v>
      </c>
      <c r="C463" t="str">
        <f t="shared" si="24"/>
        <v>1212010410190007</v>
      </c>
      <c r="F463" s="83" t="s">
        <v>16</v>
      </c>
      <c r="G463" s="87"/>
      <c r="H463" t="str">
        <f t="shared" si="22"/>
        <v>LK</v>
      </c>
      <c r="I463" t="str">
        <f t="shared" si="23"/>
        <v>LK</v>
      </c>
    </row>
    <row r="464" spans="1:9">
      <c r="A464" s="82">
        <v>2</v>
      </c>
      <c r="B464" s="93"/>
      <c r="C464" t="str">
        <f t="shared" si="24"/>
        <v>1212010410190007</v>
      </c>
      <c r="F464" s="83" t="s">
        <v>16</v>
      </c>
      <c r="G464" s="87"/>
      <c r="H464" t="str">
        <f t="shared" si="22"/>
        <v>LK</v>
      </c>
      <c r="I464" t="str">
        <f t="shared" si="23"/>
        <v>LK</v>
      </c>
    </row>
    <row r="465" spans="1:9">
      <c r="A465" s="82">
        <v>2</v>
      </c>
      <c r="B465" s="93"/>
      <c r="C465" t="str">
        <f t="shared" si="24"/>
        <v>1212010410190007</v>
      </c>
      <c r="F465" s="83"/>
      <c r="G465" s="83" t="s">
        <v>23</v>
      </c>
      <c r="H465" t="str">
        <f t="shared" si="22"/>
        <v>PR</v>
      </c>
      <c r="I465" t="str">
        <f t="shared" si="23"/>
        <v/>
      </c>
    </row>
    <row r="466" spans="1:9">
      <c r="A466" s="82">
        <v>2</v>
      </c>
      <c r="B466" s="84" t="s">
        <v>1259</v>
      </c>
      <c r="C466" t="str">
        <f t="shared" si="24"/>
        <v>1212010410120004</v>
      </c>
      <c r="F466" s="83" t="s">
        <v>16</v>
      </c>
      <c r="G466" s="83"/>
      <c r="H466" t="str">
        <f t="shared" si="22"/>
        <v>LK</v>
      </c>
      <c r="I466" t="str">
        <f t="shared" si="23"/>
        <v>LK</v>
      </c>
    </row>
    <row r="467" spans="1:9">
      <c r="A467" s="82">
        <v>2</v>
      </c>
      <c r="B467" s="93"/>
      <c r="C467" t="str">
        <f t="shared" si="24"/>
        <v>1212010410120004</v>
      </c>
      <c r="F467" s="83" t="s">
        <v>16</v>
      </c>
      <c r="G467" s="87"/>
      <c r="H467" t="str">
        <f t="shared" si="22"/>
        <v>LK</v>
      </c>
      <c r="I467" t="str">
        <f t="shared" si="23"/>
        <v>LK</v>
      </c>
    </row>
    <row r="468" spans="1:9">
      <c r="A468" s="82">
        <v>2</v>
      </c>
      <c r="B468" s="93"/>
      <c r="C468" t="str">
        <f t="shared" si="24"/>
        <v>1212010410120004</v>
      </c>
      <c r="F468" s="83"/>
      <c r="G468" s="83" t="s">
        <v>23</v>
      </c>
      <c r="H468" t="str">
        <f t="shared" si="22"/>
        <v>PR</v>
      </c>
      <c r="I468" t="str">
        <f t="shared" si="23"/>
        <v/>
      </c>
    </row>
    <row r="469" spans="1:9">
      <c r="A469" s="82">
        <v>2</v>
      </c>
      <c r="B469" s="93"/>
      <c r="C469" t="str">
        <f t="shared" si="24"/>
        <v>1212010410120004</v>
      </c>
      <c r="F469" s="83" t="s">
        <v>16</v>
      </c>
      <c r="G469" s="87"/>
      <c r="H469" t="str">
        <f t="shared" si="22"/>
        <v>LK</v>
      </c>
      <c r="I469" t="str">
        <f t="shared" si="23"/>
        <v>LK</v>
      </c>
    </row>
    <row r="470" spans="1:9">
      <c r="A470" s="82">
        <v>2</v>
      </c>
      <c r="B470" s="93"/>
      <c r="C470" t="str">
        <f t="shared" si="24"/>
        <v>1212010410120004</v>
      </c>
      <c r="F470" s="83"/>
      <c r="G470" s="83" t="s">
        <v>23</v>
      </c>
      <c r="H470" t="str">
        <f t="shared" si="22"/>
        <v>PR</v>
      </c>
      <c r="I470" t="str">
        <f t="shared" si="23"/>
        <v/>
      </c>
    </row>
    <row r="471" spans="1:9">
      <c r="A471" s="82">
        <v>2</v>
      </c>
      <c r="B471" s="84" t="s">
        <v>1273</v>
      </c>
      <c r="C471" t="str">
        <f t="shared" si="24"/>
        <v>1212011112070001</v>
      </c>
      <c r="F471" s="83"/>
      <c r="G471" s="83" t="s">
        <v>23</v>
      </c>
      <c r="H471" t="str">
        <f t="shared" si="22"/>
        <v>PR</v>
      </c>
      <c r="I471" t="str">
        <f t="shared" si="23"/>
        <v/>
      </c>
    </row>
    <row r="472" spans="1:9">
      <c r="A472" s="82">
        <v>2</v>
      </c>
      <c r="B472" s="93"/>
      <c r="C472" t="str">
        <f t="shared" si="24"/>
        <v>1212011112070001</v>
      </c>
      <c r="F472" s="83" t="s">
        <v>16</v>
      </c>
      <c r="G472" s="87"/>
      <c r="H472" t="str">
        <f t="shared" si="22"/>
        <v>LK</v>
      </c>
      <c r="I472" t="str">
        <f t="shared" si="23"/>
        <v>LK</v>
      </c>
    </row>
    <row r="473" spans="1:9">
      <c r="A473" s="82">
        <v>2</v>
      </c>
      <c r="B473" s="93"/>
      <c r="C473" t="str">
        <f t="shared" si="24"/>
        <v>1212011112070001</v>
      </c>
      <c r="F473" s="83"/>
      <c r="G473" s="83" t="s">
        <v>23</v>
      </c>
      <c r="H473" t="str">
        <f t="shared" si="22"/>
        <v>PR</v>
      </c>
      <c r="I473" t="str">
        <f t="shared" si="23"/>
        <v/>
      </c>
    </row>
    <row r="474" spans="1:9">
      <c r="A474" s="82">
        <v>2</v>
      </c>
      <c r="B474" s="93"/>
      <c r="C474" t="str">
        <f t="shared" si="24"/>
        <v>1212011112070001</v>
      </c>
      <c r="F474" s="83" t="s">
        <v>16</v>
      </c>
      <c r="G474" s="87"/>
      <c r="H474" t="str">
        <f t="shared" si="22"/>
        <v>LK</v>
      </c>
      <c r="I474" t="str">
        <f t="shared" si="23"/>
        <v>LK</v>
      </c>
    </row>
    <row r="475" spans="1:9">
      <c r="A475" s="82">
        <v>2</v>
      </c>
      <c r="B475" s="93"/>
      <c r="C475" t="str">
        <f t="shared" si="24"/>
        <v>1212011112070001</v>
      </c>
      <c r="F475" s="83" t="s">
        <v>16</v>
      </c>
      <c r="G475" s="87"/>
      <c r="H475" t="str">
        <f t="shared" si="22"/>
        <v>LK</v>
      </c>
      <c r="I475" t="str">
        <f t="shared" si="23"/>
        <v>LK</v>
      </c>
    </row>
    <row r="476" spans="1:9">
      <c r="A476" s="82">
        <v>2</v>
      </c>
      <c r="B476" s="93"/>
      <c r="C476" t="str">
        <f t="shared" si="24"/>
        <v>1212011112070001</v>
      </c>
      <c r="F476" s="83"/>
      <c r="G476" s="83" t="s">
        <v>23</v>
      </c>
      <c r="H476" t="str">
        <f t="shared" si="22"/>
        <v>PR</v>
      </c>
      <c r="I476" t="str">
        <f t="shared" si="23"/>
        <v/>
      </c>
    </row>
    <row r="477" spans="1:9">
      <c r="A477" s="82">
        <v>2</v>
      </c>
      <c r="B477" s="84" t="s">
        <v>1287</v>
      </c>
      <c r="C477" t="str">
        <f t="shared" si="24"/>
        <v>1212010202100005</v>
      </c>
      <c r="F477" s="83" t="s">
        <v>16</v>
      </c>
      <c r="G477" s="87"/>
      <c r="H477" t="str">
        <f t="shared" si="22"/>
        <v>LK</v>
      </c>
      <c r="I477" t="str">
        <f t="shared" si="23"/>
        <v>LK</v>
      </c>
    </row>
    <row r="478" spans="1:9">
      <c r="A478" s="82">
        <v>2</v>
      </c>
      <c r="B478" s="93"/>
      <c r="C478" t="str">
        <f t="shared" si="24"/>
        <v>1212010202100005</v>
      </c>
      <c r="F478" s="83" t="s">
        <v>16</v>
      </c>
      <c r="G478" s="87"/>
      <c r="H478" t="str">
        <f t="shared" si="22"/>
        <v>LK</v>
      </c>
      <c r="I478" t="str">
        <f t="shared" si="23"/>
        <v>LK</v>
      </c>
    </row>
    <row r="479" spans="1:9">
      <c r="A479" s="82">
        <v>2</v>
      </c>
      <c r="B479" s="93"/>
      <c r="C479" t="str">
        <f t="shared" si="24"/>
        <v>1212010202100005</v>
      </c>
      <c r="F479" s="83"/>
      <c r="G479" s="83" t="s">
        <v>23</v>
      </c>
      <c r="H479" t="str">
        <f t="shared" si="22"/>
        <v>PR</v>
      </c>
      <c r="I479" t="str">
        <f t="shared" si="23"/>
        <v/>
      </c>
    </row>
    <row r="480" spans="1:9">
      <c r="A480" s="82">
        <v>2</v>
      </c>
      <c r="B480" s="93"/>
      <c r="C480" t="str">
        <f t="shared" si="24"/>
        <v>1212010202100005</v>
      </c>
      <c r="F480" s="83"/>
      <c r="G480" s="83" t="s">
        <v>23</v>
      </c>
      <c r="H480" t="str">
        <f t="shared" si="22"/>
        <v>PR</v>
      </c>
      <c r="I480" t="str">
        <f t="shared" si="23"/>
        <v/>
      </c>
    </row>
    <row r="481" spans="1:9">
      <c r="A481" s="82">
        <v>2</v>
      </c>
      <c r="B481" s="93"/>
      <c r="C481" t="str">
        <f t="shared" si="24"/>
        <v>1212010202100005</v>
      </c>
      <c r="F481" s="83" t="s">
        <v>16</v>
      </c>
      <c r="G481" s="87"/>
      <c r="H481" t="str">
        <f t="shared" si="22"/>
        <v>LK</v>
      </c>
      <c r="I481" t="str">
        <f t="shared" si="23"/>
        <v>LK</v>
      </c>
    </row>
    <row r="482" spans="1:9">
      <c r="A482" s="82">
        <v>2</v>
      </c>
      <c r="B482" s="84" t="s">
        <v>1299</v>
      </c>
      <c r="C482" t="str">
        <f t="shared" si="24"/>
        <v>1212012401180002</v>
      </c>
      <c r="F482" s="83" t="s">
        <v>16</v>
      </c>
      <c r="G482" s="87"/>
      <c r="H482" t="str">
        <f t="shared" si="22"/>
        <v>LK</v>
      </c>
      <c r="I482" t="str">
        <f t="shared" si="23"/>
        <v>LK</v>
      </c>
    </row>
    <row r="483" spans="1:9">
      <c r="A483" s="82">
        <v>2</v>
      </c>
      <c r="B483" s="93"/>
      <c r="C483" t="str">
        <f t="shared" si="24"/>
        <v>1212012401180002</v>
      </c>
      <c r="F483" s="83"/>
      <c r="G483" s="83" t="s">
        <v>23</v>
      </c>
      <c r="H483" t="str">
        <f t="shared" si="22"/>
        <v>PR</v>
      </c>
      <c r="I483" t="str">
        <f t="shared" si="23"/>
        <v/>
      </c>
    </row>
    <row r="484" spans="1:9">
      <c r="A484" s="82">
        <v>2</v>
      </c>
      <c r="B484" s="93"/>
      <c r="C484" t="str">
        <f t="shared" si="24"/>
        <v>1212012401180002</v>
      </c>
      <c r="F484" s="83" t="s">
        <v>16</v>
      </c>
      <c r="G484" s="87"/>
      <c r="H484" t="str">
        <f t="shared" si="22"/>
        <v>LK</v>
      </c>
      <c r="I484" t="str">
        <f t="shared" si="23"/>
        <v>LK</v>
      </c>
    </row>
    <row r="485" spans="1:9">
      <c r="A485" s="82">
        <v>2</v>
      </c>
      <c r="B485" s="93"/>
      <c r="C485" t="str">
        <f t="shared" si="24"/>
        <v>1212012401180002</v>
      </c>
      <c r="F485" s="83" t="s">
        <v>16</v>
      </c>
      <c r="G485" s="87"/>
      <c r="H485" t="str">
        <f t="shared" si="22"/>
        <v>LK</v>
      </c>
      <c r="I485" t="str">
        <f t="shared" si="23"/>
        <v>LK</v>
      </c>
    </row>
    <row r="486" spans="1:9">
      <c r="A486" s="82">
        <v>2</v>
      </c>
      <c r="B486" s="93"/>
      <c r="C486" t="str">
        <f t="shared" si="24"/>
        <v>1212012401180002</v>
      </c>
      <c r="F486" s="83" t="s">
        <v>16</v>
      </c>
      <c r="G486" s="87"/>
      <c r="H486" t="str">
        <f t="shared" si="22"/>
        <v>LK</v>
      </c>
      <c r="I486" t="str">
        <f t="shared" si="23"/>
        <v>LK</v>
      </c>
    </row>
    <row r="487" spans="1:9">
      <c r="A487" s="82">
        <v>2</v>
      </c>
      <c r="B487" s="84" t="s">
        <v>1312</v>
      </c>
      <c r="C487" t="str">
        <f t="shared" si="24"/>
        <v>1212012108090001</v>
      </c>
      <c r="F487" s="83" t="s">
        <v>16</v>
      </c>
      <c r="G487" s="87"/>
      <c r="H487" t="str">
        <f t="shared" si="22"/>
        <v>LK</v>
      </c>
      <c r="I487" t="str">
        <f t="shared" si="23"/>
        <v>LK</v>
      </c>
    </row>
    <row r="488" spans="1:9">
      <c r="A488" s="82">
        <v>2</v>
      </c>
      <c r="B488" s="93"/>
      <c r="C488" t="str">
        <f t="shared" si="24"/>
        <v>1212012108090001</v>
      </c>
      <c r="F488" s="83" t="s">
        <v>16</v>
      </c>
      <c r="G488" s="87"/>
      <c r="H488" t="str">
        <f t="shared" si="22"/>
        <v>LK</v>
      </c>
      <c r="I488" t="str">
        <f t="shared" si="23"/>
        <v>LK</v>
      </c>
    </row>
    <row r="489" spans="1:9">
      <c r="A489" s="82">
        <v>2</v>
      </c>
      <c r="B489" s="93"/>
      <c r="C489" t="str">
        <f t="shared" si="24"/>
        <v>1212012108090001</v>
      </c>
      <c r="F489" s="83"/>
      <c r="G489" s="83" t="s">
        <v>23</v>
      </c>
      <c r="H489" t="str">
        <f t="shared" si="22"/>
        <v>PR</v>
      </c>
      <c r="I489" t="str">
        <f t="shared" si="23"/>
        <v/>
      </c>
    </row>
    <row r="490" spans="1:9">
      <c r="A490" s="82">
        <v>2</v>
      </c>
      <c r="B490" s="93"/>
      <c r="C490" t="str">
        <f t="shared" si="24"/>
        <v>1212012108090001</v>
      </c>
      <c r="F490" s="83" t="s">
        <v>16</v>
      </c>
      <c r="G490" s="87"/>
      <c r="H490" t="str">
        <f t="shared" si="22"/>
        <v>LK</v>
      </c>
      <c r="I490" t="str">
        <f t="shared" si="23"/>
        <v>LK</v>
      </c>
    </row>
    <row r="491" spans="1:9">
      <c r="A491" s="82">
        <v>2</v>
      </c>
      <c r="B491" s="93"/>
      <c r="C491" t="str">
        <f t="shared" si="24"/>
        <v>1212012108090001</v>
      </c>
      <c r="F491" s="83"/>
      <c r="G491" s="83" t="s">
        <v>23</v>
      </c>
      <c r="H491" t="str">
        <f t="shared" si="22"/>
        <v>PR</v>
      </c>
      <c r="I491" t="str">
        <f t="shared" si="23"/>
        <v/>
      </c>
    </row>
    <row r="492" spans="1:9">
      <c r="A492" s="82">
        <v>2</v>
      </c>
      <c r="B492" s="84" t="s">
        <v>1323</v>
      </c>
      <c r="C492" t="str">
        <f t="shared" si="24"/>
        <v>1212012511100005</v>
      </c>
      <c r="F492" s="83" t="s">
        <v>16</v>
      </c>
      <c r="G492" s="87"/>
      <c r="H492" t="str">
        <f t="shared" si="22"/>
        <v>LK</v>
      </c>
      <c r="I492" t="str">
        <f t="shared" si="23"/>
        <v>LK</v>
      </c>
    </row>
    <row r="493" spans="1:9">
      <c r="A493" s="82">
        <v>2</v>
      </c>
      <c r="B493" s="93"/>
      <c r="C493" t="str">
        <f t="shared" si="24"/>
        <v>1212012511100005</v>
      </c>
      <c r="F493" s="83" t="s">
        <v>16</v>
      </c>
      <c r="G493" s="87"/>
      <c r="H493" t="str">
        <f t="shared" si="22"/>
        <v>LK</v>
      </c>
      <c r="I493" t="str">
        <f t="shared" si="23"/>
        <v>LK</v>
      </c>
    </row>
    <row r="494" spans="1:9">
      <c r="A494" s="82">
        <v>2</v>
      </c>
      <c r="B494" s="93"/>
      <c r="C494" t="str">
        <f t="shared" si="24"/>
        <v>1212012511100005</v>
      </c>
      <c r="F494" s="83"/>
      <c r="G494" s="83" t="s">
        <v>23</v>
      </c>
      <c r="H494" t="str">
        <f t="shared" si="22"/>
        <v>PR</v>
      </c>
      <c r="I494" t="str">
        <f t="shared" si="23"/>
        <v/>
      </c>
    </row>
    <row r="495" spans="1:9">
      <c r="A495" s="82">
        <v>2</v>
      </c>
      <c r="B495" s="93"/>
      <c r="C495" t="str">
        <f t="shared" si="24"/>
        <v>1212012511100005</v>
      </c>
      <c r="F495" s="83" t="s">
        <v>16</v>
      </c>
      <c r="G495" s="87"/>
      <c r="H495" t="str">
        <f t="shared" si="22"/>
        <v>LK</v>
      </c>
      <c r="I495" t="str">
        <f t="shared" si="23"/>
        <v>LK</v>
      </c>
    </row>
    <row r="496" spans="1:9">
      <c r="A496" s="82">
        <v>2</v>
      </c>
      <c r="B496" s="84" t="s">
        <v>1333</v>
      </c>
      <c r="C496" t="str">
        <f t="shared" si="24"/>
        <v>1212011205090009</v>
      </c>
      <c r="F496" s="83" t="s">
        <v>16</v>
      </c>
      <c r="G496" s="87"/>
      <c r="H496" t="str">
        <f t="shared" si="22"/>
        <v>LK</v>
      </c>
      <c r="I496" t="str">
        <f t="shared" si="23"/>
        <v>LK</v>
      </c>
    </row>
    <row r="497" spans="1:9">
      <c r="A497" s="82">
        <v>2</v>
      </c>
      <c r="B497" s="84" t="s">
        <v>1337</v>
      </c>
      <c r="C497" t="str">
        <f t="shared" si="24"/>
        <v>1212012504180010</v>
      </c>
      <c r="F497" s="83"/>
      <c r="G497" s="83" t="s">
        <v>23</v>
      </c>
      <c r="H497" t="str">
        <f t="shared" si="22"/>
        <v>PR</v>
      </c>
      <c r="I497" t="str">
        <f t="shared" si="23"/>
        <v/>
      </c>
    </row>
    <row r="498" spans="1:9">
      <c r="A498" s="82">
        <v>2</v>
      </c>
      <c r="B498" s="93"/>
      <c r="C498" t="str">
        <f t="shared" si="24"/>
        <v>1212012504180010</v>
      </c>
      <c r="F498" s="83" t="s">
        <v>16</v>
      </c>
      <c r="G498" s="87"/>
      <c r="H498" t="str">
        <f t="shared" si="22"/>
        <v>LK</v>
      </c>
      <c r="I498" t="str">
        <f t="shared" si="23"/>
        <v>LK</v>
      </c>
    </row>
    <row r="499" spans="1:9">
      <c r="A499" s="82">
        <v>2</v>
      </c>
      <c r="B499" s="93"/>
      <c r="C499" t="str">
        <f t="shared" si="24"/>
        <v>1212012504180010</v>
      </c>
      <c r="F499" s="83"/>
      <c r="G499" s="83" t="s">
        <v>23</v>
      </c>
      <c r="H499" t="str">
        <f t="shared" si="22"/>
        <v>PR</v>
      </c>
      <c r="I499" t="str">
        <f t="shared" si="23"/>
        <v/>
      </c>
    </row>
    <row r="500" spans="1:9">
      <c r="A500" s="82">
        <v>2</v>
      </c>
      <c r="B500" s="93"/>
      <c r="C500" t="str">
        <f t="shared" si="24"/>
        <v>1212012504180010</v>
      </c>
      <c r="F500" s="83"/>
      <c r="G500" s="83" t="s">
        <v>23</v>
      </c>
      <c r="H500" t="str">
        <f t="shared" si="22"/>
        <v>PR</v>
      </c>
      <c r="I500" t="str">
        <f t="shared" si="23"/>
        <v/>
      </c>
    </row>
    <row r="501" spans="1:9">
      <c r="A501" s="82">
        <v>2</v>
      </c>
      <c r="B501" s="84" t="s">
        <v>1348</v>
      </c>
      <c r="C501" t="str">
        <f t="shared" si="24"/>
        <v>1212010407110002</v>
      </c>
      <c r="F501" s="83"/>
      <c r="G501" s="83" t="s">
        <v>23</v>
      </c>
      <c r="H501" t="str">
        <f t="shared" si="22"/>
        <v>PR</v>
      </c>
      <c r="I501" t="str">
        <f t="shared" si="23"/>
        <v/>
      </c>
    </row>
    <row r="502" spans="1:9">
      <c r="A502" s="82">
        <v>2</v>
      </c>
      <c r="B502" s="93"/>
      <c r="C502" t="str">
        <f t="shared" si="24"/>
        <v>1212010407110002</v>
      </c>
      <c r="F502" s="83"/>
      <c r="G502" s="83" t="s">
        <v>23</v>
      </c>
      <c r="H502" t="str">
        <f t="shared" si="22"/>
        <v>PR</v>
      </c>
      <c r="I502" t="str">
        <f t="shared" si="23"/>
        <v/>
      </c>
    </row>
    <row r="503" spans="1:9">
      <c r="A503" s="82">
        <v>2</v>
      </c>
      <c r="B503" s="93"/>
      <c r="C503" t="str">
        <f t="shared" si="24"/>
        <v>1212010407110002</v>
      </c>
      <c r="F503" s="83" t="s">
        <v>16</v>
      </c>
      <c r="G503" s="87"/>
      <c r="H503" t="str">
        <f t="shared" si="22"/>
        <v>LK</v>
      </c>
      <c r="I503" t="str">
        <f t="shared" si="23"/>
        <v>LK</v>
      </c>
    </row>
    <row r="504" spans="1:9">
      <c r="A504" s="82">
        <v>2</v>
      </c>
      <c r="B504" s="84" t="s">
        <v>1356</v>
      </c>
      <c r="C504" t="str">
        <f t="shared" si="24"/>
        <v>1212012905130001</v>
      </c>
      <c r="F504" s="83"/>
      <c r="G504" s="83" t="s">
        <v>23</v>
      </c>
      <c r="H504" t="str">
        <f t="shared" si="22"/>
        <v>PR</v>
      </c>
      <c r="I504" t="str">
        <f t="shared" si="23"/>
        <v/>
      </c>
    </row>
    <row r="505" spans="1:9">
      <c r="A505" s="82">
        <v>2</v>
      </c>
      <c r="B505" s="93"/>
      <c r="C505" t="str">
        <f t="shared" si="24"/>
        <v>1212012905130001</v>
      </c>
      <c r="F505" s="83" t="s">
        <v>16</v>
      </c>
      <c r="G505" s="87"/>
      <c r="H505" t="str">
        <f t="shared" si="22"/>
        <v>LK</v>
      </c>
      <c r="I505" t="str">
        <f t="shared" si="23"/>
        <v>LK</v>
      </c>
    </row>
    <row r="506" spans="1:9">
      <c r="A506" s="82">
        <v>2</v>
      </c>
      <c r="B506" s="93"/>
      <c r="C506" t="str">
        <f t="shared" si="24"/>
        <v>1212012905130001</v>
      </c>
      <c r="F506" s="83"/>
      <c r="G506" s="83" t="s">
        <v>23</v>
      </c>
      <c r="H506" t="str">
        <f t="shared" si="22"/>
        <v>PR</v>
      </c>
      <c r="I506" t="str">
        <f t="shared" si="23"/>
        <v/>
      </c>
    </row>
    <row r="507" spans="1:9">
      <c r="A507" s="82">
        <v>2</v>
      </c>
      <c r="B507" s="93"/>
      <c r="C507" t="str">
        <f t="shared" si="24"/>
        <v>1212012905130001</v>
      </c>
      <c r="F507" s="83" t="s">
        <v>16</v>
      </c>
      <c r="G507" s="87"/>
      <c r="H507" t="str">
        <f t="shared" si="22"/>
        <v>LK</v>
      </c>
      <c r="I507" t="str">
        <f t="shared" si="23"/>
        <v>LK</v>
      </c>
    </row>
    <row r="508" spans="1:9">
      <c r="A508" s="82">
        <v>2</v>
      </c>
      <c r="B508" s="93"/>
      <c r="C508" t="str">
        <f t="shared" si="24"/>
        <v>1212012905130001</v>
      </c>
      <c r="F508" s="83" t="s">
        <v>16</v>
      </c>
      <c r="G508" s="87"/>
      <c r="H508" t="str">
        <f t="shared" si="22"/>
        <v>LK</v>
      </c>
      <c r="I508" t="str">
        <f t="shared" si="23"/>
        <v>LK</v>
      </c>
    </row>
    <row r="509" spans="1:9">
      <c r="A509" s="82">
        <v>2</v>
      </c>
      <c r="B509" s="93"/>
      <c r="C509" t="str">
        <f t="shared" si="24"/>
        <v>1212012905130001</v>
      </c>
      <c r="F509" s="83"/>
      <c r="G509" s="83" t="s">
        <v>23</v>
      </c>
      <c r="H509" t="str">
        <f t="shared" si="22"/>
        <v>PR</v>
      </c>
      <c r="I509" t="str">
        <f t="shared" si="23"/>
        <v/>
      </c>
    </row>
    <row r="510" spans="1:9">
      <c r="A510" s="82">
        <v>2</v>
      </c>
      <c r="B510" s="84" t="s">
        <v>1372</v>
      </c>
      <c r="C510" t="str">
        <f t="shared" si="24"/>
        <v>1212010112110009</v>
      </c>
      <c r="F510" s="83"/>
      <c r="G510" s="83" t="s">
        <v>23</v>
      </c>
      <c r="H510" t="str">
        <f t="shared" si="22"/>
        <v>PR</v>
      </c>
      <c r="I510" t="str">
        <f t="shared" si="23"/>
        <v/>
      </c>
    </row>
    <row r="511" spans="1:9">
      <c r="A511" s="82">
        <v>2</v>
      </c>
      <c r="B511" s="93"/>
      <c r="C511" t="str">
        <f t="shared" si="24"/>
        <v>1212010112110009</v>
      </c>
      <c r="F511" s="83" t="s">
        <v>16</v>
      </c>
      <c r="G511" s="87"/>
      <c r="H511" t="str">
        <f t="shared" si="22"/>
        <v>LK</v>
      </c>
      <c r="I511" t="str">
        <f t="shared" si="23"/>
        <v>LK</v>
      </c>
    </row>
    <row r="512" spans="1:9">
      <c r="A512" s="82">
        <v>2</v>
      </c>
      <c r="B512" s="93"/>
      <c r="C512" t="str">
        <f t="shared" si="24"/>
        <v>1212010112110009</v>
      </c>
      <c r="F512" s="83"/>
      <c r="G512" s="83" t="s">
        <v>23</v>
      </c>
      <c r="H512" t="str">
        <f t="shared" si="22"/>
        <v>PR</v>
      </c>
      <c r="I512" t="str">
        <f t="shared" si="23"/>
        <v/>
      </c>
    </row>
    <row r="513" spans="1:9">
      <c r="A513" s="82">
        <v>2</v>
      </c>
      <c r="B513" s="93"/>
      <c r="C513" t="str">
        <f t="shared" si="24"/>
        <v>1212010112110009</v>
      </c>
      <c r="F513" s="83"/>
      <c r="G513" s="83" t="s">
        <v>23</v>
      </c>
      <c r="H513" t="str">
        <f t="shared" si="22"/>
        <v>PR</v>
      </c>
      <c r="I513" t="str">
        <f t="shared" si="23"/>
        <v/>
      </c>
    </row>
    <row r="514" spans="1:9">
      <c r="A514" s="82">
        <v>2</v>
      </c>
      <c r="B514" s="93"/>
      <c r="C514" t="str">
        <f t="shared" si="24"/>
        <v>1212010112110009</v>
      </c>
      <c r="F514" s="83" t="s">
        <v>16</v>
      </c>
      <c r="G514" s="87"/>
      <c r="H514" t="str">
        <f t="shared" si="22"/>
        <v>LK</v>
      </c>
      <c r="I514" t="str">
        <f t="shared" si="23"/>
        <v>LK</v>
      </c>
    </row>
    <row r="515" spans="1:9">
      <c r="A515" s="82">
        <v>2</v>
      </c>
      <c r="B515" s="84" t="s">
        <v>1385</v>
      </c>
      <c r="C515" t="str">
        <f t="shared" si="24"/>
        <v>1212011808100006</v>
      </c>
      <c r="F515" s="83"/>
      <c r="G515" s="83" t="s">
        <v>23</v>
      </c>
      <c r="H515" t="str">
        <f t="shared" ref="H515:H578" si="25">IF(F515=0,G515,F515)</f>
        <v>PR</v>
      </c>
      <c r="I515" t="str">
        <f t="shared" ref="I515:I578" si="26">IF(H515="LK","LK","")</f>
        <v/>
      </c>
    </row>
    <row r="516" spans="1:9">
      <c r="A516" s="82">
        <v>2</v>
      </c>
      <c r="B516" s="93"/>
      <c r="C516" t="str">
        <f t="shared" si="24"/>
        <v>1212011808100006</v>
      </c>
      <c r="F516" s="83" t="s">
        <v>16</v>
      </c>
      <c r="G516" s="87"/>
      <c r="H516" t="str">
        <f t="shared" si="25"/>
        <v>LK</v>
      </c>
      <c r="I516" t="str">
        <f t="shared" si="26"/>
        <v>LK</v>
      </c>
    </row>
    <row r="517" spans="1:9">
      <c r="A517" s="82">
        <v>2</v>
      </c>
      <c r="B517" s="93"/>
      <c r="C517" t="str">
        <f t="shared" si="24"/>
        <v>1212011808100006</v>
      </c>
      <c r="F517" s="83"/>
      <c r="G517" s="83" t="s">
        <v>23</v>
      </c>
      <c r="H517" t="str">
        <f t="shared" si="25"/>
        <v>PR</v>
      </c>
      <c r="I517" t="str">
        <f t="shared" si="26"/>
        <v/>
      </c>
    </row>
    <row r="518" spans="1:9">
      <c r="A518" s="82">
        <v>2</v>
      </c>
      <c r="B518" s="93"/>
      <c r="C518" t="str">
        <f t="shared" ref="C518:C581" si="27">IF(B518=0,C517,B518)</f>
        <v>1212011808100006</v>
      </c>
      <c r="F518" s="83" t="s">
        <v>16</v>
      </c>
      <c r="G518" s="87"/>
      <c r="H518" t="str">
        <f t="shared" si="25"/>
        <v>LK</v>
      </c>
      <c r="I518" t="str">
        <f t="shared" si="26"/>
        <v>LK</v>
      </c>
    </row>
    <row r="519" spans="1:9">
      <c r="A519" s="82">
        <v>2</v>
      </c>
      <c r="B519" s="93"/>
      <c r="C519" t="str">
        <f t="shared" si="27"/>
        <v>1212011808100006</v>
      </c>
      <c r="F519" s="83"/>
      <c r="G519" s="83" t="s">
        <v>23</v>
      </c>
      <c r="H519" t="str">
        <f t="shared" si="25"/>
        <v>PR</v>
      </c>
      <c r="I519" t="str">
        <f t="shared" si="26"/>
        <v/>
      </c>
    </row>
    <row r="520" spans="1:9">
      <c r="A520" s="82">
        <v>2</v>
      </c>
      <c r="B520" s="84" t="s">
        <v>1399</v>
      </c>
      <c r="C520" t="str">
        <f t="shared" si="27"/>
        <v>121201270810006</v>
      </c>
      <c r="F520" s="83"/>
      <c r="G520" s="83" t="s">
        <v>23</v>
      </c>
      <c r="H520" t="str">
        <f t="shared" si="25"/>
        <v>PR</v>
      </c>
      <c r="I520" t="str">
        <f t="shared" si="26"/>
        <v/>
      </c>
    </row>
    <row r="521" spans="1:9">
      <c r="A521" s="82">
        <v>2</v>
      </c>
      <c r="B521" s="93"/>
      <c r="C521" t="str">
        <f t="shared" si="27"/>
        <v>121201270810006</v>
      </c>
      <c r="F521" s="83" t="s">
        <v>16</v>
      </c>
      <c r="G521" s="87"/>
      <c r="H521" t="str">
        <f t="shared" si="25"/>
        <v>LK</v>
      </c>
      <c r="I521" t="str">
        <f t="shared" si="26"/>
        <v>LK</v>
      </c>
    </row>
    <row r="522" spans="1:9">
      <c r="A522" s="82">
        <v>2</v>
      </c>
      <c r="B522" s="93"/>
      <c r="C522" t="str">
        <f t="shared" si="27"/>
        <v>121201270810006</v>
      </c>
      <c r="F522" s="83"/>
      <c r="G522" s="83" t="s">
        <v>23</v>
      </c>
      <c r="H522" t="str">
        <f t="shared" si="25"/>
        <v>PR</v>
      </c>
      <c r="I522" t="str">
        <f t="shared" si="26"/>
        <v/>
      </c>
    </row>
    <row r="523" spans="1:9">
      <c r="A523" s="82">
        <v>2</v>
      </c>
      <c r="B523" s="93"/>
      <c r="C523" t="str">
        <f t="shared" si="27"/>
        <v>121201270810006</v>
      </c>
      <c r="F523" s="83"/>
      <c r="G523" s="83" t="s">
        <v>23</v>
      </c>
      <c r="H523" t="str">
        <f t="shared" si="25"/>
        <v>PR</v>
      </c>
      <c r="I523" t="str">
        <f t="shared" si="26"/>
        <v/>
      </c>
    </row>
    <row r="524" spans="1:9">
      <c r="A524" s="82">
        <v>2</v>
      </c>
      <c r="B524" s="84" t="s">
        <v>1409</v>
      </c>
      <c r="C524" t="str">
        <f t="shared" si="27"/>
        <v>1212011412070004</v>
      </c>
      <c r="F524" s="83" t="s">
        <v>16</v>
      </c>
      <c r="G524" s="87"/>
      <c r="H524" t="str">
        <f t="shared" si="25"/>
        <v>LK</v>
      </c>
      <c r="I524" t="str">
        <f t="shared" si="26"/>
        <v>LK</v>
      </c>
    </row>
    <row r="525" spans="1:9">
      <c r="A525" s="82">
        <v>2</v>
      </c>
      <c r="B525" s="93"/>
      <c r="C525" t="str">
        <f t="shared" si="27"/>
        <v>1212011412070004</v>
      </c>
      <c r="F525" s="83"/>
      <c r="G525" s="83" t="s">
        <v>23</v>
      </c>
      <c r="H525" t="str">
        <f t="shared" si="25"/>
        <v>PR</v>
      </c>
      <c r="I525" t="str">
        <f t="shared" si="26"/>
        <v/>
      </c>
    </row>
    <row r="526" spans="1:9">
      <c r="A526" s="82">
        <v>2</v>
      </c>
      <c r="B526" s="84" t="s">
        <v>1415</v>
      </c>
      <c r="C526" t="str">
        <f t="shared" si="27"/>
        <v>1212015007470050</v>
      </c>
      <c r="F526" s="83" t="s">
        <v>16</v>
      </c>
      <c r="G526" s="87"/>
      <c r="H526" t="str">
        <f t="shared" si="25"/>
        <v>LK</v>
      </c>
      <c r="I526" t="str">
        <f t="shared" si="26"/>
        <v>LK</v>
      </c>
    </row>
    <row r="527" spans="1:9">
      <c r="A527" s="82">
        <v>2</v>
      </c>
      <c r="B527" s="84" t="s">
        <v>1420</v>
      </c>
      <c r="C527" t="str">
        <f t="shared" si="27"/>
        <v>1212010308110007</v>
      </c>
      <c r="F527" s="83"/>
      <c r="G527" s="83" t="s">
        <v>23</v>
      </c>
      <c r="H527" t="str">
        <f t="shared" si="25"/>
        <v>PR</v>
      </c>
      <c r="I527" t="str">
        <f t="shared" si="26"/>
        <v/>
      </c>
    </row>
    <row r="528" spans="1:9">
      <c r="A528" s="82">
        <v>2</v>
      </c>
      <c r="B528" s="93"/>
      <c r="C528" t="str">
        <f t="shared" si="27"/>
        <v>1212010308110007</v>
      </c>
      <c r="F528" s="83" t="s">
        <v>16</v>
      </c>
      <c r="G528" s="87"/>
      <c r="H528" t="str">
        <f t="shared" si="25"/>
        <v>LK</v>
      </c>
      <c r="I528" t="str">
        <f t="shared" si="26"/>
        <v>LK</v>
      </c>
    </row>
    <row r="529" spans="1:9">
      <c r="A529" s="82">
        <v>2</v>
      </c>
      <c r="B529" s="93"/>
      <c r="C529" t="str">
        <f t="shared" si="27"/>
        <v>1212010308110007</v>
      </c>
      <c r="F529" s="83"/>
      <c r="G529" s="83" t="s">
        <v>23</v>
      </c>
      <c r="H529" t="str">
        <f t="shared" si="25"/>
        <v>PR</v>
      </c>
      <c r="I529" t="str">
        <f t="shared" si="26"/>
        <v/>
      </c>
    </row>
    <row r="530" spans="1:9">
      <c r="A530" s="82">
        <v>2</v>
      </c>
      <c r="B530" s="93"/>
      <c r="C530" t="str">
        <f t="shared" si="27"/>
        <v>1212010308110007</v>
      </c>
      <c r="F530" s="83" t="s">
        <v>16</v>
      </c>
      <c r="G530" s="87"/>
      <c r="H530" t="str">
        <f t="shared" si="25"/>
        <v>LK</v>
      </c>
      <c r="I530" t="str">
        <f t="shared" si="26"/>
        <v>LK</v>
      </c>
    </row>
    <row r="531" spans="1:9">
      <c r="A531" s="82">
        <v>2</v>
      </c>
      <c r="B531" s="93"/>
      <c r="C531" t="str">
        <f t="shared" si="27"/>
        <v>1212010308110007</v>
      </c>
      <c r="F531" s="83" t="s">
        <v>16</v>
      </c>
      <c r="G531" s="87"/>
      <c r="H531" t="str">
        <f t="shared" si="25"/>
        <v>LK</v>
      </c>
      <c r="I531" t="str">
        <f t="shared" si="26"/>
        <v>LK</v>
      </c>
    </row>
    <row r="532" spans="1:9">
      <c r="A532" s="82">
        <v>2</v>
      </c>
      <c r="B532" s="93"/>
      <c r="C532" t="str">
        <f t="shared" si="27"/>
        <v>1212010308110007</v>
      </c>
      <c r="F532" s="83" t="s">
        <v>16</v>
      </c>
      <c r="G532" s="87"/>
      <c r="H532" t="str">
        <f t="shared" si="25"/>
        <v>LK</v>
      </c>
      <c r="I532" t="str">
        <f t="shared" si="26"/>
        <v>LK</v>
      </c>
    </row>
    <row r="533" spans="1:9">
      <c r="A533" s="82">
        <v>2</v>
      </c>
      <c r="B533" s="93"/>
      <c r="C533" t="str">
        <f t="shared" si="27"/>
        <v>1212010308110007</v>
      </c>
      <c r="F533" s="83" t="s">
        <v>16</v>
      </c>
      <c r="G533" s="87"/>
      <c r="H533" t="str">
        <f t="shared" si="25"/>
        <v>LK</v>
      </c>
      <c r="I533" t="str">
        <f t="shared" si="26"/>
        <v>LK</v>
      </c>
    </row>
    <row r="534" spans="1:9">
      <c r="A534" s="82">
        <v>2</v>
      </c>
      <c r="B534" s="84" t="s">
        <v>1437</v>
      </c>
      <c r="C534" t="str">
        <f t="shared" si="27"/>
        <v>1212010712170003</v>
      </c>
      <c r="F534" s="83"/>
      <c r="G534" s="83" t="s">
        <v>23</v>
      </c>
      <c r="H534" t="str">
        <f t="shared" si="25"/>
        <v>PR</v>
      </c>
      <c r="I534" t="str">
        <f t="shared" si="26"/>
        <v/>
      </c>
    </row>
    <row r="535" spans="1:9">
      <c r="A535" s="82">
        <v>2</v>
      </c>
      <c r="B535" s="84" t="s">
        <v>1440</v>
      </c>
      <c r="C535" t="str">
        <f t="shared" si="27"/>
        <v>1212011011100003</v>
      </c>
      <c r="F535" s="83"/>
      <c r="G535" s="83" t="s">
        <v>23</v>
      </c>
      <c r="H535" t="str">
        <f t="shared" si="25"/>
        <v>PR</v>
      </c>
      <c r="I535" t="str">
        <f t="shared" si="26"/>
        <v/>
      </c>
    </row>
    <row r="536" spans="1:9">
      <c r="A536" s="82">
        <v>2</v>
      </c>
      <c r="B536" s="93"/>
      <c r="C536" t="str">
        <f t="shared" si="27"/>
        <v>1212011011100003</v>
      </c>
      <c r="F536" s="83"/>
      <c r="G536" s="83" t="s">
        <v>23</v>
      </c>
      <c r="H536" t="str">
        <f t="shared" si="25"/>
        <v>PR</v>
      </c>
      <c r="I536" t="str">
        <f t="shared" si="26"/>
        <v/>
      </c>
    </row>
    <row r="537" spans="1:9">
      <c r="A537" s="82">
        <v>2</v>
      </c>
      <c r="B537" s="93"/>
      <c r="C537" t="str">
        <f t="shared" si="27"/>
        <v>1212011011100003</v>
      </c>
      <c r="F537" s="83" t="s">
        <v>16</v>
      </c>
      <c r="G537" s="87"/>
      <c r="H537" t="str">
        <f t="shared" si="25"/>
        <v>LK</v>
      </c>
      <c r="I537" t="str">
        <f t="shared" si="26"/>
        <v>LK</v>
      </c>
    </row>
    <row r="538" spans="1:9">
      <c r="A538" s="82">
        <v>2</v>
      </c>
      <c r="B538" s="84" t="s">
        <v>1448</v>
      </c>
      <c r="C538" t="str">
        <f t="shared" si="27"/>
        <v>121201120180004</v>
      </c>
      <c r="F538" s="83"/>
      <c r="G538" s="83" t="s">
        <v>23</v>
      </c>
      <c r="H538" t="str">
        <f t="shared" si="25"/>
        <v>PR</v>
      </c>
      <c r="I538" t="str">
        <f t="shared" si="26"/>
        <v/>
      </c>
    </row>
    <row r="539" spans="1:9">
      <c r="A539" s="82">
        <v>2</v>
      </c>
      <c r="B539" s="93"/>
      <c r="C539" t="str">
        <f t="shared" si="27"/>
        <v>121201120180004</v>
      </c>
      <c r="F539" s="83"/>
      <c r="G539" s="83" t="s">
        <v>23</v>
      </c>
      <c r="H539" t="str">
        <f t="shared" si="25"/>
        <v>PR</v>
      </c>
      <c r="I539" t="str">
        <f t="shared" si="26"/>
        <v/>
      </c>
    </row>
    <row r="540" spans="1:9">
      <c r="A540" s="82">
        <v>2</v>
      </c>
      <c r="B540" s="84" t="s">
        <v>1454</v>
      </c>
      <c r="C540" t="str">
        <f t="shared" si="27"/>
        <v>1212012111180009</v>
      </c>
      <c r="F540" s="83"/>
      <c r="G540" s="83" t="s">
        <v>23</v>
      </c>
      <c r="H540" t="str">
        <f t="shared" si="25"/>
        <v>PR</v>
      </c>
      <c r="I540" t="str">
        <f t="shared" si="26"/>
        <v/>
      </c>
    </row>
    <row r="541" spans="1:9">
      <c r="A541" s="82">
        <v>2</v>
      </c>
      <c r="B541" s="93"/>
      <c r="C541" t="str">
        <f t="shared" si="27"/>
        <v>1212012111180009</v>
      </c>
      <c r="F541" s="83" t="s">
        <v>16</v>
      </c>
      <c r="G541" s="87"/>
      <c r="H541" t="str">
        <f t="shared" si="25"/>
        <v>LK</v>
      </c>
      <c r="I541" t="str">
        <f t="shared" si="26"/>
        <v>LK</v>
      </c>
    </row>
    <row r="542" spans="1:9">
      <c r="A542" s="82">
        <v>2</v>
      </c>
      <c r="B542" s="93"/>
      <c r="C542" t="str">
        <f t="shared" si="27"/>
        <v>1212012111180009</v>
      </c>
      <c r="F542" s="83"/>
      <c r="G542" s="83" t="s">
        <v>23</v>
      </c>
      <c r="H542" t="str">
        <f t="shared" si="25"/>
        <v>PR</v>
      </c>
      <c r="I542" t="str">
        <f t="shared" si="26"/>
        <v/>
      </c>
    </row>
    <row r="543" spans="1:9">
      <c r="A543" s="82">
        <v>2</v>
      </c>
      <c r="B543" s="93"/>
      <c r="C543" t="str">
        <f t="shared" si="27"/>
        <v>1212012111180009</v>
      </c>
      <c r="F543" s="83" t="s">
        <v>16</v>
      </c>
      <c r="G543" s="87"/>
      <c r="H543" t="str">
        <f t="shared" si="25"/>
        <v>LK</v>
      </c>
      <c r="I543" t="str">
        <f t="shared" si="26"/>
        <v>LK</v>
      </c>
    </row>
    <row r="544" spans="1:9">
      <c r="A544" s="82">
        <v>2</v>
      </c>
      <c r="B544" s="84" t="s">
        <v>1464</v>
      </c>
      <c r="C544" t="str">
        <f t="shared" si="27"/>
        <v>1212011503100005</v>
      </c>
      <c r="F544" s="83"/>
      <c r="G544" s="83" t="s">
        <v>23</v>
      </c>
      <c r="H544" t="str">
        <f t="shared" si="25"/>
        <v>PR</v>
      </c>
      <c r="I544" t="str">
        <f t="shared" si="26"/>
        <v/>
      </c>
    </row>
    <row r="545" spans="1:9">
      <c r="A545" s="82">
        <v>2</v>
      </c>
      <c r="B545" s="93"/>
      <c r="C545" t="str">
        <f t="shared" si="27"/>
        <v>1212011503100005</v>
      </c>
      <c r="F545" s="83" t="s">
        <v>16</v>
      </c>
      <c r="G545" s="87"/>
      <c r="H545" t="str">
        <f t="shared" si="25"/>
        <v>LK</v>
      </c>
      <c r="I545" t="str">
        <f t="shared" si="26"/>
        <v>LK</v>
      </c>
    </row>
    <row r="546" spans="1:9">
      <c r="A546" s="82">
        <v>2</v>
      </c>
      <c r="B546" s="93"/>
      <c r="C546" t="str">
        <f t="shared" si="27"/>
        <v>1212011503100005</v>
      </c>
      <c r="F546" s="83"/>
      <c r="G546" s="83" t="s">
        <v>23</v>
      </c>
      <c r="H546" t="str">
        <f t="shared" si="25"/>
        <v>PR</v>
      </c>
      <c r="I546" t="str">
        <f t="shared" si="26"/>
        <v/>
      </c>
    </row>
    <row r="547" spans="1:9">
      <c r="A547" s="82">
        <v>2</v>
      </c>
      <c r="B547" s="93"/>
      <c r="C547" t="str">
        <f t="shared" si="27"/>
        <v>1212011503100005</v>
      </c>
      <c r="F547" s="83" t="s">
        <v>16</v>
      </c>
      <c r="G547" s="87"/>
      <c r="H547" t="str">
        <f t="shared" si="25"/>
        <v>LK</v>
      </c>
      <c r="I547" t="str">
        <f t="shared" si="26"/>
        <v>LK</v>
      </c>
    </row>
    <row r="548" spans="1:9">
      <c r="A548" s="82">
        <v>2</v>
      </c>
      <c r="B548" s="93"/>
      <c r="C548" t="str">
        <f t="shared" si="27"/>
        <v>1212011503100005</v>
      </c>
      <c r="F548" s="83" t="s">
        <v>16</v>
      </c>
      <c r="G548" s="87"/>
      <c r="H548" t="str">
        <f t="shared" si="25"/>
        <v>LK</v>
      </c>
      <c r="I548" t="str">
        <f t="shared" si="26"/>
        <v>LK</v>
      </c>
    </row>
    <row r="549" spans="1:9">
      <c r="A549" s="82">
        <v>2</v>
      </c>
      <c r="B549" s="93"/>
      <c r="C549" t="str">
        <f t="shared" si="27"/>
        <v>1212011503100005</v>
      </c>
      <c r="F549" s="83"/>
      <c r="G549" s="83" t="s">
        <v>23</v>
      </c>
      <c r="H549" t="str">
        <f t="shared" si="25"/>
        <v>PR</v>
      </c>
      <c r="I549" t="str">
        <f t="shared" si="26"/>
        <v/>
      </c>
    </row>
    <row r="550" spans="1:9">
      <c r="A550" s="82">
        <v>2</v>
      </c>
      <c r="B550" s="84" t="s">
        <v>1478</v>
      </c>
      <c r="C550" t="str">
        <f t="shared" si="27"/>
        <v>1212011306160006</v>
      </c>
      <c r="F550" s="83" t="s">
        <v>16</v>
      </c>
      <c r="G550" s="87"/>
      <c r="H550" t="str">
        <f t="shared" si="25"/>
        <v>LK</v>
      </c>
      <c r="I550" t="str">
        <f t="shared" si="26"/>
        <v>LK</v>
      </c>
    </row>
    <row r="551" spans="1:9">
      <c r="A551" s="82">
        <v>2</v>
      </c>
      <c r="B551" s="93"/>
      <c r="C551" t="str">
        <f t="shared" si="27"/>
        <v>1212011306160006</v>
      </c>
      <c r="F551" s="83" t="s">
        <v>16</v>
      </c>
      <c r="G551" s="87"/>
      <c r="H551" t="str">
        <f t="shared" si="25"/>
        <v>LK</v>
      </c>
      <c r="I551" t="str">
        <f t="shared" si="26"/>
        <v>LK</v>
      </c>
    </row>
    <row r="552" spans="1:9">
      <c r="A552" s="82">
        <v>2</v>
      </c>
      <c r="B552" s="93"/>
      <c r="C552" t="str">
        <f t="shared" si="27"/>
        <v>1212011306160006</v>
      </c>
      <c r="F552" s="83"/>
      <c r="G552" s="83" t="s">
        <v>23</v>
      </c>
      <c r="H552" t="str">
        <f t="shared" si="25"/>
        <v>PR</v>
      </c>
      <c r="I552" t="str">
        <f t="shared" si="26"/>
        <v/>
      </c>
    </row>
    <row r="553" spans="1:9">
      <c r="A553" s="82">
        <v>2</v>
      </c>
      <c r="B553" s="93"/>
      <c r="C553" t="str">
        <f t="shared" si="27"/>
        <v>1212011306160006</v>
      </c>
      <c r="F553" s="83" t="s">
        <v>16</v>
      </c>
      <c r="G553" s="87"/>
      <c r="H553" t="str">
        <f t="shared" si="25"/>
        <v>LK</v>
      </c>
      <c r="I553" t="str">
        <f t="shared" si="26"/>
        <v>LK</v>
      </c>
    </row>
    <row r="554" spans="1:9">
      <c r="A554" s="82">
        <v>2</v>
      </c>
      <c r="B554" s="84" t="s">
        <v>1488</v>
      </c>
      <c r="C554" t="str">
        <f t="shared" si="27"/>
        <v>1212011312070045</v>
      </c>
      <c r="F554" s="83" t="s">
        <v>16</v>
      </c>
      <c r="G554" s="87"/>
      <c r="H554" t="str">
        <f t="shared" si="25"/>
        <v>LK</v>
      </c>
      <c r="I554" t="str">
        <f t="shared" si="26"/>
        <v>LK</v>
      </c>
    </row>
    <row r="555" spans="1:9">
      <c r="A555" s="82">
        <v>2</v>
      </c>
      <c r="B555" s="84" t="s">
        <v>1492</v>
      </c>
      <c r="C555" t="str">
        <f t="shared" si="27"/>
        <v>1212011112110004</v>
      </c>
      <c r="F555" s="83"/>
      <c r="G555" s="83" t="s">
        <v>23</v>
      </c>
      <c r="H555" t="str">
        <f t="shared" si="25"/>
        <v>PR</v>
      </c>
      <c r="I555" t="str">
        <f t="shared" si="26"/>
        <v/>
      </c>
    </row>
    <row r="556" spans="1:9">
      <c r="A556" s="82">
        <v>2</v>
      </c>
      <c r="B556" s="93"/>
      <c r="C556" t="str">
        <f t="shared" si="27"/>
        <v>1212011112110004</v>
      </c>
      <c r="F556" s="83" t="s">
        <v>16</v>
      </c>
      <c r="G556" s="87"/>
      <c r="H556" t="str">
        <f t="shared" si="25"/>
        <v>LK</v>
      </c>
      <c r="I556" t="str">
        <f t="shared" si="26"/>
        <v>LK</v>
      </c>
    </row>
    <row r="557" spans="1:9">
      <c r="A557" s="82">
        <v>2</v>
      </c>
      <c r="B557" s="93"/>
      <c r="C557" t="str">
        <f t="shared" si="27"/>
        <v>1212011112110004</v>
      </c>
      <c r="F557" s="83"/>
      <c r="G557" s="83" t="s">
        <v>23</v>
      </c>
      <c r="H557" t="str">
        <f t="shared" si="25"/>
        <v>PR</v>
      </c>
      <c r="I557" t="str">
        <f t="shared" si="26"/>
        <v/>
      </c>
    </row>
    <row r="558" spans="1:9">
      <c r="A558" s="82">
        <v>2</v>
      </c>
      <c r="B558" s="93"/>
      <c r="C558" t="str">
        <f t="shared" si="27"/>
        <v>1212011112110004</v>
      </c>
      <c r="F558" s="83" t="s">
        <v>16</v>
      </c>
      <c r="G558" s="87"/>
      <c r="H558" t="str">
        <f t="shared" si="25"/>
        <v>LK</v>
      </c>
      <c r="I558" t="str">
        <f t="shared" si="26"/>
        <v>LK</v>
      </c>
    </row>
    <row r="559" spans="1:9">
      <c r="A559" s="82">
        <v>2</v>
      </c>
      <c r="B559" s="93"/>
      <c r="C559" t="str">
        <f t="shared" si="27"/>
        <v>1212011112110004</v>
      </c>
      <c r="F559" s="83"/>
      <c r="G559" s="83" t="s">
        <v>23</v>
      </c>
      <c r="H559" t="str">
        <f t="shared" si="25"/>
        <v>PR</v>
      </c>
      <c r="I559" t="str">
        <f t="shared" si="26"/>
        <v/>
      </c>
    </row>
    <row r="560" spans="1:9">
      <c r="A560" s="82">
        <v>2</v>
      </c>
      <c r="B560" s="93"/>
      <c r="C560" t="str">
        <f t="shared" si="27"/>
        <v>1212011112110004</v>
      </c>
      <c r="F560" s="83"/>
      <c r="G560" s="83" t="s">
        <v>23</v>
      </c>
      <c r="H560" t="str">
        <f t="shared" si="25"/>
        <v>PR</v>
      </c>
      <c r="I560" t="str">
        <f t="shared" si="26"/>
        <v/>
      </c>
    </row>
    <row r="561" spans="1:9">
      <c r="A561" s="82">
        <v>2</v>
      </c>
      <c r="B561" s="84" t="s">
        <v>1505</v>
      </c>
      <c r="C561" t="str">
        <f t="shared" si="27"/>
        <v>1212011809170008</v>
      </c>
      <c r="F561" s="83" t="s">
        <v>16</v>
      </c>
      <c r="G561" s="87"/>
      <c r="H561" t="str">
        <f t="shared" si="25"/>
        <v>LK</v>
      </c>
      <c r="I561" t="str">
        <f t="shared" si="26"/>
        <v>LK</v>
      </c>
    </row>
    <row r="562" spans="1:9">
      <c r="A562" s="82">
        <v>2</v>
      </c>
      <c r="B562" s="93"/>
      <c r="C562" t="str">
        <f t="shared" si="27"/>
        <v>1212011809170008</v>
      </c>
      <c r="F562" s="83"/>
      <c r="G562" s="83" t="s">
        <v>23</v>
      </c>
      <c r="H562" t="str">
        <f t="shared" si="25"/>
        <v>PR</v>
      </c>
      <c r="I562" t="str">
        <f t="shared" si="26"/>
        <v/>
      </c>
    </row>
    <row r="563" spans="1:9">
      <c r="A563" s="82">
        <v>2</v>
      </c>
      <c r="B563" s="84" t="s">
        <v>1511</v>
      </c>
      <c r="C563" t="str">
        <f t="shared" si="27"/>
        <v>1212011312070015</v>
      </c>
      <c r="F563" s="83"/>
      <c r="G563" s="83" t="s">
        <v>23</v>
      </c>
      <c r="H563" t="str">
        <f t="shared" si="25"/>
        <v>PR</v>
      </c>
      <c r="I563" t="str">
        <f t="shared" si="26"/>
        <v/>
      </c>
    </row>
    <row r="564" spans="1:9">
      <c r="A564" s="82">
        <v>2</v>
      </c>
      <c r="B564" s="93"/>
      <c r="C564" t="str">
        <f t="shared" si="27"/>
        <v>1212011312070015</v>
      </c>
      <c r="F564" s="83" t="s">
        <v>16</v>
      </c>
      <c r="G564" s="87"/>
      <c r="H564" t="str">
        <f t="shared" si="25"/>
        <v>LK</v>
      </c>
      <c r="I564" t="str">
        <f t="shared" si="26"/>
        <v>LK</v>
      </c>
    </row>
    <row r="565" spans="1:9">
      <c r="A565" s="82">
        <v>2</v>
      </c>
      <c r="B565" s="93"/>
      <c r="C565" t="str">
        <f t="shared" si="27"/>
        <v>1212011312070015</v>
      </c>
      <c r="F565" s="83"/>
      <c r="G565" s="83" t="s">
        <v>23</v>
      </c>
      <c r="H565" t="str">
        <f t="shared" si="25"/>
        <v>PR</v>
      </c>
      <c r="I565" t="str">
        <f t="shared" si="26"/>
        <v/>
      </c>
    </row>
    <row r="566" spans="1:9">
      <c r="A566" s="82">
        <v>2</v>
      </c>
      <c r="B566" s="84" t="s">
        <v>1519</v>
      </c>
      <c r="C566" t="str">
        <f t="shared" si="27"/>
        <v>1212011112070034</v>
      </c>
      <c r="F566" s="83" t="s">
        <v>16</v>
      </c>
      <c r="G566" s="87"/>
      <c r="H566" t="str">
        <f t="shared" si="25"/>
        <v>LK</v>
      </c>
      <c r="I566" t="str">
        <f t="shared" si="26"/>
        <v>LK</v>
      </c>
    </row>
    <row r="567" spans="1:9">
      <c r="A567" s="82">
        <v>2</v>
      </c>
      <c r="B567" s="93"/>
      <c r="C567" t="str">
        <f t="shared" si="27"/>
        <v>1212011112070034</v>
      </c>
      <c r="F567" s="83" t="s">
        <v>16</v>
      </c>
      <c r="G567" s="87"/>
      <c r="H567" t="str">
        <f t="shared" si="25"/>
        <v>LK</v>
      </c>
      <c r="I567" t="str">
        <f t="shared" si="26"/>
        <v>LK</v>
      </c>
    </row>
    <row r="568" spans="1:9">
      <c r="A568" s="82">
        <v>2</v>
      </c>
      <c r="B568" s="93"/>
      <c r="C568" t="str">
        <f t="shared" si="27"/>
        <v>1212011112070034</v>
      </c>
      <c r="F568" s="83"/>
      <c r="G568" s="83" t="s">
        <v>23</v>
      </c>
      <c r="H568" t="str">
        <f t="shared" si="25"/>
        <v>PR</v>
      </c>
      <c r="I568" t="str">
        <f t="shared" si="26"/>
        <v/>
      </c>
    </row>
    <row r="569" spans="1:9">
      <c r="A569" s="82">
        <v>2</v>
      </c>
      <c r="B569" s="93"/>
      <c r="C569" t="str">
        <f t="shared" si="27"/>
        <v>1212011112070034</v>
      </c>
      <c r="F569" s="83"/>
      <c r="G569" s="83" t="s">
        <v>23</v>
      </c>
      <c r="H569" t="str">
        <f t="shared" si="25"/>
        <v>PR</v>
      </c>
      <c r="I569" t="str">
        <f t="shared" si="26"/>
        <v/>
      </c>
    </row>
    <row r="570" spans="1:9">
      <c r="A570" s="82">
        <v>2</v>
      </c>
      <c r="B570" s="84" t="s">
        <v>1529</v>
      </c>
      <c r="C570" t="str">
        <f t="shared" si="27"/>
        <v>1212011207110012</v>
      </c>
      <c r="F570" s="83"/>
      <c r="G570" s="83" t="s">
        <v>23</v>
      </c>
      <c r="H570" t="str">
        <f t="shared" si="25"/>
        <v>PR</v>
      </c>
      <c r="I570" t="str">
        <f t="shared" si="26"/>
        <v/>
      </c>
    </row>
    <row r="571" spans="1:9">
      <c r="A571" s="82">
        <v>2</v>
      </c>
      <c r="B571" s="93"/>
      <c r="C571" t="str">
        <f t="shared" si="27"/>
        <v>1212011207110012</v>
      </c>
      <c r="F571" s="83" t="s">
        <v>16</v>
      </c>
      <c r="G571" s="87"/>
      <c r="H571" t="str">
        <f t="shared" si="25"/>
        <v>LK</v>
      </c>
      <c r="I571" t="str">
        <f t="shared" si="26"/>
        <v>LK</v>
      </c>
    </row>
    <row r="572" spans="1:9">
      <c r="A572" s="82">
        <v>2</v>
      </c>
      <c r="B572" s="93"/>
      <c r="C572" t="str">
        <f t="shared" si="27"/>
        <v>1212011207110012</v>
      </c>
      <c r="F572" s="83"/>
      <c r="G572" s="83" t="s">
        <v>23</v>
      </c>
      <c r="H572" t="str">
        <f t="shared" si="25"/>
        <v>PR</v>
      </c>
      <c r="I572" t="str">
        <f t="shared" si="26"/>
        <v/>
      </c>
    </row>
    <row r="573" spans="1:9">
      <c r="A573" s="82">
        <v>2</v>
      </c>
      <c r="B573" s="93"/>
      <c r="C573" t="str">
        <f t="shared" si="27"/>
        <v>1212011207110012</v>
      </c>
      <c r="F573" s="83"/>
      <c r="G573" s="83" t="s">
        <v>23</v>
      </c>
      <c r="H573" t="str">
        <f t="shared" si="25"/>
        <v>PR</v>
      </c>
      <c r="I573" t="str">
        <f t="shared" si="26"/>
        <v/>
      </c>
    </row>
    <row r="574" spans="1:9">
      <c r="A574" s="82">
        <v>2</v>
      </c>
      <c r="B574" s="93"/>
      <c r="C574" t="str">
        <f t="shared" si="27"/>
        <v>1212011207110012</v>
      </c>
      <c r="F574" s="83" t="s">
        <v>16</v>
      </c>
      <c r="G574" s="87"/>
      <c r="H574" t="str">
        <f t="shared" si="25"/>
        <v>LK</v>
      </c>
      <c r="I574" t="str">
        <f t="shared" si="26"/>
        <v>LK</v>
      </c>
    </row>
    <row r="575" spans="1:9">
      <c r="A575" s="82">
        <v>2</v>
      </c>
      <c r="B575" s="93"/>
      <c r="C575" t="str">
        <f t="shared" si="27"/>
        <v>1212011207110012</v>
      </c>
      <c r="F575" s="83"/>
      <c r="G575" s="83" t="s">
        <v>23</v>
      </c>
      <c r="H575" t="str">
        <f t="shared" si="25"/>
        <v>PR</v>
      </c>
      <c r="I575" t="str">
        <f t="shared" si="26"/>
        <v/>
      </c>
    </row>
    <row r="576" spans="1:9">
      <c r="A576" s="82">
        <v>2</v>
      </c>
      <c r="B576" s="84" t="s">
        <v>1543</v>
      </c>
      <c r="C576" t="str">
        <f t="shared" si="27"/>
        <v>1212011612090009</v>
      </c>
      <c r="F576" s="83" t="s">
        <v>16</v>
      </c>
      <c r="G576" s="87"/>
      <c r="H576" t="str">
        <f t="shared" si="25"/>
        <v>LK</v>
      </c>
      <c r="I576" t="str">
        <f t="shared" si="26"/>
        <v>LK</v>
      </c>
    </row>
    <row r="577" spans="1:9">
      <c r="A577" s="82">
        <v>2</v>
      </c>
      <c r="B577" s="93"/>
      <c r="C577" t="str">
        <f t="shared" si="27"/>
        <v>1212011612090009</v>
      </c>
      <c r="F577" s="83" t="s">
        <v>16</v>
      </c>
      <c r="G577" s="87"/>
      <c r="H577" t="str">
        <f t="shared" si="25"/>
        <v>LK</v>
      </c>
      <c r="I577" t="str">
        <f t="shared" si="26"/>
        <v>LK</v>
      </c>
    </row>
    <row r="578" spans="1:9">
      <c r="A578" s="82">
        <v>2</v>
      </c>
      <c r="B578" s="93"/>
      <c r="C578" t="str">
        <f t="shared" si="27"/>
        <v>1212011612090009</v>
      </c>
      <c r="F578" s="83"/>
      <c r="G578" s="83" t="s">
        <v>23</v>
      </c>
      <c r="H578" t="str">
        <f t="shared" si="25"/>
        <v>PR</v>
      </c>
      <c r="I578" t="str">
        <f t="shared" si="26"/>
        <v/>
      </c>
    </row>
    <row r="579" spans="1:9">
      <c r="A579" s="82">
        <v>2</v>
      </c>
      <c r="B579" s="93"/>
      <c r="C579" t="str">
        <f t="shared" si="27"/>
        <v>1212011612090009</v>
      </c>
      <c r="F579" s="83"/>
      <c r="G579" s="83" t="s">
        <v>23</v>
      </c>
      <c r="H579" t="str">
        <f t="shared" ref="H579:H642" si="28">IF(F579=0,G579,F579)</f>
        <v>PR</v>
      </c>
      <c r="I579" t="str">
        <f t="shared" ref="I579:I642" si="29">IF(H579="LK","LK","")</f>
        <v/>
      </c>
    </row>
    <row r="580" spans="1:9">
      <c r="A580" s="82">
        <v>2</v>
      </c>
      <c r="B580" s="84" t="s">
        <v>1555</v>
      </c>
      <c r="C580" t="str">
        <f t="shared" si="27"/>
        <v>1212010207090001</v>
      </c>
      <c r="F580" s="83" t="s">
        <v>16</v>
      </c>
      <c r="G580" s="87"/>
      <c r="H580" t="str">
        <f t="shared" si="28"/>
        <v>LK</v>
      </c>
      <c r="I580" t="str">
        <f t="shared" si="29"/>
        <v>LK</v>
      </c>
    </row>
    <row r="581" spans="1:9">
      <c r="A581" s="82">
        <v>2</v>
      </c>
      <c r="B581" s="84" t="s">
        <v>1558</v>
      </c>
      <c r="C581" t="str">
        <f t="shared" si="27"/>
        <v>1212011002090031</v>
      </c>
      <c r="F581" s="83" t="s">
        <v>16</v>
      </c>
      <c r="G581" s="87"/>
      <c r="H581" t="str">
        <f t="shared" si="28"/>
        <v>LK</v>
      </c>
      <c r="I581" t="str">
        <f t="shared" si="29"/>
        <v>LK</v>
      </c>
    </row>
    <row r="582" spans="1:9">
      <c r="A582" s="82">
        <v>2</v>
      </c>
      <c r="B582" s="84" t="s">
        <v>1561</v>
      </c>
      <c r="C582" t="str">
        <f t="shared" ref="C582:C645" si="30">IF(B582=0,C581,B582)</f>
        <v>1212013009100003</v>
      </c>
      <c r="F582" s="83" t="s">
        <v>16</v>
      </c>
      <c r="G582" s="87"/>
      <c r="H582" t="str">
        <f t="shared" si="28"/>
        <v>LK</v>
      </c>
      <c r="I582" t="str">
        <f t="shared" si="29"/>
        <v>LK</v>
      </c>
    </row>
    <row r="583" spans="1:9">
      <c r="A583" s="82">
        <v>2</v>
      </c>
      <c r="B583" s="93"/>
      <c r="C583" t="str">
        <f t="shared" si="30"/>
        <v>1212013009100003</v>
      </c>
      <c r="F583" s="83" t="s">
        <v>16</v>
      </c>
      <c r="G583" s="87"/>
      <c r="H583" t="str">
        <f t="shared" si="28"/>
        <v>LK</v>
      </c>
      <c r="I583" t="str">
        <f t="shared" si="29"/>
        <v>LK</v>
      </c>
    </row>
    <row r="584" spans="1:9">
      <c r="A584" s="82">
        <v>2</v>
      </c>
      <c r="B584" s="93"/>
      <c r="C584" t="str">
        <f t="shared" si="30"/>
        <v>1212013009100003</v>
      </c>
      <c r="F584" s="83"/>
      <c r="G584" s="83" t="s">
        <v>23</v>
      </c>
      <c r="H584" t="str">
        <f t="shared" si="28"/>
        <v>PR</v>
      </c>
      <c r="I584" t="str">
        <f t="shared" si="29"/>
        <v/>
      </c>
    </row>
    <row r="585" spans="1:9">
      <c r="A585" s="82">
        <v>2</v>
      </c>
      <c r="B585" s="93"/>
      <c r="C585" t="str">
        <f t="shared" si="30"/>
        <v>1212013009100003</v>
      </c>
      <c r="F585" s="83" t="s">
        <v>16</v>
      </c>
      <c r="G585" s="87"/>
      <c r="H585" t="str">
        <f t="shared" si="28"/>
        <v>LK</v>
      </c>
      <c r="I585" t="str">
        <f t="shared" si="29"/>
        <v>LK</v>
      </c>
    </row>
    <row r="586" spans="1:9">
      <c r="A586" s="82">
        <v>2</v>
      </c>
      <c r="B586" s="93"/>
      <c r="C586" t="str">
        <f t="shared" si="30"/>
        <v>1212013009100003</v>
      </c>
      <c r="F586" s="83" t="s">
        <v>16</v>
      </c>
      <c r="G586" s="87"/>
      <c r="H586" t="str">
        <f t="shared" si="28"/>
        <v>LK</v>
      </c>
      <c r="I586" t="str">
        <f t="shared" si="29"/>
        <v>LK</v>
      </c>
    </row>
    <row r="587" spans="1:9">
      <c r="A587" s="82">
        <v>2</v>
      </c>
      <c r="B587" s="93"/>
      <c r="C587" t="str">
        <f t="shared" si="30"/>
        <v>1212013009100003</v>
      </c>
      <c r="F587" s="83"/>
      <c r="G587" s="83" t="s">
        <v>23</v>
      </c>
      <c r="H587" t="str">
        <f t="shared" si="28"/>
        <v>PR</v>
      </c>
      <c r="I587" t="str">
        <f t="shared" si="29"/>
        <v/>
      </c>
    </row>
    <row r="588" spans="1:9">
      <c r="A588" s="82">
        <v>2</v>
      </c>
      <c r="B588" s="84" t="s">
        <v>1575</v>
      </c>
      <c r="C588" t="str">
        <f t="shared" si="30"/>
        <v>1212011112070053</v>
      </c>
      <c r="F588" s="83" t="s">
        <v>16</v>
      </c>
      <c r="G588" s="87"/>
      <c r="H588" t="str">
        <f t="shared" si="28"/>
        <v>LK</v>
      </c>
      <c r="I588" t="str">
        <f t="shared" si="29"/>
        <v>LK</v>
      </c>
    </row>
    <row r="589" spans="1:9">
      <c r="A589" s="82">
        <v>2</v>
      </c>
      <c r="B589" s="93"/>
      <c r="C589" t="str">
        <f t="shared" si="30"/>
        <v>1212011112070053</v>
      </c>
      <c r="F589" s="83" t="s">
        <v>16</v>
      </c>
      <c r="G589" s="87"/>
      <c r="H589" t="str">
        <f t="shared" si="28"/>
        <v>LK</v>
      </c>
      <c r="I589" t="str">
        <f t="shared" si="29"/>
        <v>LK</v>
      </c>
    </row>
    <row r="590" spans="1:9">
      <c r="A590" s="82">
        <v>2</v>
      </c>
      <c r="B590" s="93"/>
      <c r="C590" t="str">
        <f t="shared" si="30"/>
        <v>1212011112070053</v>
      </c>
      <c r="F590" s="83"/>
      <c r="G590" s="83" t="s">
        <v>23</v>
      </c>
      <c r="H590" t="str">
        <f t="shared" si="28"/>
        <v>PR</v>
      </c>
      <c r="I590" t="str">
        <f t="shared" si="29"/>
        <v/>
      </c>
    </row>
    <row r="591" spans="1:9">
      <c r="A591" s="82">
        <v>2</v>
      </c>
      <c r="B591" s="93"/>
      <c r="C591" t="str">
        <f t="shared" si="30"/>
        <v>1212011112070053</v>
      </c>
      <c r="F591" s="83" t="s">
        <v>16</v>
      </c>
      <c r="G591" s="87"/>
      <c r="H591" t="str">
        <f t="shared" si="28"/>
        <v>LK</v>
      </c>
      <c r="I591" t="str">
        <f t="shared" si="29"/>
        <v>LK</v>
      </c>
    </row>
    <row r="592" spans="1:9">
      <c r="A592" s="82">
        <v>2</v>
      </c>
      <c r="B592" s="84" t="s">
        <v>1586</v>
      </c>
      <c r="C592" t="str">
        <f t="shared" si="30"/>
        <v>1212011411170012</v>
      </c>
      <c r="F592" s="83"/>
      <c r="G592" s="83" t="s">
        <v>23</v>
      </c>
      <c r="H592" t="str">
        <f t="shared" si="28"/>
        <v>PR</v>
      </c>
      <c r="I592" t="str">
        <f t="shared" si="29"/>
        <v/>
      </c>
    </row>
    <row r="593" spans="1:9">
      <c r="A593" s="82">
        <v>2</v>
      </c>
      <c r="B593" s="93"/>
      <c r="C593" t="str">
        <f t="shared" si="30"/>
        <v>1212011411170012</v>
      </c>
      <c r="F593" s="83" t="s">
        <v>16</v>
      </c>
      <c r="G593" s="87"/>
      <c r="H593" t="str">
        <f t="shared" si="28"/>
        <v>LK</v>
      </c>
      <c r="I593" t="str">
        <f t="shared" si="29"/>
        <v>LK</v>
      </c>
    </row>
    <row r="594" spans="1:9">
      <c r="A594" s="82">
        <v>2</v>
      </c>
      <c r="B594" s="93"/>
      <c r="C594" t="str">
        <f t="shared" si="30"/>
        <v>1212011411170012</v>
      </c>
      <c r="F594" s="83"/>
      <c r="G594" s="83" t="s">
        <v>23</v>
      </c>
      <c r="H594" t="str">
        <f t="shared" si="28"/>
        <v>PR</v>
      </c>
      <c r="I594" t="str">
        <f t="shared" si="29"/>
        <v/>
      </c>
    </row>
    <row r="595" spans="1:9">
      <c r="A595" s="82">
        <v>2</v>
      </c>
      <c r="B595" s="93"/>
      <c r="C595" t="str">
        <f t="shared" si="30"/>
        <v>1212011411170012</v>
      </c>
      <c r="F595" s="83"/>
      <c r="G595" s="83" t="s">
        <v>23</v>
      </c>
      <c r="H595" t="str">
        <f t="shared" si="28"/>
        <v>PR</v>
      </c>
      <c r="I595" t="str">
        <f t="shared" si="29"/>
        <v/>
      </c>
    </row>
    <row r="596" spans="1:9">
      <c r="A596" s="82">
        <v>2</v>
      </c>
      <c r="B596" s="93"/>
      <c r="C596" t="str">
        <f t="shared" si="30"/>
        <v>1212011411170012</v>
      </c>
      <c r="F596" s="83" t="s">
        <v>16</v>
      </c>
      <c r="G596" s="87"/>
      <c r="H596" t="str">
        <f t="shared" si="28"/>
        <v>LK</v>
      </c>
      <c r="I596" t="str">
        <f t="shared" si="29"/>
        <v>LK</v>
      </c>
    </row>
    <row r="597" spans="1:9">
      <c r="A597" s="82">
        <v>2</v>
      </c>
      <c r="B597" s="93"/>
      <c r="C597" t="str">
        <f t="shared" si="30"/>
        <v>1212011411170012</v>
      </c>
      <c r="F597" s="83"/>
      <c r="G597" s="83" t="s">
        <v>23</v>
      </c>
      <c r="H597" t="str">
        <f t="shared" si="28"/>
        <v>PR</v>
      </c>
      <c r="I597" t="str">
        <f t="shared" si="29"/>
        <v/>
      </c>
    </row>
    <row r="598" spans="1:9">
      <c r="A598" s="82">
        <v>2</v>
      </c>
      <c r="B598" s="84" t="s">
        <v>1602</v>
      </c>
      <c r="C598" t="str">
        <f t="shared" si="30"/>
        <v>1212011706090005</v>
      </c>
      <c r="F598" s="83" t="s">
        <v>16</v>
      </c>
      <c r="G598" s="87"/>
      <c r="H598" t="str">
        <f t="shared" si="28"/>
        <v>LK</v>
      </c>
      <c r="I598" t="str">
        <f t="shared" si="29"/>
        <v>LK</v>
      </c>
    </row>
    <row r="599" spans="1:9">
      <c r="A599" s="82">
        <v>2</v>
      </c>
      <c r="B599" s="93"/>
      <c r="C599" t="str">
        <f t="shared" si="30"/>
        <v>1212011706090005</v>
      </c>
      <c r="F599" s="83"/>
      <c r="G599" s="83" t="s">
        <v>23</v>
      </c>
      <c r="H599" t="str">
        <f t="shared" si="28"/>
        <v>PR</v>
      </c>
      <c r="I599" t="str">
        <f t="shared" si="29"/>
        <v/>
      </c>
    </row>
    <row r="600" spans="1:9">
      <c r="A600" s="82">
        <v>2</v>
      </c>
      <c r="B600" s="84" t="s">
        <v>1608</v>
      </c>
      <c r="C600" t="str">
        <f t="shared" si="30"/>
        <v>1212012807160005</v>
      </c>
      <c r="F600" s="83" t="s">
        <v>16</v>
      </c>
      <c r="G600" s="87"/>
      <c r="H600" t="str">
        <f t="shared" si="28"/>
        <v>LK</v>
      </c>
      <c r="I600" t="str">
        <f t="shared" si="29"/>
        <v>LK</v>
      </c>
    </row>
    <row r="601" spans="1:9">
      <c r="A601" s="82">
        <v>2</v>
      </c>
      <c r="B601" s="93"/>
      <c r="C601" t="str">
        <f t="shared" si="30"/>
        <v>1212012807160005</v>
      </c>
      <c r="F601" s="83" t="s">
        <v>16</v>
      </c>
      <c r="G601" s="87"/>
      <c r="H601" t="str">
        <f t="shared" si="28"/>
        <v>LK</v>
      </c>
      <c r="I601" t="str">
        <f t="shared" si="29"/>
        <v>LK</v>
      </c>
    </row>
    <row r="602" spans="1:9">
      <c r="A602" s="82">
        <v>2</v>
      </c>
      <c r="B602" s="93"/>
      <c r="C602" t="str">
        <f t="shared" si="30"/>
        <v>1212012807160005</v>
      </c>
      <c r="F602" s="83"/>
      <c r="G602" s="83" t="s">
        <v>23</v>
      </c>
      <c r="H602" t="str">
        <f t="shared" si="28"/>
        <v>PR</v>
      </c>
      <c r="I602" t="str">
        <f t="shared" si="29"/>
        <v/>
      </c>
    </row>
    <row r="603" spans="1:9">
      <c r="A603" s="82">
        <v>2</v>
      </c>
      <c r="B603" s="84" t="s">
        <v>1615</v>
      </c>
      <c r="C603" t="str">
        <f t="shared" si="30"/>
        <v>1212011112070008</v>
      </c>
      <c r="F603" s="83" t="s">
        <v>16</v>
      </c>
      <c r="G603" s="87"/>
      <c r="H603" t="str">
        <f t="shared" si="28"/>
        <v>LK</v>
      </c>
      <c r="I603" t="str">
        <f t="shared" si="29"/>
        <v>LK</v>
      </c>
    </row>
    <row r="604" spans="1:9">
      <c r="A604" s="82">
        <v>2</v>
      </c>
      <c r="B604" s="93"/>
      <c r="C604" t="str">
        <f t="shared" si="30"/>
        <v>1212011112070008</v>
      </c>
      <c r="F604" s="83" t="s">
        <v>16</v>
      </c>
      <c r="G604" s="87"/>
      <c r="H604" t="str">
        <f t="shared" si="28"/>
        <v>LK</v>
      </c>
      <c r="I604" t="str">
        <f t="shared" si="29"/>
        <v>LK</v>
      </c>
    </row>
    <row r="605" spans="1:9">
      <c r="A605" s="82">
        <v>2</v>
      </c>
      <c r="B605" s="93"/>
      <c r="C605" t="str">
        <f t="shared" si="30"/>
        <v>1212011112070008</v>
      </c>
      <c r="F605" s="83"/>
      <c r="G605" s="83" t="s">
        <v>23</v>
      </c>
      <c r="H605" t="str">
        <f t="shared" si="28"/>
        <v>PR</v>
      </c>
      <c r="I605" t="str">
        <f t="shared" si="29"/>
        <v/>
      </c>
    </row>
    <row r="606" spans="1:9">
      <c r="A606" s="82">
        <v>2</v>
      </c>
      <c r="B606" s="93"/>
      <c r="C606" t="str">
        <f t="shared" si="30"/>
        <v>1212011112070008</v>
      </c>
      <c r="F606" s="83" t="s">
        <v>16</v>
      </c>
      <c r="G606" s="87"/>
      <c r="H606" t="str">
        <f t="shared" si="28"/>
        <v>LK</v>
      </c>
      <c r="I606" t="str">
        <f t="shared" si="29"/>
        <v>LK</v>
      </c>
    </row>
    <row r="607" spans="1:9">
      <c r="A607" s="82">
        <v>2</v>
      </c>
      <c r="B607" s="93"/>
      <c r="C607" t="str">
        <f t="shared" si="30"/>
        <v>1212011112070008</v>
      </c>
      <c r="F607" s="83" t="s">
        <v>16</v>
      </c>
      <c r="G607" s="87"/>
      <c r="H607" t="str">
        <f t="shared" si="28"/>
        <v>LK</v>
      </c>
      <c r="I607" t="str">
        <f t="shared" si="29"/>
        <v>LK</v>
      </c>
    </row>
    <row r="608" spans="1:9">
      <c r="A608" s="82">
        <v>2</v>
      </c>
      <c r="B608" s="93"/>
      <c r="C608" t="str">
        <f t="shared" si="30"/>
        <v>1212011112070008</v>
      </c>
      <c r="F608" s="83" t="s">
        <v>16</v>
      </c>
      <c r="G608" s="87"/>
      <c r="H608" t="str">
        <f t="shared" si="28"/>
        <v>LK</v>
      </c>
      <c r="I608" t="str">
        <f t="shared" si="29"/>
        <v>LK</v>
      </c>
    </row>
    <row r="609" spans="1:9">
      <c r="A609" s="82">
        <v>2</v>
      </c>
      <c r="B609" s="84" t="s">
        <v>1629</v>
      </c>
      <c r="C609" t="str">
        <f t="shared" si="30"/>
        <v>1212011609140002</v>
      </c>
      <c r="F609" s="83" t="s">
        <v>16</v>
      </c>
      <c r="G609" s="87"/>
      <c r="H609" t="str">
        <f t="shared" si="28"/>
        <v>LK</v>
      </c>
      <c r="I609" t="str">
        <f t="shared" si="29"/>
        <v>LK</v>
      </c>
    </row>
    <row r="610" spans="1:9">
      <c r="A610" s="82">
        <v>2</v>
      </c>
      <c r="B610" s="93"/>
      <c r="C610" t="str">
        <f t="shared" si="30"/>
        <v>1212011609140002</v>
      </c>
      <c r="F610" s="83" t="s">
        <v>16</v>
      </c>
      <c r="G610" s="87"/>
      <c r="H610" t="str">
        <f t="shared" si="28"/>
        <v>LK</v>
      </c>
      <c r="I610" t="str">
        <f t="shared" si="29"/>
        <v>LK</v>
      </c>
    </row>
    <row r="611" spans="1:9">
      <c r="A611" s="82">
        <v>2</v>
      </c>
      <c r="B611" s="93"/>
      <c r="C611" t="str">
        <f t="shared" si="30"/>
        <v>1212011609140002</v>
      </c>
      <c r="F611" s="83"/>
      <c r="G611" s="83" t="s">
        <v>23</v>
      </c>
      <c r="H611" t="str">
        <f t="shared" si="28"/>
        <v>PR</v>
      </c>
      <c r="I611" t="str">
        <f t="shared" si="29"/>
        <v/>
      </c>
    </row>
    <row r="612" spans="1:9">
      <c r="A612" s="82">
        <v>2</v>
      </c>
      <c r="B612" s="93"/>
      <c r="C612" t="str">
        <f t="shared" si="30"/>
        <v>1212011609140002</v>
      </c>
      <c r="F612" s="83" t="s">
        <v>16</v>
      </c>
      <c r="G612" s="87"/>
      <c r="H612" t="str">
        <f t="shared" si="28"/>
        <v>LK</v>
      </c>
      <c r="I612" t="str">
        <f t="shared" si="29"/>
        <v>LK</v>
      </c>
    </row>
    <row r="613" spans="1:9">
      <c r="A613" s="82">
        <v>2</v>
      </c>
      <c r="B613" s="93"/>
      <c r="C613" t="str">
        <f t="shared" si="30"/>
        <v>1212011609140002</v>
      </c>
      <c r="F613" s="83"/>
      <c r="G613" s="83" t="s">
        <v>23</v>
      </c>
      <c r="H613" t="str">
        <f t="shared" si="28"/>
        <v>PR</v>
      </c>
      <c r="I613" t="str">
        <f t="shared" si="29"/>
        <v/>
      </c>
    </row>
    <row r="614" spans="1:9">
      <c r="A614" s="82">
        <v>2</v>
      </c>
      <c r="B614" s="124"/>
      <c r="C614" t="str">
        <f t="shared" si="30"/>
        <v>1212011609140002</v>
      </c>
      <c r="F614" s="83" t="s">
        <v>16</v>
      </c>
      <c r="G614" s="87"/>
      <c r="H614" t="str">
        <f t="shared" si="28"/>
        <v>LK</v>
      </c>
      <c r="I614" t="str">
        <f t="shared" si="29"/>
        <v>LK</v>
      </c>
    </row>
    <row r="615" spans="1:9">
      <c r="A615" s="82">
        <v>2</v>
      </c>
      <c r="B615" s="93"/>
      <c r="C615" t="str">
        <f t="shared" si="30"/>
        <v>1212011609140002</v>
      </c>
      <c r="F615" s="123"/>
      <c r="G615" s="123" t="s">
        <v>23</v>
      </c>
      <c r="H615" t="str">
        <f t="shared" si="28"/>
        <v>PR</v>
      </c>
      <c r="I615" t="str">
        <f t="shared" si="29"/>
        <v/>
      </c>
    </row>
    <row r="616" spans="1:9">
      <c r="A616" s="82">
        <v>2</v>
      </c>
      <c r="B616" s="93"/>
      <c r="C616" t="str">
        <f t="shared" si="30"/>
        <v>1212011609140002</v>
      </c>
      <c r="F616" s="83"/>
      <c r="G616" s="83" t="s">
        <v>23</v>
      </c>
      <c r="H616" t="str">
        <f t="shared" si="28"/>
        <v>PR</v>
      </c>
      <c r="I616" t="str">
        <f t="shared" si="29"/>
        <v/>
      </c>
    </row>
    <row r="617" spans="1:9">
      <c r="A617" s="82">
        <v>2</v>
      </c>
      <c r="B617" s="93"/>
      <c r="C617" t="str">
        <f t="shared" si="30"/>
        <v>1212011609140002</v>
      </c>
      <c r="F617" s="83" t="s">
        <v>16</v>
      </c>
      <c r="G617" s="87"/>
      <c r="H617" t="str">
        <f t="shared" si="28"/>
        <v>LK</v>
      </c>
      <c r="I617" t="str">
        <f t="shared" si="29"/>
        <v>LK</v>
      </c>
    </row>
    <row r="618" spans="1:9">
      <c r="A618" s="82">
        <v>2</v>
      </c>
      <c r="B618" s="111" t="s">
        <v>1651</v>
      </c>
      <c r="C618" t="str">
        <f t="shared" si="30"/>
        <v>1212011103190012</v>
      </c>
      <c r="F618" s="83"/>
      <c r="G618" s="83" t="s">
        <v>23</v>
      </c>
      <c r="H618" t="str">
        <f t="shared" si="28"/>
        <v>PR</v>
      </c>
      <c r="I618" t="str">
        <f t="shared" si="29"/>
        <v/>
      </c>
    </row>
    <row r="619" spans="1:9">
      <c r="A619" s="82">
        <v>2</v>
      </c>
      <c r="B619" s="84" t="s">
        <v>1654</v>
      </c>
      <c r="C619" t="str">
        <f t="shared" si="30"/>
        <v>1212012307090010</v>
      </c>
      <c r="F619" s="83"/>
      <c r="G619" s="83" t="s">
        <v>23</v>
      </c>
      <c r="H619" t="str">
        <f t="shared" si="28"/>
        <v>PR</v>
      </c>
      <c r="I619" t="str">
        <f t="shared" si="29"/>
        <v/>
      </c>
    </row>
    <row r="620" spans="1:9">
      <c r="A620" s="82">
        <v>2</v>
      </c>
      <c r="B620" s="93"/>
      <c r="C620" t="str">
        <f t="shared" si="30"/>
        <v>1212012307090010</v>
      </c>
      <c r="F620" s="83" t="s">
        <v>16</v>
      </c>
      <c r="G620" s="87"/>
      <c r="H620" t="str">
        <f t="shared" si="28"/>
        <v>LK</v>
      </c>
      <c r="I620" t="str">
        <f t="shared" si="29"/>
        <v>LK</v>
      </c>
    </row>
    <row r="621" spans="1:9">
      <c r="A621" s="82">
        <v>2</v>
      </c>
      <c r="B621" s="93"/>
      <c r="C621" t="str">
        <f t="shared" si="30"/>
        <v>1212012307090010</v>
      </c>
      <c r="F621" s="83"/>
      <c r="G621" s="83" t="s">
        <v>23</v>
      </c>
      <c r="H621" t="str">
        <f t="shared" si="28"/>
        <v>PR</v>
      </c>
      <c r="I621" t="str">
        <f t="shared" si="29"/>
        <v/>
      </c>
    </row>
    <row r="622" spans="1:9">
      <c r="A622" s="82">
        <v>2</v>
      </c>
      <c r="B622" s="93"/>
      <c r="C622" t="str">
        <f t="shared" si="30"/>
        <v>1212012307090010</v>
      </c>
      <c r="F622" s="83" t="s">
        <v>16</v>
      </c>
      <c r="G622" s="87"/>
      <c r="H622" t="str">
        <f t="shared" si="28"/>
        <v>LK</v>
      </c>
      <c r="I622" t="str">
        <f t="shared" si="29"/>
        <v>LK</v>
      </c>
    </row>
    <row r="623" spans="1:9">
      <c r="A623" s="82">
        <v>2</v>
      </c>
      <c r="B623" s="93"/>
      <c r="C623" t="str">
        <f t="shared" si="30"/>
        <v>1212012307090010</v>
      </c>
      <c r="F623" s="83"/>
      <c r="G623" s="83" t="s">
        <v>23</v>
      </c>
      <c r="H623" t="str">
        <f t="shared" si="28"/>
        <v>PR</v>
      </c>
      <c r="I623" t="str">
        <f t="shared" si="29"/>
        <v/>
      </c>
    </row>
    <row r="624" spans="1:9">
      <c r="A624" s="82">
        <v>2</v>
      </c>
      <c r="B624" s="93"/>
      <c r="C624" t="str">
        <f t="shared" si="30"/>
        <v>1212012307090010</v>
      </c>
      <c r="F624" s="83"/>
      <c r="G624" s="83" t="s">
        <v>23</v>
      </c>
      <c r="H624" t="str">
        <f t="shared" si="28"/>
        <v>PR</v>
      </c>
      <c r="I624" t="str">
        <f t="shared" si="29"/>
        <v/>
      </c>
    </row>
    <row r="625" spans="1:9">
      <c r="A625" s="82">
        <v>2</v>
      </c>
      <c r="B625" s="93"/>
      <c r="C625" t="str">
        <f t="shared" si="30"/>
        <v>1212012307090010</v>
      </c>
      <c r="F625" s="83"/>
      <c r="G625" s="83" t="s">
        <v>23</v>
      </c>
      <c r="H625" t="str">
        <f t="shared" si="28"/>
        <v>PR</v>
      </c>
      <c r="I625" t="str">
        <f t="shared" si="29"/>
        <v/>
      </c>
    </row>
    <row r="626" spans="1:9">
      <c r="A626" s="82">
        <v>2</v>
      </c>
      <c r="B626" s="111" t="s">
        <v>1670</v>
      </c>
      <c r="C626" t="str">
        <f t="shared" si="30"/>
        <v>1212011203190006</v>
      </c>
      <c r="F626" s="83"/>
      <c r="G626" s="83" t="s">
        <v>23</v>
      </c>
      <c r="H626" t="str">
        <f t="shared" si="28"/>
        <v>PR</v>
      </c>
      <c r="I626" t="str">
        <f t="shared" si="29"/>
        <v/>
      </c>
    </row>
    <row r="627" spans="1:9">
      <c r="A627" s="82">
        <v>2</v>
      </c>
      <c r="B627" s="111" t="s">
        <v>1674</v>
      </c>
      <c r="C627" t="str">
        <f t="shared" si="30"/>
        <v xml:space="preserve">1212011112070033 </v>
      </c>
      <c r="F627" s="83" t="s">
        <v>16</v>
      </c>
      <c r="G627" s="87"/>
      <c r="H627" t="str">
        <f t="shared" si="28"/>
        <v>LK</v>
      </c>
      <c r="I627" t="str">
        <f t="shared" si="29"/>
        <v>LK</v>
      </c>
    </row>
    <row r="628" spans="1:9">
      <c r="A628" s="82">
        <v>2</v>
      </c>
      <c r="B628" s="93"/>
      <c r="C628" t="str">
        <f t="shared" si="30"/>
        <v xml:space="preserve">1212011112070033 </v>
      </c>
      <c r="F628" s="83" t="s">
        <v>16</v>
      </c>
      <c r="G628" s="87"/>
      <c r="H628" t="str">
        <f t="shared" si="28"/>
        <v>LK</v>
      </c>
      <c r="I628" t="str">
        <f t="shared" si="29"/>
        <v>LK</v>
      </c>
    </row>
    <row r="629" spans="1:9">
      <c r="A629" s="82">
        <v>2</v>
      </c>
      <c r="B629" s="111"/>
      <c r="C629" t="str">
        <f t="shared" si="30"/>
        <v xml:space="preserve">1212011112070033 </v>
      </c>
      <c r="F629" s="83" t="s">
        <v>16</v>
      </c>
      <c r="G629" s="87"/>
      <c r="H629" t="str">
        <f t="shared" si="28"/>
        <v>LK</v>
      </c>
      <c r="I629" t="str">
        <f t="shared" si="29"/>
        <v>LK</v>
      </c>
    </row>
    <row r="630" spans="1:9">
      <c r="A630" s="82">
        <v>2</v>
      </c>
      <c r="B630" s="93"/>
      <c r="C630" t="str">
        <f t="shared" si="30"/>
        <v xml:space="preserve">1212011112070033 </v>
      </c>
      <c r="F630" s="83"/>
      <c r="G630" s="83" t="s">
        <v>23</v>
      </c>
      <c r="H630" t="str">
        <f t="shared" si="28"/>
        <v>PR</v>
      </c>
      <c r="I630" t="str">
        <f t="shared" si="29"/>
        <v/>
      </c>
    </row>
    <row r="631" spans="1:9">
      <c r="A631" s="82">
        <v>2</v>
      </c>
      <c r="B631" s="93"/>
      <c r="C631" t="str">
        <f t="shared" si="30"/>
        <v xml:space="preserve">1212011112070033 </v>
      </c>
      <c r="F631" s="83"/>
      <c r="G631" s="83" t="s">
        <v>23</v>
      </c>
      <c r="H631" t="str">
        <f t="shared" si="28"/>
        <v>PR</v>
      </c>
      <c r="I631" t="str">
        <f t="shared" si="29"/>
        <v/>
      </c>
    </row>
    <row r="632" spans="1:9">
      <c r="A632" s="82">
        <v>2</v>
      </c>
      <c r="B632" s="93"/>
      <c r="C632" t="str">
        <f t="shared" si="30"/>
        <v xml:space="preserve">1212011112070033 </v>
      </c>
      <c r="F632" s="83"/>
      <c r="G632" s="83" t="s">
        <v>23</v>
      </c>
      <c r="H632" t="str">
        <f t="shared" si="28"/>
        <v>PR</v>
      </c>
      <c r="I632" t="str">
        <f t="shared" si="29"/>
        <v/>
      </c>
    </row>
    <row r="633" spans="1:9">
      <c r="A633" s="82">
        <v>2</v>
      </c>
      <c r="B633" s="111" t="s">
        <v>1688</v>
      </c>
      <c r="C633" t="str">
        <f t="shared" si="30"/>
        <v>1212011507090010</v>
      </c>
      <c r="F633" s="83" t="s">
        <v>16</v>
      </c>
      <c r="G633" s="83"/>
      <c r="H633" t="str">
        <f t="shared" si="28"/>
        <v>LK</v>
      </c>
      <c r="I633" t="str">
        <f t="shared" si="29"/>
        <v>LK</v>
      </c>
    </row>
    <row r="634" spans="1:9">
      <c r="A634" s="82">
        <v>2</v>
      </c>
      <c r="B634" s="111"/>
      <c r="C634" t="str">
        <f t="shared" si="30"/>
        <v>1212011507090010</v>
      </c>
      <c r="F634" s="83" t="s">
        <v>16</v>
      </c>
      <c r="G634" s="87"/>
      <c r="H634" t="str">
        <f t="shared" si="28"/>
        <v>LK</v>
      </c>
      <c r="I634" t="str">
        <f t="shared" si="29"/>
        <v>LK</v>
      </c>
    </row>
    <row r="635" spans="1:9">
      <c r="A635" s="82">
        <v>2</v>
      </c>
      <c r="B635" s="111"/>
      <c r="C635" t="str">
        <f t="shared" si="30"/>
        <v>1212011507090010</v>
      </c>
      <c r="F635" s="83"/>
      <c r="G635" s="83" t="s">
        <v>23</v>
      </c>
      <c r="H635" t="str">
        <f t="shared" si="28"/>
        <v>PR</v>
      </c>
      <c r="I635" t="str">
        <f t="shared" si="29"/>
        <v/>
      </c>
    </row>
    <row r="636" spans="1:9">
      <c r="A636" s="82">
        <v>2</v>
      </c>
      <c r="B636" s="111"/>
      <c r="C636" t="str">
        <f t="shared" si="30"/>
        <v>1212011507090010</v>
      </c>
      <c r="F636" s="83" t="s">
        <v>16</v>
      </c>
      <c r="G636" s="87"/>
      <c r="H636" t="str">
        <f t="shared" si="28"/>
        <v>LK</v>
      </c>
      <c r="I636" t="str">
        <f t="shared" si="29"/>
        <v>LK</v>
      </c>
    </row>
    <row r="637" spans="1:9">
      <c r="A637" s="82">
        <v>2</v>
      </c>
      <c r="B637" s="111"/>
      <c r="C637" t="str">
        <f t="shared" si="30"/>
        <v>1212011507090010</v>
      </c>
      <c r="F637" s="83" t="s">
        <v>16</v>
      </c>
      <c r="G637" s="87"/>
      <c r="H637" t="str">
        <f t="shared" si="28"/>
        <v>LK</v>
      </c>
      <c r="I637" t="str">
        <f t="shared" si="29"/>
        <v>LK</v>
      </c>
    </row>
    <row r="638" spans="1:9">
      <c r="A638" s="82">
        <v>2</v>
      </c>
      <c r="B638" s="111" t="s">
        <v>1700</v>
      </c>
      <c r="C638" t="str">
        <f t="shared" si="30"/>
        <v>1212010204090003</v>
      </c>
      <c r="F638" s="83" t="s">
        <v>16</v>
      </c>
      <c r="G638" s="87"/>
      <c r="H638" t="str">
        <f t="shared" si="28"/>
        <v>LK</v>
      </c>
      <c r="I638" t="str">
        <f t="shared" si="29"/>
        <v>LK</v>
      </c>
    </row>
    <row r="639" spans="1:9">
      <c r="A639" s="82">
        <v>2</v>
      </c>
      <c r="B639" s="111"/>
      <c r="C639" t="str">
        <f t="shared" si="30"/>
        <v>1212010204090003</v>
      </c>
      <c r="F639" s="83" t="s">
        <v>16</v>
      </c>
      <c r="G639" s="87"/>
      <c r="H639" t="str">
        <f t="shared" si="28"/>
        <v>LK</v>
      </c>
      <c r="I639" t="str">
        <f t="shared" si="29"/>
        <v>LK</v>
      </c>
    </row>
    <row r="640" spans="1:9">
      <c r="A640" s="82">
        <v>2</v>
      </c>
      <c r="B640" s="111" t="s">
        <v>1706</v>
      </c>
      <c r="C640" t="str">
        <f t="shared" si="30"/>
        <v>1212011112070052</v>
      </c>
      <c r="F640" s="83"/>
      <c r="G640" s="83" t="s">
        <v>23</v>
      </c>
      <c r="H640" t="str">
        <f t="shared" si="28"/>
        <v>PR</v>
      </c>
      <c r="I640" t="str">
        <f t="shared" si="29"/>
        <v/>
      </c>
    </row>
    <row r="641" spans="1:9">
      <c r="A641" s="82">
        <v>2</v>
      </c>
      <c r="B641" s="111" t="s">
        <v>1709</v>
      </c>
      <c r="C641" t="str">
        <f t="shared" si="30"/>
        <v>1212012602190005</v>
      </c>
      <c r="F641" s="83"/>
      <c r="G641" s="83" t="s">
        <v>23</v>
      </c>
      <c r="H641" t="str">
        <f t="shared" si="28"/>
        <v>PR</v>
      </c>
      <c r="I641" t="str">
        <f t="shared" si="29"/>
        <v/>
      </c>
    </row>
    <row r="642" spans="1:9">
      <c r="A642" s="82">
        <v>2</v>
      </c>
      <c r="B642" s="111"/>
      <c r="C642" t="str">
        <f t="shared" si="30"/>
        <v>1212012602190005</v>
      </c>
      <c r="F642" s="83" t="s">
        <v>16</v>
      </c>
      <c r="G642" s="87"/>
      <c r="H642" t="str">
        <f t="shared" si="28"/>
        <v>LK</v>
      </c>
      <c r="I642" t="str">
        <f t="shared" si="29"/>
        <v>LK</v>
      </c>
    </row>
    <row r="643" spans="1:9">
      <c r="A643" s="82">
        <v>2</v>
      </c>
      <c r="B643" s="111"/>
      <c r="C643" t="str">
        <f t="shared" si="30"/>
        <v>1212012602190005</v>
      </c>
      <c r="F643" s="83"/>
      <c r="G643" s="83" t="s">
        <v>23</v>
      </c>
      <c r="H643" t="str">
        <f t="shared" ref="H643:H706" si="31">IF(F643=0,G643,F643)</f>
        <v>PR</v>
      </c>
      <c r="I643" t="str">
        <f t="shared" ref="I643:I706" si="32">IF(H643="LK","LK","")</f>
        <v/>
      </c>
    </row>
    <row r="644" spans="1:9">
      <c r="A644" s="82">
        <v>2</v>
      </c>
      <c r="B644" s="111"/>
      <c r="C644" t="str">
        <f t="shared" si="30"/>
        <v>1212012602190005</v>
      </c>
      <c r="F644" s="83" t="s">
        <v>16</v>
      </c>
      <c r="G644" s="87"/>
      <c r="H644" t="str">
        <f t="shared" si="31"/>
        <v>LK</v>
      </c>
      <c r="I644" t="str">
        <f t="shared" si="32"/>
        <v>LK</v>
      </c>
    </row>
    <row r="645" spans="1:9">
      <c r="A645" s="82">
        <v>2</v>
      </c>
      <c r="B645" s="93"/>
      <c r="C645" t="str">
        <f t="shared" si="30"/>
        <v>1212012602190005</v>
      </c>
      <c r="F645" s="83" t="s">
        <v>16</v>
      </c>
      <c r="G645" s="87"/>
      <c r="H645" t="str">
        <f t="shared" si="31"/>
        <v>LK</v>
      </c>
      <c r="I645" t="str">
        <f t="shared" si="32"/>
        <v>LK</v>
      </c>
    </row>
    <row r="646" spans="1:9">
      <c r="A646" s="82">
        <v>2</v>
      </c>
      <c r="B646" s="111" t="s">
        <v>1721</v>
      </c>
      <c r="C646" t="str">
        <f t="shared" ref="C646:C709" si="33">IF(B646=0,C645,B646)</f>
        <v>1212012103190006</v>
      </c>
      <c r="F646" s="83"/>
      <c r="G646" s="83" t="s">
        <v>23</v>
      </c>
      <c r="H646" t="str">
        <f t="shared" si="31"/>
        <v>PR</v>
      </c>
      <c r="I646" t="str">
        <f t="shared" si="32"/>
        <v/>
      </c>
    </row>
    <row r="647" spans="1:9">
      <c r="A647" s="82">
        <v>2</v>
      </c>
      <c r="B647" s="111" t="s">
        <v>1725</v>
      </c>
      <c r="C647" t="str">
        <f t="shared" si="33"/>
        <v>1212010302200004</v>
      </c>
      <c r="F647" s="83" t="s">
        <v>16</v>
      </c>
      <c r="G647" s="87"/>
      <c r="H647" t="str">
        <f t="shared" si="31"/>
        <v>LK</v>
      </c>
      <c r="I647" t="str">
        <f t="shared" si="32"/>
        <v>LK</v>
      </c>
    </row>
    <row r="648" spans="1:9">
      <c r="A648" s="82">
        <v>2</v>
      </c>
      <c r="B648" s="111"/>
      <c r="C648" t="str">
        <f t="shared" si="33"/>
        <v>1212010302200004</v>
      </c>
      <c r="F648" s="83" t="s">
        <v>16</v>
      </c>
      <c r="G648" s="87"/>
      <c r="H648" t="str">
        <f t="shared" si="31"/>
        <v>LK</v>
      </c>
      <c r="I648" t="str">
        <f t="shared" si="32"/>
        <v>LK</v>
      </c>
    </row>
    <row r="649" spans="1:9">
      <c r="A649" s="82">
        <v>2</v>
      </c>
      <c r="B649" s="84" t="s">
        <v>1730</v>
      </c>
      <c r="C649" t="str">
        <f t="shared" si="33"/>
        <v>1212022609140001</v>
      </c>
      <c r="F649" s="83"/>
      <c r="G649" s="83" t="s">
        <v>23</v>
      </c>
      <c r="H649" t="str">
        <f t="shared" si="31"/>
        <v>PR</v>
      </c>
      <c r="I649" t="str">
        <f t="shared" si="32"/>
        <v/>
      </c>
    </row>
    <row r="650" spans="1:9">
      <c r="A650" s="82">
        <v>2</v>
      </c>
      <c r="B650" s="93"/>
      <c r="C650" t="str">
        <f t="shared" si="33"/>
        <v>1212022609140001</v>
      </c>
      <c r="F650" s="97" t="s">
        <v>16</v>
      </c>
      <c r="G650" s="87"/>
      <c r="H650" t="str">
        <f t="shared" si="31"/>
        <v>LK</v>
      </c>
      <c r="I650" t="str">
        <f t="shared" si="32"/>
        <v>LK</v>
      </c>
    </row>
    <row r="651" spans="1:9">
      <c r="A651" s="82">
        <v>2</v>
      </c>
      <c r="B651" s="93"/>
      <c r="C651" t="str">
        <f t="shared" si="33"/>
        <v>1212022609140001</v>
      </c>
      <c r="F651" s="83"/>
      <c r="G651" s="83" t="s">
        <v>23</v>
      </c>
      <c r="H651" t="str">
        <f t="shared" si="31"/>
        <v>PR</v>
      </c>
      <c r="I651" t="str">
        <f t="shared" si="32"/>
        <v/>
      </c>
    </row>
    <row r="652" spans="1:9">
      <c r="A652" s="82">
        <v>2</v>
      </c>
      <c r="B652" s="93"/>
      <c r="C652" t="str">
        <f t="shared" si="33"/>
        <v>1212022609140001</v>
      </c>
      <c r="F652" s="83"/>
      <c r="G652" s="83" t="s">
        <v>23</v>
      </c>
      <c r="H652" t="str">
        <f t="shared" si="31"/>
        <v>PR</v>
      </c>
      <c r="I652" t="str">
        <f t="shared" si="32"/>
        <v/>
      </c>
    </row>
    <row r="653" spans="1:9">
      <c r="A653" s="82">
        <v>2</v>
      </c>
      <c r="B653" s="93"/>
      <c r="C653" t="str">
        <f t="shared" si="33"/>
        <v>1212022609140001</v>
      </c>
      <c r="F653" s="83"/>
      <c r="G653" s="97" t="s">
        <v>23</v>
      </c>
      <c r="H653" t="str">
        <f t="shared" si="31"/>
        <v>PR</v>
      </c>
      <c r="I653" t="str">
        <f t="shared" si="32"/>
        <v/>
      </c>
    </row>
    <row r="654" spans="1:9">
      <c r="A654" s="82">
        <v>2</v>
      </c>
      <c r="B654" s="84" t="s">
        <v>1742</v>
      </c>
      <c r="C654" t="str">
        <f t="shared" si="33"/>
        <v>1212012807200002</v>
      </c>
      <c r="F654" s="83" t="s">
        <v>16</v>
      </c>
      <c r="G654" s="87"/>
      <c r="H654" t="str">
        <f t="shared" si="31"/>
        <v>LK</v>
      </c>
      <c r="I654" t="str">
        <f t="shared" si="32"/>
        <v>LK</v>
      </c>
    </row>
    <row r="655" spans="1:9">
      <c r="A655" s="82">
        <v>2</v>
      </c>
      <c r="B655" s="93"/>
      <c r="C655" t="str">
        <f t="shared" si="33"/>
        <v>1212012807200002</v>
      </c>
      <c r="F655" s="97" t="s">
        <v>16</v>
      </c>
      <c r="G655" s="87"/>
      <c r="H655" t="str">
        <f t="shared" si="31"/>
        <v>LK</v>
      </c>
      <c r="I655" t="str">
        <f t="shared" si="32"/>
        <v>LK</v>
      </c>
    </row>
    <row r="656" spans="1:9">
      <c r="A656" s="82">
        <v>2</v>
      </c>
      <c r="B656" s="84" t="s">
        <v>1747</v>
      </c>
      <c r="C656" t="str">
        <f t="shared" si="33"/>
        <v>1212011112070055</v>
      </c>
      <c r="F656" s="83"/>
      <c r="G656" s="83" t="s">
        <v>23</v>
      </c>
      <c r="H656" t="str">
        <f t="shared" si="31"/>
        <v>PR</v>
      </c>
      <c r="I656" t="str">
        <f t="shared" si="32"/>
        <v/>
      </c>
    </row>
    <row r="657" spans="1:9">
      <c r="A657" s="82">
        <v>2</v>
      </c>
      <c r="B657" s="111" t="s">
        <v>1750</v>
      </c>
      <c r="C657" t="str">
        <f t="shared" si="33"/>
        <v>1212011009190001</v>
      </c>
      <c r="F657" s="83" t="s">
        <v>16</v>
      </c>
      <c r="G657" s="87"/>
      <c r="H657" t="str">
        <f t="shared" si="31"/>
        <v>LK</v>
      </c>
      <c r="I657" t="str">
        <f t="shared" si="32"/>
        <v>LK</v>
      </c>
    </row>
    <row r="658" spans="1:9">
      <c r="A658" s="82">
        <v>2</v>
      </c>
      <c r="B658" s="93"/>
      <c r="C658" t="str">
        <f t="shared" si="33"/>
        <v>1212011009190001</v>
      </c>
      <c r="F658" s="83" t="s">
        <v>16</v>
      </c>
      <c r="G658" s="87"/>
      <c r="H658" t="str">
        <f t="shared" si="31"/>
        <v>LK</v>
      </c>
      <c r="I658" t="str">
        <f t="shared" si="32"/>
        <v>LK</v>
      </c>
    </row>
    <row r="659" spans="1:9">
      <c r="A659" s="82">
        <v>2</v>
      </c>
      <c r="B659" s="93"/>
      <c r="C659" t="str">
        <f t="shared" si="33"/>
        <v>1212011009190001</v>
      </c>
      <c r="F659" s="83"/>
      <c r="G659" s="83" t="s">
        <v>23</v>
      </c>
      <c r="H659" t="str">
        <f t="shared" si="31"/>
        <v>PR</v>
      </c>
      <c r="I659" t="str">
        <f t="shared" si="32"/>
        <v/>
      </c>
    </row>
    <row r="660" spans="1:9">
      <c r="A660" s="82">
        <v>2</v>
      </c>
      <c r="B660" s="84" t="s">
        <v>1757</v>
      </c>
      <c r="C660" t="str">
        <f t="shared" si="33"/>
        <v>1212011009200003</v>
      </c>
      <c r="F660" s="83" t="s">
        <v>16</v>
      </c>
      <c r="G660" s="87"/>
      <c r="H660" t="str">
        <f t="shared" si="31"/>
        <v>LK</v>
      </c>
      <c r="I660" t="str">
        <f t="shared" si="32"/>
        <v>LK</v>
      </c>
    </row>
    <row r="661" spans="1:9">
      <c r="A661" s="82">
        <v>2</v>
      </c>
      <c r="B661" s="93"/>
      <c r="C661" t="str">
        <f t="shared" si="33"/>
        <v>1212011009200003</v>
      </c>
      <c r="F661" s="83" t="s">
        <v>16</v>
      </c>
      <c r="G661" s="87"/>
      <c r="H661" t="str">
        <f t="shared" si="31"/>
        <v>LK</v>
      </c>
      <c r="I661" t="str">
        <f t="shared" si="32"/>
        <v>LK</v>
      </c>
    </row>
    <row r="662" spans="1:9">
      <c r="A662" s="82">
        <v>2</v>
      </c>
      <c r="B662" s="93"/>
      <c r="C662" t="str">
        <f t="shared" si="33"/>
        <v>1212011009200003</v>
      </c>
      <c r="F662" s="83"/>
      <c r="G662" s="83" t="s">
        <v>23</v>
      </c>
      <c r="H662" t="str">
        <f t="shared" si="31"/>
        <v>PR</v>
      </c>
      <c r="I662" t="str">
        <f t="shared" si="32"/>
        <v/>
      </c>
    </row>
    <row r="663" spans="1:9">
      <c r="A663" s="82">
        <v>2</v>
      </c>
      <c r="B663" s="84" t="s">
        <v>1765</v>
      </c>
      <c r="C663" t="str">
        <f t="shared" si="33"/>
        <v>1212010411200017</v>
      </c>
      <c r="F663" s="83" t="s">
        <v>16</v>
      </c>
      <c r="G663" s="87"/>
      <c r="H663" t="str">
        <f t="shared" si="31"/>
        <v>LK</v>
      </c>
      <c r="I663" t="str">
        <f t="shared" si="32"/>
        <v>LK</v>
      </c>
    </row>
    <row r="664" spans="1:9">
      <c r="A664" s="82">
        <v>2</v>
      </c>
      <c r="B664" s="93"/>
      <c r="C664" t="str">
        <f t="shared" si="33"/>
        <v>1212010411200017</v>
      </c>
      <c r="F664" s="83" t="s">
        <v>16</v>
      </c>
      <c r="G664" s="87"/>
      <c r="H664" t="str">
        <f t="shared" si="31"/>
        <v>LK</v>
      </c>
      <c r="I664" t="str">
        <f t="shared" si="32"/>
        <v>LK</v>
      </c>
    </row>
    <row r="665" spans="1:9">
      <c r="A665" s="82">
        <v>2</v>
      </c>
      <c r="B665" s="93"/>
      <c r="C665" t="str">
        <f t="shared" si="33"/>
        <v>1212010411200017</v>
      </c>
      <c r="F665" s="83"/>
      <c r="G665" s="83" t="s">
        <v>23</v>
      </c>
      <c r="H665" t="str">
        <f t="shared" si="31"/>
        <v>PR</v>
      </c>
      <c r="I665" t="str">
        <f t="shared" si="32"/>
        <v/>
      </c>
    </row>
    <row r="666" spans="1:9">
      <c r="A666" s="82">
        <v>2</v>
      </c>
      <c r="B666" s="84" t="s">
        <v>1772</v>
      </c>
      <c r="C666" t="str">
        <f t="shared" si="33"/>
        <v>1212011802210006</v>
      </c>
      <c r="F666" s="83" t="s">
        <v>16</v>
      </c>
      <c r="G666" s="87"/>
      <c r="H666" t="str">
        <f t="shared" si="31"/>
        <v>LK</v>
      </c>
      <c r="I666" t="str">
        <f t="shared" si="32"/>
        <v>LK</v>
      </c>
    </row>
    <row r="667" spans="1:9">
      <c r="A667" s="82">
        <v>2</v>
      </c>
      <c r="B667" s="93" t="s">
        <v>1775</v>
      </c>
      <c r="C667" t="str">
        <f t="shared" si="33"/>
        <v>1212010104210001</v>
      </c>
      <c r="F667" s="83" t="s">
        <v>16</v>
      </c>
      <c r="G667" s="87"/>
      <c r="H667" t="str">
        <f t="shared" si="31"/>
        <v>LK</v>
      </c>
      <c r="I667" t="str">
        <f t="shared" si="32"/>
        <v>LK</v>
      </c>
    </row>
    <row r="668" spans="1:9">
      <c r="A668" s="82">
        <v>2</v>
      </c>
      <c r="B668" s="93" t="s">
        <v>1778</v>
      </c>
      <c r="C668" t="str">
        <f t="shared" si="33"/>
        <v>1212011210210002</v>
      </c>
      <c r="F668" s="83" t="s">
        <v>16</v>
      </c>
      <c r="G668" s="87"/>
      <c r="H668" t="str">
        <f t="shared" si="31"/>
        <v>LK</v>
      </c>
      <c r="I668" t="str">
        <f t="shared" si="32"/>
        <v>LK</v>
      </c>
    </row>
    <row r="669" spans="1:9">
      <c r="A669" s="82">
        <v>2</v>
      </c>
      <c r="B669" s="93"/>
      <c r="C669" t="str">
        <f t="shared" si="33"/>
        <v>1212011210210002</v>
      </c>
      <c r="F669" s="83" t="s">
        <v>16</v>
      </c>
      <c r="G669" s="87"/>
      <c r="H669" t="str">
        <f t="shared" si="31"/>
        <v>LK</v>
      </c>
      <c r="I669" t="str">
        <f t="shared" si="32"/>
        <v>LK</v>
      </c>
    </row>
    <row r="670" spans="1:9">
      <c r="A670" s="82">
        <v>2</v>
      </c>
      <c r="B670" s="93"/>
      <c r="C670" t="str">
        <f t="shared" si="33"/>
        <v>1212011210210002</v>
      </c>
      <c r="F670" s="83"/>
      <c r="G670" s="83" t="s">
        <v>23</v>
      </c>
      <c r="H670" t="str">
        <f t="shared" si="31"/>
        <v>PR</v>
      </c>
      <c r="I670" t="str">
        <f t="shared" si="32"/>
        <v/>
      </c>
    </row>
    <row r="671" spans="1:9">
      <c r="A671" s="82">
        <v>2</v>
      </c>
      <c r="B671" s="93"/>
      <c r="C671" t="str">
        <f t="shared" si="33"/>
        <v>1212011210210002</v>
      </c>
      <c r="F671" s="83"/>
      <c r="G671" s="83" t="s">
        <v>23</v>
      </c>
      <c r="H671" t="str">
        <f t="shared" si="31"/>
        <v>PR</v>
      </c>
      <c r="I671" t="str">
        <f t="shared" si="32"/>
        <v/>
      </c>
    </row>
    <row r="672" spans="1:9">
      <c r="A672" s="82">
        <v>2</v>
      </c>
      <c r="B672" s="93"/>
      <c r="C672" t="str">
        <f t="shared" si="33"/>
        <v>1212011210210002</v>
      </c>
      <c r="F672" s="83" t="s">
        <v>16</v>
      </c>
      <c r="G672" s="87"/>
      <c r="H672" t="str">
        <f t="shared" si="31"/>
        <v>LK</v>
      </c>
      <c r="I672" t="str">
        <f t="shared" si="32"/>
        <v>LK</v>
      </c>
    </row>
    <row r="673" spans="1:9">
      <c r="A673" s="82">
        <v>2</v>
      </c>
      <c r="B673" s="93"/>
      <c r="C673" t="str">
        <f t="shared" si="33"/>
        <v>1212011210210002</v>
      </c>
      <c r="F673" s="83" t="s">
        <v>16</v>
      </c>
      <c r="G673" s="87"/>
      <c r="H673" t="str">
        <f t="shared" si="31"/>
        <v>LK</v>
      </c>
      <c r="I673" t="str">
        <f t="shared" si="32"/>
        <v>LK</v>
      </c>
    </row>
    <row r="674" spans="1:9">
      <c r="A674" s="82">
        <v>2</v>
      </c>
      <c r="B674" s="113" t="s">
        <v>1792</v>
      </c>
      <c r="C674" t="str">
        <f t="shared" si="33"/>
        <v>2171121607130004</v>
      </c>
      <c r="F674" s="83" t="s">
        <v>16</v>
      </c>
      <c r="G674" s="87"/>
      <c r="H674" t="str">
        <f t="shared" si="31"/>
        <v>LK</v>
      </c>
      <c r="I674" t="str">
        <f t="shared" si="32"/>
        <v>LK</v>
      </c>
    </row>
    <row r="675" spans="1:9">
      <c r="A675" s="82">
        <v>2</v>
      </c>
      <c r="B675" s="113"/>
      <c r="C675" t="str">
        <f t="shared" si="33"/>
        <v>2171121607130004</v>
      </c>
      <c r="F675" s="83" t="s">
        <v>16</v>
      </c>
      <c r="G675" s="87"/>
      <c r="H675" t="str">
        <f t="shared" si="31"/>
        <v>LK</v>
      </c>
      <c r="I675" t="str">
        <f t="shared" si="32"/>
        <v>LK</v>
      </c>
    </row>
    <row r="676" spans="1:9">
      <c r="A676" s="82">
        <v>2</v>
      </c>
      <c r="B676" s="113"/>
      <c r="C676" t="str">
        <f t="shared" si="33"/>
        <v>2171121607130004</v>
      </c>
      <c r="F676" s="83"/>
      <c r="G676" s="83" t="s">
        <v>23</v>
      </c>
      <c r="H676" t="str">
        <f t="shared" si="31"/>
        <v>PR</v>
      </c>
      <c r="I676" t="str">
        <f t="shared" si="32"/>
        <v/>
      </c>
    </row>
    <row r="677" spans="1:9">
      <c r="A677" s="82">
        <v>2</v>
      </c>
      <c r="B677" s="113"/>
      <c r="C677" t="str">
        <f t="shared" si="33"/>
        <v>2171121607130004</v>
      </c>
      <c r="F677" s="83"/>
      <c r="G677" s="83" t="s">
        <v>23</v>
      </c>
      <c r="H677" t="str">
        <f t="shared" si="31"/>
        <v>PR</v>
      </c>
      <c r="I677" t="str">
        <f t="shared" si="32"/>
        <v/>
      </c>
    </row>
    <row r="678" spans="1:9">
      <c r="A678" s="82">
        <v>2</v>
      </c>
      <c r="B678" s="140" t="s">
        <v>1802</v>
      </c>
      <c r="C678" t="str">
        <f t="shared" si="33"/>
        <v>1212011807220003</v>
      </c>
      <c r="F678" s="83" t="s">
        <v>16</v>
      </c>
      <c r="G678" s="87"/>
      <c r="H678" t="str">
        <f t="shared" si="31"/>
        <v>LK</v>
      </c>
      <c r="I678" t="str">
        <f t="shared" si="32"/>
        <v>LK</v>
      </c>
    </row>
    <row r="679" spans="1:9">
      <c r="A679" s="82">
        <v>2</v>
      </c>
      <c r="B679" s="140" t="s">
        <v>1805</v>
      </c>
      <c r="C679" t="str">
        <f t="shared" si="33"/>
        <v>3603170902160024</v>
      </c>
      <c r="F679" s="83" t="s">
        <v>16</v>
      </c>
      <c r="G679" s="87"/>
      <c r="H679" t="str">
        <f t="shared" si="31"/>
        <v>LK</v>
      </c>
      <c r="I679" t="str">
        <f t="shared" si="32"/>
        <v>LK</v>
      </c>
    </row>
    <row r="680" spans="1:9">
      <c r="A680" s="82">
        <v>2</v>
      </c>
      <c r="B680" s="140"/>
      <c r="C680" t="str">
        <f t="shared" si="33"/>
        <v>3603170902160024</v>
      </c>
      <c r="F680" s="83" t="s">
        <v>16</v>
      </c>
      <c r="G680" s="87"/>
      <c r="H680" t="str">
        <f t="shared" si="31"/>
        <v>LK</v>
      </c>
      <c r="I680" t="str">
        <f t="shared" si="32"/>
        <v>LK</v>
      </c>
    </row>
    <row r="681" spans="1:9">
      <c r="A681" s="82">
        <v>2</v>
      </c>
      <c r="B681" s="140"/>
      <c r="C681" t="str">
        <f t="shared" si="33"/>
        <v>3603170902160024</v>
      </c>
      <c r="F681" s="83"/>
      <c r="G681" s="87" t="s">
        <v>23</v>
      </c>
      <c r="H681" t="str">
        <f t="shared" si="31"/>
        <v>PR</v>
      </c>
      <c r="I681" t="str">
        <f t="shared" si="32"/>
        <v/>
      </c>
    </row>
    <row r="682" spans="1:9">
      <c r="A682" s="82">
        <v>2</v>
      </c>
      <c r="B682" s="140" t="s">
        <v>1814</v>
      </c>
      <c r="C682" t="str">
        <f t="shared" si="33"/>
        <v>1472030808170010</v>
      </c>
      <c r="F682" s="83"/>
      <c r="G682" s="87" t="s">
        <v>23</v>
      </c>
      <c r="H682" t="str">
        <f t="shared" si="31"/>
        <v>PR</v>
      </c>
      <c r="I682" t="str">
        <f t="shared" si="32"/>
        <v/>
      </c>
    </row>
    <row r="683" spans="1:9">
      <c r="A683" s="82">
        <v>2</v>
      </c>
      <c r="B683" s="140"/>
      <c r="C683" t="str">
        <f t="shared" si="33"/>
        <v>1472030808170010</v>
      </c>
      <c r="F683" s="83" t="s">
        <v>16</v>
      </c>
      <c r="G683" s="87"/>
      <c r="H683" t="str">
        <f t="shared" si="31"/>
        <v>LK</v>
      </c>
      <c r="I683" t="str">
        <f t="shared" si="32"/>
        <v>LK</v>
      </c>
    </row>
    <row r="684" spans="1:9">
      <c r="A684" s="82">
        <v>2</v>
      </c>
      <c r="B684" s="140"/>
      <c r="C684" t="str">
        <f t="shared" si="33"/>
        <v>1472030808170010</v>
      </c>
      <c r="F684" s="83"/>
      <c r="G684" s="87" t="s">
        <v>23</v>
      </c>
      <c r="H684" t="str">
        <f t="shared" si="31"/>
        <v>PR</v>
      </c>
      <c r="I684" t="str">
        <f t="shared" si="32"/>
        <v/>
      </c>
    </row>
    <row r="685" spans="1:9">
      <c r="A685" s="82">
        <v>2</v>
      </c>
      <c r="B685" s="140"/>
      <c r="C685" t="str">
        <f t="shared" si="33"/>
        <v>1472030808170010</v>
      </c>
      <c r="F685" s="83"/>
      <c r="G685" s="87" t="s">
        <v>23</v>
      </c>
      <c r="H685" t="str">
        <f t="shared" si="31"/>
        <v>PR</v>
      </c>
      <c r="I685" t="str">
        <f t="shared" si="32"/>
        <v/>
      </c>
    </row>
    <row r="686" spans="1:9">
      <c r="A686" s="82">
        <v>2</v>
      </c>
      <c r="B686" s="140"/>
      <c r="C686" t="str">
        <f t="shared" si="33"/>
        <v>1472030808170010</v>
      </c>
      <c r="F686" s="83"/>
      <c r="G686" s="87" t="s">
        <v>23</v>
      </c>
      <c r="H686" t="str">
        <f t="shared" si="31"/>
        <v>PR</v>
      </c>
      <c r="I686" t="str">
        <f t="shared" si="32"/>
        <v/>
      </c>
    </row>
    <row r="687" spans="1:9">
      <c r="A687" s="10">
        <v>3</v>
      </c>
      <c r="B687" s="142" t="s">
        <v>1826</v>
      </c>
      <c r="C687" t="str">
        <f t="shared" si="33"/>
        <v>1212011412070009</v>
      </c>
      <c r="F687" s="83"/>
      <c r="G687" s="87" t="s">
        <v>23</v>
      </c>
      <c r="H687" t="str">
        <f t="shared" si="31"/>
        <v>PR</v>
      </c>
      <c r="I687" t="str">
        <f t="shared" si="32"/>
        <v/>
      </c>
    </row>
    <row r="688" spans="1:9">
      <c r="A688" s="10">
        <v>3</v>
      </c>
      <c r="B688" s="150"/>
      <c r="C688" t="str">
        <f t="shared" si="33"/>
        <v>1212011412070009</v>
      </c>
      <c r="F688" s="141" t="s">
        <v>16</v>
      </c>
      <c r="G688" s="145"/>
      <c r="H688" t="str">
        <f t="shared" si="31"/>
        <v>LK</v>
      </c>
      <c r="I688" t="str">
        <f t="shared" si="32"/>
        <v>LK</v>
      </c>
    </row>
    <row r="689" spans="1:9">
      <c r="A689" s="10">
        <v>3</v>
      </c>
      <c r="B689" s="156" t="s">
        <v>1831</v>
      </c>
      <c r="C689" t="str">
        <f t="shared" si="33"/>
        <v>1212011608130001</v>
      </c>
      <c r="F689" s="153"/>
      <c r="G689" s="141" t="s">
        <v>23</v>
      </c>
      <c r="H689" t="str">
        <f t="shared" si="31"/>
        <v>PR</v>
      </c>
      <c r="I689" t="str">
        <f t="shared" si="32"/>
        <v/>
      </c>
    </row>
    <row r="690" spans="1:9">
      <c r="A690" s="10">
        <v>3</v>
      </c>
      <c r="B690" s="150"/>
      <c r="C690" t="str">
        <f t="shared" si="33"/>
        <v>1212011608130001</v>
      </c>
      <c r="F690" s="141" t="s">
        <v>16</v>
      </c>
      <c r="G690" s="145"/>
      <c r="H690" t="str">
        <f t="shared" si="31"/>
        <v>LK</v>
      </c>
      <c r="I690" t="str">
        <f t="shared" si="32"/>
        <v>LK</v>
      </c>
    </row>
    <row r="691" spans="1:9">
      <c r="A691" s="10">
        <v>3</v>
      </c>
      <c r="B691" s="156"/>
      <c r="C691" t="str">
        <f t="shared" si="33"/>
        <v>1212011608130001</v>
      </c>
      <c r="F691" s="153"/>
      <c r="G691" s="149" t="s">
        <v>23</v>
      </c>
      <c r="H691" t="str">
        <f t="shared" si="31"/>
        <v>PR</v>
      </c>
      <c r="I691" t="str">
        <f t="shared" si="32"/>
        <v/>
      </c>
    </row>
    <row r="692" spans="1:9">
      <c r="A692" s="10">
        <v>3</v>
      </c>
      <c r="B692" s="150"/>
      <c r="C692" t="str">
        <f t="shared" si="33"/>
        <v>1212011608130001</v>
      </c>
      <c r="F692" s="161" t="s">
        <v>16</v>
      </c>
      <c r="G692" s="145"/>
      <c r="H692" t="str">
        <f t="shared" si="31"/>
        <v>LK</v>
      </c>
      <c r="I692" t="str">
        <f t="shared" si="32"/>
        <v>LK</v>
      </c>
    </row>
    <row r="693" spans="1:9">
      <c r="A693" s="10">
        <v>3</v>
      </c>
      <c r="B693" s="156"/>
      <c r="C693" t="str">
        <f t="shared" si="33"/>
        <v>1212011608130001</v>
      </c>
      <c r="F693" s="141" t="s">
        <v>16</v>
      </c>
      <c r="G693" s="145"/>
      <c r="H693" t="str">
        <f t="shared" si="31"/>
        <v>LK</v>
      </c>
      <c r="I693" t="str">
        <f t="shared" si="32"/>
        <v>LK</v>
      </c>
    </row>
    <row r="694" spans="1:9">
      <c r="A694" s="10">
        <v>3</v>
      </c>
      <c r="B694" s="156"/>
      <c r="C694" t="str">
        <f t="shared" si="33"/>
        <v>1212011608130001</v>
      </c>
      <c r="F694" s="141" t="s">
        <v>16</v>
      </c>
      <c r="G694" s="145"/>
      <c r="H694" t="str">
        <f t="shared" si="31"/>
        <v>LK</v>
      </c>
      <c r="I694" t="str">
        <f t="shared" si="32"/>
        <v>LK</v>
      </c>
    </row>
    <row r="695" spans="1:9">
      <c r="A695" s="10">
        <v>3</v>
      </c>
      <c r="B695" s="150" t="s">
        <v>1846</v>
      </c>
      <c r="C695" t="str">
        <f t="shared" si="33"/>
        <v>1212011509110012</v>
      </c>
      <c r="F695" s="141" t="s">
        <v>16</v>
      </c>
      <c r="G695" s="145"/>
      <c r="H695" t="str">
        <f t="shared" si="31"/>
        <v>LK</v>
      </c>
      <c r="I695" t="str">
        <f t="shared" si="32"/>
        <v>LK</v>
      </c>
    </row>
    <row r="696" spans="1:9">
      <c r="A696" s="10">
        <v>3</v>
      </c>
      <c r="B696" s="156"/>
      <c r="C696" t="str">
        <f t="shared" si="33"/>
        <v>1212011509110012</v>
      </c>
      <c r="F696" s="149" t="s">
        <v>16</v>
      </c>
      <c r="G696" s="145"/>
      <c r="H696" t="str">
        <f t="shared" si="31"/>
        <v>LK</v>
      </c>
      <c r="I696" t="str">
        <f t="shared" si="32"/>
        <v>LK</v>
      </c>
    </row>
    <row r="697" spans="1:9">
      <c r="A697" s="10">
        <v>3</v>
      </c>
      <c r="B697" s="150"/>
      <c r="C697" t="str">
        <f t="shared" si="33"/>
        <v>1212011509110012</v>
      </c>
      <c r="F697" s="153"/>
      <c r="G697" s="141" t="s">
        <v>23</v>
      </c>
      <c r="H697" t="str">
        <f t="shared" si="31"/>
        <v>PR</v>
      </c>
      <c r="I697" t="str">
        <f t="shared" si="32"/>
        <v/>
      </c>
    </row>
    <row r="698" spans="1:9">
      <c r="A698" s="10">
        <v>3</v>
      </c>
      <c r="B698" s="156"/>
      <c r="C698" t="str">
        <f t="shared" si="33"/>
        <v>1212011509110012</v>
      </c>
      <c r="F698" s="164" t="s">
        <v>16</v>
      </c>
      <c r="G698" s="145"/>
      <c r="H698" t="str">
        <f t="shared" si="31"/>
        <v>LK</v>
      </c>
      <c r="I698" t="str">
        <f t="shared" si="32"/>
        <v>LK</v>
      </c>
    </row>
    <row r="699" spans="1:9">
      <c r="A699" s="10">
        <v>3</v>
      </c>
      <c r="B699" s="150" t="s">
        <v>1855</v>
      </c>
      <c r="C699" t="str">
        <f t="shared" si="33"/>
        <v>1212011112070039</v>
      </c>
      <c r="F699" s="153"/>
      <c r="G699" s="141" t="s">
        <v>23</v>
      </c>
      <c r="H699" t="str">
        <f t="shared" si="31"/>
        <v>PR</v>
      </c>
      <c r="I699" t="str">
        <f t="shared" si="32"/>
        <v/>
      </c>
    </row>
    <row r="700" spans="1:9">
      <c r="A700" s="10">
        <v>3</v>
      </c>
      <c r="B700" s="156"/>
      <c r="C700" t="str">
        <f t="shared" si="33"/>
        <v>1212011112070039</v>
      </c>
      <c r="F700" s="149" t="s">
        <v>16</v>
      </c>
      <c r="G700" s="145"/>
      <c r="H700" t="str">
        <f t="shared" si="31"/>
        <v>LK</v>
      </c>
      <c r="I700" t="str">
        <f t="shared" si="32"/>
        <v>LK</v>
      </c>
    </row>
    <row r="701" spans="1:9">
      <c r="A701" s="10">
        <v>3</v>
      </c>
      <c r="B701" s="150" t="s">
        <v>1860</v>
      </c>
      <c r="C701" t="str">
        <f t="shared" si="33"/>
        <v>1212011712070010</v>
      </c>
      <c r="F701" s="153"/>
      <c r="G701" s="141" t="s">
        <v>23</v>
      </c>
      <c r="H701" t="str">
        <f t="shared" si="31"/>
        <v>PR</v>
      </c>
      <c r="I701" t="str">
        <f t="shared" si="32"/>
        <v/>
      </c>
    </row>
    <row r="702" spans="1:9">
      <c r="A702" s="10">
        <v>3</v>
      </c>
      <c r="B702" s="156"/>
      <c r="C702" t="str">
        <f t="shared" si="33"/>
        <v>1212011712070010</v>
      </c>
      <c r="F702" s="149" t="s">
        <v>16</v>
      </c>
      <c r="G702" s="145"/>
      <c r="H702" t="str">
        <f t="shared" si="31"/>
        <v>LK</v>
      </c>
      <c r="I702" t="str">
        <f t="shared" si="32"/>
        <v>LK</v>
      </c>
    </row>
    <row r="703" spans="1:9">
      <c r="A703" s="10">
        <v>3</v>
      </c>
      <c r="B703" s="150"/>
      <c r="C703" t="str">
        <f t="shared" si="33"/>
        <v>1212011712070010</v>
      </c>
      <c r="F703" s="153"/>
      <c r="G703" s="141" t="s">
        <v>23</v>
      </c>
      <c r="H703" t="str">
        <f t="shared" si="31"/>
        <v>PR</v>
      </c>
      <c r="I703" t="str">
        <f t="shared" si="32"/>
        <v/>
      </c>
    </row>
    <row r="704" spans="1:9">
      <c r="A704" s="10">
        <v>3</v>
      </c>
      <c r="B704" s="156"/>
      <c r="C704" t="str">
        <f t="shared" si="33"/>
        <v>1212011712070010</v>
      </c>
      <c r="F704" s="153"/>
      <c r="G704" s="149" t="s">
        <v>23</v>
      </c>
      <c r="H704" t="str">
        <f t="shared" si="31"/>
        <v>PR</v>
      </c>
      <c r="I704" t="str">
        <f t="shared" si="32"/>
        <v/>
      </c>
    </row>
    <row r="705" spans="1:9">
      <c r="A705" s="10">
        <v>3</v>
      </c>
      <c r="B705" s="150"/>
      <c r="C705" t="str">
        <f t="shared" si="33"/>
        <v>1212011712070010</v>
      </c>
      <c r="F705" s="141" t="s">
        <v>16</v>
      </c>
      <c r="G705" s="145"/>
      <c r="H705" t="str">
        <f t="shared" si="31"/>
        <v>LK</v>
      </c>
      <c r="I705" t="str">
        <f t="shared" si="32"/>
        <v>LK</v>
      </c>
    </row>
    <row r="706" spans="1:9">
      <c r="A706" s="10">
        <v>3</v>
      </c>
      <c r="B706" s="156" t="s">
        <v>1872</v>
      </c>
      <c r="C706" t="str">
        <f t="shared" si="33"/>
        <v>1212011503100003</v>
      </c>
      <c r="F706" s="153"/>
      <c r="G706" s="149" t="s">
        <v>23</v>
      </c>
      <c r="H706" t="str">
        <f t="shared" si="31"/>
        <v>PR</v>
      </c>
      <c r="I706" t="str">
        <f t="shared" si="32"/>
        <v/>
      </c>
    </row>
    <row r="707" spans="1:9">
      <c r="A707" s="10">
        <v>3</v>
      </c>
      <c r="B707" s="150"/>
      <c r="C707" t="str">
        <f t="shared" si="33"/>
        <v>1212011503100003</v>
      </c>
      <c r="F707" s="141" t="s">
        <v>16</v>
      </c>
      <c r="G707" s="145"/>
      <c r="H707" t="str">
        <f t="shared" ref="H707:H770" si="34">IF(F707=0,G707,F707)</f>
        <v>LK</v>
      </c>
      <c r="I707" t="str">
        <f t="shared" ref="I707:I770" si="35">IF(H707="LK","LK","")</f>
        <v>LK</v>
      </c>
    </row>
    <row r="708" spans="1:9">
      <c r="A708" s="10">
        <v>3</v>
      </c>
      <c r="B708" s="156"/>
      <c r="C708" t="str">
        <f t="shared" si="33"/>
        <v>1212011503100003</v>
      </c>
      <c r="F708" s="153"/>
      <c r="G708" s="149" t="s">
        <v>23</v>
      </c>
      <c r="H708" t="str">
        <f t="shared" si="34"/>
        <v>PR</v>
      </c>
      <c r="I708" t="str">
        <f t="shared" si="35"/>
        <v/>
      </c>
    </row>
    <row r="709" spans="1:9">
      <c r="A709" s="10">
        <v>3</v>
      </c>
      <c r="B709" s="150"/>
      <c r="C709" t="str">
        <f t="shared" si="33"/>
        <v>1212011503100003</v>
      </c>
      <c r="F709" s="141" t="s">
        <v>16</v>
      </c>
      <c r="G709" s="145"/>
      <c r="H709" t="str">
        <f t="shared" si="34"/>
        <v>LK</v>
      </c>
      <c r="I709" t="str">
        <f t="shared" si="35"/>
        <v>LK</v>
      </c>
    </row>
    <row r="710" spans="1:9">
      <c r="A710" s="10">
        <v>3</v>
      </c>
      <c r="B710" s="156"/>
      <c r="C710" t="str">
        <f t="shared" ref="C710:C773" si="36">IF(B710=0,C709,B710)</f>
        <v>1212011503100003</v>
      </c>
      <c r="F710" s="153"/>
      <c r="G710" s="141" t="s">
        <v>23</v>
      </c>
      <c r="H710" t="str">
        <f t="shared" si="34"/>
        <v>PR</v>
      </c>
      <c r="I710" t="str">
        <f t="shared" si="35"/>
        <v/>
      </c>
    </row>
    <row r="711" spans="1:9">
      <c r="A711" s="10">
        <v>3</v>
      </c>
      <c r="B711" s="150"/>
      <c r="C711" t="str">
        <f t="shared" si="36"/>
        <v>1212011503100003</v>
      </c>
      <c r="F711" s="153"/>
      <c r="G711" s="141" t="s">
        <v>23</v>
      </c>
      <c r="H711" t="str">
        <f t="shared" si="34"/>
        <v>PR</v>
      </c>
      <c r="I711" t="str">
        <f t="shared" si="35"/>
        <v/>
      </c>
    </row>
    <row r="712" spans="1:9">
      <c r="A712" s="10">
        <v>3</v>
      </c>
      <c r="B712" s="156" t="s">
        <v>1885</v>
      </c>
      <c r="C712" t="str">
        <f t="shared" si="36"/>
        <v>1212012507110007</v>
      </c>
      <c r="F712" s="153"/>
      <c r="G712" s="141" t="s">
        <v>23</v>
      </c>
      <c r="H712" t="str">
        <f t="shared" si="34"/>
        <v>PR</v>
      </c>
      <c r="I712" t="str">
        <f t="shared" si="35"/>
        <v/>
      </c>
    </row>
    <row r="713" spans="1:9">
      <c r="A713" s="10">
        <v>3</v>
      </c>
      <c r="B713" s="150"/>
      <c r="C713" t="str">
        <f t="shared" si="36"/>
        <v>1212012507110007</v>
      </c>
      <c r="F713" s="141" t="s">
        <v>16</v>
      </c>
      <c r="G713" s="145"/>
      <c r="H713" t="str">
        <f t="shared" si="34"/>
        <v>LK</v>
      </c>
      <c r="I713" t="str">
        <f t="shared" si="35"/>
        <v>LK</v>
      </c>
    </row>
    <row r="714" spans="1:9">
      <c r="A714" s="10">
        <v>3</v>
      </c>
      <c r="B714" s="150" t="s">
        <v>1891</v>
      </c>
      <c r="C714" t="str">
        <f t="shared" si="36"/>
        <v>1212012405120002</v>
      </c>
      <c r="F714" s="153"/>
      <c r="G714" s="149" t="s">
        <v>23</v>
      </c>
      <c r="H714" t="str">
        <f t="shared" si="34"/>
        <v>PR</v>
      </c>
      <c r="I714" t="str">
        <f t="shared" si="35"/>
        <v/>
      </c>
    </row>
    <row r="715" spans="1:9">
      <c r="A715" s="10">
        <v>3</v>
      </c>
      <c r="B715" s="156"/>
      <c r="C715" t="str">
        <f t="shared" si="36"/>
        <v>1212012405120002</v>
      </c>
      <c r="F715" s="149" t="s">
        <v>16</v>
      </c>
      <c r="G715" s="145"/>
      <c r="H715" t="str">
        <f t="shared" si="34"/>
        <v>LK</v>
      </c>
      <c r="I715" t="str">
        <f t="shared" si="35"/>
        <v>LK</v>
      </c>
    </row>
    <row r="716" spans="1:9">
      <c r="A716" s="10">
        <v>3</v>
      </c>
      <c r="B716" s="150"/>
      <c r="C716" t="str">
        <f t="shared" si="36"/>
        <v>1212012405120002</v>
      </c>
      <c r="F716" s="153"/>
      <c r="G716" s="141" t="s">
        <v>23</v>
      </c>
      <c r="H716" t="str">
        <f t="shared" si="34"/>
        <v>PR</v>
      </c>
      <c r="I716" t="str">
        <f t="shared" si="35"/>
        <v/>
      </c>
    </row>
    <row r="717" spans="1:9">
      <c r="A717" s="10">
        <v>3</v>
      </c>
      <c r="B717" s="156"/>
      <c r="C717" t="str">
        <f t="shared" si="36"/>
        <v>1212012405120002</v>
      </c>
      <c r="F717" s="153"/>
      <c r="G717" s="149" t="s">
        <v>23</v>
      </c>
      <c r="H717" t="str">
        <f t="shared" si="34"/>
        <v>PR</v>
      </c>
      <c r="I717" t="str">
        <f t="shared" si="35"/>
        <v/>
      </c>
    </row>
    <row r="718" spans="1:9">
      <c r="A718" s="10">
        <v>3</v>
      </c>
      <c r="B718" s="150"/>
      <c r="C718" t="str">
        <f t="shared" si="36"/>
        <v>1212012405120002</v>
      </c>
      <c r="F718" s="153"/>
      <c r="G718" s="141" t="s">
        <v>23</v>
      </c>
      <c r="H718" t="str">
        <f t="shared" si="34"/>
        <v>PR</v>
      </c>
      <c r="I718" t="str">
        <f t="shared" si="35"/>
        <v/>
      </c>
    </row>
    <row r="719" spans="1:9">
      <c r="A719" s="10">
        <v>3</v>
      </c>
      <c r="B719" s="156" t="s">
        <v>1903</v>
      </c>
      <c r="C719" t="str">
        <f t="shared" si="36"/>
        <v>1212011312070024</v>
      </c>
      <c r="F719" s="153"/>
      <c r="G719" s="149" t="s">
        <v>23</v>
      </c>
      <c r="H719" t="str">
        <f t="shared" si="34"/>
        <v>PR</v>
      </c>
      <c r="I719" t="str">
        <f t="shared" si="35"/>
        <v/>
      </c>
    </row>
    <row r="720" spans="1:9">
      <c r="A720" s="10">
        <v>3</v>
      </c>
      <c r="B720" s="156" t="s">
        <v>1906</v>
      </c>
      <c r="C720" t="str">
        <f t="shared" si="36"/>
        <v>1212010805180004</v>
      </c>
      <c r="F720" s="141" t="s">
        <v>16</v>
      </c>
      <c r="G720" s="145"/>
      <c r="H720" t="str">
        <f t="shared" si="34"/>
        <v>LK</v>
      </c>
      <c r="I720" t="str">
        <f t="shared" si="35"/>
        <v>LK</v>
      </c>
    </row>
    <row r="721" spans="1:9">
      <c r="A721" s="10">
        <v>3</v>
      </c>
      <c r="B721" s="150"/>
      <c r="C721" t="str">
        <f t="shared" si="36"/>
        <v>1212010805180004</v>
      </c>
      <c r="F721" s="141" t="s">
        <v>16</v>
      </c>
      <c r="G721" s="145"/>
      <c r="H721" t="str">
        <f t="shared" si="34"/>
        <v>LK</v>
      </c>
      <c r="I721" t="str">
        <f t="shared" si="35"/>
        <v>LK</v>
      </c>
    </row>
    <row r="722" spans="1:9">
      <c r="A722" s="10">
        <v>3</v>
      </c>
      <c r="B722" s="156"/>
      <c r="C722" t="str">
        <f t="shared" si="36"/>
        <v>1212010805180004</v>
      </c>
      <c r="F722" s="149" t="s">
        <v>16</v>
      </c>
      <c r="G722" s="145"/>
      <c r="H722" t="str">
        <f t="shared" si="34"/>
        <v>LK</v>
      </c>
      <c r="I722" t="str">
        <f t="shared" si="35"/>
        <v>LK</v>
      </c>
    </row>
    <row r="723" spans="1:9">
      <c r="A723" s="10">
        <v>3</v>
      </c>
      <c r="B723" s="150" t="s">
        <v>1913</v>
      </c>
      <c r="C723" t="str">
        <f t="shared" si="36"/>
        <v>1212011805110003</v>
      </c>
      <c r="F723" s="153"/>
      <c r="G723" s="141" t="s">
        <v>23</v>
      </c>
      <c r="H723" t="str">
        <f t="shared" si="34"/>
        <v>PR</v>
      </c>
      <c r="I723" t="str">
        <f t="shared" si="35"/>
        <v/>
      </c>
    </row>
    <row r="724" spans="1:9">
      <c r="A724" s="10">
        <v>3</v>
      </c>
      <c r="B724" s="156"/>
      <c r="C724" t="str">
        <f t="shared" si="36"/>
        <v>1212011805110003</v>
      </c>
      <c r="F724" s="149" t="s">
        <v>16</v>
      </c>
      <c r="G724" s="145"/>
      <c r="H724" t="str">
        <f t="shared" si="34"/>
        <v>LK</v>
      </c>
      <c r="I724" t="str">
        <f t="shared" si="35"/>
        <v>LK</v>
      </c>
    </row>
    <row r="725" spans="1:9">
      <c r="A725" s="10">
        <v>3</v>
      </c>
      <c r="B725" s="150"/>
      <c r="C725" t="str">
        <f t="shared" si="36"/>
        <v>1212011805110003</v>
      </c>
      <c r="F725" s="153"/>
      <c r="G725" s="141" t="s">
        <v>23</v>
      </c>
      <c r="H725" t="str">
        <f t="shared" si="34"/>
        <v>PR</v>
      </c>
      <c r="I725" t="str">
        <f t="shared" si="35"/>
        <v/>
      </c>
    </row>
    <row r="726" spans="1:9">
      <c r="A726" s="10">
        <v>3</v>
      </c>
      <c r="B726" s="156"/>
      <c r="C726" t="str">
        <f t="shared" si="36"/>
        <v>1212011805110003</v>
      </c>
      <c r="F726" s="153"/>
      <c r="G726" s="149" t="s">
        <v>23</v>
      </c>
      <c r="H726" t="str">
        <f t="shared" si="34"/>
        <v>PR</v>
      </c>
      <c r="I726" t="str">
        <f t="shared" si="35"/>
        <v/>
      </c>
    </row>
    <row r="727" spans="1:9">
      <c r="A727" s="10">
        <v>3</v>
      </c>
      <c r="B727" s="150"/>
      <c r="C727" t="str">
        <f t="shared" si="36"/>
        <v>1212011805110003</v>
      </c>
      <c r="F727" s="141" t="s">
        <v>16</v>
      </c>
      <c r="G727" s="145"/>
      <c r="H727" t="str">
        <f t="shared" si="34"/>
        <v>LK</v>
      </c>
      <c r="I727" t="str">
        <f t="shared" si="35"/>
        <v>LK</v>
      </c>
    </row>
    <row r="728" spans="1:9">
      <c r="A728" s="10">
        <v>3</v>
      </c>
      <c r="B728" s="156"/>
      <c r="C728" t="str">
        <f t="shared" si="36"/>
        <v>1212011805110003</v>
      </c>
      <c r="F728" s="149" t="s">
        <v>16</v>
      </c>
      <c r="G728" s="145"/>
      <c r="H728" t="str">
        <f t="shared" si="34"/>
        <v>LK</v>
      </c>
      <c r="I728" t="str">
        <f t="shared" si="35"/>
        <v>LK</v>
      </c>
    </row>
    <row r="729" spans="1:9">
      <c r="A729" s="10">
        <v>3</v>
      </c>
      <c r="B729" s="150" t="s">
        <v>1927</v>
      </c>
      <c r="C729" t="str">
        <f t="shared" si="36"/>
        <v>1212012303090002</v>
      </c>
      <c r="F729" s="153"/>
      <c r="G729" s="141" t="s">
        <v>23</v>
      </c>
      <c r="H729" t="str">
        <f t="shared" si="34"/>
        <v>PR</v>
      </c>
      <c r="I729" t="str">
        <f t="shared" si="35"/>
        <v/>
      </c>
    </row>
    <row r="730" spans="1:9">
      <c r="A730" s="10">
        <v>3</v>
      </c>
      <c r="B730" s="156"/>
      <c r="C730" t="str">
        <f t="shared" si="36"/>
        <v>1212012303090002</v>
      </c>
      <c r="F730" s="153"/>
      <c r="G730" s="149" t="s">
        <v>23</v>
      </c>
      <c r="H730" t="str">
        <f t="shared" si="34"/>
        <v>PR</v>
      </c>
      <c r="I730" t="str">
        <f t="shared" si="35"/>
        <v/>
      </c>
    </row>
    <row r="731" spans="1:9">
      <c r="A731" s="10">
        <v>3</v>
      </c>
      <c r="B731" s="150"/>
      <c r="C731" t="str">
        <f t="shared" si="36"/>
        <v>1212012303090002</v>
      </c>
      <c r="F731" s="141" t="s">
        <v>16</v>
      </c>
      <c r="G731" s="145"/>
      <c r="H731" t="str">
        <f t="shared" si="34"/>
        <v>LK</v>
      </c>
      <c r="I731" t="str">
        <f t="shared" si="35"/>
        <v>LK</v>
      </c>
    </row>
    <row r="732" spans="1:9">
      <c r="A732" s="10">
        <v>3</v>
      </c>
      <c r="B732" s="156"/>
      <c r="C732" t="str">
        <f t="shared" si="36"/>
        <v>1212012303090002</v>
      </c>
      <c r="F732" s="149" t="s">
        <v>16</v>
      </c>
      <c r="G732" s="145"/>
      <c r="H732" t="str">
        <f t="shared" si="34"/>
        <v>LK</v>
      </c>
      <c r="I732" t="str">
        <f t="shared" si="35"/>
        <v>LK</v>
      </c>
    </row>
    <row r="733" spans="1:9">
      <c r="A733" s="10">
        <v>3</v>
      </c>
      <c r="B733" s="150" t="s">
        <v>1936</v>
      </c>
      <c r="C733" t="str">
        <f t="shared" si="36"/>
        <v>1212011110120023</v>
      </c>
      <c r="F733" s="141" t="s">
        <v>16</v>
      </c>
      <c r="G733" s="145"/>
      <c r="H733" t="str">
        <f t="shared" si="34"/>
        <v>LK</v>
      </c>
      <c r="I733" t="str">
        <f t="shared" si="35"/>
        <v>LK</v>
      </c>
    </row>
    <row r="734" spans="1:9">
      <c r="A734" s="10">
        <v>3</v>
      </c>
      <c r="B734" s="156"/>
      <c r="C734" t="str">
        <f t="shared" si="36"/>
        <v>1212011110120023</v>
      </c>
      <c r="F734" s="149" t="s">
        <v>16</v>
      </c>
      <c r="G734" s="145"/>
      <c r="H734" t="str">
        <f t="shared" si="34"/>
        <v>LK</v>
      </c>
      <c r="I734" t="str">
        <f t="shared" si="35"/>
        <v>LK</v>
      </c>
    </row>
    <row r="735" spans="1:9">
      <c r="A735" s="10">
        <v>3</v>
      </c>
      <c r="B735" s="150"/>
      <c r="C735" t="str">
        <f t="shared" si="36"/>
        <v>1212011110120023</v>
      </c>
      <c r="F735" s="153"/>
      <c r="G735" s="141" t="s">
        <v>23</v>
      </c>
      <c r="H735" t="str">
        <f t="shared" si="34"/>
        <v>PR</v>
      </c>
      <c r="I735" t="str">
        <f t="shared" si="35"/>
        <v/>
      </c>
    </row>
    <row r="736" spans="1:9">
      <c r="A736" s="10">
        <v>3</v>
      </c>
      <c r="B736" s="150"/>
      <c r="C736" t="str">
        <f t="shared" si="36"/>
        <v>1212011110120023</v>
      </c>
      <c r="F736" s="153"/>
      <c r="G736" s="149" t="s">
        <v>23</v>
      </c>
      <c r="H736" t="str">
        <f t="shared" si="34"/>
        <v>PR</v>
      </c>
      <c r="I736" t="str">
        <f t="shared" si="35"/>
        <v/>
      </c>
    </row>
    <row r="737" spans="1:9">
      <c r="A737" s="10">
        <v>3</v>
      </c>
      <c r="B737" s="150" t="s">
        <v>1945</v>
      </c>
      <c r="C737" t="str">
        <f t="shared" si="36"/>
        <v>1212012507160003</v>
      </c>
      <c r="F737" s="153"/>
      <c r="G737" s="149" t="s">
        <v>23</v>
      </c>
      <c r="H737" t="str">
        <f t="shared" si="34"/>
        <v>PR</v>
      </c>
      <c r="I737" t="str">
        <f t="shared" si="35"/>
        <v/>
      </c>
    </row>
    <row r="738" spans="1:9">
      <c r="A738" s="10">
        <v>3</v>
      </c>
      <c r="B738" s="156"/>
      <c r="C738" t="str">
        <f t="shared" si="36"/>
        <v>1212012507160003</v>
      </c>
      <c r="F738" s="153"/>
      <c r="G738" s="149" t="s">
        <v>23</v>
      </c>
      <c r="H738" t="str">
        <f t="shared" si="34"/>
        <v>PR</v>
      </c>
      <c r="I738" t="str">
        <f t="shared" si="35"/>
        <v/>
      </c>
    </row>
    <row r="739" spans="1:9">
      <c r="A739" s="10">
        <v>3</v>
      </c>
      <c r="B739" s="150" t="s">
        <v>1950</v>
      </c>
      <c r="C739" t="str">
        <f t="shared" si="36"/>
        <v>1212011412070021</v>
      </c>
      <c r="F739" s="141" t="s">
        <v>16</v>
      </c>
      <c r="G739" s="145"/>
      <c r="H739" t="str">
        <f t="shared" si="34"/>
        <v>LK</v>
      </c>
      <c r="I739" t="str">
        <f t="shared" si="35"/>
        <v>LK</v>
      </c>
    </row>
    <row r="740" spans="1:9">
      <c r="A740" s="10">
        <v>3</v>
      </c>
      <c r="B740" s="156" t="s">
        <v>1953</v>
      </c>
      <c r="C740" t="str">
        <f t="shared" si="36"/>
        <v>1212012002200002</v>
      </c>
      <c r="F740" s="153"/>
      <c r="G740" s="149" t="s">
        <v>23</v>
      </c>
      <c r="H740" t="str">
        <f t="shared" si="34"/>
        <v>PR</v>
      </c>
      <c r="I740" t="str">
        <f t="shared" si="35"/>
        <v/>
      </c>
    </row>
    <row r="741" spans="1:9">
      <c r="A741" s="10">
        <v>3</v>
      </c>
      <c r="B741" s="150"/>
      <c r="C741" t="str">
        <f t="shared" si="36"/>
        <v>1212012002200002</v>
      </c>
      <c r="F741" s="153"/>
      <c r="G741" s="141" t="s">
        <v>23</v>
      </c>
      <c r="H741" t="str">
        <f t="shared" si="34"/>
        <v>PR</v>
      </c>
      <c r="I741" t="str">
        <f t="shared" si="35"/>
        <v/>
      </c>
    </row>
    <row r="742" spans="1:9">
      <c r="A742" s="10">
        <v>3</v>
      </c>
      <c r="B742" s="156" t="s">
        <v>1958</v>
      </c>
      <c r="C742" t="str">
        <f t="shared" si="36"/>
        <v>1212011712070022</v>
      </c>
      <c r="F742" s="149" t="s">
        <v>16</v>
      </c>
      <c r="G742" s="145"/>
      <c r="H742" t="str">
        <f t="shared" si="34"/>
        <v>LK</v>
      </c>
      <c r="I742" t="str">
        <f t="shared" si="35"/>
        <v>LK</v>
      </c>
    </row>
    <row r="743" spans="1:9">
      <c r="A743" s="10">
        <v>3</v>
      </c>
      <c r="B743" s="156"/>
      <c r="C743" t="str">
        <f t="shared" si="36"/>
        <v>1212011712070022</v>
      </c>
      <c r="F743" s="141" t="s">
        <v>16</v>
      </c>
      <c r="G743" s="145"/>
      <c r="H743" t="str">
        <f t="shared" si="34"/>
        <v>LK</v>
      </c>
      <c r="I743" t="str">
        <f t="shared" si="35"/>
        <v>LK</v>
      </c>
    </row>
    <row r="744" spans="1:9">
      <c r="A744" s="10">
        <v>3</v>
      </c>
      <c r="B744" s="156" t="s">
        <v>1964</v>
      </c>
      <c r="C744" t="str">
        <f t="shared" si="36"/>
        <v>1212011712070012</v>
      </c>
      <c r="F744" s="153"/>
      <c r="G744" s="141" t="s">
        <v>23</v>
      </c>
      <c r="H744" t="str">
        <f t="shared" si="34"/>
        <v>PR</v>
      </c>
      <c r="I744" t="str">
        <f t="shared" si="35"/>
        <v/>
      </c>
    </row>
    <row r="745" spans="1:9">
      <c r="A745" s="10">
        <v>3</v>
      </c>
      <c r="B745" s="156"/>
      <c r="C745" t="str">
        <f t="shared" si="36"/>
        <v>1212011712070012</v>
      </c>
      <c r="F745" s="141" t="s">
        <v>16</v>
      </c>
      <c r="G745" s="145"/>
      <c r="H745" t="str">
        <f t="shared" si="34"/>
        <v>LK</v>
      </c>
      <c r="I745" t="str">
        <f t="shared" si="35"/>
        <v>LK</v>
      </c>
    </row>
    <row r="746" spans="1:9">
      <c r="A746" s="10">
        <v>3</v>
      </c>
      <c r="B746" s="156"/>
      <c r="C746" t="str">
        <f t="shared" si="36"/>
        <v>1212011712070012</v>
      </c>
      <c r="F746" s="153"/>
      <c r="G746" s="141" t="s">
        <v>23</v>
      </c>
      <c r="H746" t="str">
        <f t="shared" si="34"/>
        <v>PR</v>
      </c>
      <c r="I746" t="str">
        <f t="shared" si="35"/>
        <v/>
      </c>
    </row>
    <row r="747" spans="1:9">
      <c r="A747" s="10">
        <v>3</v>
      </c>
      <c r="B747" s="156"/>
      <c r="C747" t="str">
        <f t="shared" si="36"/>
        <v>1212011712070012</v>
      </c>
      <c r="F747" s="153"/>
      <c r="G747" s="141" t="s">
        <v>23</v>
      </c>
      <c r="H747" t="str">
        <f t="shared" si="34"/>
        <v>PR</v>
      </c>
      <c r="I747" t="str">
        <f t="shared" si="35"/>
        <v/>
      </c>
    </row>
    <row r="748" spans="1:9">
      <c r="A748" s="10">
        <v>3</v>
      </c>
      <c r="B748" s="156"/>
      <c r="C748" t="str">
        <f t="shared" si="36"/>
        <v>1212011712070012</v>
      </c>
      <c r="F748" s="141" t="s">
        <v>16</v>
      </c>
      <c r="G748" s="145"/>
      <c r="H748" t="str">
        <f t="shared" si="34"/>
        <v>LK</v>
      </c>
      <c r="I748" t="str">
        <f t="shared" si="35"/>
        <v>LK</v>
      </c>
    </row>
    <row r="749" spans="1:9">
      <c r="A749" s="10">
        <v>3</v>
      </c>
      <c r="B749" s="156"/>
      <c r="C749" t="str">
        <f t="shared" si="36"/>
        <v>1212011712070012</v>
      </c>
      <c r="F749" s="153"/>
      <c r="G749" s="141" t="s">
        <v>23</v>
      </c>
      <c r="H749" t="str">
        <f t="shared" si="34"/>
        <v>PR</v>
      </c>
      <c r="I749" t="str">
        <f t="shared" si="35"/>
        <v/>
      </c>
    </row>
    <row r="750" spans="1:9">
      <c r="A750" s="10">
        <v>3</v>
      </c>
      <c r="B750" s="156"/>
      <c r="C750" t="str">
        <f t="shared" si="36"/>
        <v>1212011712070012</v>
      </c>
      <c r="F750" s="153"/>
      <c r="G750" s="141" t="s">
        <v>23</v>
      </c>
      <c r="H750" t="str">
        <f t="shared" si="34"/>
        <v>PR</v>
      </c>
      <c r="I750" t="str">
        <f t="shared" si="35"/>
        <v/>
      </c>
    </row>
    <row r="751" spans="1:9">
      <c r="A751" s="10">
        <v>3</v>
      </c>
      <c r="B751" s="156" t="s">
        <v>1978</v>
      </c>
      <c r="C751" t="str">
        <f t="shared" si="36"/>
        <v>1212011004190009</v>
      </c>
      <c r="F751" s="153"/>
      <c r="G751" s="141" t="s">
        <v>23</v>
      </c>
      <c r="H751" t="str">
        <f t="shared" si="34"/>
        <v>PR</v>
      </c>
      <c r="I751" t="str">
        <f t="shared" si="35"/>
        <v/>
      </c>
    </row>
    <row r="752" spans="1:9">
      <c r="A752" s="10">
        <v>3</v>
      </c>
      <c r="B752" s="156"/>
      <c r="C752" t="str">
        <f t="shared" si="36"/>
        <v>1212011004190009</v>
      </c>
      <c r="F752" s="141" t="s">
        <v>16</v>
      </c>
      <c r="G752" s="145"/>
      <c r="H752" t="str">
        <f t="shared" si="34"/>
        <v>LK</v>
      </c>
      <c r="I752" t="str">
        <f t="shared" si="35"/>
        <v>LK</v>
      </c>
    </row>
    <row r="753" spans="1:9">
      <c r="A753" s="10">
        <v>3</v>
      </c>
      <c r="B753" s="156"/>
      <c r="C753" t="str">
        <f t="shared" si="36"/>
        <v>1212011004190009</v>
      </c>
      <c r="F753" s="153"/>
      <c r="G753" s="141" t="s">
        <v>23</v>
      </c>
      <c r="H753" t="str">
        <f t="shared" si="34"/>
        <v>PR</v>
      </c>
      <c r="I753" t="str">
        <f t="shared" si="35"/>
        <v/>
      </c>
    </row>
    <row r="754" spans="1:9">
      <c r="A754" s="10">
        <v>3</v>
      </c>
      <c r="B754" s="156"/>
      <c r="C754" t="str">
        <f t="shared" si="36"/>
        <v>1212011004190009</v>
      </c>
      <c r="F754" s="153"/>
      <c r="G754" s="141" t="s">
        <v>23</v>
      </c>
      <c r="H754" t="str">
        <f t="shared" si="34"/>
        <v>PR</v>
      </c>
      <c r="I754" t="str">
        <f t="shared" si="35"/>
        <v/>
      </c>
    </row>
    <row r="755" spans="1:9">
      <c r="A755" s="10">
        <v>3</v>
      </c>
      <c r="B755" s="156"/>
      <c r="C755" t="str">
        <f t="shared" si="36"/>
        <v>1212011004190009</v>
      </c>
      <c r="F755" s="153"/>
      <c r="G755" s="141" t="s">
        <v>23</v>
      </c>
      <c r="H755" t="str">
        <f t="shared" si="34"/>
        <v>PR</v>
      </c>
      <c r="I755" t="str">
        <f t="shared" si="35"/>
        <v/>
      </c>
    </row>
    <row r="756" spans="1:9">
      <c r="A756" s="10">
        <v>3</v>
      </c>
      <c r="B756" s="156"/>
      <c r="C756" t="str">
        <f t="shared" si="36"/>
        <v>1212011004190009</v>
      </c>
      <c r="F756" s="153"/>
      <c r="G756" s="141" t="s">
        <v>23</v>
      </c>
      <c r="H756" t="str">
        <f t="shared" si="34"/>
        <v>PR</v>
      </c>
      <c r="I756" t="str">
        <f t="shared" si="35"/>
        <v/>
      </c>
    </row>
    <row r="757" spans="1:9">
      <c r="A757" s="10">
        <v>3</v>
      </c>
      <c r="B757" s="156" t="s">
        <v>1992</v>
      </c>
      <c r="C757" t="str">
        <f t="shared" si="36"/>
        <v>1212011111100005</v>
      </c>
      <c r="F757" s="153"/>
      <c r="G757" s="141" t="s">
        <v>23</v>
      </c>
      <c r="H757" t="str">
        <f t="shared" si="34"/>
        <v>PR</v>
      </c>
      <c r="I757" t="str">
        <f t="shared" si="35"/>
        <v/>
      </c>
    </row>
    <row r="758" spans="1:9">
      <c r="A758" s="10">
        <v>3</v>
      </c>
      <c r="B758" s="156"/>
      <c r="C758" t="str">
        <f t="shared" si="36"/>
        <v>1212011111100005</v>
      </c>
      <c r="F758" s="141" t="s">
        <v>16</v>
      </c>
      <c r="G758" s="145"/>
      <c r="H758" t="str">
        <f t="shared" si="34"/>
        <v>LK</v>
      </c>
      <c r="I758" t="str">
        <f t="shared" si="35"/>
        <v>LK</v>
      </c>
    </row>
    <row r="759" spans="1:9">
      <c r="A759" s="10">
        <v>3</v>
      </c>
      <c r="B759" s="156"/>
      <c r="C759" t="str">
        <f t="shared" si="36"/>
        <v>1212011111100005</v>
      </c>
      <c r="F759" s="153"/>
      <c r="G759" s="141" t="s">
        <v>23</v>
      </c>
      <c r="H759" t="str">
        <f t="shared" si="34"/>
        <v>PR</v>
      </c>
      <c r="I759" t="str">
        <f t="shared" si="35"/>
        <v/>
      </c>
    </row>
    <row r="760" spans="1:9">
      <c r="A760" s="10">
        <v>3</v>
      </c>
      <c r="B760" s="156"/>
      <c r="C760" t="str">
        <f t="shared" si="36"/>
        <v>1212011111100005</v>
      </c>
      <c r="F760" s="153"/>
      <c r="G760" s="141" t="s">
        <v>23</v>
      </c>
      <c r="H760" t="str">
        <f t="shared" si="34"/>
        <v>PR</v>
      </c>
      <c r="I760" t="str">
        <f t="shared" si="35"/>
        <v/>
      </c>
    </row>
    <row r="761" spans="1:9">
      <c r="A761" s="10">
        <v>3</v>
      </c>
      <c r="B761" s="156"/>
      <c r="C761" t="str">
        <f t="shared" si="36"/>
        <v>1212011111100005</v>
      </c>
      <c r="F761" s="141" t="s">
        <v>16</v>
      </c>
      <c r="G761" s="145"/>
      <c r="H761" t="str">
        <f t="shared" si="34"/>
        <v>LK</v>
      </c>
      <c r="I761" t="str">
        <f t="shared" si="35"/>
        <v>LK</v>
      </c>
    </row>
    <row r="762" spans="1:9">
      <c r="A762" s="10">
        <v>3</v>
      </c>
      <c r="B762" s="156"/>
      <c r="C762" t="str">
        <f t="shared" si="36"/>
        <v>1212011111100005</v>
      </c>
      <c r="F762" s="153" t="s">
        <v>16</v>
      </c>
      <c r="G762" s="145"/>
      <c r="H762" t="str">
        <f t="shared" si="34"/>
        <v>LK</v>
      </c>
      <c r="I762" t="str">
        <f t="shared" si="35"/>
        <v>LK</v>
      </c>
    </row>
    <row r="763" spans="1:9">
      <c r="A763" s="10">
        <v>3</v>
      </c>
      <c r="B763" s="156"/>
      <c r="C763" t="str">
        <f t="shared" si="36"/>
        <v>1212011111100005</v>
      </c>
      <c r="F763" s="141" t="s">
        <v>16</v>
      </c>
      <c r="G763" s="145"/>
      <c r="H763" t="str">
        <f t="shared" si="34"/>
        <v>LK</v>
      </c>
      <c r="I763" t="str">
        <f t="shared" si="35"/>
        <v>LK</v>
      </c>
    </row>
    <row r="764" spans="1:9">
      <c r="A764" s="10">
        <v>3</v>
      </c>
      <c r="B764" s="156" t="s">
        <v>2007</v>
      </c>
      <c r="C764" t="str">
        <f t="shared" si="36"/>
        <v>1212010602090010</v>
      </c>
      <c r="F764" s="141" t="s">
        <v>16</v>
      </c>
      <c r="G764" s="145"/>
      <c r="H764" t="str">
        <f t="shared" si="34"/>
        <v>LK</v>
      </c>
      <c r="I764" t="str">
        <f t="shared" si="35"/>
        <v>LK</v>
      </c>
    </row>
    <row r="765" spans="1:9">
      <c r="A765" s="10">
        <v>3</v>
      </c>
      <c r="B765" s="156"/>
      <c r="C765" t="str">
        <f t="shared" si="36"/>
        <v>1212010602090010</v>
      </c>
      <c r="F765" s="141" t="s">
        <v>16</v>
      </c>
      <c r="G765" s="145"/>
      <c r="H765" t="str">
        <f t="shared" si="34"/>
        <v>LK</v>
      </c>
      <c r="I765" t="str">
        <f t="shared" si="35"/>
        <v>LK</v>
      </c>
    </row>
    <row r="766" spans="1:9">
      <c r="A766" s="10">
        <v>3</v>
      </c>
      <c r="B766" s="156"/>
      <c r="C766" t="str">
        <f t="shared" si="36"/>
        <v>1212010602090010</v>
      </c>
      <c r="F766" s="153"/>
      <c r="G766" s="141" t="s">
        <v>23</v>
      </c>
      <c r="H766" t="str">
        <f t="shared" si="34"/>
        <v>PR</v>
      </c>
      <c r="I766" t="str">
        <f t="shared" si="35"/>
        <v/>
      </c>
    </row>
    <row r="767" spans="1:9">
      <c r="A767" s="10">
        <v>3</v>
      </c>
      <c r="B767" s="156"/>
      <c r="C767" t="str">
        <f t="shared" si="36"/>
        <v>1212010602090010</v>
      </c>
      <c r="F767" s="153"/>
      <c r="G767" s="141" t="s">
        <v>23</v>
      </c>
      <c r="H767" t="str">
        <f t="shared" si="34"/>
        <v>PR</v>
      </c>
      <c r="I767" t="str">
        <f t="shared" si="35"/>
        <v/>
      </c>
    </row>
    <row r="768" spans="1:9">
      <c r="A768" s="10">
        <v>3</v>
      </c>
      <c r="B768" s="156"/>
      <c r="C768" t="str">
        <f t="shared" si="36"/>
        <v>1212010602090010</v>
      </c>
      <c r="F768" s="153"/>
      <c r="G768" s="141" t="s">
        <v>23</v>
      </c>
      <c r="H768" t="str">
        <f t="shared" si="34"/>
        <v>PR</v>
      </c>
      <c r="I768" t="str">
        <f t="shared" si="35"/>
        <v/>
      </c>
    </row>
    <row r="769" spans="1:9">
      <c r="A769" s="10">
        <v>3</v>
      </c>
      <c r="B769" s="156" t="s">
        <v>2018</v>
      </c>
      <c r="C769" t="str">
        <f t="shared" si="36"/>
        <v>1212011111090006</v>
      </c>
      <c r="F769" s="141" t="s">
        <v>16</v>
      </c>
      <c r="G769" s="145"/>
      <c r="H769" t="str">
        <f t="shared" si="34"/>
        <v>LK</v>
      </c>
      <c r="I769" t="str">
        <f t="shared" si="35"/>
        <v>LK</v>
      </c>
    </row>
    <row r="770" spans="1:9">
      <c r="A770" s="10">
        <v>3</v>
      </c>
      <c r="B770" s="156"/>
      <c r="C770" t="str">
        <f t="shared" si="36"/>
        <v>1212011111090006</v>
      </c>
      <c r="F770" s="141" t="s">
        <v>16</v>
      </c>
      <c r="G770" s="145"/>
      <c r="H770" t="str">
        <f t="shared" si="34"/>
        <v>LK</v>
      </c>
      <c r="I770" t="str">
        <f t="shared" si="35"/>
        <v>LK</v>
      </c>
    </row>
    <row r="771" spans="1:9">
      <c r="A771" s="10">
        <v>3</v>
      </c>
      <c r="B771" s="156" t="s">
        <v>2023</v>
      </c>
      <c r="C771" t="str">
        <f t="shared" si="36"/>
        <v>1212010905120002</v>
      </c>
      <c r="F771" s="141" t="s">
        <v>16</v>
      </c>
      <c r="G771" s="145"/>
      <c r="H771" t="str">
        <f t="shared" ref="H771:H834" si="37">IF(F771=0,G771,F771)</f>
        <v>LK</v>
      </c>
      <c r="I771" t="str">
        <f t="shared" ref="I771:I834" si="38">IF(H771="LK","LK","")</f>
        <v>LK</v>
      </c>
    </row>
    <row r="772" spans="1:9">
      <c r="A772" s="10">
        <v>3</v>
      </c>
      <c r="B772" s="156"/>
      <c r="C772" t="str">
        <f t="shared" si="36"/>
        <v>1212010905120002</v>
      </c>
      <c r="F772" s="141" t="s">
        <v>16</v>
      </c>
      <c r="G772" s="145"/>
      <c r="H772" t="str">
        <f t="shared" si="37"/>
        <v>LK</v>
      </c>
      <c r="I772" t="str">
        <f t="shared" si="38"/>
        <v>LK</v>
      </c>
    </row>
    <row r="773" spans="1:9">
      <c r="A773" s="10">
        <v>3</v>
      </c>
      <c r="B773" s="156"/>
      <c r="C773" t="str">
        <f t="shared" si="36"/>
        <v>1212010905120002</v>
      </c>
      <c r="F773" s="153"/>
      <c r="G773" s="141" t="s">
        <v>23</v>
      </c>
      <c r="H773" t="str">
        <f t="shared" si="37"/>
        <v>PR</v>
      </c>
      <c r="I773" t="str">
        <f t="shared" si="38"/>
        <v/>
      </c>
    </row>
    <row r="774" spans="1:9">
      <c r="A774" s="10">
        <v>3</v>
      </c>
      <c r="B774" s="156"/>
      <c r="C774" t="str">
        <f t="shared" ref="C774:C837" si="39">IF(B774=0,C773,B774)</f>
        <v>1212010905120002</v>
      </c>
      <c r="F774" s="141" t="s">
        <v>16</v>
      </c>
      <c r="G774" s="145"/>
      <c r="H774" t="str">
        <f t="shared" si="37"/>
        <v>LK</v>
      </c>
      <c r="I774" t="str">
        <f t="shared" si="38"/>
        <v>LK</v>
      </c>
    </row>
    <row r="775" spans="1:9">
      <c r="A775" s="10">
        <v>3</v>
      </c>
      <c r="B775" s="156"/>
      <c r="C775" t="str">
        <f t="shared" si="39"/>
        <v>1212010905120002</v>
      </c>
      <c r="F775" s="153"/>
      <c r="G775" s="141" t="s">
        <v>23</v>
      </c>
      <c r="H775" t="str">
        <f t="shared" si="37"/>
        <v>PR</v>
      </c>
      <c r="I775" t="str">
        <f t="shared" si="38"/>
        <v/>
      </c>
    </row>
    <row r="776" spans="1:9">
      <c r="A776" s="10">
        <v>3</v>
      </c>
      <c r="B776" s="156" t="s">
        <v>2034</v>
      </c>
      <c r="C776" t="str">
        <f t="shared" si="39"/>
        <v>1212012010080015</v>
      </c>
      <c r="F776" s="153"/>
      <c r="G776" s="141" t="s">
        <v>23</v>
      </c>
      <c r="H776" t="str">
        <f t="shared" si="37"/>
        <v>PR</v>
      </c>
      <c r="I776" t="str">
        <f t="shared" si="38"/>
        <v/>
      </c>
    </row>
    <row r="777" spans="1:9">
      <c r="A777" s="10">
        <v>3</v>
      </c>
      <c r="B777" s="156"/>
      <c r="C777" t="str">
        <f t="shared" si="39"/>
        <v>1212012010080015</v>
      </c>
      <c r="F777" s="141" t="s">
        <v>16</v>
      </c>
      <c r="G777" s="145"/>
      <c r="H777" t="str">
        <f t="shared" si="37"/>
        <v>LK</v>
      </c>
      <c r="I777" t="str">
        <f t="shared" si="38"/>
        <v>LK</v>
      </c>
    </row>
    <row r="778" spans="1:9">
      <c r="A778" s="10">
        <v>3</v>
      </c>
      <c r="B778" s="156" t="s">
        <v>2040</v>
      </c>
      <c r="C778" t="str">
        <f t="shared" si="39"/>
        <v>1212012509190001</v>
      </c>
      <c r="F778" s="153"/>
      <c r="G778" s="141" t="s">
        <v>23</v>
      </c>
      <c r="H778" t="str">
        <f t="shared" si="37"/>
        <v>PR</v>
      </c>
      <c r="I778" t="str">
        <f t="shared" si="38"/>
        <v/>
      </c>
    </row>
    <row r="779" spans="1:9">
      <c r="A779" s="10">
        <v>3</v>
      </c>
      <c r="B779" s="156"/>
      <c r="C779" t="str">
        <f t="shared" si="39"/>
        <v>1212012509190001</v>
      </c>
      <c r="F779" s="141" t="s">
        <v>16</v>
      </c>
      <c r="G779" s="145"/>
      <c r="H779" t="str">
        <f t="shared" si="37"/>
        <v>LK</v>
      </c>
      <c r="I779" t="str">
        <f t="shared" si="38"/>
        <v>LK</v>
      </c>
    </row>
    <row r="780" spans="1:9">
      <c r="A780" s="10">
        <v>3</v>
      </c>
      <c r="B780" s="156"/>
      <c r="C780" t="str">
        <f t="shared" si="39"/>
        <v>1212012509190001</v>
      </c>
      <c r="F780" s="153"/>
      <c r="G780" s="141" t="s">
        <v>23</v>
      </c>
      <c r="H780" t="str">
        <f t="shared" si="37"/>
        <v>PR</v>
      </c>
      <c r="I780" t="str">
        <f t="shared" si="38"/>
        <v/>
      </c>
    </row>
    <row r="781" spans="1:9">
      <c r="A781" s="10">
        <v>3</v>
      </c>
      <c r="B781" s="156"/>
      <c r="C781" t="str">
        <f t="shared" si="39"/>
        <v>1212012509190001</v>
      </c>
      <c r="F781" s="141" t="s">
        <v>16</v>
      </c>
      <c r="G781" s="145"/>
      <c r="H781" t="str">
        <f t="shared" si="37"/>
        <v>LK</v>
      </c>
      <c r="I781" t="str">
        <f t="shared" si="38"/>
        <v>LK</v>
      </c>
    </row>
    <row r="782" spans="1:9">
      <c r="A782" s="10">
        <v>3</v>
      </c>
      <c r="B782" s="156"/>
      <c r="C782" t="str">
        <f t="shared" si="39"/>
        <v>1212012509190001</v>
      </c>
      <c r="F782" s="153"/>
      <c r="G782" s="141" t="s">
        <v>23</v>
      </c>
      <c r="H782" t="str">
        <f t="shared" si="37"/>
        <v>PR</v>
      </c>
      <c r="I782" t="str">
        <f t="shared" si="38"/>
        <v/>
      </c>
    </row>
    <row r="783" spans="1:9">
      <c r="A783" s="10">
        <v>3</v>
      </c>
      <c r="B783" s="156" t="s">
        <v>2052</v>
      </c>
      <c r="C783" t="str">
        <f t="shared" si="39"/>
        <v>1212012405170002</v>
      </c>
      <c r="F783" s="141" t="s">
        <v>16</v>
      </c>
      <c r="G783" s="145"/>
      <c r="H783" t="str">
        <f t="shared" si="37"/>
        <v>LK</v>
      </c>
      <c r="I783" t="str">
        <f t="shared" si="38"/>
        <v>LK</v>
      </c>
    </row>
    <row r="784" spans="1:9">
      <c r="A784" s="10">
        <v>3</v>
      </c>
      <c r="B784" s="156"/>
      <c r="C784" t="str">
        <f t="shared" si="39"/>
        <v>1212012405170002</v>
      </c>
      <c r="F784" s="141"/>
      <c r="G784" s="145" t="s">
        <v>23</v>
      </c>
      <c r="H784" t="str">
        <f t="shared" si="37"/>
        <v>PR</v>
      </c>
      <c r="I784" t="str">
        <f t="shared" si="38"/>
        <v/>
      </c>
    </row>
    <row r="785" spans="1:9">
      <c r="A785" s="10">
        <v>4</v>
      </c>
      <c r="B785" s="176" t="s">
        <v>2057</v>
      </c>
      <c r="C785" t="str">
        <f t="shared" si="39"/>
        <v>1212012002090003</v>
      </c>
      <c r="F785" s="141"/>
      <c r="G785" s="145" t="s">
        <v>23</v>
      </c>
      <c r="H785" t="str">
        <f t="shared" si="37"/>
        <v>PR</v>
      </c>
      <c r="I785" t="str">
        <f t="shared" si="38"/>
        <v/>
      </c>
    </row>
    <row r="786" spans="1:9">
      <c r="A786" s="10">
        <v>4</v>
      </c>
      <c r="B786" s="183"/>
      <c r="C786" t="str">
        <f t="shared" si="39"/>
        <v>1212012002090003</v>
      </c>
      <c r="F786" s="175" t="s">
        <v>16</v>
      </c>
      <c r="G786" s="179"/>
      <c r="H786" t="str">
        <f t="shared" si="37"/>
        <v>LK</v>
      </c>
      <c r="I786" t="str">
        <f t="shared" si="38"/>
        <v>LK</v>
      </c>
    </row>
    <row r="787" spans="1:9">
      <c r="A787" s="10">
        <v>4</v>
      </c>
      <c r="B787" s="183"/>
      <c r="C787" t="str">
        <f t="shared" si="39"/>
        <v>1212012002090003</v>
      </c>
      <c r="F787" s="175"/>
      <c r="G787" s="175" t="s">
        <v>23</v>
      </c>
      <c r="H787" t="str">
        <f t="shared" si="37"/>
        <v>PR</v>
      </c>
      <c r="I787" t="str">
        <f t="shared" si="38"/>
        <v/>
      </c>
    </row>
    <row r="788" spans="1:9">
      <c r="A788" s="10">
        <v>4</v>
      </c>
      <c r="B788" s="185" t="s">
        <v>2064</v>
      </c>
      <c r="C788" t="str">
        <f t="shared" si="39"/>
        <v>1212012206120004</v>
      </c>
      <c r="F788" s="175" t="s">
        <v>16</v>
      </c>
      <c r="G788" s="179"/>
      <c r="H788" t="str">
        <f t="shared" si="37"/>
        <v>LK</v>
      </c>
      <c r="I788" t="str">
        <f t="shared" si="38"/>
        <v>LK</v>
      </c>
    </row>
    <row r="789" spans="1:9">
      <c r="A789" s="10">
        <v>4</v>
      </c>
      <c r="B789" s="183"/>
      <c r="C789" t="str">
        <f t="shared" si="39"/>
        <v>1212012206120004</v>
      </c>
      <c r="F789" s="175" t="s">
        <v>16</v>
      </c>
      <c r="G789" s="179"/>
      <c r="H789" t="str">
        <f t="shared" si="37"/>
        <v>LK</v>
      </c>
      <c r="I789" t="str">
        <f t="shared" si="38"/>
        <v>LK</v>
      </c>
    </row>
    <row r="790" spans="1:9">
      <c r="A790" s="10">
        <v>4</v>
      </c>
      <c r="B790" s="183"/>
      <c r="C790" t="str">
        <f t="shared" si="39"/>
        <v>1212012206120004</v>
      </c>
      <c r="F790" s="175"/>
      <c r="G790" s="175" t="s">
        <v>23</v>
      </c>
      <c r="H790" t="str">
        <f t="shared" si="37"/>
        <v>PR</v>
      </c>
      <c r="I790" t="str">
        <f t="shared" si="38"/>
        <v/>
      </c>
    </row>
    <row r="791" spans="1:9">
      <c r="A791" s="10">
        <v>4</v>
      </c>
      <c r="B791" s="183"/>
      <c r="C791" t="str">
        <f t="shared" si="39"/>
        <v>1212012206120004</v>
      </c>
      <c r="F791" s="175" t="s">
        <v>16</v>
      </c>
      <c r="G791" s="179"/>
      <c r="H791" t="str">
        <f t="shared" si="37"/>
        <v>LK</v>
      </c>
      <c r="I791" t="str">
        <f t="shared" si="38"/>
        <v>LK</v>
      </c>
    </row>
    <row r="792" spans="1:9">
      <c r="A792" s="10">
        <v>4</v>
      </c>
      <c r="B792" s="183"/>
      <c r="C792" t="str">
        <f t="shared" si="39"/>
        <v>1212012206120004</v>
      </c>
      <c r="F792" s="175"/>
      <c r="G792" s="175" t="s">
        <v>23</v>
      </c>
      <c r="H792" t="str">
        <f t="shared" si="37"/>
        <v>PR</v>
      </c>
      <c r="I792" t="str">
        <f t="shared" si="38"/>
        <v/>
      </c>
    </row>
    <row r="793" spans="1:9">
      <c r="A793" s="10">
        <v>4</v>
      </c>
      <c r="B793" s="183" t="s">
        <v>2075</v>
      </c>
      <c r="C793" t="str">
        <f t="shared" si="39"/>
        <v>1212011112070002</v>
      </c>
      <c r="F793" s="175" t="s">
        <v>16</v>
      </c>
      <c r="G793" s="179"/>
      <c r="H793" t="str">
        <f t="shared" si="37"/>
        <v>LK</v>
      </c>
      <c r="I793" t="str">
        <f t="shared" si="38"/>
        <v>LK</v>
      </c>
    </row>
    <row r="794" spans="1:9">
      <c r="A794" s="10">
        <v>4</v>
      </c>
      <c r="B794" s="185" t="s">
        <v>2078</v>
      </c>
      <c r="C794" t="str">
        <f t="shared" si="39"/>
        <v>1212012701120011</v>
      </c>
      <c r="F794" s="175" t="s">
        <v>16</v>
      </c>
      <c r="G794" s="179"/>
      <c r="H794" t="str">
        <f t="shared" si="37"/>
        <v>LK</v>
      </c>
      <c r="I794" t="str">
        <f t="shared" si="38"/>
        <v>LK</v>
      </c>
    </row>
    <row r="795" spans="1:9">
      <c r="A795" s="10">
        <v>4</v>
      </c>
      <c r="B795" s="183"/>
      <c r="C795" t="str">
        <f t="shared" si="39"/>
        <v>1212012701120011</v>
      </c>
      <c r="F795" s="175" t="s">
        <v>16</v>
      </c>
      <c r="G795" s="179"/>
      <c r="H795" t="str">
        <f t="shared" si="37"/>
        <v>LK</v>
      </c>
      <c r="I795" t="str">
        <f t="shared" si="38"/>
        <v>LK</v>
      </c>
    </row>
    <row r="796" spans="1:9">
      <c r="A796" s="10">
        <v>4</v>
      </c>
      <c r="B796" s="183"/>
      <c r="C796" t="str">
        <f t="shared" si="39"/>
        <v>1212012701120011</v>
      </c>
      <c r="F796" s="175"/>
      <c r="G796" s="175" t="s">
        <v>23</v>
      </c>
      <c r="H796" t="str">
        <f t="shared" si="37"/>
        <v>PR</v>
      </c>
      <c r="I796" t="str">
        <f t="shared" si="38"/>
        <v/>
      </c>
    </row>
    <row r="797" spans="1:9">
      <c r="A797" s="10">
        <v>4</v>
      </c>
      <c r="B797" s="183"/>
      <c r="C797" t="str">
        <f t="shared" si="39"/>
        <v>1212012701120011</v>
      </c>
      <c r="F797" s="175"/>
      <c r="G797" s="175" t="s">
        <v>23</v>
      </c>
      <c r="H797" t="str">
        <f t="shared" si="37"/>
        <v>PR</v>
      </c>
      <c r="I797" t="str">
        <f t="shared" si="38"/>
        <v/>
      </c>
    </row>
    <row r="798" spans="1:9">
      <c r="A798" s="10">
        <v>4</v>
      </c>
      <c r="B798" s="183"/>
      <c r="C798" t="str">
        <f t="shared" si="39"/>
        <v>1212012701120011</v>
      </c>
      <c r="F798" s="175" t="s">
        <v>16</v>
      </c>
      <c r="G798" s="179"/>
      <c r="H798" t="str">
        <f t="shared" si="37"/>
        <v>LK</v>
      </c>
      <c r="I798" t="str">
        <f t="shared" si="38"/>
        <v>LK</v>
      </c>
    </row>
    <row r="799" spans="1:9">
      <c r="A799" s="10">
        <v>4</v>
      </c>
      <c r="B799" s="183"/>
      <c r="C799" t="str">
        <f t="shared" si="39"/>
        <v>1212012701120011</v>
      </c>
      <c r="F799" s="175" t="s">
        <v>16</v>
      </c>
      <c r="G799" s="179"/>
      <c r="H799" t="str">
        <f t="shared" si="37"/>
        <v>LK</v>
      </c>
      <c r="I799" t="str">
        <f t="shared" si="38"/>
        <v>LK</v>
      </c>
    </row>
    <row r="800" spans="1:9">
      <c r="A800" s="10">
        <v>4</v>
      </c>
      <c r="B800" s="183"/>
      <c r="C800" t="str">
        <f t="shared" si="39"/>
        <v>1212012701120011</v>
      </c>
      <c r="F800" s="175" t="s">
        <v>16</v>
      </c>
      <c r="G800" s="179"/>
      <c r="H800" t="str">
        <f t="shared" si="37"/>
        <v>LK</v>
      </c>
      <c r="I800" t="str">
        <f t="shared" si="38"/>
        <v>LK</v>
      </c>
    </row>
    <row r="801" spans="1:9">
      <c r="A801" s="10">
        <v>4</v>
      </c>
      <c r="B801" s="185" t="s">
        <v>2094</v>
      </c>
      <c r="C801" t="str">
        <f t="shared" si="39"/>
        <v>1212011312070022</v>
      </c>
      <c r="F801" s="175" t="s">
        <v>16</v>
      </c>
      <c r="G801" s="179"/>
      <c r="H801" t="str">
        <f t="shared" si="37"/>
        <v>LK</v>
      </c>
      <c r="I801" t="str">
        <f t="shared" si="38"/>
        <v>LK</v>
      </c>
    </row>
    <row r="802" spans="1:9">
      <c r="A802" s="10">
        <v>4</v>
      </c>
      <c r="B802" s="183"/>
      <c r="C802" t="str">
        <f t="shared" si="39"/>
        <v>1212011312070022</v>
      </c>
      <c r="F802" s="175" t="s">
        <v>16</v>
      </c>
      <c r="G802" s="179"/>
      <c r="H802" t="str">
        <f t="shared" si="37"/>
        <v>LK</v>
      </c>
      <c r="I802" t="str">
        <f t="shared" si="38"/>
        <v>LK</v>
      </c>
    </row>
    <row r="803" spans="1:9">
      <c r="A803" s="10">
        <v>4</v>
      </c>
      <c r="B803" s="183"/>
      <c r="C803" t="str">
        <f t="shared" si="39"/>
        <v>1212011312070022</v>
      </c>
      <c r="F803" s="175"/>
      <c r="G803" s="175" t="s">
        <v>23</v>
      </c>
      <c r="H803" t="str">
        <f t="shared" si="37"/>
        <v>PR</v>
      </c>
      <c r="I803" t="str">
        <f t="shared" si="38"/>
        <v/>
      </c>
    </row>
    <row r="804" spans="1:9">
      <c r="A804" s="10">
        <v>4</v>
      </c>
      <c r="B804" s="183"/>
      <c r="C804" t="str">
        <f t="shared" si="39"/>
        <v>1212011312070022</v>
      </c>
      <c r="F804" s="175"/>
      <c r="G804" s="175" t="s">
        <v>23</v>
      </c>
      <c r="H804" t="str">
        <f t="shared" si="37"/>
        <v>PR</v>
      </c>
      <c r="I804" t="str">
        <f t="shared" si="38"/>
        <v/>
      </c>
    </row>
    <row r="805" spans="1:9">
      <c r="A805" s="10">
        <v>4</v>
      </c>
      <c r="B805" s="183"/>
      <c r="C805" t="str">
        <f t="shared" si="39"/>
        <v>1212011312070022</v>
      </c>
      <c r="F805" s="175"/>
      <c r="G805" s="175" t="s">
        <v>23</v>
      </c>
      <c r="H805" t="str">
        <f t="shared" si="37"/>
        <v>PR</v>
      </c>
      <c r="I805" t="str">
        <f t="shared" si="38"/>
        <v/>
      </c>
    </row>
    <row r="806" spans="1:9">
      <c r="A806" s="10">
        <v>4</v>
      </c>
      <c r="B806" s="183"/>
      <c r="C806" t="str">
        <f t="shared" si="39"/>
        <v>1212011312070022</v>
      </c>
      <c r="F806" s="175" t="s">
        <v>16</v>
      </c>
      <c r="G806" s="179"/>
      <c r="H806" t="str">
        <f t="shared" si="37"/>
        <v>LK</v>
      </c>
      <c r="I806" t="str">
        <f t="shared" si="38"/>
        <v>LK</v>
      </c>
    </row>
    <row r="807" spans="1:9">
      <c r="A807" s="10">
        <v>4</v>
      </c>
      <c r="B807" s="185" t="s">
        <v>2109</v>
      </c>
      <c r="C807" t="str">
        <f t="shared" si="39"/>
        <v>1212011312070055</v>
      </c>
      <c r="F807" s="175"/>
      <c r="G807" s="175" t="s">
        <v>23</v>
      </c>
      <c r="H807" t="str">
        <f t="shared" si="37"/>
        <v>PR</v>
      </c>
      <c r="I807" t="str">
        <f t="shared" si="38"/>
        <v/>
      </c>
    </row>
    <row r="808" spans="1:9">
      <c r="A808" s="10">
        <v>4</v>
      </c>
      <c r="B808" s="183"/>
      <c r="C808" t="str">
        <f t="shared" si="39"/>
        <v>1212011312070055</v>
      </c>
      <c r="F808" s="175" t="s">
        <v>16</v>
      </c>
      <c r="G808" s="179"/>
      <c r="H808" t="str">
        <f t="shared" si="37"/>
        <v>LK</v>
      </c>
      <c r="I808" t="str">
        <f t="shared" si="38"/>
        <v>LK</v>
      </c>
    </row>
    <row r="809" spans="1:9">
      <c r="A809" s="10">
        <v>4</v>
      </c>
      <c r="B809" s="183"/>
      <c r="C809" t="str">
        <f t="shared" si="39"/>
        <v>1212011312070055</v>
      </c>
      <c r="F809" s="175" t="s">
        <v>16</v>
      </c>
      <c r="G809" s="179"/>
      <c r="H809" t="str">
        <f t="shared" si="37"/>
        <v>LK</v>
      </c>
      <c r="I809" t="str">
        <f t="shared" si="38"/>
        <v>LK</v>
      </c>
    </row>
    <row r="810" spans="1:9">
      <c r="A810" s="10">
        <v>4</v>
      </c>
      <c r="B810" s="185" t="s">
        <v>2116</v>
      </c>
      <c r="C810" t="str">
        <f t="shared" si="39"/>
        <v>1212012701090001</v>
      </c>
      <c r="F810" s="175"/>
      <c r="G810" s="175" t="s">
        <v>23</v>
      </c>
      <c r="H810" t="str">
        <f t="shared" si="37"/>
        <v>PR</v>
      </c>
      <c r="I810" t="str">
        <f t="shared" si="38"/>
        <v/>
      </c>
    </row>
    <row r="811" spans="1:9">
      <c r="A811" s="10">
        <v>4</v>
      </c>
      <c r="B811" s="183"/>
      <c r="C811" t="str">
        <f t="shared" si="39"/>
        <v>1212012701090001</v>
      </c>
      <c r="F811" s="175" t="s">
        <v>16</v>
      </c>
      <c r="G811" s="179"/>
      <c r="H811" t="str">
        <f t="shared" si="37"/>
        <v>LK</v>
      </c>
      <c r="I811" t="str">
        <f t="shared" si="38"/>
        <v>LK</v>
      </c>
    </row>
    <row r="812" spans="1:9">
      <c r="A812" s="10">
        <v>4</v>
      </c>
      <c r="B812" s="185" t="s">
        <v>2121</v>
      </c>
      <c r="C812" t="str">
        <f t="shared" si="39"/>
        <v>1212011610090008</v>
      </c>
      <c r="F812" s="175"/>
      <c r="G812" s="175" t="s">
        <v>23</v>
      </c>
      <c r="H812" t="str">
        <f t="shared" si="37"/>
        <v>PR</v>
      </c>
      <c r="I812" t="str">
        <f t="shared" si="38"/>
        <v/>
      </c>
    </row>
    <row r="813" spans="1:9">
      <c r="A813" s="10">
        <v>4</v>
      </c>
      <c r="B813" s="183"/>
      <c r="C813" t="str">
        <f t="shared" si="39"/>
        <v>1212011610090008</v>
      </c>
      <c r="F813" s="175"/>
      <c r="G813" s="175" t="s">
        <v>23</v>
      </c>
      <c r="H813" t="str">
        <f t="shared" si="37"/>
        <v>PR</v>
      </c>
      <c r="I813" t="str">
        <f t="shared" si="38"/>
        <v/>
      </c>
    </row>
    <row r="814" spans="1:9">
      <c r="A814" s="10">
        <v>4</v>
      </c>
      <c r="B814" s="183"/>
      <c r="C814" t="str">
        <f t="shared" si="39"/>
        <v>1212011610090008</v>
      </c>
      <c r="F814" s="175"/>
      <c r="G814" s="175" t="s">
        <v>23</v>
      </c>
      <c r="H814" t="str">
        <f t="shared" si="37"/>
        <v>PR</v>
      </c>
      <c r="I814" t="str">
        <f t="shared" si="38"/>
        <v/>
      </c>
    </row>
    <row r="815" spans="1:9">
      <c r="A815" s="10">
        <v>4</v>
      </c>
      <c r="B815" s="185" t="s">
        <v>2128</v>
      </c>
      <c r="C815" t="str">
        <f t="shared" si="39"/>
        <v>1212011312070008</v>
      </c>
      <c r="F815" s="175"/>
      <c r="G815" s="175" t="s">
        <v>23</v>
      </c>
      <c r="H815" t="str">
        <f t="shared" si="37"/>
        <v>PR</v>
      </c>
      <c r="I815" t="str">
        <f t="shared" si="38"/>
        <v/>
      </c>
    </row>
    <row r="816" spans="1:9">
      <c r="A816" s="10">
        <v>4</v>
      </c>
      <c r="B816" s="183"/>
      <c r="C816" t="str">
        <f t="shared" si="39"/>
        <v>1212011312070008</v>
      </c>
      <c r="F816" s="175" t="s">
        <v>16</v>
      </c>
      <c r="G816" s="179"/>
      <c r="H816" t="str">
        <f t="shared" si="37"/>
        <v>LK</v>
      </c>
      <c r="I816" t="str">
        <f t="shared" si="38"/>
        <v>LK</v>
      </c>
    </row>
    <row r="817" spans="1:9">
      <c r="A817" s="10">
        <v>4</v>
      </c>
      <c r="B817" s="183"/>
      <c r="C817" t="str">
        <f t="shared" si="39"/>
        <v>1212011312070008</v>
      </c>
      <c r="F817" s="175"/>
      <c r="G817" s="175" t="s">
        <v>23</v>
      </c>
      <c r="H817" t="str">
        <f t="shared" si="37"/>
        <v>PR</v>
      </c>
      <c r="I817" t="str">
        <f t="shared" si="38"/>
        <v/>
      </c>
    </row>
    <row r="818" spans="1:9">
      <c r="A818" s="10">
        <v>4</v>
      </c>
      <c r="B818" s="183"/>
      <c r="C818" t="str">
        <f t="shared" si="39"/>
        <v>1212011312070008</v>
      </c>
      <c r="F818" s="175"/>
      <c r="G818" s="175" t="s">
        <v>23</v>
      </c>
      <c r="H818" t="str">
        <f t="shared" si="37"/>
        <v>PR</v>
      </c>
      <c r="I818" t="str">
        <f t="shared" si="38"/>
        <v/>
      </c>
    </row>
    <row r="819" spans="1:9">
      <c r="A819" s="10">
        <v>4</v>
      </c>
      <c r="B819" s="183"/>
      <c r="C819" t="str">
        <f t="shared" si="39"/>
        <v>1212011312070008</v>
      </c>
      <c r="F819" s="175" t="s">
        <v>16</v>
      </c>
      <c r="G819" s="179"/>
      <c r="H819" t="str">
        <f t="shared" si="37"/>
        <v>LK</v>
      </c>
      <c r="I819" t="str">
        <f t="shared" si="38"/>
        <v>LK</v>
      </c>
    </row>
    <row r="820" spans="1:9">
      <c r="A820" s="10">
        <v>4</v>
      </c>
      <c r="B820" s="185" t="s">
        <v>2140</v>
      </c>
      <c r="C820" t="str">
        <f t="shared" si="39"/>
        <v>1212011604090007</v>
      </c>
      <c r="F820" s="175"/>
      <c r="G820" s="175" t="s">
        <v>23</v>
      </c>
      <c r="H820" t="str">
        <f t="shared" si="37"/>
        <v>PR</v>
      </c>
      <c r="I820" t="str">
        <f t="shared" si="38"/>
        <v/>
      </c>
    </row>
    <row r="821" spans="1:9">
      <c r="A821" s="10">
        <v>4</v>
      </c>
      <c r="B821" s="183"/>
      <c r="C821" t="str">
        <f t="shared" si="39"/>
        <v>1212011604090007</v>
      </c>
      <c r="F821" s="175"/>
      <c r="G821" s="175" t="s">
        <v>23</v>
      </c>
      <c r="H821" t="str">
        <f t="shared" si="37"/>
        <v>PR</v>
      </c>
      <c r="I821" t="str">
        <f t="shared" si="38"/>
        <v/>
      </c>
    </row>
    <row r="822" spans="1:9">
      <c r="A822" s="10">
        <v>4</v>
      </c>
      <c r="B822" s="183"/>
      <c r="C822" t="str">
        <f t="shared" si="39"/>
        <v>1212011604090007</v>
      </c>
      <c r="F822" s="175" t="s">
        <v>16</v>
      </c>
      <c r="G822" s="179"/>
      <c r="H822" t="str">
        <f t="shared" si="37"/>
        <v>LK</v>
      </c>
      <c r="I822" t="str">
        <f t="shared" si="38"/>
        <v>LK</v>
      </c>
    </row>
    <row r="823" spans="1:9">
      <c r="A823" s="10">
        <v>4</v>
      </c>
      <c r="B823" s="185" t="s">
        <v>2147</v>
      </c>
      <c r="C823" t="str">
        <f t="shared" si="39"/>
        <v>1212012811120002</v>
      </c>
      <c r="F823" s="175" t="s">
        <v>16</v>
      </c>
      <c r="G823" s="179"/>
      <c r="H823" t="str">
        <f t="shared" si="37"/>
        <v>LK</v>
      </c>
      <c r="I823" t="str">
        <f t="shared" si="38"/>
        <v>LK</v>
      </c>
    </row>
    <row r="824" spans="1:9">
      <c r="A824" s="10">
        <v>4</v>
      </c>
      <c r="B824" s="183"/>
      <c r="C824" t="str">
        <f t="shared" si="39"/>
        <v>1212012811120002</v>
      </c>
      <c r="F824" s="175" t="s">
        <v>16</v>
      </c>
      <c r="G824" s="179"/>
      <c r="H824" t="str">
        <f t="shared" si="37"/>
        <v>LK</v>
      </c>
      <c r="I824" t="str">
        <f t="shared" si="38"/>
        <v>LK</v>
      </c>
    </row>
    <row r="825" spans="1:9">
      <c r="A825" s="10">
        <v>4</v>
      </c>
      <c r="B825" s="183"/>
      <c r="C825" t="str">
        <f t="shared" si="39"/>
        <v>1212012811120002</v>
      </c>
      <c r="F825" s="175"/>
      <c r="G825" s="175" t="s">
        <v>23</v>
      </c>
      <c r="H825" t="str">
        <f t="shared" si="37"/>
        <v>PR</v>
      </c>
      <c r="I825" t="str">
        <f t="shared" si="38"/>
        <v/>
      </c>
    </row>
    <row r="826" spans="1:9">
      <c r="A826" s="10">
        <v>4</v>
      </c>
      <c r="B826" s="183"/>
      <c r="C826" t="str">
        <f t="shared" si="39"/>
        <v>1212012811120002</v>
      </c>
      <c r="F826" s="175"/>
      <c r="G826" s="175" t="s">
        <v>23</v>
      </c>
      <c r="H826" t="str">
        <f t="shared" si="37"/>
        <v>PR</v>
      </c>
      <c r="I826" t="str">
        <f t="shared" si="38"/>
        <v/>
      </c>
    </row>
    <row r="827" spans="1:9">
      <c r="A827" s="10">
        <v>4</v>
      </c>
      <c r="B827" s="183"/>
      <c r="C827" t="str">
        <f t="shared" si="39"/>
        <v>1212012811120002</v>
      </c>
      <c r="F827" s="175"/>
      <c r="G827" s="175" t="s">
        <v>23</v>
      </c>
      <c r="H827" t="str">
        <f t="shared" si="37"/>
        <v>PR</v>
      </c>
      <c r="I827" t="str">
        <f t="shared" si="38"/>
        <v/>
      </c>
    </row>
    <row r="828" spans="1:9">
      <c r="A828" s="10">
        <v>4</v>
      </c>
      <c r="B828" s="185" t="s">
        <v>2158</v>
      </c>
      <c r="C828" t="str">
        <f t="shared" si="39"/>
        <v>1212011712070020</v>
      </c>
      <c r="F828" s="175" t="s">
        <v>16</v>
      </c>
      <c r="G828" s="179"/>
      <c r="H828" t="str">
        <f t="shared" si="37"/>
        <v>LK</v>
      </c>
      <c r="I828" t="str">
        <f t="shared" si="38"/>
        <v>LK</v>
      </c>
    </row>
    <row r="829" spans="1:9">
      <c r="A829" s="10">
        <v>4</v>
      </c>
      <c r="B829" s="183"/>
      <c r="C829" t="str">
        <f t="shared" si="39"/>
        <v>1212011712070020</v>
      </c>
      <c r="F829" s="175" t="s">
        <v>16</v>
      </c>
      <c r="G829" s="179"/>
      <c r="H829" t="str">
        <f t="shared" si="37"/>
        <v>LK</v>
      </c>
      <c r="I829" t="str">
        <f t="shared" si="38"/>
        <v>LK</v>
      </c>
    </row>
    <row r="830" spans="1:9">
      <c r="A830" s="10">
        <v>4</v>
      </c>
      <c r="B830" s="183"/>
      <c r="C830" t="str">
        <f t="shared" si="39"/>
        <v>1212011712070020</v>
      </c>
      <c r="F830" s="175"/>
      <c r="G830" s="175" t="s">
        <v>23</v>
      </c>
      <c r="H830" t="str">
        <f t="shared" si="37"/>
        <v>PR</v>
      </c>
      <c r="I830" t="str">
        <f t="shared" si="38"/>
        <v/>
      </c>
    </row>
    <row r="831" spans="1:9">
      <c r="A831" s="10">
        <v>4</v>
      </c>
      <c r="B831" s="183"/>
      <c r="C831" t="str">
        <f t="shared" si="39"/>
        <v>1212011712070020</v>
      </c>
      <c r="F831" s="175" t="s">
        <v>16</v>
      </c>
      <c r="G831" s="179"/>
      <c r="H831" t="str">
        <f t="shared" si="37"/>
        <v>LK</v>
      </c>
      <c r="I831" t="str">
        <f t="shared" si="38"/>
        <v>LK</v>
      </c>
    </row>
    <row r="832" spans="1:9">
      <c r="A832" s="10">
        <v>4</v>
      </c>
      <c r="B832" s="185" t="s">
        <v>2170</v>
      </c>
      <c r="C832" t="str">
        <f t="shared" si="39"/>
        <v>1212012602090007</v>
      </c>
      <c r="F832" s="175"/>
      <c r="G832" s="175" t="s">
        <v>23</v>
      </c>
      <c r="H832" t="str">
        <f t="shared" si="37"/>
        <v>PR</v>
      </c>
      <c r="I832" t="str">
        <f t="shared" si="38"/>
        <v/>
      </c>
    </row>
    <row r="833" spans="1:9">
      <c r="A833" s="10">
        <v>4</v>
      </c>
      <c r="B833" s="183"/>
      <c r="C833" t="str">
        <f t="shared" si="39"/>
        <v>1212012602090007</v>
      </c>
      <c r="F833" s="175" t="s">
        <v>16</v>
      </c>
      <c r="G833" s="179"/>
      <c r="H833" t="str">
        <f t="shared" si="37"/>
        <v>LK</v>
      </c>
      <c r="I833" t="str">
        <f t="shared" si="38"/>
        <v>LK</v>
      </c>
    </row>
    <row r="834" spans="1:9">
      <c r="A834" s="10">
        <v>4</v>
      </c>
      <c r="B834" s="183"/>
      <c r="C834" t="str">
        <f t="shared" si="39"/>
        <v>1212012602090007</v>
      </c>
      <c r="F834" s="175"/>
      <c r="G834" s="175" t="s">
        <v>23</v>
      </c>
      <c r="H834" t="str">
        <f t="shared" si="37"/>
        <v>PR</v>
      </c>
      <c r="I834" t="str">
        <f t="shared" si="38"/>
        <v/>
      </c>
    </row>
    <row r="835" spans="1:9">
      <c r="A835" s="10">
        <v>4</v>
      </c>
      <c r="B835" s="183"/>
      <c r="C835" t="str">
        <f t="shared" si="39"/>
        <v>1212012602090007</v>
      </c>
      <c r="F835" s="175" t="s">
        <v>16</v>
      </c>
      <c r="G835" s="179"/>
      <c r="H835" t="str">
        <f t="shared" ref="H835:H898" si="40">IF(F835=0,G835,F835)</f>
        <v>LK</v>
      </c>
      <c r="I835" t="str">
        <f t="shared" ref="I835:I898" si="41">IF(H835="LK","LK","")</f>
        <v>LK</v>
      </c>
    </row>
    <row r="836" spans="1:9">
      <c r="A836" s="10">
        <v>4</v>
      </c>
      <c r="B836" s="183"/>
      <c r="C836" t="str">
        <f t="shared" si="39"/>
        <v>1212012602090007</v>
      </c>
      <c r="F836" s="175"/>
      <c r="G836" s="175" t="s">
        <v>23</v>
      </c>
      <c r="H836" t="str">
        <f t="shared" si="40"/>
        <v>PR</v>
      </c>
      <c r="I836" t="str">
        <f t="shared" si="41"/>
        <v/>
      </c>
    </row>
    <row r="837" spans="1:9">
      <c r="A837" s="10">
        <v>4</v>
      </c>
      <c r="B837" s="185" t="s">
        <v>2183</v>
      </c>
      <c r="C837" t="str">
        <f t="shared" si="39"/>
        <v>1212011712070007</v>
      </c>
      <c r="F837" s="175"/>
      <c r="G837" s="175" t="s">
        <v>23</v>
      </c>
      <c r="H837" t="str">
        <f t="shared" si="40"/>
        <v>PR</v>
      </c>
      <c r="I837" t="str">
        <f t="shared" si="41"/>
        <v/>
      </c>
    </row>
    <row r="838" spans="1:9">
      <c r="A838" s="10">
        <v>4</v>
      </c>
      <c r="B838" s="183"/>
      <c r="C838" t="str">
        <f t="shared" ref="C838:C901" si="42">IF(B838=0,C837,B838)</f>
        <v>1212011712070007</v>
      </c>
      <c r="F838" s="175" t="s">
        <v>16</v>
      </c>
      <c r="G838" s="179"/>
      <c r="H838" t="str">
        <f t="shared" si="40"/>
        <v>LK</v>
      </c>
      <c r="I838" t="str">
        <f t="shared" si="41"/>
        <v>LK</v>
      </c>
    </row>
    <row r="839" spans="1:9">
      <c r="A839" s="10">
        <v>4</v>
      </c>
      <c r="B839" s="183"/>
      <c r="C839" t="str">
        <f t="shared" si="42"/>
        <v>1212011712070007</v>
      </c>
      <c r="F839" s="175"/>
      <c r="G839" s="175" t="s">
        <v>23</v>
      </c>
      <c r="H839" t="str">
        <f t="shared" si="40"/>
        <v>PR</v>
      </c>
      <c r="I839" t="str">
        <f t="shared" si="41"/>
        <v/>
      </c>
    </row>
    <row r="840" spans="1:9">
      <c r="A840" s="10">
        <v>4</v>
      </c>
      <c r="B840" s="183"/>
      <c r="C840" t="str">
        <f t="shared" si="42"/>
        <v>1212011712070007</v>
      </c>
      <c r="F840" s="175"/>
      <c r="G840" s="175" t="s">
        <v>23</v>
      </c>
      <c r="H840" t="str">
        <f t="shared" si="40"/>
        <v>PR</v>
      </c>
      <c r="I840" t="str">
        <f t="shared" si="41"/>
        <v/>
      </c>
    </row>
    <row r="841" spans="1:9">
      <c r="A841" s="10">
        <v>4</v>
      </c>
      <c r="B841" s="183"/>
      <c r="C841" t="str">
        <f t="shared" si="42"/>
        <v>1212011712070007</v>
      </c>
      <c r="F841" s="175" t="s">
        <v>16</v>
      </c>
      <c r="G841" s="179"/>
      <c r="H841" t="str">
        <f t="shared" si="40"/>
        <v>LK</v>
      </c>
      <c r="I841" t="str">
        <f t="shared" si="41"/>
        <v>LK</v>
      </c>
    </row>
    <row r="842" spans="1:9">
      <c r="A842" s="10">
        <v>4</v>
      </c>
      <c r="B842" s="183"/>
      <c r="C842" t="str">
        <f t="shared" si="42"/>
        <v>1212011712070007</v>
      </c>
      <c r="F842" s="175" t="s">
        <v>16</v>
      </c>
      <c r="G842" s="179"/>
      <c r="H842" t="str">
        <f t="shared" si="40"/>
        <v>LK</v>
      </c>
      <c r="I842" t="str">
        <f t="shared" si="41"/>
        <v>LK</v>
      </c>
    </row>
    <row r="843" spans="1:9">
      <c r="A843" s="10">
        <v>4</v>
      </c>
      <c r="B843" s="185" t="s">
        <v>2196</v>
      </c>
      <c r="C843" t="str">
        <f t="shared" si="42"/>
        <v>1212011805100005</v>
      </c>
      <c r="F843" s="175" t="s">
        <v>16</v>
      </c>
      <c r="G843" s="179"/>
      <c r="H843" t="str">
        <f t="shared" si="40"/>
        <v>LK</v>
      </c>
      <c r="I843" t="str">
        <f t="shared" si="41"/>
        <v>LK</v>
      </c>
    </row>
    <row r="844" spans="1:9">
      <c r="A844" s="10">
        <v>4</v>
      </c>
      <c r="B844" s="183"/>
      <c r="C844" t="str">
        <f t="shared" si="42"/>
        <v>1212011805100005</v>
      </c>
      <c r="F844" s="175" t="s">
        <v>16</v>
      </c>
      <c r="G844" s="179"/>
      <c r="H844" t="str">
        <f t="shared" si="40"/>
        <v>LK</v>
      </c>
      <c r="I844" t="str">
        <f t="shared" si="41"/>
        <v>LK</v>
      </c>
    </row>
    <row r="845" spans="1:9">
      <c r="A845" s="10">
        <v>4</v>
      </c>
      <c r="B845" s="183"/>
      <c r="C845" t="str">
        <f t="shared" si="42"/>
        <v>1212011805100005</v>
      </c>
      <c r="F845" s="175"/>
      <c r="G845" s="175" t="s">
        <v>23</v>
      </c>
      <c r="H845" t="str">
        <f t="shared" si="40"/>
        <v>PR</v>
      </c>
      <c r="I845" t="str">
        <f t="shared" si="41"/>
        <v/>
      </c>
    </row>
    <row r="846" spans="1:9">
      <c r="A846" s="10">
        <v>4</v>
      </c>
      <c r="B846" s="183"/>
      <c r="C846" t="str">
        <f t="shared" si="42"/>
        <v>1212011805100005</v>
      </c>
      <c r="F846" s="175" t="s">
        <v>16</v>
      </c>
      <c r="G846" s="179"/>
      <c r="H846" t="str">
        <f t="shared" si="40"/>
        <v>LK</v>
      </c>
      <c r="I846" t="str">
        <f t="shared" si="41"/>
        <v>LK</v>
      </c>
    </row>
    <row r="847" spans="1:9">
      <c r="A847" s="10">
        <v>4</v>
      </c>
      <c r="B847" s="183"/>
      <c r="C847" t="str">
        <f t="shared" si="42"/>
        <v>1212011805100005</v>
      </c>
      <c r="F847" s="175"/>
      <c r="G847" s="175" t="s">
        <v>23</v>
      </c>
      <c r="H847" t="str">
        <f t="shared" si="40"/>
        <v>PR</v>
      </c>
      <c r="I847" t="str">
        <f t="shared" si="41"/>
        <v/>
      </c>
    </row>
    <row r="848" spans="1:9">
      <c r="A848" s="10">
        <v>4</v>
      </c>
      <c r="B848" s="183"/>
      <c r="C848" t="str">
        <f t="shared" si="42"/>
        <v>1212011805100005</v>
      </c>
      <c r="F848" s="175"/>
      <c r="G848" s="175" t="s">
        <v>23</v>
      </c>
      <c r="H848" t="str">
        <f t="shared" si="40"/>
        <v>PR</v>
      </c>
      <c r="I848" t="str">
        <f t="shared" si="41"/>
        <v/>
      </c>
    </row>
    <row r="849" spans="1:9">
      <c r="A849" s="10">
        <v>4</v>
      </c>
      <c r="B849" s="183"/>
      <c r="C849" t="str">
        <f t="shared" si="42"/>
        <v>1212011805100005</v>
      </c>
      <c r="F849" s="175"/>
      <c r="G849" s="175" t="s">
        <v>23</v>
      </c>
      <c r="H849" t="str">
        <f t="shared" si="40"/>
        <v>PR</v>
      </c>
      <c r="I849" t="str">
        <f t="shared" si="41"/>
        <v/>
      </c>
    </row>
    <row r="850" spans="1:9">
      <c r="A850" s="10">
        <v>4</v>
      </c>
      <c r="B850" s="183"/>
      <c r="C850" t="str">
        <f t="shared" si="42"/>
        <v>1212011805100005</v>
      </c>
      <c r="F850" s="175" t="s">
        <v>16</v>
      </c>
      <c r="G850" s="179"/>
      <c r="H850" t="str">
        <f t="shared" si="40"/>
        <v>LK</v>
      </c>
      <c r="I850" t="str">
        <f t="shared" si="41"/>
        <v>LK</v>
      </c>
    </row>
    <row r="851" spans="1:9">
      <c r="A851" s="10">
        <v>4</v>
      </c>
      <c r="B851" s="185" t="s">
        <v>2213</v>
      </c>
      <c r="C851" t="str">
        <f t="shared" si="42"/>
        <v>1212011412070019</v>
      </c>
      <c r="F851" s="175"/>
      <c r="G851" s="175" t="s">
        <v>23</v>
      </c>
      <c r="H851" t="str">
        <f t="shared" si="40"/>
        <v>PR</v>
      </c>
      <c r="I851" t="str">
        <f t="shared" si="41"/>
        <v/>
      </c>
    </row>
    <row r="852" spans="1:9">
      <c r="A852" s="10">
        <v>4</v>
      </c>
      <c r="B852" s="183"/>
      <c r="C852" t="str">
        <f t="shared" si="42"/>
        <v>1212011412070019</v>
      </c>
      <c r="F852" s="175" t="s">
        <v>16</v>
      </c>
      <c r="G852" s="179"/>
      <c r="H852" t="str">
        <f t="shared" si="40"/>
        <v>LK</v>
      </c>
      <c r="I852" t="str">
        <f t="shared" si="41"/>
        <v>LK</v>
      </c>
    </row>
    <row r="853" spans="1:9">
      <c r="A853" s="10">
        <v>4</v>
      </c>
      <c r="B853" s="183"/>
      <c r="C853" t="str">
        <f t="shared" si="42"/>
        <v>1212011412070019</v>
      </c>
      <c r="F853" s="175"/>
      <c r="G853" s="175" t="s">
        <v>23</v>
      </c>
      <c r="H853" t="str">
        <f t="shared" si="40"/>
        <v>PR</v>
      </c>
      <c r="I853" t="str">
        <f t="shared" si="41"/>
        <v/>
      </c>
    </row>
    <row r="854" spans="1:9">
      <c r="A854" s="10">
        <v>4</v>
      </c>
      <c r="B854" s="183"/>
      <c r="C854" t="str">
        <f t="shared" si="42"/>
        <v>1212011412070019</v>
      </c>
      <c r="F854" s="175"/>
      <c r="G854" s="175" t="s">
        <v>23</v>
      </c>
      <c r="H854" t="str">
        <f t="shared" si="40"/>
        <v>PR</v>
      </c>
      <c r="I854" t="str">
        <f t="shared" si="41"/>
        <v/>
      </c>
    </row>
    <row r="855" spans="1:9">
      <c r="A855" s="10">
        <v>4</v>
      </c>
      <c r="B855" s="183"/>
      <c r="C855" t="str">
        <f t="shared" si="42"/>
        <v>1212011412070019</v>
      </c>
      <c r="F855" s="175" t="s">
        <v>16</v>
      </c>
      <c r="G855" s="179"/>
      <c r="H855" t="str">
        <f t="shared" si="40"/>
        <v>LK</v>
      </c>
      <c r="I855" t="str">
        <f t="shared" si="41"/>
        <v>LK</v>
      </c>
    </row>
    <row r="856" spans="1:9">
      <c r="A856" s="10">
        <v>4</v>
      </c>
      <c r="B856" s="185" t="s">
        <v>2224</v>
      </c>
      <c r="C856" t="str">
        <f t="shared" si="42"/>
        <v>1212012209100002</v>
      </c>
      <c r="F856" s="175"/>
      <c r="G856" s="175" t="s">
        <v>23</v>
      </c>
      <c r="H856" t="str">
        <f t="shared" si="40"/>
        <v>PR</v>
      </c>
      <c r="I856" t="str">
        <f t="shared" si="41"/>
        <v/>
      </c>
    </row>
    <row r="857" spans="1:9">
      <c r="A857" s="10">
        <v>4</v>
      </c>
      <c r="B857" s="183"/>
      <c r="C857" t="str">
        <f t="shared" si="42"/>
        <v>1212012209100002</v>
      </c>
      <c r="F857" s="175" t="s">
        <v>16</v>
      </c>
      <c r="G857" s="179"/>
      <c r="H857" t="str">
        <f t="shared" si="40"/>
        <v>LK</v>
      </c>
      <c r="I857" t="str">
        <f t="shared" si="41"/>
        <v>LK</v>
      </c>
    </row>
    <row r="858" spans="1:9">
      <c r="A858" s="10">
        <v>4</v>
      </c>
      <c r="B858" s="183"/>
      <c r="C858" t="str">
        <f t="shared" si="42"/>
        <v>1212012209100002</v>
      </c>
      <c r="F858" s="175"/>
      <c r="G858" s="175" t="s">
        <v>23</v>
      </c>
      <c r="H858" t="str">
        <f t="shared" si="40"/>
        <v>PR</v>
      </c>
      <c r="I858" t="str">
        <f t="shared" si="41"/>
        <v/>
      </c>
    </row>
    <row r="859" spans="1:9">
      <c r="A859" s="10">
        <v>4</v>
      </c>
      <c r="B859" s="183"/>
      <c r="C859" t="str">
        <f t="shared" si="42"/>
        <v>1212012209100002</v>
      </c>
      <c r="F859" s="175"/>
      <c r="G859" s="175" t="s">
        <v>23</v>
      </c>
      <c r="H859" t="str">
        <f t="shared" si="40"/>
        <v>PR</v>
      </c>
      <c r="I859" t="str">
        <f t="shared" si="41"/>
        <v/>
      </c>
    </row>
    <row r="860" spans="1:9">
      <c r="A860" s="10">
        <v>4</v>
      </c>
      <c r="B860" s="183"/>
      <c r="C860" t="str">
        <f t="shared" si="42"/>
        <v>1212012209100002</v>
      </c>
      <c r="F860" s="175" t="s">
        <v>16</v>
      </c>
      <c r="G860" s="179"/>
      <c r="H860" t="str">
        <f t="shared" si="40"/>
        <v>LK</v>
      </c>
      <c r="I860" t="str">
        <f t="shared" si="41"/>
        <v>LK</v>
      </c>
    </row>
    <row r="861" spans="1:9">
      <c r="A861" s="10">
        <v>4</v>
      </c>
      <c r="B861" s="183"/>
      <c r="C861" t="str">
        <f t="shared" si="42"/>
        <v>1212012209100002</v>
      </c>
      <c r="F861" s="175"/>
      <c r="G861" s="175" t="s">
        <v>23</v>
      </c>
      <c r="H861" t="str">
        <f t="shared" si="40"/>
        <v>PR</v>
      </c>
      <c r="I861" t="str">
        <f t="shared" si="41"/>
        <v/>
      </c>
    </row>
    <row r="862" spans="1:9">
      <c r="A862" s="10">
        <v>4</v>
      </c>
      <c r="B862" s="183"/>
      <c r="C862" t="str">
        <f t="shared" si="42"/>
        <v>1212012209100002</v>
      </c>
      <c r="F862" s="175" t="s">
        <v>16</v>
      </c>
      <c r="G862" s="179"/>
      <c r="H862" t="str">
        <f t="shared" si="40"/>
        <v>LK</v>
      </c>
      <c r="I862" t="str">
        <f t="shared" si="41"/>
        <v>LK</v>
      </c>
    </row>
    <row r="863" spans="1:9">
      <c r="A863" s="10">
        <v>4</v>
      </c>
      <c r="B863" s="185" t="s">
        <v>2239</v>
      </c>
      <c r="C863" t="str">
        <f t="shared" si="42"/>
        <v>1212011412070003</v>
      </c>
      <c r="F863" s="175" t="s">
        <v>16</v>
      </c>
      <c r="G863" s="179"/>
      <c r="H863" t="str">
        <f t="shared" si="40"/>
        <v>LK</v>
      </c>
      <c r="I863" t="str">
        <f t="shared" si="41"/>
        <v>LK</v>
      </c>
    </row>
    <row r="864" spans="1:9">
      <c r="A864" s="10">
        <v>4</v>
      </c>
      <c r="B864" s="183"/>
      <c r="C864" t="str">
        <f t="shared" si="42"/>
        <v>1212011412070003</v>
      </c>
      <c r="F864" s="175" t="s">
        <v>16</v>
      </c>
      <c r="G864" s="179"/>
      <c r="H864" t="str">
        <f t="shared" si="40"/>
        <v>LK</v>
      </c>
      <c r="I864" t="str">
        <f t="shared" si="41"/>
        <v>LK</v>
      </c>
    </row>
    <row r="865" spans="1:9">
      <c r="A865" s="10">
        <v>4</v>
      </c>
      <c r="B865" s="185" t="s">
        <v>2244</v>
      </c>
      <c r="C865" t="str">
        <f t="shared" si="42"/>
        <v>1212011110120024</v>
      </c>
      <c r="F865" s="175"/>
      <c r="G865" s="175" t="s">
        <v>23</v>
      </c>
      <c r="H865" t="str">
        <f t="shared" si="40"/>
        <v>PR</v>
      </c>
      <c r="I865" t="str">
        <f t="shared" si="41"/>
        <v/>
      </c>
    </row>
    <row r="866" spans="1:9">
      <c r="A866" s="10">
        <v>4</v>
      </c>
      <c r="B866" s="183"/>
      <c r="C866" t="str">
        <f t="shared" si="42"/>
        <v>1212011110120024</v>
      </c>
      <c r="F866" s="175" t="s">
        <v>16</v>
      </c>
      <c r="G866" s="179"/>
      <c r="H866" t="str">
        <f t="shared" si="40"/>
        <v>LK</v>
      </c>
      <c r="I866" t="str">
        <f t="shared" si="41"/>
        <v>LK</v>
      </c>
    </row>
    <row r="867" spans="1:9">
      <c r="A867" s="10">
        <v>4</v>
      </c>
      <c r="B867" s="185" t="s">
        <v>2249</v>
      </c>
      <c r="C867" t="str">
        <f t="shared" si="42"/>
        <v>1212011909120004</v>
      </c>
      <c r="F867" s="175"/>
      <c r="G867" s="175" t="s">
        <v>23</v>
      </c>
      <c r="H867" t="str">
        <f t="shared" si="40"/>
        <v>PR</v>
      </c>
      <c r="I867" t="str">
        <f t="shared" si="41"/>
        <v/>
      </c>
    </row>
    <row r="868" spans="1:9">
      <c r="A868" s="10">
        <v>4</v>
      </c>
      <c r="B868" s="183" t="s">
        <v>2252</v>
      </c>
      <c r="C868" t="str">
        <f t="shared" si="42"/>
        <v>1212011207220005</v>
      </c>
      <c r="F868" s="175" t="s">
        <v>16</v>
      </c>
      <c r="G868" s="179"/>
      <c r="H868" t="str">
        <f t="shared" si="40"/>
        <v>LK</v>
      </c>
      <c r="I868" t="str">
        <f t="shared" si="41"/>
        <v>LK</v>
      </c>
    </row>
    <row r="869" spans="1:9">
      <c r="A869" s="10">
        <v>4</v>
      </c>
      <c r="B869" s="183"/>
      <c r="C869" t="str">
        <f t="shared" si="42"/>
        <v>1212011207220005</v>
      </c>
      <c r="F869" s="175" t="s">
        <v>16</v>
      </c>
      <c r="G869" s="179"/>
      <c r="H869" t="str">
        <f t="shared" si="40"/>
        <v>LK</v>
      </c>
      <c r="I869" t="str">
        <f t="shared" si="41"/>
        <v>LK</v>
      </c>
    </row>
    <row r="870" spans="1:9">
      <c r="A870" s="10">
        <v>4</v>
      </c>
      <c r="B870" s="183"/>
      <c r="C870" t="str">
        <f t="shared" si="42"/>
        <v>1212011207220005</v>
      </c>
      <c r="F870" s="175"/>
      <c r="G870" s="175" t="s">
        <v>23</v>
      </c>
      <c r="H870" t="str">
        <f t="shared" si="40"/>
        <v>PR</v>
      </c>
      <c r="I870" t="str">
        <f t="shared" si="41"/>
        <v/>
      </c>
    </row>
    <row r="871" spans="1:9">
      <c r="A871" s="10">
        <v>4</v>
      </c>
      <c r="B871" s="185" t="s">
        <v>2259</v>
      </c>
      <c r="C871" t="str">
        <f t="shared" si="42"/>
        <v>1212010801150001</v>
      </c>
      <c r="F871" s="175"/>
      <c r="G871" s="175" t="s">
        <v>23</v>
      </c>
      <c r="H871" t="str">
        <f t="shared" si="40"/>
        <v>PR</v>
      </c>
      <c r="I871" t="str">
        <f t="shared" si="41"/>
        <v/>
      </c>
    </row>
    <row r="872" spans="1:9">
      <c r="A872" s="10">
        <v>4</v>
      </c>
      <c r="B872" s="183"/>
      <c r="C872" t="str">
        <f t="shared" si="42"/>
        <v>1212010801150001</v>
      </c>
      <c r="F872" s="175" t="s">
        <v>16</v>
      </c>
      <c r="G872" s="179"/>
      <c r="H872" t="str">
        <f t="shared" si="40"/>
        <v>LK</v>
      </c>
      <c r="I872" t="str">
        <f t="shared" si="41"/>
        <v>LK</v>
      </c>
    </row>
    <row r="873" spans="1:9">
      <c r="A873" s="10">
        <v>4</v>
      </c>
      <c r="B873" s="183"/>
      <c r="C873" t="str">
        <f t="shared" si="42"/>
        <v>1212010801150001</v>
      </c>
      <c r="F873" s="175"/>
      <c r="G873" s="175" t="s">
        <v>23</v>
      </c>
      <c r="H873" t="str">
        <f t="shared" si="40"/>
        <v>PR</v>
      </c>
      <c r="I873" t="str">
        <f t="shared" si="41"/>
        <v/>
      </c>
    </row>
    <row r="874" spans="1:9">
      <c r="A874" s="10">
        <v>4</v>
      </c>
      <c r="B874" s="185" t="s">
        <v>2267</v>
      </c>
      <c r="C874" t="str">
        <f t="shared" si="42"/>
        <v>1212012709160008</v>
      </c>
      <c r="F874" s="175"/>
      <c r="G874" s="175" t="s">
        <v>23</v>
      </c>
      <c r="H874" t="str">
        <f t="shared" si="40"/>
        <v>PR</v>
      </c>
      <c r="I874" t="str">
        <f t="shared" si="41"/>
        <v/>
      </c>
    </row>
    <row r="875" spans="1:9">
      <c r="A875" s="10">
        <v>4</v>
      </c>
      <c r="B875" s="193" t="s">
        <v>2270</v>
      </c>
      <c r="C875" t="str">
        <f t="shared" si="42"/>
        <v>1212011011200008</v>
      </c>
      <c r="F875" s="175"/>
      <c r="G875" s="175" t="s">
        <v>23</v>
      </c>
      <c r="H875" t="str">
        <f t="shared" si="40"/>
        <v>PR</v>
      </c>
      <c r="I875" t="str">
        <f t="shared" si="41"/>
        <v/>
      </c>
    </row>
    <row r="876" spans="1:9">
      <c r="A876" s="10">
        <v>4</v>
      </c>
      <c r="B876" s="198"/>
      <c r="C876" t="str">
        <f t="shared" si="42"/>
        <v>1212011011200008</v>
      </c>
      <c r="F876" s="188" t="s">
        <v>16</v>
      </c>
      <c r="G876" s="179"/>
      <c r="H876" t="str">
        <f t="shared" si="40"/>
        <v>LK</v>
      </c>
      <c r="I876" t="str">
        <f t="shared" si="41"/>
        <v>LK</v>
      </c>
    </row>
    <row r="877" spans="1:9">
      <c r="A877" s="10">
        <v>4</v>
      </c>
      <c r="B877" s="198"/>
      <c r="C877" t="str">
        <f t="shared" si="42"/>
        <v>1212011011200008</v>
      </c>
      <c r="F877" s="175"/>
      <c r="G877" s="182" t="s">
        <v>23</v>
      </c>
      <c r="H877" t="str">
        <f t="shared" si="40"/>
        <v>PR</v>
      </c>
      <c r="I877" t="str">
        <f t="shared" si="41"/>
        <v/>
      </c>
    </row>
    <row r="878" spans="1:9">
      <c r="A878" s="10">
        <v>4</v>
      </c>
      <c r="B878" s="185" t="s">
        <v>2278</v>
      </c>
      <c r="C878" t="str">
        <f t="shared" si="42"/>
        <v>1212012506200004</v>
      </c>
      <c r="F878" s="182" t="s">
        <v>16</v>
      </c>
      <c r="G878" s="179"/>
      <c r="H878" t="str">
        <f t="shared" si="40"/>
        <v>LK</v>
      </c>
      <c r="I878" t="str">
        <f t="shared" si="41"/>
        <v>LK</v>
      </c>
    </row>
    <row r="879" spans="1:9">
      <c r="A879" s="10">
        <v>4</v>
      </c>
      <c r="B879" s="183"/>
      <c r="C879" t="str">
        <f t="shared" si="42"/>
        <v>1212012506200004</v>
      </c>
      <c r="F879" s="204" t="s">
        <v>16</v>
      </c>
      <c r="G879" s="179"/>
      <c r="H879" t="str">
        <f t="shared" si="40"/>
        <v>LK</v>
      </c>
      <c r="I879" t="str">
        <f t="shared" si="41"/>
        <v>LK</v>
      </c>
    </row>
    <row r="880" spans="1:9">
      <c r="A880" s="10">
        <v>4</v>
      </c>
      <c r="B880" s="183"/>
      <c r="C880" t="str">
        <f t="shared" si="42"/>
        <v>1212012506200004</v>
      </c>
      <c r="F880" s="175"/>
      <c r="G880" s="204" t="s">
        <v>23</v>
      </c>
      <c r="H880" t="str">
        <f t="shared" si="40"/>
        <v>PR</v>
      </c>
      <c r="I880" t="str">
        <f t="shared" si="41"/>
        <v/>
      </c>
    </row>
    <row r="881" spans="1:9">
      <c r="A881" s="10">
        <v>4</v>
      </c>
      <c r="B881" s="183" t="s">
        <v>2286</v>
      </c>
      <c r="C881" t="str">
        <f t="shared" si="42"/>
        <v xml:space="preserve">1212010901180005 </v>
      </c>
      <c r="F881" s="175" t="s">
        <v>16</v>
      </c>
      <c r="G881" s="179"/>
      <c r="H881" t="str">
        <f t="shared" si="40"/>
        <v>LK</v>
      </c>
      <c r="I881" t="str">
        <f t="shared" si="41"/>
        <v>LK</v>
      </c>
    </row>
    <row r="882" spans="1:9">
      <c r="A882" s="10">
        <v>4</v>
      </c>
      <c r="B882" s="183"/>
      <c r="C882" t="str">
        <f t="shared" si="42"/>
        <v xml:space="preserve">1212010901180005 </v>
      </c>
      <c r="F882" s="175" t="s">
        <v>16</v>
      </c>
      <c r="G882" s="179"/>
      <c r="H882" t="str">
        <f t="shared" si="40"/>
        <v>LK</v>
      </c>
      <c r="I882" t="str">
        <f t="shared" si="41"/>
        <v>LK</v>
      </c>
    </row>
    <row r="883" spans="1:9">
      <c r="A883" s="10">
        <v>4</v>
      </c>
      <c r="B883" s="185" t="s">
        <v>2290</v>
      </c>
      <c r="C883" t="str">
        <f t="shared" si="42"/>
        <v>1212012408210000</v>
      </c>
      <c r="F883" s="175"/>
      <c r="G883" s="175" t="s">
        <v>23</v>
      </c>
      <c r="H883" t="str">
        <f t="shared" si="40"/>
        <v>PR</v>
      </c>
      <c r="I883" t="str">
        <f t="shared" si="41"/>
        <v/>
      </c>
    </row>
    <row r="884" spans="1:9">
      <c r="A884" s="10">
        <v>4</v>
      </c>
      <c r="B884" s="183"/>
      <c r="C884" t="str">
        <f t="shared" si="42"/>
        <v>1212012408210000</v>
      </c>
      <c r="F884" s="175" t="s">
        <v>16</v>
      </c>
      <c r="G884" s="179"/>
      <c r="H884" t="str">
        <f t="shared" si="40"/>
        <v>LK</v>
      </c>
      <c r="I884" t="str">
        <f t="shared" si="41"/>
        <v>LK</v>
      </c>
    </row>
    <row r="885" spans="1:9">
      <c r="A885" s="10">
        <v>4</v>
      </c>
      <c r="B885" s="183"/>
      <c r="C885" t="str">
        <f t="shared" si="42"/>
        <v>1212012408210000</v>
      </c>
      <c r="F885" s="175"/>
      <c r="G885" s="175" t="s">
        <v>23</v>
      </c>
      <c r="H885" t="str">
        <f t="shared" si="40"/>
        <v>PR</v>
      </c>
      <c r="I885" t="str">
        <f t="shared" si="41"/>
        <v/>
      </c>
    </row>
    <row r="886" spans="1:9">
      <c r="A886" s="10">
        <v>4</v>
      </c>
      <c r="B886" s="183"/>
      <c r="C886" t="str">
        <f t="shared" si="42"/>
        <v>1212012408210000</v>
      </c>
      <c r="F886" s="175" t="s">
        <v>16</v>
      </c>
      <c r="G886" s="179"/>
      <c r="H886" t="str">
        <f t="shared" si="40"/>
        <v>LK</v>
      </c>
      <c r="I886" t="str">
        <f t="shared" si="41"/>
        <v>LK</v>
      </c>
    </row>
    <row r="887" spans="1:9">
      <c r="A887" s="10">
        <v>4</v>
      </c>
      <c r="B887" s="183"/>
      <c r="C887" t="str">
        <f t="shared" si="42"/>
        <v>1212012408210000</v>
      </c>
      <c r="F887" s="175"/>
      <c r="G887" s="175" t="s">
        <v>23</v>
      </c>
      <c r="H887" t="str">
        <f t="shared" si="40"/>
        <v>PR</v>
      </c>
      <c r="I887" t="str">
        <f t="shared" si="41"/>
        <v/>
      </c>
    </row>
    <row r="888" spans="1:9">
      <c r="A888" s="10">
        <v>4</v>
      </c>
      <c r="B888" s="185" t="s">
        <v>2303</v>
      </c>
      <c r="C888" t="str">
        <f t="shared" si="42"/>
        <v>1212010112200001</v>
      </c>
      <c r="F888" s="175" t="s">
        <v>16</v>
      </c>
      <c r="G888" s="179"/>
      <c r="H888" t="str">
        <f t="shared" si="40"/>
        <v>LK</v>
      </c>
      <c r="I888" t="str">
        <f t="shared" si="41"/>
        <v>LK</v>
      </c>
    </row>
    <row r="889" spans="1:9">
      <c r="A889" s="10">
        <v>4</v>
      </c>
      <c r="B889" s="183"/>
      <c r="C889" t="str">
        <f t="shared" si="42"/>
        <v>1212010112200001</v>
      </c>
      <c r="F889" s="175" t="s">
        <v>16</v>
      </c>
      <c r="G889" s="179"/>
      <c r="H889" t="str">
        <f t="shared" si="40"/>
        <v>LK</v>
      </c>
      <c r="I889" t="str">
        <f t="shared" si="41"/>
        <v>LK</v>
      </c>
    </row>
    <row r="890" spans="1:9">
      <c r="A890" s="10">
        <v>4</v>
      </c>
      <c r="B890" s="185" t="s">
        <v>2309</v>
      </c>
      <c r="C890" t="str">
        <f t="shared" si="42"/>
        <v>1212011007200001</v>
      </c>
      <c r="F890" s="175"/>
      <c r="G890" s="175" t="s">
        <v>23</v>
      </c>
      <c r="H890" t="str">
        <f t="shared" si="40"/>
        <v>PR</v>
      </c>
      <c r="I890" t="str">
        <f t="shared" si="41"/>
        <v/>
      </c>
    </row>
    <row r="891" spans="1:9">
      <c r="A891" s="10">
        <v>4</v>
      </c>
      <c r="B891" s="183"/>
      <c r="C891" t="str">
        <f t="shared" si="42"/>
        <v>1212011007200001</v>
      </c>
      <c r="F891" s="175" t="s">
        <v>16</v>
      </c>
      <c r="G891" s="179"/>
      <c r="H891" t="str">
        <f t="shared" si="40"/>
        <v>LK</v>
      </c>
      <c r="I891" t="str">
        <f t="shared" si="41"/>
        <v>LK</v>
      </c>
    </row>
    <row r="892" spans="1:9">
      <c r="A892" s="10">
        <v>4</v>
      </c>
      <c r="B892" s="183"/>
      <c r="C892" t="str">
        <f t="shared" si="42"/>
        <v>1212011007200001</v>
      </c>
      <c r="F892" s="175"/>
      <c r="G892" s="175" t="s">
        <v>23</v>
      </c>
      <c r="H892" t="str">
        <f t="shared" si="40"/>
        <v>PR</v>
      </c>
      <c r="I892" t="str">
        <f t="shared" si="41"/>
        <v/>
      </c>
    </row>
    <row r="893" spans="1:9">
      <c r="A893" s="10">
        <v>4</v>
      </c>
      <c r="B893" s="198" t="s">
        <v>2317</v>
      </c>
      <c r="C893" t="str">
        <f t="shared" si="42"/>
        <v>1212011603200009</v>
      </c>
      <c r="F893" s="175"/>
      <c r="G893" s="175" t="s">
        <v>23</v>
      </c>
      <c r="H893" t="str">
        <f t="shared" si="40"/>
        <v>PR</v>
      </c>
      <c r="I893" t="str">
        <f t="shared" si="41"/>
        <v/>
      </c>
    </row>
    <row r="894" spans="1:9">
      <c r="A894" s="10">
        <v>4</v>
      </c>
      <c r="B894" s="215"/>
      <c r="C894" t="str">
        <f t="shared" si="42"/>
        <v>1212011603200009</v>
      </c>
      <c r="F894" s="175"/>
      <c r="G894" s="182" t="s">
        <v>23</v>
      </c>
      <c r="H894" t="str">
        <f t="shared" si="40"/>
        <v>PR</v>
      </c>
      <c r="I894" t="str">
        <f t="shared" si="41"/>
        <v/>
      </c>
    </row>
    <row r="895" spans="1:9">
      <c r="A895" s="10">
        <v>4</v>
      </c>
      <c r="B895" s="215"/>
      <c r="C895" t="str">
        <f t="shared" si="42"/>
        <v>1212011603200009</v>
      </c>
      <c r="F895" s="175"/>
      <c r="G895" s="182" t="s">
        <v>23</v>
      </c>
      <c r="H895" t="str">
        <f t="shared" si="40"/>
        <v>PR</v>
      </c>
      <c r="I895" t="str">
        <f t="shared" si="41"/>
        <v/>
      </c>
    </row>
    <row r="896" spans="1:9">
      <c r="A896" s="10">
        <v>4</v>
      </c>
      <c r="B896" s="215" t="s">
        <v>2326</v>
      </c>
      <c r="C896" t="str">
        <f t="shared" si="42"/>
        <v>1212012606120001</v>
      </c>
      <c r="F896" s="182" t="s">
        <v>16</v>
      </c>
      <c r="G896" s="179"/>
      <c r="H896" t="str">
        <f t="shared" si="40"/>
        <v>LK</v>
      </c>
      <c r="I896" t="str">
        <f t="shared" si="41"/>
        <v>LK</v>
      </c>
    </row>
    <row r="897" spans="1:9">
      <c r="A897" s="10">
        <v>4</v>
      </c>
      <c r="B897" s="215"/>
      <c r="C897" t="str">
        <f t="shared" si="42"/>
        <v>1212012606120001</v>
      </c>
      <c r="F897" s="182" t="s">
        <v>16</v>
      </c>
      <c r="G897" s="179"/>
      <c r="H897" t="str">
        <f t="shared" si="40"/>
        <v>LK</v>
      </c>
      <c r="I897" t="str">
        <f t="shared" si="41"/>
        <v>LK</v>
      </c>
    </row>
    <row r="898" spans="1:9">
      <c r="A898" s="10">
        <v>4</v>
      </c>
      <c r="B898" s="215"/>
      <c r="C898" t="str">
        <f t="shared" si="42"/>
        <v>1212012606120001</v>
      </c>
      <c r="F898" s="175"/>
      <c r="G898" s="182" t="s">
        <v>23</v>
      </c>
      <c r="H898" t="str">
        <f t="shared" si="40"/>
        <v>PR</v>
      </c>
      <c r="I898" t="str">
        <f t="shared" si="41"/>
        <v/>
      </c>
    </row>
    <row r="899" spans="1:9">
      <c r="A899" s="10">
        <v>4</v>
      </c>
      <c r="B899" s="215"/>
      <c r="C899" t="str">
        <f t="shared" si="42"/>
        <v>1212012606120001</v>
      </c>
      <c r="F899" s="175"/>
      <c r="G899" s="182" t="s">
        <v>23</v>
      </c>
      <c r="H899" t="str">
        <f t="shared" ref="H899:H916" si="43">IF(F899=0,G899,F899)</f>
        <v>PR</v>
      </c>
      <c r="I899" t="str">
        <f t="shared" ref="I899:I916" si="44">IF(H899="LK","LK","")</f>
        <v/>
      </c>
    </row>
    <row r="900" spans="1:9">
      <c r="A900" s="10">
        <v>4</v>
      </c>
      <c r="B900" s="183"/>
      <c r="C900" t="str">
        <f t="shared" si="42"/>
        <v>1212012606120001</v>
      </c>
      <c r="F900" s="175"/>
      <c r="G900" s="182" t="s">
        <v>23</v>
      </c>
      <c r="H900" t="str">
        <f t="shared" si="43"/>
        <v>PR</v>
      </c>
      <c r="I900" t="str">
        <f t="shared" si="44"/>
        <v/>
      </c>
    </row>
    <row r="901" spans="1:9">
      <c r="A901" s="10">
        <v>4</v>
      </c>
      <c r="B901" s="219"/>
      <c r="C901" t="str">
        <f t="shared" si="42"/>
        <v>1212012606120001</v>
      </c>
      <c r="F901" s="175"/>
      <c r="G901" s="175" t="s">
        <v>23</v>
      </c>
      <c r="H901" t="str">
        <f t="shared" si="43"/>
        <v>PR</v>
      </c>
      <c r="I901" t="str">
        <f t="shared" si="44"/>
        <v/>
      </c>
    </row>
    <row r="902" spans="1:9">
      <c r="A902" s="10">
        <v>4</v>
      </c>
      <c r="B902" s="219"/>
      <c r="C902" t="str">
        <f t="shared" ref="C902:C915" si="45">IF(B902=0,C901,B902)</f>
        <v>1212012606120001</v>
      </c>
      <c r="F902" s="175" t="s">
        <v>16</v>
      </c>
      <c r="G902" s="179"/>
      <c r="H902" t="str">
        <f t="shared" si="43"/>
        <v>LK</v>
      </c>
      <c r="I902" t="str">
        <f t="shared" si="44"/>
        <v>LK</v>
      </c>
    </row>
    <row r="903" spans="1:9">
      <c r="A903" s="10">
        <v>4</v>
      </c>
      <c r="B903" s="183" t="s">
        <v>2341</v>
      </c>
      <c r="C903" t="str">
        <f t="shared" si="45"/>
        <v>1212012903220004</v>
      </c>
      <c r="F903" s="212" t="s">
        <v>16</v>
      </c>
      <c r="G903" s="224"/>
      <c r="H903" t="str">
        <f t="shared" si="43"/>
        <v>LK</v>
      </c>
      <c r="I903" t="str">
        <f t="shared" si="44"/>
        <v>LK</v>
      </c>
    </row>
    <row r="904" spans="1:9">
      <c r="A904" s="10">
        <v>4</v>
      </c>
      <c r="B904" s="228"/>
      <c r="C904" t="str">
        <f t="shared" si="45"/>
        <v>1212012903220004</v>
      </c>
      <c r="F904" s="175"/>
      <c r="G904" s="175" t="s">
        <v>23</v>
      </c>
      <c r="H904" t="str">
        <f t="shared" si="43"/>
        <v>PR</v>
      </c>
      <c r="I904" t="str">
        <f t="shared" si="44"/>
        <v/>
      </c>
    </row>
    <row r="905" spans="1:9">
      <c r="A905" s="10">
        <v>4</v>
      </c>
      <c r="B905" s="228" t="s">
        <v>2346</v>
      </c>
      <c r="C905" t="str">
        <f t="shared" si="45"/>
        <v>1212012912140001</v>
      </c>
      <c r="F905" s="191" t="s">
        <v>16</v>
      </c>
      <c r="G905" s="231"/>
      <c r="H905" t="str">
        <f t="shared" si="43"/>
        <v>LK</v>
      </c>
      <c r="I905" t="str">
        <f t="shared" si="44"/>
        <v>LK</v>
      </c>
    </row>
    <row r="906" spans="1:9">
      <c r="A906" s="10">
        <v>4</v>
      </c>
      <c r="B906" s="228"/>
      <c r="C906" t="str">
        <f t="shared" si="45"/>
        <v>1212012912140001</v>
      </c>
      <c r="F906" s="191" t="s">
        <v>16</v>
      </c>
      <c r="G906" s="236"/>
      <c r="H906" t="str">
        <f t="shared" si="43"/>
        <v>LK</v>
      </c>
      <c r="I906" t="str">
        <f t="shared" si="44"/>
        <v>LK</v>
      </c>
    </row>
    <row r="907" spans="1:9">
      <c r="A907" s="10">
        <v>4</v>
      </c>
      <c r="B907" s="228"/>
      <c r="C907" t="str">
        <f t="shared" si="45"/>
        <v>1212012912140001</v>
      </c>
      <c r="F907" s="191"/>
      <c r="G907" s="191" t="s">
        <v>23</v>
      </c>
      <c r="H907" t="str">
        <f t="shared" si="43"/>
        <v>PR</v>
      </c>
      <c r="I907" t="str">
        <f t="shared" si="44"/>
        <v/>
      </c>
    </row>
    <row r="908" spans="1:9">
      <c r="A908" s="10">
        <v>4</v>
      </c>
      <c r="B908" s="228"/>
      <c r="C908" t="str">
        <f t="shared" si="45"/>
        <v>1212012912140001</v>
      </c>
      <c r="F908" s="191" t="s">
        <v>16</v>
      </c>
      <c r="G908" s="236"/>
      <c r="H908" t="str">
        <f t="shared" si="43"/>
        <v>LK</v>
      </c>
      <c r="I908" t="str">
        <f t="shared" si="44"/>
        <v>LK</v>
      </c>
    </row>
    <row r="909" spans="1:9">
      <c r="A909" s="10">
        <v>4</v>
      </c>
      <c r="B909" s="228"/>
      <c r="C909" t="str">
        <f t="shared" si="45"/>
        <v>1212012912140001</v>
      </c>
      <c r="F909" s="191"/>
      <c r="G909" s="191" t="s">
        <v>23</v>
      </c>
      <c r="H909" t="str">
        <f t="shared" si="43"/>
        <v>PR</v>
      </c>
      <c r="I909" t="str">
        <f t="shared" si="44"/>
        <v/>
      </c>
    </row>
    <row r="910" spans="1:9">
      <c r="A910" s="10">
        <v>4</v>
      </c>
      <c r="B910" s="228" t="s">
        <v>2359</v>
      </c>
      <c r="C910" t="str">
        <f t="shared" si="45"/>
        <v>1208162308110013</v>
      </c>
      <c r="F910" s="191" t="s">
        <v>16</v>
      </c>
      <c r="G910" s="236"/>
      <c r="H910" t="str">
        <f t="shared" si="43"/>
        <v>LK</v>
      </c>
      <c r="I910" t="str">
        <f t="shared" si="44"/>
        <v>LK</v>
      </c>
    </row>
    <row r="911" spans="1:9">
      <c r="A911" s="10">
        <v>4</v>
      </c>
      <c r="B911" s="228"/>
      <c r="C911" t="str">
        <f t="shared" si="45"/>
        <v>1208162308110013</v>
      </c>
      <c r="F911" s="191" t="s">
        <v>16</v>
      </c>
      <c r="G911" s="236"/>
      <c r="H911" t="str">
        <f t="shared" si="43"/>
        <v>LK</v>
      </c>
      <c r="I911" t="str">
        <f t="shared" si="44"/>
        <v>LK</v>
      </c>
    </row>
    <row r="912" spans="1:9">
      <c r="A912" s="10">
        <v>4</v>
      </c>
      <c r="B912" s="228"/>
      <c r="C912" t="str">
        <f t="shared" si="45"/>
        <v>1208162308110013</v>
      </c>
      <c r="F912" s="191"/>
      <c r="G912" s="236" t="s">
        <v>23</v>
      </c>
      <c r="H912" t="str">
        <f t="shared" si="43"/>
        <v>PR</v>
      </c>
      <c r="I912" t="str">
        <f t="shared" si="44"/>
        <v/>
      </c>
    </row>
    <row r="913" spans="1:9">
      <c r="A913" s="10">
        <v>4</v>
      </c>
      <c r="B913" s="228"/>
      <c r="C913" t="str">
        <f t="shared" si="45"/>
        <v>1208162308110013</v>
      </c>
      <c r="F913" s="191"/>
      <c r="G913" s="236" t="s">
        <v>23</v>
      </c>
      <c r="H913" t="str">
        <f t="shared" si="43"/>
        <v>PR</v>
      </c>
      <c r="I913" t="str">
        <f t="shared" si="44"/>
        <v/>
      </c>
    </row>
    <row r="914" spans="1:9">
      <c r="A914" s="10">
        <v>4</v>
      </c>
      <c r="B914" s="228"/>
      <c r="C914" t="str">
        <f t="shared" si="45"/>
        <v>1208162308110013</v>
      </c>
      <c r="F914" s="191"/>
      <c r="G914" s="236" t="s">
        <v>23</v>
      </c>
      <c r="H914" t="str">
        <f t="shared" si="43"/>
        <v>PR</v>
      </c>
      <c r="I914" t="str">
        <f t="shared" si="44"/>
        <v/>
      </c>
    </row>
    <row r="915" spans="1:9">
      <c r="A915" s="10">
        <v>4</v>
      </c>
      <c r="B915" s="228"/>
      <c r="C915" t="str">
        <f t="shared" si="45"/>
        <v>1208162308110013</v>
      </c>
      <c r="F915" s="191"/>
      <c r="G915" s="236" t="s">
        <v>23</v>
      </c>
      <c r="H915" t="str">
        <f t="shared" si="43"/>
        <v>PR</v>
      </c>
      <c r="I915" t="str">
        <f t="shared" si="44"/>
        <v/>
      </c>
    </row>
    <row r="916" spans="1:9">
      <c r="F916" s="191"/>
      <c r="G916" s="236" t="s">
        <v>23</v>
      </c>
      <c r="H916" t="str">
        <f t="shared" si="43"/>
        <v>PR</v>
      </c>
      <c r="I916" t="str">
        <f t="shared" si="44"/>
        <v/>
      </c>
    </row>
    <row r="917" spans="1:9">
      <c r="F917" s="241"/>
      <c r="G917" s="1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KELOMPOK USIA</vt:lpstr>
      <vt:lpstr>DASHBOAR BULBUL</vt:lpstr>
      <vt:lpstr>DATA WARGA</vt:lpstr>
      <vt:lpstr>JUMLAH WARGA</vt:lpstr>
      <vt:lpstr>PEKERJAAN</vt:lpstr>
      <vt:lpstr>PENDIDIKAN</vt:lpstr>
      <vt:lpstr>USIA</vt:lpstr>
      <vt:lpstr>RUMUS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Bernaldo Napitupulu</cp:lastModifiedBy>
  <dcterms:created xsi:type="dcterms:W3CDTF">2009-01-15T11:36:58Z</dcterms:created>
  <dcterms:modified xsi:type="dcterms:W3CDTF">2022-12-20T06:44:04Z</dcterms:modified>
</cp:coreProperties>
</file>