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45"/>
  </bookViews>
  <sheets>
    <sheet name="Tomas" sheetId="2" r:id="rId1"/>
    <sheet name="Cables" sheetId="1" r:id="rId2"/>
  </sheets>
  <calcPr calcId="162913"/>
</workbook>
</file>

<file path=xl/calcChain.xml><?xml version="1.0" encoding="utf-8"?>
<calcChain xmlns="http://schemas.openxmlformats.org/spreadsheetml/2006/main">
  <c r="C7" i="2" l="1"/>
  <c r="A7" i="2"/>
  <c r="E17" i="2" l="1"/>
  <c r="D17" i="2"/>
  <c r="C17" i="2" l="1"/>
  <c r="B7" i="2"/>
  <c r="B17" i="2" s="1"/>
  <c r="A17" i="2"/>
  <c r="D7" i="1"/>
  <c r="D8" i="1" s="1"/>
  <c r="D9" i="1" s="1"/>
  <c r="C7" i="1"/>
  <c r="C9" i="1" s="1"/>
  <c r="B7" i="1"/>
  <c r="B8" i="1" s="1"/>
  <c r="B9" i="1" s="1"/>
  <c r="A7" i="1"/>
  <c r="A8" i="1" s="1"/>
  <c r="A9" i="1" s="1"/>
</calcChain>
</file>

<file path=xl/sharedStrings.xml><?xml version="1.0" encoding="utf-8"?>
<sst xmlns="http://schemas.openxmlformats.org/spreadsheetml/2006/main" count="54" uniqueCount="42">
  <si>
    <t>Nº de viviendas</t>
  </si>
  <si>
    <t>Nº de locales</t>
  </si>
  <si>
    <t>Nº de pares (CP)</t>
  </si>
  <si>
    <t>Nº coaxial (TBA)</t>
  </si>
  <si>
    <t>Nº de pares trenzados (CPT)</t>
  </si>
  <si>
    <t>Nº fibras ópticas (FO)</t>
  </si>
  <si>
    <t>Nº estancias comunes</t>
  </si>
  <si>
    <t>Total</t>
  </si>
  <si>
    <t>"+" 20 % de reserva</t>
  </si>
  <si>
    <t>No aplicable</t>
  </si>
  <si>
    <t>Nº de tomas RTV</t>
  </si>
  <si>
    <t xml:space="preserve"> Nº de tomas pares trenzados (CPT)</t>
  </si>
  <si>
    <t>Nº de tomas coaxial (TBA)</t>
  </si>
  <si>
    <t xml:space="preserve">Nº de tomas RTV  </t>
  </si>
  <si>
    <t>Nº de estancias principales en viviendas</t>
  </si>
  <si>
    <t>Resto de estancias, excluyendo baños y trasteros</t>
  </si>
  <si>
    <t>Número de tomas en una vivienda</t>
  </si>
  <si>
    <t>Número de tomas en toda la ICT</t>
  </si>
  <si>
    <t>Número de estancias en una vivienda</t>
  </si>
  <si>
    <t>Nº de tomas configurables</t>
  </si>
  <si>
    <r>
      <t>}</t>
    </r>
    <r>
      <rPr>
        <sz val="11"/>
        <color rgb="FF000000"/>
        <rFont val="Gill Sans MT"/>
        <family val="2"/>
      </rPr>
      <t xml:space="preserve">En viviendas se colocarán, al menos, los siguientes registros de toma: </t>
    </r>
  </si>
  <si>
    <r>
      <t>}</t>
    </r>
    <r>
      <rPr>
        <sz val="11"/>
        <color rgb="FF464653"/>
        <rFont val="Gill Sans MT"/>
        <family val="2"/>
      </rPr>
      <t xml:space="preserve">En cada una de las dos estancias principales: </t>
    </r>
  </si>
  <si>
    <r>
      <t>}</t>
    </r>
    <r>
      <rPr>
        <sz val="11"/>
        <color rgb="FF000000"/>
        <rFont val="Gill Sans MT"/>
        <family val="2"/>
      </rPr>
      <t xml:space="preserve">2 registros para tomas de cables de pares trenzados    , 1 registro para toma de cables coaxiales para servicios de TBA       y 1 registro para toma de cables coaxiales para servicios de RTV. </t>
    </r>
  </si>
  <si>
    <r>
      <t>}</t>
    </r>
    <r>
      <rPr>
        <sz val="11"/>
        <color rgb="FF464653"/>
        <rFont val="Gill Sans MT"/>
        <family val="2"/>
      </rPr>
      <t xml:space="preserve">En el resto de las estancias, excluidos baños y trasteros: </t>
    </r>
  </si>
  <si>
    <r>
      <t>}</t>
    </r>
    <r>
      <rPr>
        <sz val="11"/>
        <color rgb="FF000000"/>
        <rFont val="Gill Sans MT"/>
        <family val="2"/>
      </rPr>
      <t xml:space="preserve">1 registro para toma de cables de pares trenzados y 1 registro para toma de cables coaxiales para servicios de RTV. </t>
    </r>
  </si>
  <si>
    <r>
      <t>}</t>
    </r>
    <r>
      <rPr>
        <sz val="11"/>
        <color rgb="FF464653"/>
        <rFont val="Gill Sans MT"/>
        <family val="2"/>
      </rPr>
      <t xml:space="preserve">En la cercanía del RTR (PAU): </t>
    </r>
  </si>
  <si>
    <r>
      <t>}</t>
    </r>
    <r>
      <rPr>
        <sz val="11"/>
        <color rgb="FF000000"/>
        <rFont val="Gill Sans MT"/>
        <family val="2"/>
      </rPr>
      <t xml:space="preserve">1 registro para toma configurable. </t>
    </r>
  </si>
  <si>
    <t>Nº de tomas fibras ópticas (FO)</t>
  </si>
  <si>
    <t>No se instalan tomas</t>
  </si>
  <si>
    <r>
      <t>}</t>
    </r>
    <r>
      <rPr>
        <sz val="11"/>
        <color rgb="FF000000"/>
        <rFont val="Gill Sans MT"/>
        <family val="2"/>
      </rPr>
      <t>Pares:1 linea = 1 par</t>
    </r>
  </si>
  <si>
    <r>
      <t>}</t>
    </r>
    <r>
      <rPr>
        <sz val="11"/>
        <color rgb="FF464653"/>
        <rFont val="Gill Sans MT"/>
        <family val="2"/>
      </rPr>
      <t>2 lineas /vivienda</t>
    </r>
  </si>
  <si>
    <r>
      <t>}</t>
    </r>
    <r>
      <rPr>
        <sz val="11"/>
        <color rgb="FF464653"/>
        <rFont val="Gill Sans MT"/>
        <family val="2"/>
      </rPr>
      <t>3 líneas/ local</t>
    </r>
  </si>
  <si>
    <r>
      <t>}</t>
    </r>
    <r>
      <rPr>
        <sz val="11"/>
        <color rgb="FF464653"/>
        <rFont val="Gill Sans MT"/>
        <family val="2"/>
      </rPr>
      <t>2 lineas/ estancia común</t>
    </r>
  </si>
  <si>
    <r>
      <t>}</t>
    </r>
    <r>
      <rPr>
        <sz val="11"/>
        <color rgb="FF00B0F0"/>
        <rFont val="Gill Sans MT"/>
        <family val="2"/>
      </rPr>
      <t>SE MULTIPLICA POR 1,2</t>
    </r>
  </si>
  <si>
    <r>
      <t>}</t>
    </r>
    <r>
      <rPr>
        <sz val="11"/>
        <color rgb="FF000000"/>
        <rFont val="Gill Sans MT"/>
        <family val="2"/>
      </rPr>
      <t>Par trenzado: 1 acometida = 1 cable par trenzado 4 pares cat. 6</t>
    </r>
  </si>
  <si>
    <r>
      <t>}</t>
    </r>
    <r>
      <rPr>
        <sz val="11"/>
        <color rgb="FF464653"/>
        <rFont val="Gill Sans MT"/>
        <family val="2"/>
      </rPr>
      <t xml:space="preserve">1 acometida/vivienda </t>
    </r>
  </si>
  <si>
    <r>
      <t>}</t>
    </r>
    <r>
      <rPr>
        <sz val="11"/>
        <color rgb="FF464653"/>
        <rFont val="Gill Sans MT"/>
        <family val="2"/>
      </rPr>
      <t xml:space="preserve">1 acometida/ local </t>
    </r>
  </si>
  <si>
    <r>
      <t>}</t>
    </r>
    <r>
      <rPr>
        <sz val="11"/>
        <color rgb="FF464653"/>
        <rFont val="Gill Sans MT"/>
        <family val="2"/>
      </rPr>
      <t>2 acometidas/ estancia común</t>
    </r>
  </si>
  <si>
    <r>
      <t>}</t>
    </r>
    <r>
      <rPr>
        <sz val="11"/>
        <color rgb="FF000000"/>
        <rFont val="Gill Sans MT"/>
        <family val="2"/>
      </rPr>
      <t>Coaxial: 1 acometida = 1 cable coaxial</t>
    </r>
  </si>
  <si>
    <r>
      <t>}</t>
    </r>
    <r>
      <rPr>
        <sz val="11"/>
        <color rgb="FF464653"/>
        <rFont val="Gill Sans MT"/>
        <family val="2"/>
      </rPr>
      <t xml:space="preserve">2 acometidas/ estancia común </t>
    </r>
  </si>
  <si>
    <r>
      <t>}</t>
    </r>
    <r>
      <rPr>
        <sz val="11"/>
        <color rgb="FF000000"/>
        <rFont val="Gill Sans MT"/>
        <family val="2"/>
      </rPr>
      <t>Fibra Óptica: 1 acometida = 2 fibras</t>
    </r>
  </si>
  <si>
    <r>
      <t>}</t>
    </r>
    <r>
      <rPr>
        <sz val="11"/>
        <color rgb="FF464653"/>
        <rFont val="Gill Sans MT"/>
        <family val="2"/>
      </rPr>
      <t>1 acometida/ local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</si>
</sst>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27CA3"/>
      <name val="Wingdings 3"/>
      <family val="1"/>
      <charset val="2"/>
    </font>
    <font>
      <sz val="11"/>
      <color rgb="FF000000"/>
      <name val="Gill Sans MT"/>
      <family val="2"/>
    </font>
    <font>
      <sz val="11"/>
      <color rgb="FF9FB8CD"/>
      <name val="Wingdings 3"/>
      <family val="1"/>
      <charset val="2"/>
    </font>
    <font>
      <sz val="11"/>
      <color rgb="FF464653"/>
      <name val="Gill Sans MT"/>
      <family val="2"/>
    </font>
    <font>
      <sz val="11"/>
      <color rgb="FFBCBCBC"/>
      <name val="Wingdings 3"/>
      <family val="1"/>
      <charset val="2"/>
    </font>
    <font>
      <sz val="11"/>
      <color rgb="FF00B0F0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Border="1"/>
    <xf numFmtId="0" fontId="0" fillId="0" borderId="0" xfId="0" applyFont="1"/>
    <xf numFmtId="0" fontId="2" fillId="0" borderId="0" xfId="0" applyFont="1" applyAlignment="1">
      <alignment horizontal="justify" vertical="center" readingOrder="1"/>
    </xf>
    <xf numFmtId="0" fontId="0" fillId="0" borderId="1" xfId="0" applyFont="1" applyBorder="1"/>
    <xf numFmtId="0" fontId="4" fillId="0" borderId="0" xfId="0" applyFont="1" applyAlignment="1">
      <alignment horizontal="justify" vertical="center" readingOrder="1"/>
    </xf>
    <xf numFmtId="0" fontId="0" fillId="0" borderId="0" xfId="0" applyFont="1" applyBorder="1" applyAlignment="1">
      <alignment horizontal="center"/>
    </xf>
    <xf numFmtId="0" fontId="6" fillId="0" borderId="0" xfId="0" applyFont="1" applyAlignment="1">
      <alignment horizontal="justify" vertical="center" readingOrder="1"/>
    </xf>
    <xf numFmtId="0" fontId="1" fillId="2" borderId="1" xfId="0" applyFont="1" applyFill="1" applyBorder="1"/>
    <xf numFmtId="0" fontId="0" fillId="3" borderId="1" xfId="0" applyFont="1" applyFill="1" applyBorder="1"/>
    <xf numFmtId="0" fontId="2" fillId="0" borderId="0" xfId="0" applyFont="1" applyAlignment="1">
      <alignment horizontal="left" vertical="center" indent="3" readingOrder="1"/>
    </xf>
    <xf numFmtId="0" fontId="4" fillId="0" borderId="0" xfId="0" applyFont="1" applyAlignment="1">
      <alignment horizontal="left" vertical="center" indent="6" readingOrder="1"/>
    </xf>
    <xf numFmtId="0" fontId="1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0" xfId="0" applyFont="1"/>
    <xf numFmtId="0" fontId="0" fillId="4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2324100</xdr:colOff>
      <xdr:row>5</xdr:row>
      <xdr:rowOff>38100</xdr:rowOff>
    </xdr:from>
    <xdr:to>
      <xdr:col>0</xdr:col>
      <xdr:colOff>2476500</xdr:colOff>
      <xdr:row>5</xdr:row>
      <xdr:rowOff>190500</xdr:rowOff>
    </xdr:to>
    <xdr:pic>
      <xdr:nvPicPr>
        <xdr:cNvPr id="2" name="Picture 5" descr="http://www.imventa.com/Ayuda/TeKton3D/Iconos/Insertar/ICT/Toma_TB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1879600</xdr:colOff>
      <xdr:row>5</xdr:row>
      <xdr:rowOff>38100</xdr:rowOff>
    </xdr:from>
    <xdr:to>
      <xdr:col>1</xdr:col>
      <xdr:colOff>2032000</xdr:colOff>
      <xdr:row>5</xdr:row>
      <xdr:rowOff>190500</xdr:rowOff>
    </xdr:to>
    <xdr:pic>
      <xdr:nvPicPr>
        <xdr:cNvPr id="3" name="Picture 6" descr="http://www.imventa.com/Ayuda/TeKton3D/Iconos/Insertar/ICT/Toma_TLCA.gif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1397000</xdr:colOff>
      <xdr:row>5</xdr:row>
      <xdr:rowOff>50800</xdr:rowOff>
    </xdr:from>
    <xdr:to>
      <xdr:col>2</xdr:col>
      <xdr:colOff>1549400</xdr:colOff>
      <xdr:row>5</xdr:row>
      <xdr:rowOff>203200</xdr:rowOff>
    </xdr:to>
    <xdr:pic>
      <xdr:nvPicPr>
        <xdr:cNvPr id="4" name="Picture 4" descr="http://www.imventa.com/Ayuda/TeKton3D/Iconos/Insertar/ICT/Toma_RTV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358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1803400</xdr:colOff>
      <xdr:row>5</xdr:row>
      <xdr:rowOff>38100</xdr:rowOff>
    </xdr:from>
    <xdr:to>
      <xdr:col>3</xdr:col>
      <xdr:colOff>1955800</xdr:colOff>
      <xdr:row>5</xdr:row>
      <xdr:rowOff>190500</xdr:rowOff>
    </xdr:to>
    <xdr:pic>
      <xdr:nvPicPr>
        <xdr:cNvPr id="5" name="Picture 7" descr="http://www.imventa.com/Ayuda/TeKton3D/Iconos/Insertar/ICT/Toma_RES.gif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3300" y="1346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75" zoomScaleNormal="75" workbookViewId="0">
      <selection activeCell="G25" sqref="G25"/>
    </sheetView>
  </sheetViews>
  <sheetFormatPr baseColWidth="10" defaultColWidth="9.140625" defaultRowHeight="15" x14ac:dyDescent="0.25"/>
  <cols>
    <col min="1" max="1" width="40.7109375" style="2" customWidth="1"/>
    <col min="2" max="2" width="33.28515625" style="2" customWidth="1"/>
    <col min="3" max="3" width="28.140625" style="2" customWidth="1"/>
    <col min="4" max="4" width="31.5703125" style="2" customWidth="1"/>
    <col min="5" max="5" width="28.85546875" style="2" bestFit="1" customWidth="1"/>
    <col min="6" max="6" width="9.140625" style="2"/>
    <col min="7" max="7" width="119.140625" style="2" customWidth="1"/>
    <col min="8" max="16384" width="9.140625" style="2"/>
  </cols>
  <sheetData>
    <row r="1" spans="1:7" ht="17.25" x14ac:dyDescent="0.25">
      <c r="A1" s="22" t="s">
        <v>18</v>
      </c>
      <c r="B1" s="22"/>
      <c r="C1" s="1"/>
      <c r="D1" s="1"/>
      <c r="E1" s="1"/>
      <c r="G1" s="3" t="s">
        <v>20</v>
      </c>
    </row>
    <row r="2" spans="1:7" ht="17.25" x14ac:dyDescent="0.25">
      <c r="A2" s="4" t="s">
        <v>14</v>
      </c>
      <c r="B2" s="9">
        <v>2</v>
      </c>
      <c r="C2" s="1"/>
      <c r="D2" s="1"/>
      <c r="E2" s="1"/>
      <c r="G2" s="5" t="s">
        <v>21</v>
      </c>
    </row>
    <row r="3" spans="1:7" ht="34.5" x14ac:dyDescent="0.25">
      <c r="A3" s="4" t="s">
        <v>15</v>
      </c>
      <c r="B3" s="9">
        <v>3</v>
      </c>
      <c r="C3" s="6"/>
      <c r="D3" s="6"/>
      <c r="E3" s="1"/>
      <c r="G3" s="7" t="s">
        <v>22</v>
      </c>
    </row>
    <row r="4" spans="1:7" ht="17.25" x14ac:dyDescent="0.25">
      <c r="A4" s="1"/>
      <c r="B4" s="1"/>
      <c r="F4" s="1"/>
      <c r="G4" s="5" t="s">
        <v>23</v>
      </c>
    </row>
    <row r="5" spans="1:7" ht="17.25" x14ac:dyDescent="0.25">
      <c r="A5" s="19" t="s">
        <v>16</v>
      </c>
      <c r="B5" s="20"/>
      <c r="C5" s="20"/>
      <c r="D5" s="20"/>
      <c r="E5" s="21"/>
      <c r="F5" s="1"/>
      <c r="G5" s="7" t="s">
        <v>24</v>
      </c>
    </row>
    <row r="6" spans="1:7" ht="17.25" x14ac:dyDescent="0.25">
      <c r="A6" s="8" t="s">
        <v>11</v>
      </c>
      <c r="B6" s="8" t="s">
        <v>12</v>
      </c>
      <c r="C6" s="8" t="s">
        <v>10</v>
      </c>
      <c r="D6" s="8" t="s">
        <v>19</v>
      </c>
      <c r="E6" s="8" t="s">
        <v>27</v>
      </c>
      <c r="F6" s="1"/>
      <c r="G6" s="5" t="s">
        <v>25</v>
      </c>
    </row>
    <row r="7" spans="1:7" ht="17.25" x14ac:dyDescent="0.25">
      <c r="A7" s="4">
        <f>2*B2+B3</f>
        <v>7</v>
      </c>
      <c r="B7" s="4">
        <f>B2</f>
        <v>2</v>
      </c>
      <c r="C7" s="4">
        <f>B2+B3</f>
        <v>5</v>
      </c>
      <c r="D7" s="4">
        <v>1</v>
      </c>
      <c r="E7" s="15">
        <v>0</v>
      </c>
      <c r="G7" s="7" t="s">
        <v>26</v>
      </c>
    </row>
    <row r="11" spans="1:7" x14ac:dyDescent="0.25">
      <c r="A11" s="4" t="s">
        <v>0</v>
      </c>
      <c r="B11" s="9">
        <v>10</v>
      </c>
    </row>
    <row r="12" spans="1:7" x14ac:dyDescent="0.25">
      <c r="A12" s="4" t="s">
        <v>1</v>
      </c>
      <c r="B12" s="9">
        <v>2</v>
      </c>
      <c r="C12" s="2" t="s">
        <v>28</v>
      </c>
    </row>
    <row r="14" spans="1:7" x14ac:dyDescent="0.25">
      <c r="A14" s="1"/>
      <c r="B14" s="1"/>
      <c r="C14" s="1"/>
      <c r="D14" s="1"/>
      <c r="E14" s="1"/>
    </row>
    <row r="15" spans="1:7" x14ac:dyDescent="0.25">
      <c r="A15" s="16" t="s">
        <v>17</v>
      </c>
      <c r="B15" s="17"/>
      <c r="C15" s="17"/>
      <c r="D15" s="17"/>
      <c r="E15" s="18"/>
    </row>
    <row r="16" spans="1:7" x14ac:dyDescent="0.25">
      <c r="A16" s="8" t="s">
        <v>11</v>
      </c>
      <c r="B16" s="8" t="s">
        <v>12</v>
      </c>
      <c r="C16" s="8" t="s">
        <v>13</v>
      </c>
      <c r="D16" s="8" t="s">
        <v>19</v>
      </c>
      <c r="E16" s="8" t="s">
        <v>27</v>
      </c>
    </row>
    <row r="17" spans="1:5" x14ac:dyDescent="0.25">
      <c r="A17" s="4">
        <f>A7*B11</f>
        <v>70</v>
      </c>
      <c r="B17" s="4">
        <f>B7*B11</f>
        <v>20</v>
      </c>
      <c r="C17" s="4">
        <f>C7*B11</f>
        <v>50</v>
      </c>
      <c r="D17" s="4">
        <f>B11*D7</f>
        <v>10</v>
      </c>
      <c r="E17" s="4">
        <f>E7*B11</f>
        <v>0</v>
      </c>
    </row>
  </sheetData>
  <mergeCells count="2">
    <mergeCell ref="A5:E5"/>
    <mergeCell ref="A1:B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20.42578125" style="2" bestFit="1" customWidth="1"/>
    <col min="2" max="2" width="26" style="2" bestFit="1" customWidth="1"/>
    <col min="3" max="3" width="15.28515625" style="2" bestFit="1" customWidth="1"/>
    <col min="4" max="4" width="20" style="2" bestFit="1" customWidth="1"/>
    <col min="5" max="5" width="18" style="2" bestFit="1" customWidth="1"/>
    <col min="6" max="16384" width="9.140625" style="2"/>
  </cols>
  <sheetData>
    <row r="1" spans="1:6" ht="17.25" x14ac:dyDescent="0.25">
      <c r="A1" s="4" t="s">
        <v>0</v>
      </c>
      <c r="B1" s="9">
        <v>20</v>
      </c>
      <c r="F1" s="10" t="s">
        <v>29</v>
      </c>
    </row>
    <row r="2" spans="1:6" ht="17.25" x14ac:dyDescent="0.25">
      <c r="A2" s="4" t="s">
        <v>1</v>
      </c>
      <c r="B2" s="9">
        <v>1</v>
      </c>
      <c r="F2" s="11" t="s">
        <v>30</v>
      </c>
    </row>
    <row r="3" spans="1:6" ht="17.25" x14ac:dyDescent="0.25">
      <c r="A3" s="4" t="s">
        <v>6</v>
      </c>
      <c r="B3" s="9">
        <v>0</v>
      </c>
      <c r="F3" s="11" t="s">
        <v>31</v>
      </c>
    </row>
    <row r="4" spans="1:6" ht="17.25" x14ac:dyDescent="0.25">
      <c r="A4" s="1"/>
      <c r="B4" s="1"/>
      <c r="C4" s="1"/>
      <c r="D4" s="1"/>
      <c r="E4" s="1"/>
      <c r="F4" s="11" t="s">
        <v>32</v>
      </c>
    </row>
    <row r="5" spans="1:6" ht="17.25" x14ac:dyDescent="0.25">
      <c r="A5" s="1"/>
      <c r="B5" s="1"/>
      <c r="C5" s="1"/>
      <c r="D5" s="1"/>
      <c r="E5" s="1"/>
      <c r="F5" s="11" t="s">
        <v>33</v>
      </c>
    </row>
    <row r="6" spans="1:6" ht="17.25" x14ac:dyDescent="0.25">
      <c r="A6" s="12" t="s">
        <v>2</v>
      </c>
      <c r="B6" s="12" t="s">
        <v>4</v>
      </c>
      <c r="C6" s="12" t="s">
        <v>3</v>
      </c>
      <c r="D6" s="12" t="s">
        <v>5</v>
      </c>
      <c r="E6" s="1"/>
      <c r="F6" s="10" t="s">
        <v>34</v>
      </c>
    </row>
    <row r="7" spans="1:6" ht="17.25" x14ac:dyDescent="0.25">
      <c r="A7" s="4">
        <f>2*B1+3*B2+2*B3</f>
        <v>43</v>
      </c>
      <c r="B7" s="4">
        <f>B1+B2+2*B3</f>
        <v>21</v>
      </c>
      <c r="C7" s="4">
        <f>B1+B2+2*B3</f>
        <v>21</v>
      </c>
      <c r="D7" s="4">
        <f>2*B1+2*B2+4*B3</f>
        <v>42</v>
      </c>
      <c r="F7" s="11" t="s">
        <v>35</v>
      </c>
    </row>
    <row r="8" spans="1:6" ht="17.25" x14ac:dyDescent="0.25">
      <c r="A8" s="4">
        <f>A7*1.2</f>
        <v>51.6</v>
      </c>
      <c r="B8" s="4">
        <f t="shared" ref="B8:D8" si="0">B7*1.2</f>
        <v>25.2</v>
      </c>
      <c r="C8" s="13" t="s">
        <v>9</v>
      </c>
      <c r="D8" s="4">
        <f t="shared" si="0"/>
        <v>50.4</v>
      </c>
      <c r="E8" s="2" t="s">
        <v>8</v>
      </c>
      <c r="F8" s="11" t="s">
        <v>36</v>
      </c>
    </row>
    <row r="9" spans="1:6" ht="17.25" x14ac:dyDescent="0.25">
      <c r="A9" s="12">
        <f>ROUNDUP(A8,0)</f>
        <v>52</v>
      </c>
      <c r="B9" s="12">
        <f>ROUNDUP(B8,0)</f>
        <v>26</v>
      </c>
      <c r="C9" s="12">
        <f>C7</f>
        <v>21</v>
      </c>
      <c r="D9" s="12">
        <f>ROUNDUP(D8,0)</f>
        <v>51</v>
      </c>
      <c r="E9" s="14" t="s">
        <v>7</v>
      </c>
      <c r="F9" s="11" t="s">
        <v>37</v>
      </c>
    </row>
    <row r="10" spans="1:6" ht="17.25" x14ac:dyDescent="0.25">
      <c r="A10" s="1"/>
      <c r="B10" s="1"/>
      <c r="C10" s="1"/>
      <c r="D10" s="1"/>
      <c r="F10" s="11" t="s">
        <v>33</v>
      </c>
    </row>
    <row r="11" spans="1:6" ht="17.25" x14ac:dyDescent="0.25">
      <c r="F11" s="10" t="s">
        <v>38</v>
      </c>
    </row>
    <row r="12" spans="1:6" ht="17.25" x14ac:dyDescent="0.25">
      <c r="F12" s="11" t="s">
        <v>35</v>
      </c>
    </row>
    <row r="13" spans="1:6" ht="17.25" x14ac:dyDescent="0.25">
      <c r="F13" s="11" t="s">
        <v>36</v>
      </c>
    </row>
    <row r="14" spans="1:6" ht="17.25" x14ac:dyDescent="0.25">
      <c r="F14" s="11" t="s">
        <v>39</v>
      </c>
    </row>
    <row r="15" spans="1:6" ht="17.25" x14ac:dyDescent="0.25">
      <c r="F15" s="10" t="s">
        <v>40</v>
      </c>
    </row>
    <row r="16" spans="1:6" ht="17.25" x14ac:dyDescent="0.25">
      <c r="F16" s="11" t="s">
        <v>35</v>
      </c>
    </row>
    <row r="17" spans="6:6" ht="17.25" x14ac:dyDescent="0.25">
      <c r="F17" s="11" t="s">
        <v>41</v>
      </c>
    </row>
    <row r="18" spans="6:6" ht="17.25" x14ac:dyDescent="0.25">
      <c r="F18" s="11" t="s">
        <v>37</v>
      </c>
    </row>
    <row r="19" spans="6:6" ht="17.25" x14ac:dyDescent="0.25">
      <c r="F19" s="11" t="s">
        <v>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Tomas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2019-12-02T13:29:20Z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79391e2a-3319-460a-b5e3-213b3c49e368</vt:lpwstr>
  </property>
</Properties>
</file>