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Proyectos\Personales\Python Automation\"/>
    </mc:Choice>
  </mc:AlternateContent>
  <xr:revisionPtr revIDLastSave="0" documentId="13_ncr:1_{403B8E4A-C17A-454E-951B-838AAD746004}" xr6:coauthVersionLast="47" xr6:coauthVersionMax="47" xr10:uidLastSave="{00000000-0000-0000-0000-000000000000}"/>
  <bookViews>
    <workbookView xWindow="-108" yWindow="-108" windowWidth="23256" windowHeight="12456" xr2:uid="{57AC7185-5362-4E71-917C-5F60B0BBA445}"/>
  </bookViews>
  <sheets>
    <sheet name="Hoja1" sheetId="1" r:id="rId1"/>
    <sheet name="Hoja2" sheetId="2" r:id="rId2"/>
    <sheet name="Hoja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4" i="2"/>
  <c r="E7" i="2"/>
  <c r="E6" i="2"/>
  <c r="B7" i="2"/>
  <c r="B6" i="2"/>
  <c r="J42" i="1"/>
  <c r="E14" i="2"/>
  <c r="E13" i="2"/>
  <c r="J38" i="1"/>
  <c r="K38" i="1"/>
  <c r="J37" i="1"/>
  <c r="K37" i="1"/>
  <c r="J36" i="1"/>
  <c r="K36" i="1"/>
  <c r="J3" i="1"/>
  <c r="K3" i="1"/>
  <c r="J4" i="1"/>
  <c r="K4" i="1"/>
  <c r="J5" i="1"/>
  <c r="K5" i="1"/>
  <c r="J6" i="1"/>
  <c r="K6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K42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K54" i="1"/>
  <c r="K55" i="1"/>
  <c r="J2" i="1"/>
  <c r="K2" i="1"/>
  <c r="J32" i="1"/>
  <c r="K32" i="1"/>
  <c r="J33" i="1"/>
  <c r="K33" i="1"/>
  <c r="C21" i="2"/>
  <c r="C19" i="2"/>
  <c r="J34" i="1"/>
  <c r="K34" i="1"/>
  <c r="J35" i="1"/>
  <c r="K35" i="1"/>
  <c r="J39" i="1"/>
  <c r="K39" i="1"/>
  <c r="J40" i="1"/>
  <c r="K40" i="1"/>
  <c r="J41" i="1"/>
  <c r="K41" i="1"/>
</calcChain>
</file>

<file path=xl/sharedStrings.xml><?xml version="1.0" encoding="utf-8"?>
<sst xmlns="http://schemas.openxmlformats.org/spreadsheetml/2006/main" count="505" uniqueCount="198">
  <si>
    <t>origen</t>
  </si>
  <si>
    <t>USA</t>
  </si>
  <si>
    <t>Argentina</t>
  </si>
  <si>
    <t>UE</t>
  </si>
  <si>
    <t>UK</t>
  </si>
  <si>
    <t>Colombia</t>
  </si>
  <si>
    <t>Mexico</t>
  </si>
  <si>
    <t>Brasil</t>
  </si>
  <si>
    <t>factor</t>
  </si>
  <si>
    <t>descuento</t>
  </si>
  <si>
    <t>validez de la oferta</t>
  </si>
  <si>
    <t>tiempo de entrega</t>
  </si>
  <si>
    <t>Inmediato, salvo previa venta</t>
  </si>
  <si>
    <t>02 - 04 semanas</t>
  </si>
  <si>
    <t>06 - 08 semanas</t>
  </si>
  <si>
    <t>04 - 06 semanas</t>
  </si>
  <si>
    <t>pago</t>
  </si>
  <si>
    <t>Contado con la orden de compra</t>
  </si>
  <si>
    <t>Crédito 07 dias</t>
  </si>
  <si>
    <t>Crédito 30 dias</t>
  </si>
  <si>
    <t>Crédito 15 dias</t>
  </si>
  <si>
    <t>Otro</t>
  </si>
  <si>
    <t>fecha</t>
  </si>
  <si>
    <t>empresa</t>
  </si>
  <si>
    <t>usuario</t>
  </si>
  <si>
    <t>nro solicitud</t>
  </si>
  <si>
    <t>nuestra ref</t>
  </si>
  <si>
    <t>zona</t>
  </si>
  <si>
    <t>Carabobo</t>
  </si>
  <si>
    <t>Aragua</t>
  </si>
  <si>
    <t>Centro occ</t>
  </si>
  <si>
    <t>Oriente</t>
  </si>
  <si>
    <t>Zulia</t>
  </si>
  <si>
    <t>Central</t>
  </si>
  <si>
    <t>responsible</t>
  </si>
  <si>
    <t>JH</t>
  </si>
  <si>
    <t>CN</t>
  </si>
  <si>
    <t>Caracas</t>
  </si>
  <si>
    <t>ACUMULADORES DUNCAN</t>
  </si>
  <si>
    <t>KATIUSKA RODRIGUEZ</t>
  </si>
  <si>
    <t>cantidad</t>
  </si>
  <si>
    <t>item</t>
  </si>
  <si>
    <t>desc corta</t>
  </si>
  <si>
    <t>desc larga</t>
  </si>
  <si>
    <t>precio</t>
  </si>
  <si>
    <t>codigo</t>
  </si>
  <si>
    <t>precio prov</t>
  </si>
  <si>
    <t>Válvula Check retorno a resorte; Marca: Spirax Sarco; Modelo: DCV-41; Conexión: 1/2" roscada NPT Material: Acero Inoxidable con asientos de metal, Máxima Presión de Operación:  725 Psig</t>
  </si>
  <si>
    <t>DCV 41 1/2</t>
  </si>
  <si>
    <t>forma de pago</t>
  </si>
  <si>
    <t>tasa cambio</t>
  </si>
  <si>
    <t>tiempo entrega</t>
  </si>
  <si>
    <t>TF-CN-10-01-001-CCS</t>
  </si>
  <si>
    <t>Válvulas de bola; Marca: Spirax Sarco, Modelo: M10V2RB; Conexión: roscada 1-1/2” NPT; Material: Acero zincado (con recubrimiento de zinc) internos en acero inoxidable; Máxima Presión de operación 900 psig.</t>
  </si>
  <si>
    <t xml:space="preserve">Válvulas de bola; Marca: Spirax Sarco, Modelo: M10V2FB; Conexión: roscada 2” NPT; Material: Acero zincado (con recubrimiento de zinc) internos en acero inoxidable; Máxima Presión de operación 900 psig. </t>
  </si>
  <si>
    <t>Válvulas de bola; Marca: Spirax Sarco, Modelo: M10V2RB; Conexión: roscada 1/2” NPT; Material: Acero zincado (con recubrimiento de zinc) internos en acero inoxidable; Máxima Presión de operación 900 psig.</t>
  </si>
  <si>
    <t xml:space="preserve">Válvulas de bola; Marca: Spirax Sarco, Modelo: M10V2RB; Conexión: roscada 1" NPT; Material: Acero zincado (con recubrimiento de zinc) internos en acero inoxidable; Máxima Presión de operación 900 psig. </t>
  </si>
  <si>
    <t>Válvula Check retorno a resorte; tipo: Waffer; Marca: Spirax Sarco; Modelo: DCV-4; Conexiones: ½” para ser colocadas entre bridas en cualquier posición; Material: Acero Inoxidable con asientos de metal, Máxima Presión de Operación:  725 Psig.</t>
  </si>
  <si>
    <t>Manometro. Marca Forbes Marshall. Dial 4-1/2". Rango de (0-300 PSI) (0-21 bar). Conexión inferior de 1/2" NPT. Rango dual. No incluye glicerina.</t>
  </si>
  <si>
    <t>M10V2RB 1 1/2</t>
  </si>
  <si>
    <t>M10V2FB 2</t>
  </si>
  <si>
    <t>M10V2RB 1/2</t>
  </si>
  <si>
    <t>M10V2RB 1</t>
  </si>
  <si>
    <t>DCV 4 1/2</t>
  </si>
  <si>
    <t>DIAL 4 1/2</t>
  </si>
  <si>
    <t>Empresa:</t>
  </si>
  <si>
    <t>Atencion:</t>
  </si>
  <si>
    <t>Solicitud Nro.</t>
  </si>
  <si>
    <t>Nuestra ref.:</t>
  </si>
  <si>
    <t>Estimados Señores
Tenemos el gusto de cotizarles el (los) siguiente(s) material(es):</t>
  </si>
  <si>
    <t>Precio unit</t>
  </si>
  <si>
    <t>Precio Total</t>
  </si>
  <si>
    <t>IANCARINA</t>
  </si>
  <si>
    <t>ANA VASQUEZ</t>
  </si>
  <si>
    <t>Precio:</t>
  </si>
  <si>
    <t>Forma de pago:</t>
  </si>
  <si>
    <t>Validez de la oferta:</t>
  </si>
  <si>
    <t>En US$, no incluye IVA</t>
  </si>
  <si>
    <t>En Bs. No incluye IVA</t>
  </si>
  <si>
    <t>5 días</t>
  </si>
  <si>
    <t>10 días</t>
  </si>
  <si>
    <t>15 díias</t>
  </si>
  <si>
    <t>ALIMEX</t>
  </si>
  <si>
    <t>Filtro de uso sanitario de alta eficiencia, Marca:Spirax Sarco; Modelo: CSF 16L, conexión: 2” roscada NPT, máxima presión de operación 150 Psig, materiales:  cuerpo en Acero Inoxidable  AISI 316, elemento filtrante, en Acero Inoxidable, sinterizado con capacidad de filtración absoluta, rating del elemento: 5 micrones.</t>
  </si>
  <si>
    <t>CSF16L 2"</t>
  </si>
  <si>
    <t>ANDREINA YEPEZ</t>
  </si>
  <si>
    <t>TF-CN-23-02-001-BQTO</t>
  </si>
  <si>
    <t>Quedando a sus ordenes para cualquier informacion adicional o asesoría sobre lo aqui cotizado, se despide,</t>
  </si>
  <si>
    <t>Dpto. de Ventas</t>
  </si>
  <si>
    <t>Termofluidos</t>
  </si>
  <si>
    <t>TF-CN-26-02-002-MBO</t>
  </si>
  <si>
    <t>RECOVAL</t>
  </si>
  <si>
    <t>VICTOR DEL BACCO</t>
  </si>
  <si>
    <t>Repuesto de piloto S4T4 para válvula reguladora de presion modelo 25P Marca Spirax Sarco</t>
  </si>
  <si>
    <t>Repuesto de  valvula reguladora de presion M4N4,  presion modelo 25P Marca Spirax Sarco</t>
  </si>
  <si>
    <t>REP S4T4 P/25P</t>
  </si>
  <si>
    <t>REP M4N4 P/25P</t>
  </si>
  <si>
    <t xml:space="preserve">Conjunto de mecanismo y cubierta </t>
  </si>
  <si>
    <t xml:space="preserve">Junta de la tapa </t>
  </si>
  <si>
    <t>Kit de válvula de retención de entrada</t>
  </si>
  <si>
    <t>Kit de brazo de resorte y actuador</t>
  </si>
  <si>
    <t>Kit de flotador</t>
  </si>
  <si>
    <t>Kit de válvula de retención de salida</t>
  </si>
  <si>
    <t>Asiento / Válvula de admisión y escape</t>
  </si>
  <si>
    <t xml:space="preserve">Trampa de Balde Invertido, Marca: Spirax Sarco, Modelo: B1H-250, Conexión: 3/4" roscada NPT, Material: del Cuerpo: Hierro Fundido e internos: en Acero Inoxidable, Máxima Presión de Operación:  250 PSI. </t>
  </si>
  <si>
    <t>Trampa / bomba NUEVA. Marca: Spirax Sarco. Modelo: APT 14. Materiales: Cuerpo de hierro dúctil e internos de acero inoxidable. Conexiones: 1 ½”  roscadas NPT. Incluye: Válvulas Check internas.</t>
  </si>
  <si>
    <t>B1H 250 3/4</t>
  </si>
  <si>
    <t>APT 14 1 1/2</t>
  </si>
  <si>
    <t>Válvula de Globo con sellos de Fuelle; Marca: Spirax Sarco, Modelo, BSA2T; Conexión:  DN 20 PN16, Material del Cuerpo: Hierro fundido e internos en Acero Inoxidable; Máxima Presión de Operación: 24 barg 300°C.</t>
  </si>
  <si>
    <t>Válvula Reguladora de presión para vapor de acción directa, Marca: Spirax Sarco; Modelo: BRV2S, Conexión: 1/2” Roscada NPT; Material: Cuerpo hierro fundido e internos en acero inoxidable; Máxima presión de operación: 250 psi. NOTA: INDICAR EL RANGO DE OPERACION (2-25) Psi / (20-60) Psi  / (50 -125) Psi.</t>
  </si>
  <si>
    <t>TF-CN-26-02-005-VAL</t>
  </si>
  <si>
    <t>CARLOS LOPEZ</t>
  </si>
  <si>
    <t>PEPSI COLA DE VENEZUELA</t>
  </si>
  <si>
    <t>BSA2T DN20</t>
  </si>
  <si>
    <t>BRV2S 1/2</t>
  </si>
  <si>
    <t>Tasa cambio:</t>
  </si>
  <si>
    <t>Bs/US$</t>
  </si>
  <si>
    <t>Válvula Reguladora de presión para vapor de acción directa, Marca: Spirax Sarco, Modelo: BRV2S, Conexión: 1” Roscada NPT, Material: Cuerpo hierro fundido e internos en acero inoxidable, Máxima presión de operación: 250 psi. Resorte verde: 20-60 PSIG</t>
  </si>
  <si>
    <t>LABORATORIOS VARGAS</t>
  </si>
  <si>
    <t>WENDY GARCIA</t>
  </si>
  <si>
    <t>TF-CN-27-02-001-CCS</t>
  </si>
  <si>
    <t>BRV2S 1</t>
  </si>
  <si>
    <t>Trampa Termodinámica para vapor, Marca: Spirax Sarco, Modelo: TD52, conexión: 3/4“ roscada NPT, Material: Acero Inoxidable, Presión Máxima de Operación: 600 psig.</t>
  </si>
  <si>
    <t>Trampa Termodinámica para vapor, Marca: Spirax Sarco, Modelo: TD52, conexión: 3/8“ roscada NPT, Material: Acero Inoxidable, Presión Máxima de Operación: 600 psig</t>
  </si>
  <si>
    <t>Trampa para Vapor; Tipo: Flotador y Termostato; Marca: Spirax Sarco; Modelo: FTI-125; conexión: 3/4” roscada NPT horizontal; Materiales: cuerpo en hierro fundido e internos en acero inoxidable; Máxima Presión de Operación: 125psi.</t>
  </si>
  <si>
    <t>Trampa para Vapor; Tipo: Flotador y Termostato; Marca: Spirax Sarco; Modelo: FTI-125; conexión: 1” roscada NPT horizontal; Materiales: cuerpo en hierro fundido e internos en acero inoxidable; Máxima Presión de Operación: 125psi.</t>
  </si>
  <si>
    <t xml:space="preserve">Filtro de línea; Marca: Spirax Sarco: Modelo: IT; Conexión: 3/4” roscado NPT; Malla 20; Material: Hierro Fundido, elemento filtrante en Acero Inoxidable; Máxima Presión de Operación: 250 psig. </t>
  </si>
  <si>
    <t>TD 52 3/4</t>
  </si>
  <si>
    <t>TD 52 3/8</t>
  </si>
  <si>
    <t>FTI 125 3/4</t>
  </si>
  <si>
    <t>FTI 125 1</t>
  </si>
  <si>
    <t>IT 3/4</t>
  </si>
  <si>
    <t>54531C</t>
  </si>
  <si>
    <t>54529C</t>
  </si>
  <si>
    <t>ACERO TODO</t>
  </si>
  <si>
    <t>PAUL Piotrowski</t>
  </si>
  <si>
    <t>ACERO TODO (27-02-2024) TF-CN-24-02-001-MRCY TD52</t>
  </si>
  <si>
    <t>Trampa Termodinámica para vapor, Marca: Spirax Sarco, Modelo: TD52, conexión: 1/2“ roscada NPT, Material: Acero Inoxidable, Presión Máxima de Operación: 600 psig.</t>
  </si>
  <si>
    <t>TD 52 1/2</t>
  </si>
  <si>
    <t>54771C</t>
  </si>
  <si>
    <t>Trampa de balde invertido, Marca: Spirax Sarco Modelo: BIH 125, Conexión: 3/4”  roscada NPT, Cuerpo: Hierro fundido e internos en acero inoxidable, Máxima presión de operación: 125 ps</t>
  </si>
  <si>
    <t>BIH 125 3/4</t>
  </si>
  <si>
    <t>notas</t>
  </si>
  <si>
    <t>2 pzas 4-6 semanas</t>
  </si>
  <si>
    <t>JAF SUPLIDORA</t>
  </si>
  <si>
    <t>ASDRUBAL MARCANO</t>
  </si>
  <si>
    <t>TF-CN-28-02-002-VAL</t>
  </si>
  <si>
    <t>1 pza inmediata, saldo 04-06 sem</t>
  </si>
  <si>
    <t>Tiempo entrega</t>
  </si>
  <si>
    <t>It</t>
  </si>
  <si>
    <t>Cantidad</t>
  </si>
  <si>
    <t>Visor de ventana simple, marca: Spirax Sarco. modelo: SG. Conexión 1” roscada NPT. Material Cuerpo en Bronce. Máxima presión de operación:  50 psi</t>
  </si>
  <si>
    <t xml:space="preserve">Separadores para eliminar la humedad del condensado, Marca: SpiraxSarco. Modelo S2, Conexiones: 2” roscado NPT, Materiales: Hierro Dúctil, Máxima Presión de Operación: 145 Psig </t>
  </si>
  <si>
    <t>SG 1</t>
  </si>
  <si>
    <t>S2 2"</t>
  </si>
  <si>
    <t>55227 59607</t>
  </si>
  <si>
    <t>TF-CN-28-02-001-VAL</t>
  </si>
  <si>
    <t>CMP</t>
  </si>
  <si>
    <t>CLAUDIO RUIZ</t>
  </si>
  <si>
    <t>TF-CN-28-02-005-VAL</t>
  </si>
  <si>
    <t>HORACIO MOLINA</t>
  </si>
  <si>
    <t>BOILER SERVICES</t>
  </si>
  <si>
    <t>Válvula de bola; Marca: Spirax Sarco; Modelo: M10S3; Conexión: 1” roscada NPT; Material: Cuerpo  e internos en acero inoxidable; Máxima Presión y temperatura de Operación: 40 bar g @ 150°C.</t>
  </si>
  <si>
    <t xml:space="preserve">Válvula de bola; Marca: Spirax Sarco; Modelo: M10S3; Conexión: 1/2” roscada NPT; Material: Cuerpo  e internos en acero inoxidable; Máxima Presión y temperatura de Operación: 40 bar g @ 150°C. </t>
  </si>
  <si>
    <t>Válvula de bola; Marca: Spirax Sarco; Modelo: M10S3; Conexión: 3/4” roscada NPT; Material: Cuerpo  e internos en acero inoxidable; Máxima Presión y temperatura de Operación: 40 bar g @ 150°C.</t>
  </si>
  <si>
    <t>M10S3 1</t>
  </si>
  <si>
    <t>M10S3 1/2</t>
  </si>
  <si>
    <t>M10S3 3/4</t>
  </si>
  <si>
    <t>SANDRA BRACHO</t>
  </si>
  <si>
    <t>GENICA DALVI</t>
  </si>
  <si>
    <t>TF-CN-24-02-001-MCBO</t>
  </si>
  <si>
    <t xml:space="preserve">Válvula Reguladora de Presión para Vapor  pilotada; Marca: Spirax Sarco; Modelo: 25P; Conexión: 2” roscada NPT; Material: Cuerpo en hierro fundido e internos en acero inoxidable; Máxima presión de operación: 250 Psig; Piloto de presión: resorte azul; rango: 20 – 100 Psi. </t>
  </si>
  <si>
    <t xml:space="preserve">Trampa de flotador y termostato; Marca: Spirax Sarco; Modelo: FTI-125; Conexiones: 3/4” roscadas  NPT, Materiales: Hierro dúctil e internos en acero inoxidable; Máxima presión de operación: 125 Psi. </t>
  </si>
  <si>
    <t>25P 2" AZUL</t>
  </si>
  <si>
    <t>Reparación y mantenimiento de válvula reguladora para vapor marca: Spirax Sarco, modelo: 25P, conexión: 2”.
Incluye:
• Desensamble de la válvula.
• Chequeo del cuerpo de la válvula con líquidos penetrantes.
• Chequeo de la tapa de la válvula con líquidos penetrantes.
• Reemplazo de todos los conectores de la válvula.
• Reemplazo de empacaduras de piloto, cuerpo y tapa.
• Limpieza ó reemplazo del filtro interno.
• Maquinado y rectificación de juntas de empaque.
• Fabricación de tuberías de compensación.
• Maquinado del obturador.
• Maquinado de la tobera.
• Lapeado a mano del obturador.
• Lapeado del disco.
• Lapeado a mano de la tobera.
• Verificación de concentricidad del Vástago.
• Verificación de los resortes.
• Sanblasting al cuerpo y tapa de la válvula.
• Limpieza manual mecánica a los internos de la válvula.
• Engrase con grasa de alta temperatura.
• Pintura con aluminio gliconado o Negro Mate de alta temperatura.
• Rearme de la válvula
• Ensamble y torqueado siguiendo el procedimiento aplicado por SpiraxSarco.
• Verificación de funcionamiento del mecanismo de las Válvula.
• Pruebas Hidrostáticas de cuerpo y sellos.
Nota: en caso de haber daño oculto se cotizará aparte luego del diagnostico</t>
  </si>
  <si>
    <t>Descripción</t>
  </si>
  <si>
    <t>TF-CN-28-02-006-VAL</t>
  </si>
  <si>
    <t>Trampa de flotador y termostato; Marca: Spirax Sarco; Modelo: FTI-125; Conexiones: 1” roscadas  NPT, Materiales: Hierro dúctil e internos en acero inoxidable; Máxima presión de operación: 125 Psi.</t>
  </si>
  <si>
    <t>Rep 25p 2</t>
  </si>
  <si>
    <t>Filtro de línea; Marca: Spirax Sarco: Modelo: IT;
Conexión: 1” roscado NPT; Malla 20; Material: Hierro
Fundido, elemento filtrante en Acero Inoxidable;
Máxima Presión de Operación: 250 psig.</t>
  </si>
  <si>
    <t xml:space="preserve">Válvula Check retorno a resorte; tipo: Waffer; Marca: Spirax Sarco; Modelo: DCV-41; Conexión: 1” roscada NPT Material: Acero Inoxidable con asientos de metal, Máxima Presión de Operación:  725 Psig. </t>
  </si>
  <si>
    <t xml:space="preserve">Válvula de bola; Marca: Spirax Sarco; Modelo: M10S3; Conexión: 1” roscada NPT; Material: Cuerpo e  internos en acero inoxidable e en acero inoxidable. Asiento PTFE; Máxima Presión de Operación: 70 bar r a 40°C. </t>
  </si>
  <si>
    <t>Visor de ventana simple, marca: Spirax Sarco. modelo: SG. Conexión 1” roscada NPT. Material Cuerpo en Bronce. Máxima presión de operación:  50 psi.</t>
  </si>
  <si>
    <t xml:space="preserve">Trampa de flotador y termostato; Marca: Spirax Sarco; Modelo: FTI-200; Conexiones: 3/4” roscadas  NPT, Materiales: Hierro dúctil e internos en acero inoxidable; Máxima presión de operación: 200 Psi. </t>
  </si>
  <si>
    <t>Válvula Check retorno a resorte; tipo: Waffer; Marca: Spirax Sarco; Modelo: DCV-41; Conexión: 3/4” roscada NPT Material: Acero Inoxidable con asientos de metal, Máxima Presión de Operación:  725 Psig</t>
  </si>
  <si>
    <t>Visor de ventana simple, marca: Spirax Sarco. modelo: SG. Conexión 3/4” roscada NPT. Material Cuerpo en Bronce. Máxima presión de operación:  50 psi.</t>
  </si>
  <si>
    <t>PUROLOMO</t>
  </si>
  <si>
    <t>MARLON LIMA</t>
  </si>
  <si>
    <t>TF-CN-01-03-001-MCY</t>
  </si>
  <si>
    <t>Filtro de línea; Marca: Spirax Sarco: Modelo: IT;
Conexión: 3/4” roscado NPT; Malla 20; Material: Hierro Fundido, elemento filtrante en Acero Inoxidable; Máxima Presión de Operación: 250 psig</t>
  </si>
  <si>
    <t>Válvula de bola; Marca: Spirax Sarco; Modelo: M10S3; Conexión: 3/4” roscada NPT; Material: Cuerpo e  internos en acero inoxidable e en acero inoxidable. Asiento PTFE; Máxima Presión de Operación: 70 bar r a 40°C.</t>
  </si>
  <si>
    <t>PANEL DE VENTEO ANTIEXPLOSION CV-S RI Explosion Vent. Size: 566x900 mm , Bottom Material: 304 SST (1.4301) / Seal:
Fluoropolymer / Top Material: 304 SST (1.4301)
-Specified Burst Pressure: 200 mBARg @ 22 C
-Burst Tolerance: Catalog Standard
-Seal Material Grade: FEP
-Flange Type: Fike Light Angle Frame
-Vent Size Units: MM (Millimeter)
-Process Gasket: White FDA Silicone
-Discharge Gasket: White FDA Silicone
-Drawing: 863990-5
-Factory Certificates: Burst Test &amp; Material Certifications</t>
  </si>
  <si>
    <t>ARRESTALLAMA FFlamquench FQIISQ Filter assembly, size: 566X900 MM, Flange rating: LAF, Materials: Housing: CS/ RAL3020 Paint, Filter stainless steel, ATEX Certified</t>
  </si>
  <si>
    <t>SHEYLA MARIA REYES ALVAREZ</t>
  </si>
  <si>
    <t xml:space="preserve">ALIMENTOS POLAR COMERCIAL </t>
  </si>
  <si>
    <t>TF-CN-01-03-001-BQTO</t>
  </si>
  <si>
    <t>50% con la orden de compra / 50% credito 07 dias fecha factura</t>
  </si>
  <si>
    <t>precio total 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</si>
</sst>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5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2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14" fontId="1" fillId="0" borderId="1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3" xfId="1" applyFont="1" applyBorder="1"/>
    <xf numFmtId="43" fontId="0" fillId="0" borderId="2" xfId="1" applyFont="1" applyBorder="1"/>
    <xf numFmtId="43" fontId="1" fillId="0" borderId="0" xfId="1" applyFont="1"/>
    <xf numFmtId="43" fontId="0" fillId="0" borderId="4" xfId="1" applyFont="1" applyBorder="1"/>
    <xf numFmtId="14" fontId="0" fillId="0" borderId="0" xfId="0" applyNumberForma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0" xfId="1" applyFont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left" vertical="top"/>
    </xf>
    <xf numFmtId="43" fontId="1" fillId="0" borderId="3" xfId="1" applyFont="1" applyBorder="1" applyAlignment="1"/>
    <xf numFmtId="0" fontId="1" fillId="0" borderId="8" xfId="0" applyFont="1" applyBorder="1"/>
    <xf numFmtId="43" fontId="1" fillId="0" borderId="1" xfId="1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2" xfId="0" applyFont="1" applyBorder="1" applyAlignment="1">
      <alignment wrapText="1"/>
    </xf>
    <xf numFmtId="2" fontId="1" fillId="0" borderId="2" xfId="0" applyNumberFormat="1" applyFont="1" applyBorder="1"/>
    <xf numFmtId="43" fontId="1" fillId="0" borderId="2" xfId="1" applyFont="1" applyBorder="1"/>
    <xf numFmtId="49" fontId="1" fillId="0" borderId="2" xfId="0" applyNumberFormat="1" applyFont="1" applyBorder="1"/>
    <xf numFmtId="43" fontId="0" fillId="0" borderId="6" xfId="1" applyFont="1" applyBorder="1"/>
    <xf numFmtId="164" fontId="0" fillId="0" borderId="4" xfId="1" applyNumberFormat="1" applyFont="1" applyBorder="1"/>
    <xf numFmtId="14" fontId="1" fillId="0" borderId="9" xfId="0" applyNumberFormat="1" applyFont="1" applyBorder="1"/>
    <xf numFmtId="0" fontId="1" fillId="0" borderId="9" xfId="0" applyFont="1" applyBorder="1"/>
    <xf numFmtId="1" fontId="1" fillId="0" borderId="9" xfId="0" applyNumberFormat="1" applyFont="1" applyBorder="1"/>
    <xf numFmtId="2" fontId="1" fillId="0" borderId="9" xfId="0" applyNumberFormat="1" applyFont="1" applyBorder="1"/>
    <xf numFmtId="43" fontId="1" fillId="0" borderId="9" xfId="1" applyFont="1" applyBorder="1"/>
    <xf numFmtId="49" fontId="1" fillId="0" borderId="9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14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43" fontId="1" fillId="0" borderId="0" xfId="1" applyFont="1" applyAlignment="1">
      <alignment wrapText="1"/>
    </xf>
    <xf numFmtId="1" fontId="1" fillId="0" borderId="2" xfId="0" applyNumberFormat="1" applyFont="1" applyBorder="1" applyAlignment="1">
      <alignment wrapText="1"/>
    </xf>
    <xf numFmtId="2" fontId="1" fillId="0" borderId="2" xfId="0" applyNumberFormat="1" applyFont="1" applyBorder="1" applyAlignment="1">
      <alignment wrapText="1"/>
    </xf>
    <xf numFmtId="43" fontId="1" fillId="0" borderId="2" xfId="1" applyFont="1" applyBorder="1" applyAlignment="1">
      <alignment wrapText="1"/>
    </xf>
    <xf numFmtId="0" fontId="1" fillId="2" borderId="0" xfId="0" applyFont="1" applyFill="1"/>
    <xf numFmtId="0" fontId="0" fillId="0" borderId="6" xfId="0" applyBorder="1" applyAlignment="1">
      <alignment horizontal="center"/>
    </xf>
    <xf numFmtId="0" fontId="0" fillId="0" borderId="6" xfId="0" applyBorder="1"/>
    <xf numFmtId="43" fontId="0" fillId="0" borderId="6" xfId="1" applyFont="1" applyBorder="1" applyAlignment="1">
      <alignment horizontal="center"/>
    </xf>
    <xf numFmtId="0" fontId="1" fillId="0" borderId="7" xfId="0" applyFont="1" applyBorder="1" applyAlignment="1">
      <alignment vertical="center"/>
    </xf>
    <xf numFmtId="1" fontId="1" fillId="0" borderId="7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 wrapText="1"/>
    </xf>
    <xf numFmtId="43" fontId="1" fillId="0" borderId="7" xfId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" fontId="1" fillId="0" borderId="10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 wrapText="1"/>
    </xf>
    <xf numFmtId="43" fontId="1" fillId="0" borderId="10" xfId="1" applyFont="1" applyBorder="1" applyAlignment="1">
      <alignment vertical="center"/>
    </xf>
    <xf numFmtId="43" fontId="1" fillId="0" borderId="10" xfId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3" fontId="1" fillId="0" borderId="7" xfId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1" fillId="2" borderId="0" xfId="0" applyNumberFormat="1" applyFont="1" applyFill="1"/>
    <xf numFmtId="14" fontId="4" fillId="0" borderId="0" xfId="0" applyNumberFormat="1" applyFont="1"/>
    <xf numFmtId="0" fontId="4" fillId="0" borderId="0" xfId="0" applyFont="1"/>
    <xf numFmtId="4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3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2</xdr:col>
      <xdr:colOff>323850</xdr:colOff>
      <xdr:row>3</xdr:row>
      <xdr:rowOff>187157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5D0C65-9AC5-C49A-E380-58B59F5F4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9525"/>
          <a:ext cx="1562100" cy="749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BBF0-11C7-4E6E-BCAD-DB8B09504BE8}">
  <dimension ref="A1:W65"/>
  <sheetViews>
    <sheetView tabSelected="1" workbookViewId="0">
      <pane ySplit="1" topLeftCell="A9" activePane="bottomLeft" state="frozen"/>
      <selection activeCell="E1" sqref="E1"/>
      <selection pane="bottomLeft" activeCell="B11" sqref="B11"/>
    </sheetView>
  </sheetViews>
  <sheetFormatPr baseColWidth="10" defaultColWidth="11.44140625" defaultRowHeight="12" x14ac:dyDescent="0.25"/>
  <cols>
    <col min="1" max="1" width="11.44140625" style="3" customWidth="1"/>
    <col min="2" max="2" width="30.109375" style="4" customWidth="1"/>
    <col min="3" max="3" width="24.5546875" style="4" customWidth="1"/>
    <col min="4" max="4" width="15.5546875" style="4" customWidth="1"/>
    <col min="5" max="5" width="6" style="4" customWidth="1"/>
    <col min="6" max="6" width="18.88671875" style="4" customWidth="1"/>
    <col min="7" max="7" width="5.33203125" style="4" customWidth="1"/>
    <col min="8" max="8" width="11.44140625" style="5"/>
    <col min="9" max="9" width="34.44140625" style="49" customWidth="1"/>
    <col min="10" max="11" width="11.44140625" style="19"/>
    <col min="12" max="13" width="11.44140625" style="4"/>
    <col min="14" max="14" width="11.44140625" style="19"/>
    <col min="15" max="15" width="11.44140625" style="7"/>
    <col min="16" max="18" width="11.44140625" style="6"/>
    <col min="19" max="16384" width="11.44140625" style="4"/>
  </cols>
  <sheetData>
    <row r="1" spans="1:23" x14ac:dyDescent="0.25">
      <c r="A1" s="3" t="s">
        <v>22</v>
      </c>
      <c r="B1" s="4" t="s">
        <v>23</v>
      </c>
      <c r="C1" s="4" t="s">
        <v>24</v>
      </c>
      <c r="D1" s="4" t="s">
        <v>25</v>
      </c>
      <c r="E1" s="4" t="s">
        <v>27</v>
      </c>
      <c r="F1" s="4" t="s">
        <v>26</v>
      </c>
      <c r="G1" s="4" t="s">
        <v>41</v>
      </c>
      <c r="H1" s="5" t="s">
        <v>40</v>
      </c>
      <c r="I1" s="49" t="s">
        <v>43</v>
      </c>
      <c r="J1" s="19" t="s">
        <v>44</v>
      </c>
      <c r="K1" s="19" t="s">
        <v>197</v>
      </c>
      <c r="L1" s="4" t="s">
        <v>42</v>
      </c>
      <c r="M1" s="4" t="s">
        <v>45</v>
      </c>
      <c r="N1" s="19" t="s">
        <v>46</v>
      </c>
      <c r="O1" s="7" t="s">
        <v>0</v>
      </c>
      <c r="P1" s="6" t="s">
        <v>8</v>
      </c>
      <c r="Q1" s="6" t="s">
        <v>9</v>
      </c>
      <c r="R1" s="6" t="s">
        <v>50</v>
      </c>
      <c r="S1" s="6" t="s">
        <v>10</v>
      </c>
      <c r="T1" s="6" t="s">
        <v>49</v>
      </c>
      <c r="U1" s="6" t="s">
        <v>44</v>
      </c>
      <c r="V1" s="6" t="s">
        <v>51</v>
      </c>
      <c r="W1" s="4" t="s">
        <v>142</v>
      </c>
    </row>
    <row r="2" spans="1:23" ht="60" x14ac:dyDescent="0.25">
      <c r="A2" s="3">
        <v>45345</v>
      </c>
      <c r="B2" s="4" t="s">
        <v>72</v>
      </c>
      <c r="C2" s="4" t="s">
        <v>73</v>
      </c>
      <c r="D2" s="4">
        <v>1</v>
      </c>
      <c r="E2" s="4" t="s">
        <v>30</v>
      </c>
      <c r="G2" s="4">
        <v>1</v>
      </c>
      <c r="H2" s="5">
        <v>5</v>
      </c>
      <c r="I2" s="49" t="s">
        <v>53</v>
      </c>
      <c r="J2" s="19">
        <f t="shared" ref="J2:J53" si="0">N2*P2*Q2*R2</f>
        <v>377.48591999999996</v>
      </c>
      <c r="K2" s="19">
        <f>J2*H2</f>
        <v>1887.4295999999999</v>
      </c>
      <c r="L2" s="4" t="s">
        <v>59</v>
      </c>
      <c r="M2" s="4">
        <v>3392030</v>
      </c>
      <c r="N2" s="19">
        <v>183.96</v>
      </c>
      <c r="O2" s="7" t="s">
        <v>2</v>
      </c>
      <c r="P2" s="6">
        <v>3.42</v>
      </c>
      <c r="Q2" s="6">
        <v>0.6</v>
      </c>
      <c r="R2" s="6">
        <v>1</v>
      </c>
      <c r="S2" s="4" t="s">
        <v>79</v>
      </c>
      <c r="T2" s="4" t="s">
        <v>20</v>
      </c>
      <c r="U2" s="4" t="s">
        <v>77</v>
      </c>
      <c r="V2" s="4" t="s">
        <v>12</v>
      </c>
    </row>
    <row r="3" spans="1:23" ht="60" x14ac:dyDescent="0.25">
      <c r="A3" s="3">
        <v>45345</v>
      </c>
      <c r="B3" s="4" t="s">
        <v>72</v>
      </c>
      <c r="C3" s="4" t="s">
        <v>73</v>
      </c>
      <c r="D3" s="4">
        <v>1</v>
      </c>
      <c r="E3" s="4" t="s">
        <v>30</v>
      </c>
      <c r="G3" s="4">
        <v>2</v>
      </c>
      <c r="H3" s="5">
        <v>4</v>
      </c>
      <c r="I3" s="49" t="s">
        <v>54</v>
      </c>
      <c r="J3" s="19">
        <f t="shared" si="0"/>
        <v>777.93371999999999</v>
      </c>
      <c r="K3" s="19">
        <f t="shared" ref="K3:K55" si="1">J3*H3</f>
        <v>3111.73488</v>
      </c>
      <c r="L3" s="4" t="s">
        <v>60</v>
      </c>
      <c r="M3" s="4">
        <v>3399080</v>
      </c>
      <c r="N3" s="19">
        <v>379.11</v>
      </c>
      <c r="O3" s="7" t="s">
        <v>2</v>
      </c>
      <c r="P3" s="6">
        <v>3.42</v>
      </c>
      <c r="Q3" s="6">
        <v>0.6</v>
      </c>
      <c r="R3" s="6">
        <v>1</v>
      </c>
      <c r="V3" s="4" t="s">
        <v>12</v>
      </c>
    </row>
    <row r="4" spans="1:23" ht="60" x14ac:dyDescent="0.25">
      <c r="A4" s="3">
        <v>45345</v>
      </c>
      <c r="B4" s="4" t="s">
        <v>72</v>
      </c>
      <c r="C4" s="4" t="s">
        <v>73</v>
      </c>
      <c r="D4" s="4">
        <v>1</v>
      </c>
      <c r="E4" s="4" t="s">
        <v>30</v>
      </c>
      <c r="G4" s="4">
        <v>3</v>
      </c>
      <c r="H4" s="5">
        <v>4</v>
      </c>
      <c r="I4" s="49" t="s">
        <v>55</v>
      </c>
      <c r="J4" s="19">
        <f t="shared" si="0"/>
        <v>159.70715999999996</v>
      </c>
      <c r="K4" s="19">
        <f t="shared" si="1"/>
        <v>638.82863999999984</v>
      </c>
      <c r="L4" s="4" t="s">
        <v>61</v>
      </c>
      <c r="M4" s="4">
        <v>339210</v>
      </c>
      <c r="N4" s="19">
        <v>77.83</v>
      </c>
      <c r="O4" s="7" t="s">
        <v>2</v>
      </c>
      <c r="P4" s="6">
        <v>3.42</v>
      </c>
      <c r="Q4" s="6">
        <v>0.6</v>
      </c>
      <c r="R4" s="6">
        <v>1</v>
      </c>
      <c r="V4" s="4" t="s">
        <v>14</v>
      </c>
    </row>
    <row r="5" spans="1:23" ht="60" x14ac:dyDescent="0.25">
      <c r="A5" s="3">
        <v>45345</v>
      </c>
      <c r="B5" s="4" t="s">
        <v>72</v>
      </c>
      <c r="C5" s="4" t="s">
        <v>73</v>
      </c>
      <c r="D5" s="4">
        <v>1</v>
      </c>
      <c r="E5" s="4" t="s">
        <v>30</v>
      </c>
      <c r="G5" s="4">
        <v>4</v>
      </c>
      <c r="H5" s="5">
        <v>2</v>
      </c>
      <c r="I5" s="49" t="s">
        <v>56</v>
      </c>
      <c r="J5" s="19">
        <f t="shared" si="0"/>
        <v>225.69947999999999</v>
      </c>
      <c r="K5" s="19">
        <f t="shared" si="1"/>
        <v>451.39895999999999</v>
      </c>
      <c r="L5" s="4" t="s">
        <v>62</v>
      </c>
      <c r="M5" s="4">
        <v>3392020</v>
      </c>
      <c r="N5" s="19">
        <v>109.99</v>
      </c>
      <c r="O5" s="7" t="s">
        <v>2</v>
      </c>
      <c r="P5" s="6">
        <v>3.42</v>
      </c>
      <c r="Q5" s="6">
        <v>0.6</v>
      </c>
      <c r="R5" s="6">
        <v>1</v>
      </c>
      <c r="V5" s="4" t="s">
        <v>14</v>
      </c>
    </row>
    <row r="6" spans="1:23" ht="72" x14ac:dyDescent="0.25">
      <c r="A6" s="3">
        <v>45345</v>
      </c>
      <c r="B6" s="4" t="s">
        <v>72</v>
      </c>
      <c r="C6" s="4" t="s">
        <v>73</v>
      </c>
      <c r="D6" s="4">
        <v>1</v>
      </c>
      <c r="E6" s="4" t="s">
        <v>30</v>
      </c>
      <c r="G6" s="4">
        <v>5</v>
      </c>
      <c r="H6" s="5">
        <v>2</v>
      </c>
      <c r="I6" s="49" t="s">
        <v>57</v>
      </c>
      <c r="J6" s="19">
        <f t="shared" si="0"/>
        <v>364.5068</v>
      </c>
      <c r="K6" s="19">
        <f t="shared" si="1"/>
        <v>729.0136</v>
      </c>
      <c r="L6" s="4" t="s">
        <v>63</v>
      </c>
      <c r="M6" s="4">
        <v>361115</v>
      </c>
      <c r="N6" s="19">
        <v>272.02</v>
      </c>
      <c r="O6" s="7" t="s">
        <v>1</v>
      </c>
      <c r="P6" s="6">
        <v>2.68</v>
      </c>
      <c r="Q6" s="6">
        <v>0.5</v>
      </c>
      <c r="R6" s="6">
        <v>1</v>
      </c>
      <c r="V6" s="4" t="s">
        <v>14</v>
      </c>
    </row>
    <row r="7" spans="1:23" ht="48" x14ac:dyDescent="0.25">
      <c r="A7" s="3">
        <v>45345</v>
      </c>
      <c r="B7" s="4" t="s">
        <v>72</v>
      </c>
      <c r="C7" s="4" t="s">
        <v>73</v>
      </c>
      <c r="D7" s="4">
        <v>1</v>
      </c>
      <c r="E7" s="4" t="s">
        <v>30</v>
      </c>
      <c r="G7" s="10">
        <v>6</v>
      </c>
      <c r="H7" s="11">
        <v>4</v>
      </c>
      <c r="I7" s="14" t="s">
        <v>58</v>
      </c>
      <c r="J7" s="34">
        <v>72</v>
      </c>
      <c r="K7" s="19">
        <f t="shared" si="1"/>
        <v>288</v>
      </c>
      <c r="L7" s="10" t="s">
        <v>64</v>
      </c>
      <c r="M7" s="10"/>
      <c r="N7" s="34"/>
      <c r="O7" s="13"/>
      <c r="P7" s="12"/>
      <c r="Q7" s="12"/>
      <c r="R7" s="12"/>
      <c r="S7" s="10"/>
      <c r="T7" s="10"/>
      <c r="V7" s="10" t="s">
        <v>12</v>
      </c>
    </row>
    <row r="8" spans="1:23" ht="48" x14ac:dyDescent="0.25">
      <c r="A8" s="9">
        <v>45344</v>
      </c>
      <c r="B8" s="10" t="s">
        <v>38</v>
      </c>
      <c r="C8" s="10" t="s">
        <v>39</v>
      </c>
      <c r="D8" s="10">
        <v>2</v>
      </c>
      <c r="E8" s="10" t="s">
        <v>33</v>
      </c>
      <c r="F8" s="10" t="s">
        <v>52</v>
      </c>
      <c r="G8" s="10">
        <v>1</v>
      </c>
      <c r="H8" s="11">
        <v>6</v>
      </c>
      <c r="I8" s="14" t="s">
        <v>47</v>
      </c>
      <c r="J8" s="34">
        <f>N8*P8*Q8*R8</f>
        <v>391.41400000000004</v>
      </c>
      <c r="K8" s="19">
        <f t="shared" si="1"/>
        <v>2348.4840000000004</v>
      </c>
      <c r="L8" s="10" t="s">
        <v>48</v>
      </c>
      <c r="M8" s="10">
        <v>6017191</v>
      </c>
      <c r="N8" s="34">
        <v>292.10000000000002</v>
      </c>
      <c r="O8" s="13" t="s">
        <v>1</v>
      </c>
      <c r="P8" s="12">
        <v>2.68</v>
      </c>
      <c r="Q8" s="12">
        <v>0.5</v>
      </c>
      <c r="R8" s="12">
        <v>1</v>
      </c>
      <c r="S8" s="10">
        <v>5</v>
      </c>
      <c r="T8" s="10" t="s">
        <v>17</v>
      </c>
      <c r="V8" s="10" t="s">
        <v>12</v>
      </c>
    </row>
    <row r="9" spans="1:23" ht="96" x14ac:dyDescent="0.25">
      <c r="A9" s="3">
        <v>45348</v>
      </c>
      <c r="B9" s="4" t="s">
        <v>82</v>
      </c>
      <c r="C9" s="4" t="s">
        <v>85</v>
      </c>
      <c r="D9" s="4">
        <v>3</v>
      </c>
      <c r="E9" s="4" t="s">
        <v>30</v>
      </c>
      <c r="F9" s="4" t="s">
        <v>86</v>
      </c>
      <c r="G9" s="4">
        <v>1</v>
      </c>
      <c r="H9" s="5">
        <v>2</v>
      </c>
      <c r="I9" s="49" t="s">
        <v>83</v>
      </c>
      <c r="J9" s="19" t="e">
        <f>(#REF!+N9)*P9*Q9*R9</f>
        <v>#REF!</v>
      </c>
      <c r="K9" s="19" t="e">
        <f t="shared" si="1"/>
        <v>#REF!</v>
      </c>
      <c r="L9" s="4" t="s">
        <v>84</v>
      </c>
      <c r="M9" s="4">
        <v>1850790</v>
      </c>
      <c r="N9" s="19">
        <v>4154.59</v>
      </c>
      <c r="O9" s="7" t="s">
        <v>4</v>
      </c>
      <c r="P9" s="6">
        <v>3.42</v>
      </c>
      <c r="Q9" s="6">
        <v>0.75</v>
      </c>
      <c r="R9" s="6">
        <v>1</v>
      </c>
      <c r="S9" s="4" t="s">
        <v>79</v>
      </c>
      <c r="T9" s="4" t="s">
        <v>17</v>
      </c>
      <c r="U9" s="4" t="s">
        <v>77</v>
      </c>
      <c r="V9" s="4" t="s">
        <v>14</v>
      </c>
    </row>
    <row r="10" spans="1:23" ht="24" x14ac:dyDescent="0.25">
      <c r="A10" s="3">
        <v>45349</v>
      </c>
      <c r="B10" s="4" t="s">
        <v>91</v>
      </c>
      <c r="C10" s="4" t="s">
        <v>92</v>
      </c>
      <c r="D10" s="4">
        <v>4</v>
      </c>
      <c r="E10" s="4" t="s">
        <v>30</v>
      </c>
      <c r="F10" s="4" t="s">
        <v>90</v>
      </c>
      <c r="G10" s="4">
        <v>1</v>
      </c>
      <c r="H10" s="5">
        <v>1</v>
      </c>
      <c r="I10" s="49" t="s">
        <v>93</v>
      </c>
      <c r="J10" s="19">
        <f t="shared" si="0"/>
        <v>222.03800000000001</v>
      </c>
      <c r="K10" s="19">
        <f t="shared" si="1"/>
        <v>222.03800000000001</v>
      </c>
      <c r="L10" s="4" t="s">
        <v>95</v>
      </c>
      <c r="M10" s="4">
        <v>56584</v>
      </c>
      <c r="N10" s="19">
        <v>82.85</v>
      </c>
      <c r="O10" s="7" t="s">
        <v>1</v>
      </c>
      <c r="P10" s="6">
        <v>2.68</v>
      </c>
      <c r="Q10" s="6">
        <v>1</v>
      </c>
      <c r="R10" s="6">
        <v>1</v>
      </c>
      <c r="S10" s="4" t="s">
        <v>79</v>
      </c>
      <c r="T10" s="4" t="s">
        <v>17</v>
      </c>
      <c r="U10" s="4" t="s">
        <v>77</v>
      </c>
      <c r="V10" s="4" t="s">
        <v>14</v>
      </c>
    </row>
    <row r="11" spans="1:23" ht="24" x14ac:dyDescent="0.25">
      <c r="A11" s="3">
        <v>45349</v>
      </c>
      <c r="B11" s="4" t="s">
        <v>91</v>
      </c>
      <c r="C11" s="4" t="s">
        <v>92</v>
      </c>
      <c r="D11" s="4">
        <v>4</v>
      </c>
      <c r="E11" s="4" t="s">
        <v>30</v>
      </c>
      <c r="F11" s="4" t="s">
        <v>90</v>
      </c>
      <c r="G11" s="4">
        <v>2</v>
      </c>
      <c r="H11" s="5">
        <v>1</v>
      </c>
      <c r="I11" s="49" t="s">
        <v>94</v>
      </c>
      <c r="J11" s="19">
        <f t="shared" si="0"/>
        <v>116.12440000000001</v>
      </c>
      <c r="K11" s="19">
        <f t="shared" si="1"/>
        <v>116.12440000000001</v>
      </c>
      <c r="L11" s="4" t="s">
        <v>96</v>
      </c>
      <c r="N11" s="19">
        <v>43.33</v>
      </c>
      <c r="O11" s="7" t="s">
        <v>1</v>
      </c>
      <c r="P11" s="6">
        <v>2.68</v>
      </c>
      <c r="Q11" s="6">
        <v>1</v>
      </c>
      <c r="R11" s="6">
        <v>1</v>
      </c>
    </row>
    <row r="12" spans="1:23" x14ac:dyDescent="0.25">
      <c r="A12" s="3">
        <v>45349</v>
      </c>
      <c r="B12" s="4" t="s">
        <v>91</v>
      </c>
      <c r="C12" s="4" t="s">
        <v>92</v>
      </c>
      <c r="D12" s="4">
        <v>4</v>
      </c>
      <c r="E12" s="4" t="s">
        <v>30</v>
      </c>
      <c r="F12" s="4" t="s">
        <v>90</v>
      </c>
      <c r="G12" s="4">
        <v>3</v>
      </c>
      <c r="H12" s="5">
        <v>1</v>
      </c>
      <c r="I12" s="49" t="s">
        <v>97</v>
      </c>
      <c r="J12" s="19">
        <f t="shared" si="0"/>
        <v>7619.3472000000011</v>
      </c>
      <c r="K12" s="19">
        <f t="shared" si="1"/>
        <v>7619.3472000000011</v>
      </c>
      <c r="M12" s="33">
        <v>5300600</v>
      </c>
      <c r="N12" s="19">
        <v>5923</v>
      </c>
      <c r="O12" s="7" t="s">
        <v>1</v>
      </c>
      <c r="P12" s="6">
        <v>2.68</v>
      </c>
      <c r="Q12" s="6">
        <v>0.6</v>
      </c>
      <c r="R12" s="6">
        <v>0.8</v>
      </c>
      <c r="S12" s="4" t="s">
        <v>79</v>
      </c>
      <c r="T12" s="4" t="s">
        <v>17</v>
      </c>
      <c r="U12" s="4" t="s">
        <v>77</v>
      </c>
      <c r="V12" s="4" t="s">
        <v>15</v>
      </c>
    </row>
    <row r="13" spans="1:23" x14ac:dyDescent="0.25">
      <c r="A13" s="3">
        <v>45349</v>
      </c>
      <c r="B13" s="4" t="s">
        <v>91</v>
      </c>
      <c r="C13" s="4" t="s">
        <v>92</v>
      </c>
      <c r="D13" s="4">
        <v>4</v>
      </c>
      <c r="E13" s="4" t="s">
        <v>30</v>
      </c>
      <c r="F13" s="4" t="s">
        <v>90</v>
      </c>
      <c r="G13" s="4">
        <v>4</v>
      </c>
      <c r="H13" s="5">
        <v>1</v>
      </c>
      <c r="I13" s="49" t="s">
        <v>98</v>
      </c>
      <c r="J13" s="19">
        <f t="shared" si="0"/>
        <v>106.51391999999998</v>
      </c>
      <c r="K13" s="19">
        <f t="shared" si="1"/>
        <v>106.51391999999998</v>
      </c>
      <c r="M13" s="33">
        <v>5300602</v>
      </c>
      <c r="N13" s="19">
        <v>82.8</v>
      </c>
      <c r="P13" s="6">
        <v>2.68</v>
      </c>
      <c r="Q13" s="6">
        <v>0.6</v>
      </c>
      <c r="R13" s="6">
        <v>0.8</v>
      </c>
    </row>
    <row r="14" spans="1:23" x14ac:dyDescent="0.25">
      <c r="A14" s="3">
        <v>45349</v>
      </c>
      <c r="B14" s="4" t="s">
        <v>91</v>
      </c>
      <c r="C14" s="4" t="s">
        <v>92</v>
      </c>
      <c r="D14" s="4">
        <v>4</v>
      </c>
      <c r="E14" s="4" t="s">
        <v>30</v>
      </c>
      <c r="F14" s="4" t="s">
        <v>90</v>
      </c>
      <c r="G14" s="4">
        <v>5</v>
      </c>
      <c r="H14" s="5">
        <v>1</v>
      </c>
      <c r="I14" s="49" t="s">
        <v>99</v>
      </c>
      <c r="J14" s="19">
        <f t="shared" si="0"/>
        <v>311.56608000000006</v>
      </c>
      <c r="K14" s="19">
        <f t="shared" si="1"/>
        <v>311.56608000000006</v>
      </c>
      <c r="M14" s="4">
        <v>5300603</v>
      </c>
      <c r="N14" s="19">
        <v>242.2</v>
      </c>
      <c r="P14" s="6">
        <v>2.68</v>
      </c>
      <c r="Q14" s="6">
        <v>0.6</v>
      </c>
      <c r="R14" s="6">
        <v>0.8</v>
      </c>
    </row>
    <row r="15" spans="1:23" x14ac:dyDescent="0.25">
      <c r="A15" s="3">
        <v>45349</v>
      </c>
      <c r="B15" s="4" t="s">
        <v>91</v>
      </c>
      <c r="C15" s="4" t="s">
        <v>92</v>
      </c>
      <c r="D15" s="4">
        <v>4</v>
      </c>
      <c r="E15" s="4" t="s">
        <v>30</v>
      </c>
      <c r="F15" s="4" t="s">
        <v>90</v>
      </c>
      <c r="G15" s="4">
        <v>6</v>
      </c>
      <c r="H15" s="5">
        <v>1</v>
      </c>
      <c r="I15" s="49" t="s">
        <v>100</v>
      </c>
      <c r="J15" s="19">
        <f t="shared" si="0"/>
        <v>1161.2332800000001</v>
      </c>
      <c r="K15" s="19">
        <f t="shared" si="1"/>
        <v>1161.2332800000001</v>
      </c>
      <c r="M15" s="4">
        <v>5300604</v>
      </c>
      <c r="N15" s="19">
        <v>902.7</v>
      </c>
      <c r="P15" s="6">
        <v>2.68</v>
      </c>
      <c r="Q15" s="6">
        <v>0.6</v>
      </c>
      <c r="R15" s="6">
        <v>0.8</v>
      </c>
    </row>
    <row r="16" spans="1:23" x14ac:dyDescent="0.25">
      <c r="A16" s="3">
        <v>45349</v>
      </c>
      <c r="B16" s="4" t="s">
        <v>91</v>
      </c>
      <c r="C16" s="4" t="s">
        <v>92</v>
      </c>
      <c r="D16" s="4">
        <v>4</v>
      </c>
      <c r="E16" s="4" t="s">
        <v>30</v>
      </c>
      <c r="F16" s="4" t="s">
        <v>90</v>
      </c>
      <c r="G16" s="4">
        <v>7</v>
      </c>
      <c r="H16" s="5">
        <v>1</v>
      </c>
      <c r="I16" s="49" t="s">
        <v>101</v>
      </c>
      <c r="J16" s="19">
        <f t="shared" si="0"/>
        <v>1408.0934399999999</v>
      </c>
      <c r="K16" s="19">
        <f t="shared" si="1"/>
        <v>1408.0934399999999</v>
      </c>
      <c r="M16" s="4">
        <v>5300605</v>
      </c>
      <c r="N16" s="19">
        <v>1094.5999999999999</v>
      </c>
      <c r="P16" s="6">
        <v>2.68</v>
      </c>
      <c r="Q16" s="6">
        <v>0.6</v>
      </c>
      <c r="R16" s="6">
        <v>0.8</v>
      </c>
    </row>
    <row r="17" spans="1:23" x14ac:dyDescent="0.25">
      <c r="A17" s="3">
        <v>45349</v>
      </c>
      <c r="B17" s="4" t="s">
        <v>91</v>
      </c>
      <c r="C17" s="4" t="s">
        <v>92</v>
      </c>
      <c r="D17" s="4">
        <v>4</v>
      </c>
      <c r="E17" s="4" t="s">
        <v>30</v>
      </c>
      <c r="F17" s="4" t="s">
        <v>90</v>
      </c>
      <c r="G17" s="4">
        <v>8</v>
      </c>
      <c r="H17" s="5">
        <v>1</v>
      </c>
      <c r="I17" s="49" t="s">
        <v>102</v>
      </c>
      <c r="J17" s="19">
        <f t="shared" si="0"/>
        <v>1199.9539199999999</v>
      </c>
      <c r="K17" s="19">
        <f t="shared" si="1"/>
        <v>1199.9539199999999</v>
      </c>
      <c r="M17" s="4">
        <v>5300606</v>
      </c>
      <c r="N17" s="19">
        <v>932.8</v>
      </c>
      <c r="P17" s="6">
        <v>2.68</v>
      </c>
      <c r="Q17" s="6">
        <v>0.6</v>
      </c>
      <c r="R17" s="6">
        <v>0.8</v>
      </c>
    </row>
    <row r="18" spans="1:23" x14ac:dyDescent="0.25">
      <c r="A18" s="3">
        <v>45349</v>
      </c>
      <c r="B18" s="4" t="s">
        <v>91</v>
      </c>
      <c r="C18" s="4" t="s">
        <v>92</v>
      </c>
      <c r="D18" s="4">
        <v>4</v>
      </c>
      <c r="E18" s="4" t="s">
        <v>30</v>
      </c>
      <c r="F18" s="4" t="s">
        <v>90</v>
      </c>
      <c r="G18" s="4">
        <v>9</v>
      </c>
      <c r="H18" s="5">
        <v>1</v>
      </c>
      <c r="I18" s="49" t="s">
        <v>103</v>
      </c>
      <c r="J18" s="19">
        <f t="shared" si="0"/>
        <v>925.82208000000014</v>
      </c>
      <c r="K18" s="19">
        <f t="shared" si="1"/>
        <v>925.82208000000014</v>
      </c>
      <c r="M18" s="4">
        <v>5300607</v>
      </c>
      <c r="N18" s="19">
        <v>719.7</v>
      </c>
      <c r="P18" s="6">
        <v>2.68</v>
      </c>
      <c r="Q18" s="6">
        <v>0.6</v>
      </c>
      <c r="R18" s="6">
        <v>0.8</v>
      </c>
    </row>
    <row r="19" spans="1:23" ht="60" x14ac:dyDescent="0.25">
      <c r="A19" s="3">
        <v>45349</v>
      </c>
      <c r="B19" s="4" t="s">
        <v>91</v>
      </c>
      <c r="C19" s="4" t="s">
        <v>92</v>
      </c>
      <c r="D19" s="4">
        <v>4</v>
      </c>
      <c r="E19" s="4" t="s">
        <v>30</v>
      </c>
      <c r="F19" s="4" t="s">
        <v>90</v>
      </c>
      <c r="G19" s="4">
        <v>10</v>
      </c>
      <c r="H19" s="5">
        <v>3</v>
      </c>
      <c r="I19" s="49" t="s">
        <v>104</v>
      </c>
      <c r="J19" s="19">
        <f t="shared" si="0"/>
        <v>270.68</v>
      </c>
      <c r="K19" s="19">
        <f t="shared" si="1"/>
        <v>812.04</v>
      </c>
      <c r="L19" s="4" t="s">
        <v>106</v>
      </c>
      <c r="M19" s="4">
        <v>5281328</v>
      </c>
      <c r="N19" s="19">
        <v>202</v>
      </c>
      <c r="O19" s="7" t="s">
        <v>1</v>
      </c>
      <c r="P19" s="6">
        <v>2.68</v>
      </c>
      <c r="Q19" s="6">
        <v>0.5</v>
      </c>
      <c r="R19" s="6">
        <v>1</v>
      </c>
      <c r="V19" s="4" t="s">
        <v>15</v>
      </c>
    </row>
    <row r="20" spans="1:23" ht="60.6" thickBot="1" x14ac:dyDescent="0.3">
      <c r="A20" s="3">
        <v>45349</v>
      </c>
      <c r="B20" s="4" t="s">
        <v>91</v>
      </c>
      <c r="C20" s="4" t="s">
        <v>92</v>
      </c>
      <c r="D20" s="4">
        <v>4</v>
      </c>
      <c r="E20" s="4" t="s">
        <v>30</v>
      </c>
      <c r="F20" s="4" t="s">
        <v>90</v>
      </c>
      <c r="G20" s="35">
        <v>11</v>
      </c>
      <c r="H20" s="36">
        <v>2</v>
      </c>
      <c r="I20" s="50" t="s">
        <v>105</v>
      </c>
      <c r="J20" s="39">
        <f t="shared" si="0"/>
        <v>7251.9</v>
      </c>
      <c r="K20" s="19">
        <f t="shared" si="1"/>
        <v>14503.8</v>
      </c>
      <c r="L20" s="35" t="s">
        <v>107</v>
      </c>
      <c r="M20" s="35">
        <v>5282302</v>
      </c>
      <c r="N20" s="39">
        <v>6306</v>
      </c>
      <c r="O20" s="40" t="s">
        <v>1</v>
      </c>
      <c r="P20" s="38">
        <v>2.2999999999999998</v>
      </c>
      <c r="Q20" s="38">
        <v>0.5</v>
      </c>
      <c r="R20" s="38">
        <v>1</v>
      </c>
      <c r="S20" s="35"/>
      <c r="T20" s="35"/>
      <c r="U20" s="35"/>
      <c r="V20" s="35" t="s">
        <v>15</v>
      </c>
    </row>
    <row r="21" spans="1:23" ht="60" x14ac:dyDescent="0.25">
      <c r="A21" s="3">
        <v>45349</v>
      </c>
      <c r="B21" s="4" t="s">
        <v>112</v>
      </c>
      <c r="C21" s="4" t="s">
        <v>111</v>
      </c>
      <c r="D21" s="4">
        <v>5</v>
      </c>
      <c r="E21" s="4" t="s">
        <v>28</v>
      </c>
      <c r="F21" s="4" t="s">
        <v>110</v>
      </c>
      <c r="G21" s="4">
        <v>1</v>
      </c>
      <c r="H21" s="5">
        <v>6</v>
      </c>
      <c r="I21" s="49" t="s">
        <v>108</v>
      </c>
      <c r="J21" s="19">
        <f t="shared" si="0"/>
        <v>893.13299999999992</v>
      </c>
      <c r="K21" s="19">
        <f t="shared" si="1"/>
        <v>5358.7979999999998</v>
      </c>
      <c r="L21" s="4" t="s">
        <v>113</v>
      </c>
      <c r="M21" s="4">
        <v>1841451</v>
      </c>
      <c r="N21" s="19">
        <v>261.14999999999998</v>
      </c>
      <c r="O21" s="7" t="s">
        <v>4</v>
      </c>
      <c r="P21" s="6">
        <v>3.42</v>
      </c>
      <c r="Q21" s="6">
        <v>1</v>
      </c>
      <c r="R21" s="6">
        <v>1</v>
      </c>
      <c r="S21" s="4" t="s">
        <v>79</v>
      </c>
      <c r="T21" s="4" t="s">
        <v>20</v>
      </c>
      <c r="U21" s="4" t="s">
        <v>77</v>
      </c>
      <c r="V21" s="4" t="s">
        <v>15</v>
      </c>
    </row>
    <row r="22" spans="1:23" ht="84" x14ac:dyDescent="0.25">
      <c r="A22" s="3">
        <v>45349</v>
      </c>
      <c r="B22" s="4" t="s">
        <v>112</v>
      </c>
      <c r="C22" s="4" t="s">
        <v>111</v>
      </c>
      <c r="D22" s="4">
        <v>5</v>
      </c>
      <c r="E22" s="4" t="s">
        <v>28</v>
      </c>
      <c r="F22" s="4" t="s">
        <v>110</v>
      </c>
      <c r="G22" s="10">
        <v>2</v>
      </c>
      <c r="H22" s="11">
        <v>5</v>
      </c>
      <c r="I22" s="14" t="s">
        <v>109</v>
      </c>
      <c r="J22" s="34">
        <f t="shared" si="0"/>
        <v>1076.69</v>
      </c>
      <c r="K22" s="19">
        <f t="shared" si="1"/>
        <v>5383.4500000000007</v>
      </c>
      <c r="L22" s="10" t="s">
        <v>114</v>
      </c>
      <c r="M22" s="10">
        <v>457390</v>
      </c>
      <c r="N22" s="34">
        <v>803.5</v>
      </c>
      <c r="O22" s="13" t="s">
        <v>1</v>
      </c>
      <c r="P22" s="12">
        <v>2.68</v>
      </c>
      <c r="Q22" s="12">
        <v>0.5</v>
      </c>
      <c r="R22" s="12">
        <v>1</v>
      </c>
      <c r="S22" s="10"/>
      <c r="T22" s="10"/>
      <c r="U22" s="10"/>
      <c r="V22" s="10" t="s">
        <v>15</v>
      </c>
    </row>
    <row r="23" spans="1:23" ht="72.599999999999994" thickBot="1" x14ac:dyDescent="0.3">
      <c r="A23" s="43">
        <v>45350</v>
      </c>
      <c r="B23" s="44" t="s">
        <v>118</v>
      </c>
      <c r="C23" s="44" t="s">
        <v>119</v>
      </c>
      <c r="D23" s="44">
        <v>6</v>
      </c>
      <c r="E23" s="44" t="s">
        <v>33</v>
      </c>
      <c r="F23" s="44" t="s">
        <v>120</v>
      </c>
      <c r="G23" s="44">
        <v>1</v>
      </c>
      <c r="H23" s="45">
        <v>1</v>
      </c>
      <c r="I23" s="51" t="s">
        <v>117</v>
      </c>
      <c r="J23" s="47">
        <f t="shared" si="0"/>
        <v>1208.2378000000001</v>
      </c>
      <c r="K23" s="19">
        <f t="shared" si="1"/>
        <v>1208.2378000000001</v>
      </c>
      <c r="L23" s="44" t="s">
        <v>121</v>
      </c>
      <c r="M23" s="44">
        <v>459490</v>
      </c>
      <c r="N23" s="47">
        <v>901.67</v>
      </c>
      <c r="O23" s="48" t="s">
        <v>1</v>
      </c>
      <c r="P23" s="46">
        <v>2.68</v>
      </c>
      <c r="Q23" s="46">
        <v>0.5</v>
      </c>
      <c r="R23" s="46">
        <v>1</v>
      </c>
      <c r="S23" s="44" t="s">
        <v>79</v>
      </c>
      <c r="T23" s="44" t="s">
        <v>17</v>
      </c>
      <c r="U23" s="44" t="s">
        <v>77</v>
      </c>
      <c r="V23" s="44" t="s">
        <v>14</v>
      </c>
    </row>
    <row r="24" spans="1:23" s="8" customFormat="1" ht="50.1" customHeight="1" x14ac:dyDescent="0.25">
      <c r="A24" s="52">
        <v>45350</v>
      </c>
      <c r="B24" s="8" t="s">
        <v>134</v>
      </c>
      <c r="C24" s="8" t="s">
        <v>135</v>
      </c>
      <c r="D24" s="8">
        <v>7</v>
      </c>
      <c r="E24" s="8" t="s">
        <v>29</v>
      </c>
      <c r="F24" s="8" t="s">
        <v>136</v>
      </c>
      <c r="G24" s="8">
        <v>1</v>
      </c>
      <c r="H24" s="53">
        <v>2</v>
      </c>
      <c r="I24" s="49" t="s">
        <v>122</v>
      </c>
      <c r="J24" s="55">
        <f t="shared" si="0"/>
        <v>476.65140000000002</v>
      </c>
      <c r="K24" s="19">
        <f t="shared" si="1"/>
        <v>953.30280000000005</v>
      </c>
      <c r="L24" s="8" t="s">
        <v>127</v>
      </c>
      <c r="M24" s="8" t="s">
        <v>132</v>
      </c>
      <c r="N24" s="55">
        <v>355.71</v>
      </c>
      <c r="O24" s="49" t="s">
        <v>1</v>
      </c>
      <c r="P24" s="54">
        <v>2.68</v>
      </c>
      <c r="Q24" s="54">
        <v>0.5</v>
      </c>
      <c r="R24" s="54">
        <v>1</v>
      </c>
      <c r="S24" s="8" t="s">
        <v>79</v>
      </c>
      <c r="T24" s="8" t="s">
        <v>17</v>
      </c>
      <c r="U24" s="8" t="s">
        <v>77</v>
      </c>
      <c r="V24" s="8" t="s">
        <v>15</v>
      </c>
    </row>
    <row r="25" spans="1:23" s="8" customFormat="1" ht="46.5" customHeight="1" x14ac:dyDescent="0.25">
      <c r="A25" s="52">
        <v>45350</v>
      </c>
      <c r="B25" s="8" t="s">
        <v>134</v>
      </c>
      <c r="C25" s="8" t="s">
        <v>135</v>
      </c>
      <c r="D25" s="8">
        <v>7</v>
      </c>
      <c r="E25" s="8" t="s">
        <v>29</v>
      </c>
      <c r="F25" s="8" t="s">
        <v>136</v>
      </c>
      <c r="G25" s="8">
        <v>2</v>
      </c>
      <c r="H25" s="53">
        <v>4</v>
      </c>
      <c r="I25" s="49" t="s">
        <v>123</v>
      </c>
      <c r="J25" s="55">
        <f t="shared" si="0"/>
        <v>245.89000000000001</v>
      </c>
      <c r="K25" s="19">
        <f t="shared" si="1"/>
        <v>983.56000000000006</v>
      </c>
      <c r="L25" s="8" t="s">
        <v>128</v>
      </c>
      <c r="M25" s="8" t="s">
        <v>133</v>
      </c>
      <c r="N25" s="55">
        <v>183.5</v>
      </c>
      <c r="O25" s="49" t="s">
        <v>1</v>
      </c>
      <c r="P25" s="54">
        <v>2.68</v>
      </c>
      <c r="Q25" s="54">
        <v>0.5</v>
      </c>
      <c r="R25" s="54">
        <v>1</v>
      </c>
      <c r="V25" s="8" t="s">
        <v>15</v>
      </c>
    </row>
    <row r="26" spans="1:23" s="8" customFormat="1" ht="50.1" customHeight="1" x14ac:dyDescent="0.25">
      <c r="A26" s="52">
        <v>45350</v>
      </c>
      <c r="B26" s="8" t="s">
        <v>134</v>
      </c>
      <c r="C26" s="8" t="s">
        <v>135</v>
      </c>
      <c r="D26" s="8">
        <v>7</v>
      </c>
      <c r="E26" s="8" t="s">
        <v>29</v>
      </c>
      <c r="F26" s="8" t="s">
        <v>136</v>
      </c>
      <c r="G26" s="8">
        <v>3</v>
      </c>
      <c r="H26" s="53">
        <v>2</v>
      </c>
      <c r="I26" s="49" t="s">
        <v>124</v>
      </c>
      <c r="J26" s="55">
        <f t="shared" si="0"/>
        <v>552.08000000000004</v>
      </c>
      <c r="K26" s="19">
        <f t="shared" si="1"/>
        <v>1104.1600000000001</v>
      </c>
      <c r="L26" s="8" t="s">
        <v>129</v>
      </c>
      <c r="M26" s="8">
        <v>50932</v>
      </c>
      <c r="N26" s="55">
        <v>412</v>
      </c>
      <c r="O26" s="49" t="s">
        <v>1</v>
      </c>
      <c r="P26" s="54">
        <v>2.68</v>
      </c>
      <c r="Q26" s="54">
        <v>0.5</v>
      </c>
      <c r="R26" s="54">
        <v>1</v>
      </c>
      <c r="V26" s="8" t="s">
        <v>12</v>
      </c>
    </row>
    <row r="27" spans="1:23" s="8" customFormat="1" ht="50.1" customHeight="1" x14ac:dyDescent="0.25">
      <c r="A27" s="52">
        <v>45350</v>
      </c>
      <c r="B27" s="8" t="s">
        <v>134</v>
      </c>
      <c r="C27" s="8" t="s">
        <v>135</v>
      </c>
      <c r="D27" s="8">
        <v>7</v>
      </c>
      <c r="E27" s="8" t="s">
        <v>29</v>
      </c>
      <c r="F27" s="8" t="s">
        <v>136</v>
      </c>
      <c r="G27" s="8">
        <v>4</v>
      </c>
      <c r="H27" s="53">
        <v>3</v>
      </c>
      <c r="I27" s="49" t="s">
        <v>125</v>
      </c>
      <c r="J27" s="55">
        <f t="shared" si="0"/>
        <v>600.65500000000009</v>
      </c>
      <c r="K27" s="19">
        <f t="shared" si="1"/>
        <v>1801.9650000000001</v>
      </c>
      <c r="L27" s="8" t="s">
        <v>130</v>
      </c>
      <c r="M27" s="8">
        <v>50933</v>
      </c>
      <c r="N27" s="55">
        <v>448.25</v>
      </c>
      <c r="O27" s="49" t="s">
        <v>1</v>
      </c>
      <c r="P27" s="54">
        <v>2.68</v>
      </c>
      <c r="Q27" s="54">
        <v>0.5</v>
      </c>
      <c r="R27" s="54">
        <v>1</v>
      </c>
      <c r="V27" s="8" t="s">
        <v>12</v>
      </c>
    </row>
    <row r="28" spans="1:23" s="8" customFormat="1" ht="61.5" customHeight="1" thickBot="1" x14ac:dyDescent="0.3">
      <c r="A28" s="52">
        <v>45350</v>
      </c>
      <c r="B28" s="8" t="s">
        <v>134</v>
      </c>
      <c r="C28" s="8" t="s">
        <v>135</v>
      </c>
      <c r="D28" s="8">
        <v>7</v>
      </c>
      <c r="E28" s="8" t="s">
        <v>29</v>
      </c>
      <c r="F28" s="8" t="s">
        <v>136</v>
      </c>
      <c r="G28" s="37">
        <v>5</v>
      </c>
      <c r="H28" s="56">
        <v>1</v>
      </c>
      <c r="I28" s="50" t="s">
        <v>126</v>
      </c>
      <c r="J28" s="58">
        <f t="shared" si="0"/>
        <v>76.688199999999995</v>
      </c>
      <c r="K28" s="34">
        <f t="shared" si="1"/>
        <v>76.688199999999995</v>
      </c>
      <c r="L28" s="37" t="s">
        <v>131</v>
      </c>
      <c r="M28" s="37">
        <v>60311</v>
      </c>
      <c r="N28" s="58">
        <v>57.23</v>
      </c>
      <c r="O28" s="50" t="s">
        <v>1</v>
      </c>
      <c r="P28" s="57">
        <v>2.68</v>
      </c>
      <c r="Q28" s="57">
        <v>0.5</v>
      </c>
      <c r="R28" s="57">
        <v>1</v>
      </c>
      <c r="S28" s="37"/>
      <c r="T28" s="37"/>
      <c r="U28" s="37"/>
      <c r="V28" s="37" t="s">
        <v>12</v>
      </c>
    </row>
    <row r="29" spans="1:23" s="8" customFormat="1" ht="38.25" customHeight="1" x14ac:dyDescent="0.25">
      <c r="A29" s="52">
        <v>45350</v>
      </c>
      <c r="B29" s="8" t="s">
        <v>144</v>
      </c>
      <c r="C29" s="8" t="s">
        <v>145</v>
      </c>
      <c r="D29" s="8">
        <v>8</v>
      </c>
      <c r="E29" s="8" t="s">
        <v>28</v>
      </c>
      <c r="F29" s="8" t="s">
        <v>146</v>
      </c>
      <c r="G29" s="8">
        <v>1</v>
      </c>
      <c r="H29" s="53">
        <v>3</v>
      </c>
      <c r="I29" s="49" t="s">
        <v>122</v>
      </c>
      <c r="J29" s="55">
        <f t="shared" si="0"/>
        <v>476.65140000000002</v>
      </c>
      <c r="K29" s="19">
        <f t="shared" si="1"/>
        <v>1429.9542000000001</v>
      </c>
      <c r="L29" s="8" t="s">
        <v>127</v>
      </c>
      <c r="M29" s="8" t="s">
        <v>132</v>
      </c>
      <c r="N29" s="55">
        <v>355.71</v>
      </c>
      <c r="O29" s="49" t="s">
        <v>1</v>
      </c>
      <c r="P29" s="54">
        <v>2.68</v>
      </c>
      <c r="Q29" s="54">
        <v>0.5</v>
      </c>
      <c r="R29" s="54">
        <v>1</v>
      </c>
      <c r="S29" s="8" t="s">
        <v>79</v>
      </c>
      <c r="T29" s="8" t="s">
        <v>17</v>
      </c>
      <c r="U29" s="8" t="s">
        <v>77</v>
      </c>
      <c r="V29" s="4" t="s">
        <v>15</v>
      </c>
    </row>
    <row r="30" spans="1:23" s="8" customFormat="1" ht="50.25" customHeight="1" x14ac:dyDescent="0.25">
      <c r="A30" s="52">
        <v>45350</v>
      </c>
      <c r="B30" s="8" t="s">
        <v>144</v>
      </c>
      <c r="C30" s="8" t="s">
        <v>145</v>
      </c>
      <c r="D30" s="8">
        <v>8</v>
      </c>
      <c r="E30" s="8" t="s">
        <v>28</v>
      </c>
      <c r="F30" s="8" t="s">
        <v>146</v>
      </c>
      <c r="G30" s="8">
        <v>2</v>
      </c>
      <c r="H30" s="53">
        <v>3</v>
      </c>
      <c r="I30" s="49" t="s">
        <v>137</v>
      </c>
      <c r="J30" s="55">
        <f t="shared" si="0"/>
        <v>305.13140000000004</v>
      </c>
      <c r="K30" s="19">
        <f t="shared" si="1"/>
        <v>915.39420000000018</v>
      </c>
      <c r="L30" s="8" t="s">
        <v>138</v>
      </c>
      <c r="M30" s="8" t="s">
        <v>139</v>
      </c>
      <c r="N30" s="55">
        <v>227.71</v>
      </c>
      <c r="O30" s="49" t="s">
        <v>1</v>
      </c>
      <c r="P30" s="54">
        <v>2.68</v>
      </c>
      <c r="Q30" s="54">
        <v>0.5</v>
      </c>
      <c r="R30" s="54">
        <v>1</v>
      </c>
      <c r="V30" s="4" t="s">
        <v>12</v>
      </c>
    </row>
    <row r="31" spans="1:23" ht="51" customHeight="1" thickBot="1" x14ac:dyDescent="0.3">
      <c r="A31" s="52">
        <v>45350</v>
      </c>
      <c r="B31" s="8" t="s">
        <v>144</v>
      </c>
      <c r="C31" s="8" t="s">
        <v>145</v>
      </c>
      <c r="D31" s="8">
        <v>8</v>
      </c>
      <c r="E31" s="8" t="s">
        <v>28</v>
      </c>
      <c r="F31" s="8" t="s">
        <v>146</v>
      </c>
      <c r="G31" s="35">
        <v>3</v>
      </c>
      <c r="H31" s="36">
        <v>3</v>
      </c>
      <c r="I31" s="50" t="s">
        <v>140</v>
      </c>
      <c r="J31" s="39">
        <f t="shared" si="0"/>
        <v>640.09120000000007</v>
      </c>
      <c r="K31" s="39">
        <f t="shared" si="1"/>
        <v>1920.2736000000002</v>
      </c>
      <c r="L31" s="35" t="s">
        <v>141</v>
      </c>
      <c r="M31" s="35">
        <v>62762</v>
      </c>
      <c r="N31" s="39">
        <v>477.68</v>
      </c>
      <c r="O31" s="40" t="s">
        <v>1</v>
      </c>
      <c r="P31" s="38">
        <v>2.68</v>
      </c>
      <c r="Q31" s="38">
        <v>0.5</v>
      </c>
      <c r="R31" s="38">
        <v>1</v>
      </c>
      <c r="S31" s="35"/>
      <c r="T31" s="35"/>
      <c r="U31" s="35"/>
      <c r="V31" s="4" t="s">
        <v>147</v>
      </c>
      <c r="W31" s="4" t="s">
        <v>143</v>
      </c>
    </row>
    <row r="32" spans="1:23" ht="49.5" customHeight="1" x14ac:dyDescent="0.25">
      <c r="A32" s="3">
        <v>45351</v>
      </c>
      <c r="B32" s="4" t="s">
        <v>157</v>
      </c>
      <c r="C32" s="4" t="s">
        <v>158</v>
      </c>
      <c r="D32" s="4">
        <v>9</v>
      </c>
      <c r="E32" s="4" t="s">
        <v>28</v>
      </c>
      <c r="F32" s="4" t="s">
        <v>156</v>
      </c>
      <c r="G32" s="4">
        <v>1</v>
      </c>
      <c r="H32" s="5">
        <v>26</v>
      </c>
      <c r="I32" s="49" t="s">
        <v>151</v>
      </c>
      <c r="J32" s="19">
        <f t="shared" si="0"/>
        <v>231.09640000000002</v>
      </c>
      <c r="K32" s="19">
        <f t="shared" si="1"/>
        <v>6008.5064000000002</v>
      </c>
      <c r="L32" s="4" t="s">
        <v>153</v>
      </c>
      <c r="M32" s="59">
        <v>528747</v>
      </c>
      <c r="N32" s="19">
        <v>172.46</v>
      </c>
      <c r="O32" s="7" t="s">
        <v>1</v>
      </c>
      <c r="P32" s="6">
        <v>2.68</v>
      </c>
      <c r="Q32" s="6">
        <v>0.5</v>
      </c>
      <c r="R32" s="6">
        <v>1</v>
      </c>
      <c r="S32" s="4" t="s">
        <v>79</v>
      </c>
      <c r="T32" s="4" t="s">
        <v>17</v>
      </c>
      <c r="U32" s="4" t="s">
        <v>77</v>
      </c>
      <c r="V32" s="4" t="s">
        <v>14</v>
      </c>
    </row>
    <row r="33" spans="1:23" ht="60" customHeight="1" x14ac:dyDescent="0.25">
      <c r="A33" s="3">
        <v>45351</v>
      </c>
      <c r="B33" s="4" t="s">
        <v>157</v>
      </c>
      <c r="C33" s="4" t="s">
        <v>158</v>
      </c>
      <c r="D33" s="4">
        <v>9</v>
      </c>
      <c r="E33" s="4" t="s">
        <v>28</v>
      </c>
      <c r="F33" s="4" t="s">
        <v>156</v>
      </c>
      <c r="G33" s="4">
        <v>2</v>
      </c>
      <c r="H33" s="5">
        <v>26</v>
      </c>
      <c r="I33" s="49" t="s">
        <v>172</v>
      </c>
      <c r="J33" s="19">
        <f t="shared" si="0"/>
        <v>535.12900000000002</v>
      </c>
      <c r="K33" s="19">
        <f t="shared" si="1"/>
        <v>13913.354000000001</v>
      </c>
      <c r="L33" s="4" t="s">
        <v>129</v>
      </c>
      <c r="M33" s="4">
        <v>66667</v>
      </c>
      <c r="N33" s="19">
        <v>399.35</v>
      </c>
      <c r="O33" s="7" t="s">
        <v>1</v>
      </c>
      <c r="P33" s="6">
        <v>2.68</v>
      </c>
      <c r="Q33" s="6">
        <v>0.5</v>
      </c>
      <c r="R33" s="6">
        <v>1</v>
      </c>
      <c r="V33" s="4" t="s">
        <v>14</v>
      </c>
    </row>
    <row r="34" spans="1:23" ht="72" x14ac:dyDescent="0.25">
      <c r="A34" s="3">
        <v>45351</v>
      </c>
      <c r="B34" s="4" t="s">
        <v>157</v>
      </c>
      <c r="C34" s="4" t="s">
        <v>158</v>
      </c>
      <c r="D34" s="4">
        <v>9</v>
      </c>
      <c r="E34" s="4" t="s">
        <v>28</v>
      </c>
      <c r="F34" s="4" t="s">
        <v>156</v>
      </c>
      <c r="G34" s="4">
        <v>3</v>
      </c>
      <c r="H34" s="5">
        <v>10</v>
      </c>
      <c r="I34" s="49" t="s">
        <v>171</v>
      </c>
      <c r="J34" s="19">
        <f t="shared" si="0"/>
        <v>4315.6147200000005</v>
      </c>
      <c r="K34" s="19">
        <f t="shared" si="1"/>
        <v>43156.147200000007</v>
      </c>
      <c r="L34" s="4" t="s">
        <v>173</v>
      </c>
      <c r="M34" s="4" t="s">
        <v>155</v>
      </c>
      <c r="N34" s="19">
        <v>2683.84</v>
      </c>
      <c r="O34" s="7" t="s">
        <v>1</v>
      </c>
      <c r="P34" s="6">
        <v>2.68</v>
      </c>
      <c r="Q34" s="6">
        <v>0.6</v>
      </c>
      <c r="R34" s="6">
        <v>1</v>
      </c>
      <c r="V34" s="4" t="s">
        <v>14</v>
      </c>
    </row>
    <row r="35" spans="1:23" ht="48.6" thickBot="1" x14ac:dyDescent="0.3">
      <c r="A35" s="3">
        <v>45351</v>
      </c>
      <c r="B35" s="4" t="s">
        <v>157</v>
      </c>
      <c r="C35" s="4" t="s">
        <v>158</v>
      </c>
      <c r="D35" s="4">
        <v>9</v>
      </c>
      <c r="E35" s="4" t="s">
        <v>28</v>
      </c>
      <c r="F35" s="4" t="s">
        <v>156</v>
      </c>
      <c r="G35" s="35">
        <v>4</v>
      </c>
      <c r="H35" s="36">
        <v>14</v>
      </c>
      <c r="I35" s="50" t="s">
        <v>152</v>
      </c>
      <c r="J35" s="39">
        <f t="shared" si="0"/>
        <v>1715.6154000000001</v>
      </c>
      <c r="K35" s="39">
        <f t="shared" si="1"/>
        <v>24018.615600000001</v>
      </c>
      <c r="L35" s="35" t="s">
        <v>154</v>
      </c>
      <c r="M35" s="35">
        <v>232790</v>
      </c>
      <c r="N35" s="39">
        <v>1280.31</v>
      </c>
      <c r="O35" s="40" t="s">
        <v>1</v>
      </c>
      <c r="P35" s="38">
        <v>2.68</v>
      </c>
      <c r="Q35" s="38">
        <v>0.5</v>
      </c>
      <c r="R35" s="38">
        <v>1</v>
      </c>
      <c r="S35" s="35"/>
      <c r="T35" s="35"/>
      <c r="U35" s="35"/>
      <c r="V35" s="35" t="s">
        <v>14</v>
      </c>
    </row>
    <row r="36" spans="1:23" ht="48" x14ac:dyDescent="0.25">
      <c r="A36" s="3">
        <v>45351</v>
      </c>
      <c r="B36" s="4" t="s">
        <v>161</v>
      </c>
      <c r="C36" s="4" t="s">
        <v>160</v>
      </c>
      <c r="D36" s="4">
        <v>10</v>
      </c>
      <c r="E36" s="4" t="s">
        <v>28</v>
      </c>
      <c r="F36" s="4" t="s">
        <v>159</v>
      </c>
      <c r="G36" s="8">
        <v>1</v>
      </c>
      <c r="H36" s="53">
        <v>3</v>
      </c>
      <c r="I36" s="49" t="s">
        <v>122</v>
      </c>
      <c r="J36" s="55">
        <f t="shared" ref="J36:J38" si="2">N36*P36*Q36*R36</f>
        <v>476.65140000000002</v>
      </c>
      <c r="K36" s="19">
        <f t="shared" ref="K36:K38" si="3">J36*H36</f>
        <v>1429.9542000000001</v>
      </c>
      <c r="L36" s="8" t="s">
        <v>127</v>
      </c>
      <c r="M36" s="8" t="s">
        <v>132</v>
      </c>
      <c r="N36" s="55">
        <v>355.71</v>
      </c>
      <c r="O36" s="7" t="s">
        <v>1</v>
      </c>
      <c r="P36" s="6">
        <v>2.68</v>
      </c>
      <c r="Q36" s="6">
        <v>0.5</v>
      </c>
      <c r="R36" s="6">
        <v>1</v>
      </c>
      <c r="S36" s="4" t="s">
        <v>79</v>
      </c>
      <c r="T36" s="4" t="s">
        <v>17</v>
      </c>
      <c r="U36" s="4" t="s">
        <v>77</v>
      </c>
      <c r="V36" s="4" t="s">
        <v>15</v>
      </c>
    </row>
    <row r="37" spans="1:23" ht="48" x14ac:dyDescent="0.25">
      <c r="A37" s="3">
        <v>45351</v>
      </c>
      <c r="B37" s="4" t="s">
        <v>161</v>
      </c>
      <c r="C37" s="4" t="s">
        <v>160</v>
      </c>
      <c r="D37" s="4">
        <v>10</v>
      </c>
      <c r="E37" s="4" t="s">
        <v>28</v>
      </c>
      <c r="F37" s="4" t="s">
        <v>159</v>
      </c>
      <c r="G37" s="8">
        <v>2</v>
      </c>
      <c r="H37" s="53">
        <v>3</v>
      </c>
      <c r="I37" s="49" t="s">
        <v>137</v>
      </c>
      <c r="J37" s="55">
        <f t="shared" si="2"/>
        <v>305.13140000000004</v>
      </c>
      <c r="K37" s="19">
        <f t="shared" si="3"/>
        <v>915.39420000000018</v>
      </c>
      <c r="L37" s="8" t="s">
        <v>138</v>
      </c>
      <c r="M37" s="8" t="s">
        <v>139</v>
      </c>
      <c r="N37" s="55">
        <v>227.71</v>
      </c>
      <c r="O37" s="7" t="s">
        <v>1</v>
      </c>
      <c r="P37" s="6">
        <v>2.68</v>
      </c>
      <c r="Q37" s="6">
        <v>0.5</v>
      </c>
      <c r="R37" s="6">
        <v>1</v>
      </c>
      <c r="V37" s="4" t="s">
        <v>12</v>
      </c>
    </row>
    <row r="38" spans="1:23" ht="60.6" thickBot="1" x14ac:dyDescent="0.3">
      <c r="A38" s="3">
        <v>45351</v>
      </c>
      <c r="B38" s="4" t="s">
        <v>161</v>
      </c>
      <c r="C38" s="4" t="s">
        <v>160</v>
      </c>
      <c r="D38" s="4">
        <v>10</v>
      </c>
      <c r="E38" s="4" t="s">
        <v>28</v>
      </c>
      <c r="F38" s="4" t="s">
        <v>159</v>
      </c>
      <c r="G38" s="35">
        <v>3</v>
      </c>
      <c r="H38" s="36">
        <v>3</v>
      </c>
      <c r="I38" s="50" t="s">
        <v>140</v>
      </c>
      <c r="J38" s="39">
        <f t="shared" si="2"/>
        <v>640.09120000000007</v>
      </c>
      <c r="K38" s="39">
        <f t="shared" si="3"/>
        <v>1920.2736000000002</v>
      </c>
      <c r="L38" s="35" t="s">
        <v>141</v>
      </c>
      <c r="M38" s="35">
        <v>62762</v>
      </c>
      <c r="N38" s="39">
        <v>477.68</v>
      </c>
      <c r="O38" s="40" t="s">
        <v>1</v>
      </c>
      <c r="P38" s="38">
        <v>2.68</v>
      </c>
      <c r="Q38" s="38">
        <v>0.5</v>
      </c>
      <c r="R38" s="38">
        <v>1</v>
      </c>
      <c r="S38" s="35"/>
      <c r="T38" s="35"/>
      <c r="U38" s="35"/>
      <c r="V38" s="35" t="s">
        <v>147</v>
      </c>
      <c r="W38" s="35"/>
    </row>
    <row r="39" spans="1:23" ht="60" x14ac:dyDescent="0.25">
      <c r="B39" s="4" t="s">
        <v>169</v>
      </c>
      <c r="C39" s="4" t="s">
        <v>168</v>
      </c>
      <c r="D39" s="4">
        <v>11</v>
      </c>
      <c r="E39" s="4" t="s">
        <v>30</v>
      </c>
      <c r="F39" s="4" t="s">
        <v>170</v>
      </c>
      <c r="G39" s="4">
        <v>1</v>
      </c>
      <c r="H39" s="5">
        <v>15</v>
      </c>
      <c r="I39" s="49" t="s">
        <v>162</v>
      </c>
      <c r="J39" s="19">
        <f t="shared" si="0"/>
        <v>345.35160000000002</v>
      </c>
      <c r="K39" s="19">
        <f t="shared" si="1"/>
        <v>5180.2740000000003</v>
      </c>
      <c r="L39" s="4" t="s">
        <v>165</v>
      </c>
      <c r="M39" s="4">
        <v>3397420</v>
      </c>
      <c r="N39" s="19">
        <v>168.3</v>
      </c>
      <c r="O39" s="7" t="s">
        <v>2</v>
      </c>
      <c r="P39" s="6">
        <v>3.42</v>
      </c>
      <c r="Q39" s="6">
        <v>0.6</v>
      </c>
      <c r="R39" s="6">
        <v>1</v>
      </c>
      <c r="S39" s="4" t="s">
        <v>79</v>
      </c>
      <c r="T39" s="4" t="s">
        <v>17</v>
      </c>
      <c r="U39" s="4" t="s">
        <v>77</v>
      </c>
      <c r="V39" s="4" t="s">
        <v>14</v>
      </c>
    </row>
    <row r="40" spans="1:23" ht="60" x14ac:dyDescent="0.25">
      <c r="B40" s="4" t="s">
        <v>169</v>
      </c>
      <c r="C40" s="4" t="s">
        <v>168</v>
      </c>
      <c r="D40" s="4">
        <v>11</v>
      </c>
      <c r="E40" s="4" t="s">
        <v>30</v>
      </c>
      <c r="F40" s="4" t="s">
        <v>170</v>
      </c>
      <c r="G40" s="4">
        <v>2</v>
      </c>
      <c r="H40" s="5">
        <v>12</v>
      </c>
      <c r="I40" s="49" t="s">
        <v>163</v>
      </c>
      <c r="J40" s="19">
        <f t="shared" si="0"/>
        <v>215.84987999999998</v>
      </c>
      <c r="K40" s="19">
        <f t="shared" si="1"/>
        <v>2590.1985599999998</v>
      </c>
      <c r="L40" s="4" t="s">
        <v>166</v>
      </c>
      <c r="M40" s="4">
        <v>3397410</v>
      </c>
      <c r="N40" s="19">
        <v>105.19</v>
      </c>
      <c r="O40" s="7" t="s">
        <v>2</v>
      </c>
      <c r="P40" s="6">
        <v>3.42</v>
      </c>
      <c r="Q40" s="6">
        <v>0.6</v>
      </c>
      <c r="R40" s="6">
        <v>1</v>
      </c>
      <c r="V40" s="4" t="s">
        <v>14</v>
      </c>
    </row>
    <row r="41" spans="1:23" ht="60.6" thickBot="1" x14ac:dyDescent="0.3">
      <c r="B41" s="4" t="s">
        <v>169</v>
      </c>
      <c r="C41" s="4" t="s">
        <v>168</v>
      </c>
      <c r="D41" s="4">
        <v>11</v>
      </c>
      <c r="E41" s="4" t="s">
        <v>30</v>
      </c>
      <c r="F41" s="4" t="s">
        <v>170</v>
      </c>
      <c r="G41" s="35">
        <v>3</v>
      </c>
      <c r="H41" s="36">
        <v>10</v>
      </c>
      <c r="I41" s="50" t="s">
        <v>164</v>
      </c>
      <c r="J41" s="39">
        <f t="shared" si="0"/>
        <v>251.45208000000002</v>
      </c>
      <c r="K41" s="39">
        <f t="shared" si="1"/>
        <v>2514.5208000000002</v>
      </c>
      <c r="L41" s="35" t="s">
        <v>167</v>
      </c>
      <c r="M41" s="35">
        <v>3397415</v>
      </c>
      <c r="N41" s="39">
        <v>122.54</v>
      </c>
      <c r="O41" s="40" t="s">
        <v>2</v>
      </c>
      <c r="P41" s="38">
        <v>3.42</v>
      </c>
      <c r="Q41" s="38">
        <v>0.6</v>
      </c>
      <c r="R41" s="38">
        <v>1</v>
      </c>
      <c r="S41" s="35"/>
      <c r="T41" s="35"/>
      <c r="U41" s="35"/>
      <c r="V41" s="35" t="s">
        <v>14</v>
      </c>
      <c r="W41" s="35"/>
    </row>
    <row r="42" spans="1:23" ht="72" x14ac:dyDescent="0.25">
      <c r="A42" s="75">
        <v>45352</v>
      </c>
      <c r="B42" s="59" t="s">
        <v>161</v>
      </c>
      <c r="C42" s="59" t="s">
        <v>160</v>
      </c>
      <c r="D42" s="59">
        <v>12</v>
      </c>
      <c r="E42" s="59" t="s">
        <v>28</v>
      </c>
      <c r="F42" s="59" t="s">
        <v>176</v>
      </c>
      <c r="G42" s="4">
        <v>1</v>
      </c>
      <c r="H42" s="5">
        <v>1</v>
      </c>
      <c r="I42" s="49" t="s">
        <v>171</v>
      </c>
      <c r="J42" s="19">
        <f>N42*P42*Q42*R42*W42</f>
        <v>4099.8339839999999</v>
      </c>
      <c r="K42" s="19">
        <f t="shared" si="1"/>
        <v>4099.8339839999999</v>
      </c>
      <c r="L42" s="4" t="s">
        <v>173</v>
      </c>
      <c r="M42" s="4" t="s">
        <v>155</v>
      </c>
      <c r="N42" s="19">
        <v>2683.84</v>
      </c>
      <c r="O42" s="7" t="s">
        <v>1</v>
      </c>
      <c r="P42" s="6">
        <v>2.68</v>
      </c>
      <c r="Q42" s="6">
        <v>0.6</v>
      </c>
      <c r="R42" s="6">
        <v>1</v>
      </c>
      <c r="S42" s="4" t="s">
        <v>79</v>
      </c>
      <c r="T42" s="4" t="s">
        <v>17</v>
      </c>
      <c r="U42" s="4" t="s">
        <v>77</v>
      </c>
      <c r="V42" s="4" t="s">
        <v>15</v>
      </c>
      <c r="W42" s="4">
        <v>0.95</v>
      </c>
    </row>
    <row r="43" spans="1:23" ht="75" customHeight="1" thickBot="1" x14ac:dyDescent="0.3">
      <c r="A43" s="75">
        <v>45352</v>
      </c>
      <c r="B43" s="59" t="s">
        <v>161</v>
      </c>
      <c r="C43" s="59" t="s">
        <v>160</v>
      </c>
      <c r="D43" s="59">
        <v>12</v>
      </c>
      <c r="E43" s="59" t="s">
        <v>28</v>
      </c>
      <c r="F43" s="59" t="s">
        <v>176</v>
      </c>
      <c r="G43" s="35">
        <v>2</v>
      </c>
      <c r="H43" s="36">
        <v>1</v>
      </c>
      <c r="I43" s="50" t="s">
        <v>174</v>
      </c>
      <c r="J43" s="39">
        <v>1400</v>
      </c>
      <c r="K43" s="39">
        <f t="shared" si="1"/>
        <v>1400</v>
      </c>
      <c r="L43" s="35" t="s">
        <v>178</v>
      </c>
      <c r="M43" s="35"/>
      <c r="N43" s="39"/>
      <c r="O43" s="40"/>
      <c r="P43" s="38"/>
      <c r="Q43" s="38"/>
      <c r="R43" s="38"/>
      <c r="S43" s="35"/>
      <c r="T43" s="35"/>
      <c r="U43" s="35"/>
      <c r="V43" s="35"/>
      <c r="W43" s="35"/>
    </row>
    <row r="44" spans="1:23" ht="60" x14ac:dyDescent="0.25">
      <c r="A44" s="3">
        <v>45352</v>
      </c>
      <c r="B44" s="4" t="s">
        <v>186</v>
      </c>
      <c r="C44" s="4" t="s">
        <v>187</v>
      </c>
      <c r="D44" s="4">
        <v>13</v>
      </c>
      <c r="E44" s="4" t="s">
        <v>29</v>
      </c>
      <c r="F44" s="4" t="s">
        <v>188</v>
      </c>
      <c r="G44" s="4">
        <v>1</v>
      </c>
      <c r="H44" s="5">
        <v>4</v>
      </c>
      <c r="I44" s="49" t="s">
        <v>177</v>
      </c>
      <c r="J44" s="19">
        <f t="shared" si="0"/>
        <v>0</v>
      </c>
      <c r="K44" s="19">
        <f t="shared" si="1"/>
        <v>0</v>
      </c>
      <c r="L44" s="4" t="s">
        <v>130</v>
      </c>
      <c r="M44" s="4">
        <v>66677</v>
      </c>
      <c r="N44" s="19">
        <v>482.6</v>
      </c>
      <c r="P44" s="6">
        <v>2.68</v>
      </c>
      <c r="R44" s="6">
        <v>1</v>
      </c>
      <c r="V44" s="4" t="s">
        <v>14</v>
      </c>
    </row>
    <row r="45" spans="1:23" ht="60" x14ac:dyDescent="0.25">
      <c r="A45" s="3">
        <v>45352</v>
      </c>
      <c r="B45" s="4" t="s">
        <v>186</v>
      </c>
      <c r="C45" s="4" t="s">
        <v>187</v>
      </c>
      <c r="D45" s="4">
        <v>13</v>
      </c>
      <c r="E45" s="4" t="s">
        <v>29</v>
      </c>
      <c r="F45" s="4" t="s">
        <v>188</v>
      </c>
      <c r="G45" s="4">
        <v>2</v>
      </c>
      <c r="H45" s="5">
        <v>4</v>
      </c>
      <c r="I45" s="49" t="s">
        <v>179</v>
      </c>
      <c r="J45" s="19">
        <f t="shared" si="0"/>
        <v>0</v>
      </c>
      <c r="K45" s="19">
        <f t="shared" si="1"/>
        <v>0</v>
      </c>
      <c r="M45" s="4">
        <v>60312</v>
      </c>
      <c r="N45" s="19">
        <v>70.260000000000005</v>
      </c>
      <c r="P45" s="6">
        <v>2.68</v>
      </c>
      <c r="R45" s="6">
        <v>1</v>
      </c>
      <c r="V45" s="4" t="s">
        <v>14</v>
      </c>
    </row>
    <row r="46" spans="1:23" ht="60" x14ac:dyDescent="0.25">
      <c r="A46" s="3">
        <v>45352</v>
      </c>
      <c r="B46" s="4" t="s">
        <v>186</v>
      </c>
      <c r="C46" s="4" t="s">
        <v>187</v>
      </c>
      <c r="D46" s="4">
        <v>14</v>
      </c>
      <c r="E46" s="4" t="s">
        <v>29</v>
      </c>
      <c r="F46" s="4" t="s">
        <v>188</v>
      </c>
      <c r="G46" s="4">
        <v>3</v>
      </c>
      <c r="H46" s="5">
        <v>5</v>
      </c>
      <c r="I46" s="49" t="s">
        <v>180</v>
      </c>
      <c r="J46" s="19">
        <f t="shared" si="0"/>
        <v>0</v>
      </c>
      <c r="K46" s="19">
        <f t="shared" si="1"/>
        <v>0</v>
      </c>
      <c r="P46" s="6">
        <v>3.42</v>
      </c>
      <c r="R46" s="6">
        <v>1</v>
      </c>
      <c r="V46" s="4" t="s">
        <v>12</v>
      </c>
    </row>
    <row r="47" spans="1:23" ht="60" x14ac:dyDescent="0.25">
      <c r="A47" s="3">
        <v>45352</v>
      </c>
      <c r="B47" s="4" t="s">
        <v>186</v>
      </c>
      <c r="C47" s="4" t="s">
        <v>187</v>
      </c>
      <c r="D47" s="4">
        <v>14</v>
      </c>
      <c r="E47" s="4" t="s">
        <v>29</v>
      </c>
      <c r="F47" s="4" t="s">
        <v>188</v>
      </c>
      <c r="G47" s="4">
        <v>4</v>
      </c>
      <c r="H47" s="5">
        <v>6</v>
      </c>
      <c r="I47" s="49" t="s">
        <v>181</v>
      </c>
      <c r="J47" s="19">
        <f t="shared" si="0"/>
        <v>0</v>
      </c>
      <c r="K47" s="19">
        <f t="shared" si="1"/>
        <v>0</v>
      </c>
      <c r="M47" s="4">
        <v>3397420</v>
      </c>
      <c r="N47" s="19">
        <v>168.3</v>
      </c>
      <c r="P47" s="6">
        <v>3.42</v>
      </c>
      <c r="R47" s="6">
        <v>1</v>
      </c>
    </row>
    <row r="48" spans="1:23" ht="48" x14ac:dyDescent="0.25">
      <c r="A48" s="3">
        <v>45352</v>
      </c>
      <c r="B48" s="4" t="s">
        <v>186</v>
      </c>
      <c r="C48" s="4" t="s">
        <v>187</v>
      </c>
      <c r="D48" s="4">
        <v>14</v>
      </c>
      <c r="E48" s="4" t="s">
        <v>29</v>
      </c>
      <c r="F48" s="4" t="s">
        <v>188</v>
      </c>
      <c r="G48" s="4">
        <v>5</v>
      </c>
      <c r="H48" s="5">
        <v>3</v>
      </c>
      <c r="I48" s="49" t="s">
        <v>182</v>
      </c>
      <c r="J48" s="19">
        <f t="shared" si="0"/>
        <v>0</v>
      </c>
      <c r="K48" s="19">
        <f t="shared" si="1"/>
        <v>0</v>
      </c>
      <c r="M48" s="4">
        <v>224091</v>
      </c>
      <c r="N48" s="19">
        <v>228.05</v>
      </c>
      <c r="P48" s="6">
        <v>2.68</v>
      </c>
      <c r="R48" s="6">
        <v>1</v>
      </c>
    </row>
    <row r="49" spans="1:23" ht="58.5" customHeight="1" x14ac:dyDescent="0.25">
      <c r="A49" s="3">
        <v>45352</v>
      </c>
      <c r="B49" s="4" t="s">
        <v>186</v>
      </c>
      <c r="C49" s="4" t="s">
        <v>187</v>
      </c>
      <c r="D49" s="4">
        <v>14</v>
      </c>
      <c r="E49" s="4" t="s">
        <v>29</v>
      </c>
      <c r="F49" s="4" t="s">
        <v>188</v>
      </c>
      <c r="G49" s="4">
        <v>6</v>
      </c>
      <c r="H49" s="5">
        <v>4</v>
      </c>
      <c r="I49" s="49" t="s">
        <v>183</v>
      </c>
      <c r="J49" s="19">
        <f t="shared" si="0"/>
        <v>0</v>
      </c>
      <c r="K49" s="19">
        <f t="shared" si="1"/>
        <v>0</v>
      </c>
      <c r="M49" s="4">
        <v>66673</v>
      </c>
      <c r="N49" s="19">
        <v>482.6</v>
      </c>
      <c r="P49" s="6">
        <v>2.68</v>
      </c>
      <c r="R49" s="6">
        <v>1</v>
      </c>
    </row>
    <row r="50" spans="1:23" ht="48" customHeight="1" x14ac:dyDescent="0.25">
      <c r="A50" s="3">
        <v>45352</v>
      </c>
      <c r="B50" s="4" t="s">
        <v>186</v>
      </c>
      <c r="C50" s="4" t="s">
        <v>187</v>
      </c>
      <c r="D50" s="4">
        <v>14</v>
      </c>
      <c r="E50" s="4" t="s">
        <v>29</v>
      </c>
      <c r="F50" s="4" t="s">
        <v>188</v>
      </c>
      <c r="G50" s="4">
        <v>7</v>
      </c>
      <c r="H50" s="5">
        <v>5</v>
      </c>
      <c r="I50" s="49" t="s">
        <v>189</v>
      </c>
      <c r="J50" s="19">
        <f t="shared" si="0"/>
        <v>0</v>
      </c>
      <c r="K50" s="19">
        <f t="shared" si="1"/>
        <v>0</v>
      </c>
      <c r="M50" s="4">
        <v>60311</v>
      </c>
      <c r="N50" s="19">
        <v>57.23</v>
      </c>
      <c r="P50" s="6">
        <v>2.68</v>
      </c>
      <c r="R50" s="6">
        <v>1</v>
      </c>
    </row>
    <row r="51" spans="1:23" ht="59.25" customHeight="1" x14ac:dyDescent="0.25">
      <c r="A51" s="3">
        <v>45352</v>
      </c>
      <c r="B51" s="4" t="s">
        <v>186</v>
      </c>
      <c r="C51" s="4" t="s">
        <v>187</v>
      </c>
      <c r="D51" s="4">
        <v>14</v>
      </c>
      <c r="E51" s="4" t="s">
        <v>29</v>
      </c>
      <c r="F51" s="4" t="s">
        <v>188</v>
      </c>
      <c r="G51" s="4">
        <v>8</v>
      </c>
      <c r="H51" s="5">
        <v>5</v>
      </c>
      <c r="I51" s="49" t="s">
        <v>184</v>
      </c>
      <c r="J51" s="19">
        <f t="shared" si="0"/>
        <v>0</v>
      </c>
      <c r="K51" s="19">
        <f t="shared" si="1"/>
        <v>0</v>
      </c>
      <c r="P51" s="6">
        <v>3.42</v>
      </c>
      <c r="R51" s="6">
        <v>1</v>
      </c>
    </row>
    <row r="52" spans="1:23" ht="63.75" customHeight="1" x14ac:dyDescent="0.25">
      <c r="A52" s="3">
        <v>45352</v>
      </c>
      <c r="B52" s="4" t="s">
        <v>186</v>
      </c>
      <c r="C52" s="4" t="s">
        <v>187</v>
      </c>
      <c r="D52" s="4">
        <v>14</v>
      </c>
      <c r="E52" s="4" t="s">
        <v>29</v>
      </c>
      <c r="F52" s="4" t="s">
        <v>188</v>
      </c>
      <c r="G52" s="4">
        <v>9</v>
      </c>
      <c r="H52" s="5">
        <v>6</v>
      </c>
      <c r="I52" s="49" t="s">
        <v>190</v>
      </c>
      <c r="J52" s="19">
        <f t="shared" si="0"/>
        <v>251.45208000000002</v>
      </c>
      <c r="K52" s="19">
        <f t="shared" si="1"/>
        <v>1508.7124800000001</v>
      </c>
      <c r="M52" s="4">
        <v>3397415</v>
      </c>
      <c r="N52" s="19">
        <v>122.54</v>
      </c>
      <c r="P52" s="6">
        <v>3.42</v>
      </c>
      <c r="Q52" s="6">
        <v>0.6</v>
      </c>
      <c r="R52" s="6">
        <v>1</v>
      </c>
    </row>
    <row r="53" spans="1:23" ht="50.25" customHeight="1" thickBot="1" x14ac:dyDescent="0.3">
      <c r="A53" s="3">
        <v>45352</v>
      </c>
      <c r="B53" s="4" t="s">
        <v>186</v>
      </c>
      <c r="C53" s="4" t="s">
        <v>187</v>
      </c>
      <c r="D53" s="4">
        <v>14</v>
      </c>
      <c r="E53" s="4" t="s">
        <v>29</v>
      </c>
      <c r="F53" s="4" t="s">
        <v>188</v>
      </c>
      <c r="G53" s="35">
        <v>10</v>
      </c>
      <c r="H53" s="36">
        <v>3</v>
      </c>
      <c r="I53" s="50" t="s">
        <v>185</v>
      </c>
      <c r="J53" s="39">
        <f t="shared" si="0"/>
        <v>252.36220000000003</v>
      </c>
      <c r="K53" s="39">
        <f t="shared" si="1"/>
        <v>757.08660000000009</v>
      </c>
      <c r="L53" s="35"/>
      <c r="M53" s="35">
        <v>223091</v>
      </c>
      <c r="N53" s="39">
        <v>188.33</v>
      </c>
      <c r="O53" s="40"/>
      <c r="P53" s="38">
        <v>2.68</v>
      </c>
      <c r="Q53" s="38">
        <v>0.5</v>
      </c>
      <c r="R53" s="38">
        <v>1</v>
      </c>
      <c r="S53" s="35"/>
      <c r="T53" s="35"/>
      <c r="U53" s="35"/>
      <c r="V53" s="35"/>
      <c r="W53" s="35"/>
    </row>
    <row r="54" spans="1:23" ht="168" x14ac:dyDescent="0.25">
      <c r="A54" s="3">
        <v>45352</v>
      </c>
      <c r="B54" s="4" t="s">
        <v>194</v>
      </c>
      <c r="C54" s="4" t="s">
        <v>193</v>
      </c>
      <c r="D54" s="4">
        <v>15</v>
      </c>
      <c r="E54" s="4" t="s">
        <v>30</v>
      </c>
      <c r="F54" s="4" t="s">
        <v>195</v>
      </c>
      <c r="G54" s="4">
        <v>1</v>
      </c>
      <c r="H54" s="5">
        <v>1</v>
      </c>
      <c r="I54" s="49" t="s">
        <v>191</v>
      </c>
      <c r="J54" s="19">
        <v>5235.45</v>
      </c>
      <c r="K54" s="19">
        <f t="shared" si="1"/>
        <v>5235.45</v>
      </c>
      <c r="S54" s="4" t="s">
        <v>79</v>
      </c>
      <c r="T54" s="4" t="s">
        <v>21</v>
      </c>
      <c r="U54" s="4" t="s">
        <v>77</v>
      </c>
      <c r="V54" s="4" t="s">
        <v>15</v>
      </c>
    </row>
    <row r="55" spans="1:23" ht="48.6" thickBot="1" x14ac:dyDescent="0.3">
      <c r="A55" s="76">
        <v>45352</v>
      </c>
      <c r="B55" s="77" t="s">
        <v>194</v>
      </c>
      <c r="C55" s="77" t="s">
        <v>193</v>
      </c>
      <c r="D55" s="77">
        <v>15</v>
      </c>
      <c r="E55" s="77" t="s">
        <v>30</v>
      </c>
      <c r="F55" s="77" t="s">
        <v>195</v>
      </c>
      <c r="G55" s="35">
        <v>2</v>
      </c>
      <c r="H55" s="36">
        <v>1</v>
      </c>
      <c r="I55" s="50" t="s">
        <v>192</v>
      </c>
      <c r="J55" s="39">
        <v>13484.1</v>
      </c>
      <c r="K55" s="39">
        <f t="shared" si="1"/>
        <v>13484.1</v>
      </c>
      <c r="L55" s="35"/>
      <c r="M55" s="35"/>
      <c r="N55" s="39"/>
      <c r="O55" s="40"/>
      <c r="P55" s="38"/>
      <c r="Q55" s="38"/>
      <c r="R55" s="38"/>
      <c r="S55" s="35"/>
      <c r="T55" s="35"/>
      <c r="U55" s="35"/>
      <c r="V55" s="35"/>
      <c r="W55" s="35"/>
    </row>
    <row r="65" spans="9:9" x14ac:dyDescent="0.25">
      <c r="I65" s="7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C3489894-BA8C-4847-B1CC-6ED46AD2B826}">
          <x14:formula1>
            <xm:f>Hoja3!$F$2:$F$5</xm:f>
          </x14:formula1>
          <xm:sqref>V1 V56:V1048576 V3:V28</xm:sqref>
        </x14:dataValidation>
        <x14:dataValidation type="list" allowBlank="1" showInputMessage="1" showErrorMessage="1" xr:uid="{F57BF4DB-265C-449B-B766-F25913BB2489}">
          <x14:formula1>
            <xm:f>Hoja3!$F$2:$F$6</xm:f>
          </x14:formula1>
          <xm:sqref>V2 V29:V55</xm:sqref>
        </x14:dataValidation>
        <x14:dataValidation type="list" allowBlank="1" showInputMessage="1" showErrorMessage="1" xr:uid="{F7DD91D3-8581-4234-BFA7-90C564303799}">
          <x14:formula1>
            <xm:f>Hoja3!$H$2:$H$7</xm:f>
          </x14:formula1>
          <xm:sqref>E1:E1048576</xm:sqref>
        </x14:dataValidation>
        <x14:dataValidation type="list" allowBlank="1" showInputMessage="1" showErrorMessage="1" xr:uid="{F98475A1-8BD8-4054-9CB4-A8337C0A78DA}">
          <x14:formula1>
            <xm:f>Hoja3!$B$2:$B$8</xm:f>
          </x14:formula1>
          <xm:sqref>O1:O1048576</xm:sqref>
        </x14:dataValidation>
        <x14:dataValidation type="list" allowBlank="1" showInputMessage="1" showErrorMessage="1" xr:uid="{1361EA61-DB49-4A51-8122-214C561DBEEC}">
          <x14:formula1>
            <xm:f>Hoja3!$C$2:$C$8</xm:f>
          </x14:formula1>
          <xm:sqref>P1:P1048576</xm:sqref>
        </x14:dataValidation>
        <x14:dataValidation type="list" allowBlank="1" showInputMessage="1" showErrorMessage="1" xr:uid="{EDF11FFE-A838-4696-B370-8D05960BD89B}">
          <x14:formula1>
            <xm:f>Hoja3!$D$2:$D$8</xm:f>
          </x14:formula1>
          <xm:sqref>Q1:Q1048576</xm:sqref>
        </x14:dataValidation>
        <x14:dataValidation type="list" allowBlank="1" showInputMessage="1" showErrorMessage="1" xr:uid="{E9D151F2-DD75-4D34-9451-E4E0B0B84106}">
          <x14:formula1>
            <xm:f>Hoja3!$E$2:$E$4</xm:f>
          </x14:formula1>
          <xm:sqref>S1:S1048576</xm:sqref>
        </x14:dataValidation>
        <x14:dataValidation type="list" allowBlank="1" showInputMessage="1" showErrorMessage="1" xr:uid="{11CF7551-213A-4379-A7A9-DDF85DF0B5BE}">
          <x14:formula1>
            <xm:f>Hoja3!$G$2:$G$6</xm:f>
          </x14:formula1>
          <xm:sqref>T1:T1048576</xm:sqref>
        </x14:dataValidation>
        <x14:dataValidation type="list" allowBlank="1" showInputMessage="1" showErrorMessage="1" xr:uid="{DA5C79F6-CB42-4B93-828B-8CCC7773F966}">
          <x14:formula1>
            <xm:f>Hoja3!$J$2:$J$3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BB89-5993-45B0-9E59-B1B83AD94D51}">
  <dimension ref="A3:F30"/>
  <sheetViews>
    <sheetView showWhiteSpace="0" view="pageLayout" topLeftCell="A9" zoomScaleNormal="100" zoomScaleSheetLayoutView="100" workbookViewId="0">
      <selection activeCell="B6" sqref="B6"/>
    </sheetView>
  </sheetViews>
  <sheetFormatPr baseColWidth="10" defaultRowHeight="14.4" x14ac:dyDescent="0.3"/>
  <cols>
    <col min="1" max="1" width="8.6640625" customWidth="1"/>
    <col min="2" max="2" width="9.109375" customWidth="1"/>
    <col min="3" max="3" width="34.33203125" customWidth="1"/>
    <col min="4" max="4" width="12.33203125" style="16" customWidth="1"/>
    <col min="5" max="5" width="11.44140625" style="16"/>
    <col min="6" max="6" width="11.44140625" style="15"/>
  </cols>
  <sheetData>
    <row r="3" spans="1:6" x14ac:dyDescent="0.3">
      <c r="E3" s="16" t="s">
        <v>37</v>
      </c>
      <c r="F3" s="21">
        <v>45352</v>
      </c>
    </row>
    <row r="5" spans="1:6" ht="15" thickBot="1" x14ac:dyDescent="0.35"/>
    <row r="6" spans="1:6" ht="15" thickBot="1" x14ac:dyDescent="0.35">
      <c r="A6" s="22" t="s">
        <v>65</v>
      </c>
      <c r="B6" s="23" t="str">
        <f>Hoja1!B54</f>
        <v xml:space="preserve">ALIMENTOS POLAR COMERCIAL </v>
      </c>
      <c r="C6" s="24"/>
      <c r="D6" s="17" t="s">
        <v>68</v>
      </c>
      <c r="E6" s="32" t="str">
        <f>Hoja1!F54</f>
        <v>TF-CN-01-03-001-BQTO</v>
      </c>
      <c r="F6" s="30"/>
    </row>
    <row r="7" spans="1:6" ht="15" thickBot="1" x14ac:dyDescent="0.35">
      <c r="A7" s="22" t="s">
        <v>66</v>
      </c>
      <c r="B7" s="23" t="str">
        <f>Hoja1!C54</f>
        <v>SHEYLA MARIA REYES ALVAREZ</v>
      </c>
      <c r="C7" s="23"/>
      <c r="D7" s="18" t="s">
        <v>67</v>
      </c>
      <c r="E7" s="80">
        <f>Hoja1!D54</f>
        <v>15</v>
      </c>
      <c r="F7" s="81"/>
    </row>
    <row r="9" spans="1:6" x14ac:dyDescent="0.3">
      <c r="A9" s="79" t="s">
        <v>69</v>
      </c>
      <c r="B9" s="82"/>
      <c r="C9" s="82"/>
      <c r="D9" s="82"/>
      <c r="E9" s="82"/>
      <c r="F9" s="82"/>
    </row>
    <row r="10" spans="1:6" x14ac:dyDescent="0.3">
      <c r="A10" s="82"/>
      <c r="B10" s="82"/>
      <c r="C10" s="82"/>
      <c r="D10" s="82"/>
      <c r="E10" s="82"/>
      <c r="F10" s="82"/>
    </row>
    <row r="11" spans="1:6" ht="15" thickBot="1" x14ac:dyDescent="0.35"/>
    <row r="12" spans="1:6" ht="29.4" thickBot="1" x14ac:dyDescent="0.35">
      <c r="A12" s="60" t="s">
        <v>149</v>
      </c>
      <c r="B12" s="60" t="s">
        <v>150</v>
      </c>
      <c r="C12" s="61" t="s">
        <v>175</v>
      </c>
      <c r="D12" s="62" t="s">
        <v>70</v>
      </c>
      <c r="E12" s="62" t="s">
        <v>71</v>
      </c>
      <c r="F12" s="26" t="s">
        <v>148</v>
      </c>
    </row>
    <row r="13" spans="1:6" ht="168" x14ac:dyDescent="0.3">
      <c r="A13" s="67">
        <v>1</v>
      </c>
      <c r="B13" s="68">
        <v>1</v>
      </c>
      <c r="C13" s="69" t="s">
        <v>191</v>
      </c>
      <c r="D13" s="70">
        <v>5235.45</v>
      </c>
      <c r="E13" s="71">
        <f>D13*B13</f>
        <v>5235.45</v>
      </c>
      <c r="F13" s="72" t="str">
        <f>Hoja1!V42</f>
        <v>04 - 06 semanas</v>
      </c>
    </row>
    <row r="14" spans="1:6" ht="60.75" customHeight="1" x14ac:dyDescent="0.3">
      <c r="A14" s="63">
        <v>2</v>
      </c>
      <c r="B14" s="64">
        <v>1</v>
      </c>
      <c r="C14" s="65" t="s">
        <v>192</v>
      </c>
      <c r="D14" s="66">
        <v>13484.1</v>
      </c>
      <c r="E14" s="73">
        <f t="shared" ref="E14" si="0">D14*B14</f>
        <v>13484.1</v>
      </c>
      <c r="F14" s="74" t="str">
        <f>F13</f>
        <v>04 - 06 semanas</v>
      </c>
    </row>
    <row r="15" spans="1:6" x14ac:dyDescent="0.3">
      <c r="A15" s="27"/>
      <c r="B15" s="27"/>
      <c r="C15" s="28"/>
      <c r="D15" s="29"/>
      <c r="E15" s="29"/>
      <c r="F15" s="27"/>
    </row>
    <row r="16" spans="1:6" x14ac:dyDescent="0.3">
      <c r="A16" s="27"/>
      <c r="B16" s="27"/>
      <c r="C16" s="28"/>
      <c r="D16" s="29"/>
      <c r="E16" s="29"/>
      <c r="F16" s="27"/>
    </row>
    <row r="17" spans="1:6" x14ac:dyDescent="0.3">
      <c r="A17" s="28"/>
      <c r="B17" s="28"/>
      <c r="C17" s="28"/>
      <c r="D17" s="29"/>
      <c r="E17" s="29"/>
      <c r="F17" s="27"/>
    </row>
    <row r="18" spans="1:6" ht="15" thickBot="1" x14ac:dyDescent="0.35">
      <c r="A18" s="28"/>
      <c r="B18" s="28"/>
      <c r="C18" s="28"/>
      <c r="D18" s="29"/>
      <c r="E18" s="29"/>
      <c r="F18" s="27"/>
    </row>
    <row r="19" spans="1:6" ht="15" thickBot="1" x14ac:dyDescent="0.35">
      <c r="A19" s="22" t="s">
        <v>76</v>
      </c>
      <c r="B19" s="24"/>
      <c r="C19" s="22" t="str">
        <f>Hoja1!S2</f>
        <v>5 días</v>
      </c>
      <c r="D19" s="20"/>
      <c r="E19" s="20"/>
      <c r="F19" s="25"/>
    </row>
    <row r="20" spans="1:6" ht="15" thickBot="1" x14ac:dyDescent="0.35">
      <c r="A20" s="22" t="s">
        <v>75</v>
      </c>
      <c r="B20" s="24"/>
      <c r="C20" s="22" t="s">
        <v>196</v>
      </c>
      <c r="D20" s="20"/>
      <c r="E20" s="20"/>
      <c r="F20" s="25"/>
    </row>
    <row r="21" spans="1:6" ht="15" thickBot="1" x14ac:dyDescent="0.35">
      <c r="A21" s="22" t="s">
        <v>74</v>
      </c>
      <c r="B21" s="24"/>
      <c r="C21" s="22" t="str">
        <f>Hoja1!U2</f>
        <v>En US$, no incluye IVA</v>
      </c>
      <c r="D21" s="41" t="s">
        <v>115</v>
      </c>
      <c r="E21" s="42">
        <v>36.151800000000001</v>
      </c>
      <c r="F21" s="25" t="s">
        <v>116</v>
      </c>
    </row>
    <row r="24" spans="1:6" x14ac:dyDescent="0.3">
      <c r="A24" s="79" t="s">
        <v>87</v>
      </c>
      <c r="B24" s="79"/>
      <c r="C24" s="79"/>
      <c r="D24" s="79"/>
      <c r="E24" s="79"/>
      <c r="F24" s="79"/>
    </row>
    <row r="25" spans="1:6" x14ac:dyDescent="0.3">
      <c r="A25" s="79"/>
      <c r="B25" s="79"/>
      <c r="C25" s="79"/>
      <c r="D25" s="79"/>
      <c r="E25" s="79"/>
      <c r="F25" s="79"/>
    </row>
    <row r="27" spans="1:6" x14ac:dyDescent="0.3">
      <c r="A27" s="31" t="s">
        <v>88</v>
      </c>
      <c r="B27" s="31"/>
      <c r="C27" s="31"/>
      <c r="D27" s="31"/>
      <c r="E27" s="31"/>
      <c r="F27" s="31"/>
    </row>
    <row r="28" spans="1:6" x14ac:dyDescent="0.3">
      <c r="A28" s="31" t="s">
        <v>89</v>
      </c>
      <c r="B28" s="31"/>
      <c r="C28" s="31"/>
      <c r="D28" s="31"/>
      <c r="E28" s="31"/>
      <c r="F28" s="31"/>
    </row>
    <row r="29" spans="1:6" x14ac:dyDescent="0.3">
      <c r="A29" s="31"/>
      <c r="B29" s="31"/>
      <c r="C29" s="31"/>
      <c r="D29" s="31"/>
      <c r="E29" s="31"/>
      <c r="F29" s="31"/>
    </row>
    <row r="30" spans="1:6" x14ac:dyDescent="0.3">
      <c r="A30" s="31"/>
      <c r="B30" s="31"/>
      <c r="C30" s="31"/>
      <c r="D30" s="31"/>
      <c r="E30" s="31"/>
      <c r="F30" s="31"/>
    </row>
  </sheetData>
  <mergeCells count="3">
    <mergeCell ref="A24:F25"/>
    <mergeCell ref="E7:F7"/>
    <mergeCell ref="A9:F10"/>
  </mergeCells>
  <pageMargins left="0.7" right="0.7" top="0.75" bottom="0.75" header="0.3" footer="0.3"/>
  <pageSetup paperSize="9" orientation="portrait" r:id="rId1"/>
  <headerFooter>
    <oddHeader>&amp;RCOTIZACION</oddHeader>
    <oddFooter xml:space="preserve">&amp;L&amp;8Termofluidos fn, C.A.
Calle B, Nro 29, La Carlota Caracas 1071
Tlfs (0212) 2341360 - 2396291 (0424)2385848
ventas@termofluidos.com.ve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1D8F-12C0-4C0F-A6E3-052F873BBD81}">
  <dimension ref="B1:J8"/>
  <sheetViews>
    <sheetView workbookViewId="0">
      <selection activeCell="F7" sqref="F7"/>
    </sheetView>
  </sheetViews>
  <sheetFormatPr baseColWidth="10" defaultRowHeight="14.4" x14ac:dyDescent="0.3"/>
  <cols>
    <col min="3" max="4" width="11.44140625" style="1"/>
    <col min="5" max="5" width="18.33203125" style="2" customWidth="1"/>
    <col min="6" max="6" width="26.109375" customWidth="1"/>
    <col min="7" max="7" width="30.33203125" customWidth="1"/>
  </cols>
  <sheetData>
    <row r="1" spans="2:10" x14ac:dyDescent="0.3">
      <c r="B1" t="s">
        <v>0</v>
      </c>
      <c r="C1" s="1" t="s">
        <v>8</v>
      </c>
      <c r="D1" s="1" t="s">
        <v>9</v>
      </c>
      <c r="E1" s="2" t="s">
        <v>10</v>
      </c>
      <c r="F1" t="s">
        <v>11</v>
      </c>
      <c r="G1" t="s">
        <v>16</v>
      </c>
      <c r="H1" t="s">
        <v>27</v>
      </c>
      <c r="I1" t="s">
        <v>34</v>
      </c>
    </row>
    <row r="2" spans="2:10" x14ac:dyDescent="0.3">
      <c r="B2" t="s">
        <v>1</v>
      </c>
      <c r="C2" s="1">
        <v>2.68</v>
      </c>
      <c r="D2" s="1">
        <v>0.4</v>
      </c>
      <c r="E2" s="2" t="s">
        <v>79</v>
      </c>
      <c r="F2" t="s">
        <v>12</v>
      </c>
      <c r="G2" t="s">
        <v>17</v>
      </c>
      <c r="H2" t="s">
        <v>33</v>
      </c>
      <c r="I2" t="s">
        <v>35</v>
      </c>
      <c r="J2" t="s">
        <v>77</v>
      </c>
    </row>
    <row r="3" spans="2:10" x14ac:dyDescent="0.3">
      <c r="B3" t="s">
        <v>2</v>
      </c>
      <c r="C3" s="1">
        <v>3.42</v>
      </c>
      <c r="D3" s="1">
        <v>0.5</v>
      </c>
      <c r="E3" s="2" t="s">
        <v>80</v>
      </c>
      <c r="F3" t="s">
        <v>13</v>
      </c>
      <c r="G3" t="s">
        <v>18</v>
      </c>
      <c r="H3" t="s">
        <v>28</v>
      </c>
      <c r="I3" t="s">
        <v>36</v>
      </c>
      <c r="J3" t="s">
        <v>78</v>
      </c>
    </row>
    <row r="4" spans="2:10" x14ac:dyDescent="0.3">
      <c r="B4" t="s">
        <v>3</v>
      </c>
      <c r="C4" s="1">
        <v>2.2999999999999998</v>
      </c>
      <c r="D4" s="1">
        <v>0.6</v>
      </c>
      <c r="E4" s="2" t="s">
        <v>81</v>
      </c>
      <c r="F4" t="s">
        <v>15</v>
      </c>
      <c r="G4" t="s">
        <v>20</v>
      </c>
      <c r="H4" t="s">
        <v>29</v>
      </c>
    </row>
    <row r="5" spans="2:10" x14ac:dyDescent="0.3">
      <c r="B5" t="s">
        <v>4</v>
      </c>
      <c r="D5" s="1">
        <v>0.75</v>
      </c>
      <c r="F5" t="s">
        <v>14</v>
      </c>
      <c r="G5" t="s">
        <v>19</v>
      </c>
      <c r="H5" t="s">
        <v>30</v>
      </c>
    </row>
    <row r="6" spans="2:10" x14ac:dyDescent="0.3">
      <c r="B6" t="s">
        <v>5</v>
      </c>
      <c r="D6" s="1">
        <v>1</v>
      </c>
      <c r="F6" t="s">
        <v>147</v>
      </c>
      <c r="G6" t="s">
        <v>21</v>
      </c>
      <c r="H6" t="s">
        <v>31</v>
      </c>
    </row>
    <row r="7" spans="2:10" x14ac:dyDescent="0.3">
      <c r="B7" t="s">
        <v>6</v>
      </c>
      <c r="H7" t="s">
        <v>32</v>
      </c>
    </row>
    <row r="8" spans="2:10" x14ac:dyDescent="0.3">
      <c r="B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nunez</dc:creator>
  <cp:lastModifiedBy>1Pablo LOPEZ</cp:lastModifiedBy>
  <cp:lastPrinted>2024-03-01T17:46:51Z</cp:lastPrinted>
  <dcterms:created xsi:type="dcterms:W3CDTF">2024-02-25T14:39:22Z</dcterms:created>
  <dcterms:modified xsi:type="dcterms:W3CDTF">2024-08-22T16:30:29Z</dcterms:modified>
</cp:coreProperties>
</file>