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Inacap\5º Semestre\Ingeniería De Software\Unidad Nº2\Trabajos\Partes\"/>
    </mc:Choice>
  </mc:AlternateContent>
  <xr:revisionPtr revIDLastSave="0" documentId="13_ncr:1_{644386A1-E2C5-4D3C-9BDA-CC93FEE634AB}" xr6:coauthVersionLast="44" xr6:coauthVersionMax="44" xr10:uidLastSave="{00000000-0000-0000-0000-000000000000}"/>
  <bookViews>
    <workbookView xWindow="-120" yWindow="-120" windowWidth="20730" windowHeight="11160" tabRatio="756" activeTab="4" xr2:uid="{00000000-000D-0000-FFFF-FFFF00000000}"/>
  </bookViews>
  <sheets>
    <sheet name="Fact. Tecnica Cliente" sheetId="1" r:id="rId1"/>
    <sheet name="Fact. Economica Cliente" sheetId="2" r:id="rId2"/>
    <sheet name="Fact. tecnica desarrollo" sheetId="3" r:id="rId3"/>
    <sheet name="Fact. Economica Desarrollo" sheetId="4" r:id="rId4"/>
    <sheet name="Costo 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2" l="1"/>
  <c r="G22" i="2"/>
  <c r="G24" i="2"/>
  <c r="E61" i="4" l="1"/>
  <c r="E60" i="4"/>
  <c r="G25" i="5" l="1"/>
  <c r="G23" i="5"/>
  <c r="L18" i="2"/>
  <c r="E29" i="4"/>
  <c r="R61" i="4"/>
  <c r="R60" i="4"/>
  <c r="R59" i="4"/>
  <c r="R58" i="4"/>
  <c r="R57" i="4"/>
  <c r="R56" i="4"/>
  <c r="T56" i="4" s="1"/>
  <c r="E77" i="4" s="1"/>
  <c r="R55" i="4"/>
  <c r="S56" i="4"/>
  <c r="S57" i="4"/>
  <c r="T57" i="4"/>
  <c r="E78" i="4" s="1"/>
  <c r="S58" i="4"/>
  <c r="T58" i="4" s="1"/>
  <c r="E79" i="4" s="1"/>
  <c r="S59" i="4"/>
  <c r="S60" i="4"/>
  <c r="S61" i="4"/>
  <c r="T61" i="4"/>
  <c r="E82" i="4" s="1"/>
  <c r="S55" i="4"/>
  <c r="T55" i="4" s="1"/>
  <c r="E76" i="4" s="1"/>
  <c r="Q8" i="4"/>
  <c r="Q7" i="4"/>
  <c r="R8" i="4"/>
  <c r="R7" i="4"/>
  <c r="R6" i="4"/>
  <c r="Q6" i="4"/>
  <c r="S8" i="4"/>
  <c r="S7" i="4"/>
  <c r="E28" i="4" s="1"/>
  <c r="E70" i="4"/>
  <c r="E67" i="4"/>
  <c r="E5" i="2"/>
  <c r="L5" i="2"/>
  <c r="L6" i="2"/>
  <c r="L7" i="2"/>
  <c r="E6" i="2"/>
  <c r="E13" i="2"/>
  <c r="E12" i="2"/>
  <c r="L13" i="2"/>
  <c r="N23" i="2"/>
  <c r="N22" i="2"/>
  <c r="K22" i="2"/>
  <c r="K23" i="2"/>
  <c r="K24" i="2"/>
  <c r="D22" i="2"/>
  <c r="D23" i="2"/>
  <c r="D24" i="2"/>
  <c r="T59" i="4" l="1"/>
  <c r="E80" i="4" s="1"/>
  <c r="T60" i="4"/>
  <c r="E81" i="4" s="1"/>
  <c r="S6" i="4"/>
  <c r="E7" i="2"/>
  <c r="L8" i="2"/>
  <c r="G24" i="5" s="1"/>
  <c r="G27" i="5" s="1"/>
  <c r="G23" i="2"/>
  <c r="S9" i="4" l="1"/>
  <c r="E27" i="4"/>
  <c r="T62" i="4"/>
  <c r="E90" i="4"/>
  <c r="E36" i="4"/>
  <c r="E89" i="4"/>
  <c r="E35" i="4"/>
  <c r="E88" i="4"/>
  <c r="E34" i="4"/>
  <c r="G78" i="4"/>
  <c r="F78" i="4"/>
  <c r="E22" i="4"/>
  <c r="E71" i="4"/>
  <c r="E21" i="4"/>
  <c r="E69" i="4"/>
  <c r="E20" i="4"/>
  <c r="E68" i="4"/>
  <c r="E19" i="4"/>
  <c r="E18" i="4"/>
  <c r="E62" i="4"/>
  <c r="E12" i="4"/>
  <c r="E59" i="4"/>
  <c r="E11" i="4"/>
  <c r="E58" i="4"/>
  <c r="E10" i="4"/>
  <c r="E57" i="4"/>
  <c r="E9" i="4"/>
  <c r="E56" i="4"/>
  <c r="E8" i="4"/>
  <c r="E55" i="4"/>
  <c r="E7" i="4"/>
  <c r="E54" i="4"/>
  <c r="E6" i="4"/>
  <c r="D90" i="3"/>
  <c r="D43" i="3"/>
  <c r="D82" i="3"/>
  <c r="D35" i="3"/>
  <c r="D70" i="3"/>
  <c r="D27" i="3"/>
  <c r="D57" i="3"/>
  <c r="D13" i="3"/>
  <c r="L32" i="2"/>
  <c r="E32" i="2"/>
  <c r="L31" i="2"/>
  <c r="E31" i="2"/>
  <c r="E33" i="2" s="1"/>
  <c r="G8" i="5" s="1"/>
  <c r="L30" i="2"/>
  <c r="E30" i="2"/>
  <c r="N25" i="2"/>
  <c r="G25" i="2"/>
  <c r="G7" i="5" s="1"/>
  <c r="L17" i="2"/>
  <c r="L16" i="2"/>
  <c r="L15" i="2"/>
  <c r="E15" i="2"/>
  <c r="L14" i="2"/>
  <c r="E14" i="2"/>
  <c r="L12" i="2"/>
  <c r="D77" i="1"/>
  <c r="D38" i="1"/>
  <c r="D69" i="1"/>
  <c r="D30" i="1"/>
  <c r="D61" i="1"/>
  <c r="D21" i="1"/>
  <c r="D47" i="1"/>
  <c r="D8" i="1"/>
  <c r="E37" i="4" l="1"/>
  <c r="C8" i="5" s="1"/>
  <c r="E63" i="4"/>
  <c r="C24" i="5" s="1"/>
  <c r="E23" i="4"/>
  <c r="C6" i="5" s="1"/>
  <c r="G77" i="4"/>
  <c r="E91" i="4"/>
  <c r="C26" i="5" s="1"/>
  <c r="G27" i="4"/>
  <c r="G28" i="4"/>
  <c r="G29" i="4"/>
  <c r="E13" i="4"/>
  <c r="C5" i="5" s="1"/>
  <c r="E72" i="4"/>
  <c r="C23" i="5" s="1"/>
  <c r="G33" i="5"/>
  <c r="G5" i="5"/>
  <c r="G9" i="5" s="1"/>
  <c r="L33" i="2"/>
  <c r="G26" i="5" s="1"/>
  <c r="E16" i="2"/>
  <c r="G6" i="5" s="1"/>
  <c r="F77" i="4"/>
  <c r="F29" i="4" l="1"/>
  <c r="F79" i="4"/>
  <c r="G79" i="4"/>
  <c r="F80" i="4"/>
  <c r="G80" i="4"/>
  <c r="F82" i="4"/>
  <c r="G82" i="4"/>
  <c r="G81" i="4"/>
  <c r="F81" i="4"/>
  <c r="F28" i="4"/>
  <c r="G30" i="4"/>
  <c r="C7" i="5" s="1"/>
  <c r="C9" i="5" s="1"/>
  <c r="B15" i="5" s="1"/>
  <c r="C15" i="5" s="1"/>
  <c r="F27" i="4"/>
  <c r="G15" i="5"/>
  <c r="F76" i="4"/>
  <c r="G76" i="4"/>
  <c r="D15" i="5" l="1"/>
  <c r="E15" i="5" s="1"/>
  <c r="F15" i="5" s="1"/>
  <c r="H15" i="5" s="1"/>
  <c r="G83" i="4"/>
  <c r="C25" i="5" s="1"/>
  <c r="C27" i="5" l="1"/>
  <c r="B33" i="5" s="1"/>
  <c r="C33" i="5" s="1"/>
  <c r="D33" i="5" s="1"/>
  <c r="E33" i="5" s="1"/>
  <c r="F33" i="5" s="1"/>
  <c r="H33" i="5" s="1"/>
</calcChain>
</file>

<file path=xl/sharedStrings.xml><?xml version="1.0" encoding="utf-8"?>
<sst xmlns="http://schemas.openxmlformats.org/spreadsheetml/2006/main" count="478" uniqueCount="159">
  <si>
    <t>Recurso Del Software</t>
  </si>
  <si>
    <t>Recursos Del Software</t>
  </si>
  <si>
    <t>Recurso</t>
  </si>
  <si>
    <t>Descripción</t>
  </si>
  <si>
    <t>Cantidad</t>
  </si>
  <si>
    <t>Precio</t>
  </si>
  <si>
    <t>XAMPP</t>
  </si>
  <si>
    <t>Netbeans</t>
  </si>
  <si>
    <t>Sub Total</t>
  </si>
  <si>
    <t>Sistema motor de la base de datos MySQL</t>
  </si>
  <si>
    <t>Windows Server 2016</t>
  </si>
  <si>
    <t>Sistema motor de la base de datos de windows</t>
  </si>
  <si>
    <t>Avast Antivirus</t>
  </si>
  <si>
    <t>Visual Studio</t>
  </si>
  <si>
    <t>Office 365 Empresa</t>
  </si>
  <si>
    <t>Microsoft Visio</t>
  </si>
  <si>
    <t>Herramienta de ofimática para desarrollo de diagramas</t>
  </si>
  <si>
    <t>Argo UML</t>
  </si>
  <si>
    <t>Microsoft Project Profesional</t>
  </si>
  <si>
    <t>Herramienta de ofimática para desarrollo de las etapas del desarrollo del proyecto</t>
  </si>
  <si>
    <t>MySQL Workbench</t>
  </si>
  <si>
    <t>Sistema de gestión de las bases de datos MySQL</t>
  </si>
  <si>
    <t>Sistema para el almacenamiento de la base de datos</t>
  </si>
  <si>
    <t>AVG Internet Security</t>
  </si>
  <si>
    <t>Android Studio</t>
  </si>
  <si>
    <t>Entorno de desarrollo para la base de datos</t>
  </si>
  <si>
    <t>Recursos Del Hardware</t>
  </si>
  <si>
    <t>Recurso Del Hardware</t>
  </si>
  <si>
    <t>Equipo para el uso de distintas herramientas necesarias para usar el software</t>
  </si>
  <si>
    <t>Dispositivo que alojara el sistema y la base de datos</t>
  </si>
  <si>
    <t>Dispositivo para pesar las zetas</t>
  </si>
  <si>
    <t>Dispositivo para imprimir reportes</t>
  </si>
  <si>
    <t>Equipo para el uso de distintas herramientas necesarias para el desarrollo del proyecto</t>
  </si>
  <si>
    <t>Fuente de suministro de energía en caso de interrupción eléctrica</t>
  </si>
  <si>
    <t>Dispositivo donde se alojará el sistema y la base de datos</t>
  </si>
  <si>
    <t>Dispositivo móvil que se usará como testeo del proyecto</t>
  </si>
  <si>
    <t>Recurso De Mano De Obra</t>
  </si>
  <si>
    <t>Recurso Mano de Obra</t>
  </si>
  <si>
    <t>Total Hrs.</t>
  </si>
  <si>
    <t>Sueldo</t>
  </si>
  <si>
    <t>Jefe de Calidad</t>
  </si>
  <si>
    <t>Jefe de Proyecto</t>
  </si>
  <si>
    <t>Trabajadores</t>
  </si>
  <si>
    <t>Encargado de llevar un seguimiento al sistema</t>
  </si>
  <si>
    <t>Jefe De Proyecto</t>
  </si>
  <si>
    <t>Encargado de gestionar y dirigir el proyecto</t>
  </si>
  <si>
    <t>Analista</t>
  </si>
  <si>
    <t>Encargado de obtener los requerimientos del sistema</t>
  </si>
  <si>
    <t>Programador</t>
  </si>
  <si>
    <t>Recursos Operacionales</t>
  </si>
  <si>
    <t>Encargado de llevar un seguimiento y control al sistema</t>
  </si>
  <si>
    <t>Capacitador</t>
  </si>
  <si>
    <t>Encargado de llevar un Control del sistema</t>
  </si>
  <si>
    <t>Encargado de capacitar al usuario final del sistema</t>
  </si>
  <si>
    <t>Diseñador Grafico</t>
  </si>
  <si>
    <t>Encargado de diseñar las interfaz de acuerdo a los requerimientos de la empresa</t>
  </si>
  <si>
    <t>Ing. Ciber Seguridad</t>
  </si>
  <si>
    <t>Encargado de gestionar las políticas de seguridad del sistema</t>
  </si>
  <si>
    <t>Recursos de operación</t>
  </si>
  <si>
    <t>Tinta</t>
  </si>
  <si>
    <t>Resma Oficio</t>
  </si>
  <si>
    <t>Tester</t>
  </si>
  <si>
    <t>Encargado para ver calidad del programa</t>
  </si>
  <si>
    <t xml:space="preserve">Medio de comunicación </t>
  </si>
  <si>
    <t>Cartuchos para generar impresiones</t>
  </si>
  <si>
    <t>Resma de oficio</t>
  </si>
  <si>
    <t>papel para las impresiones</t>
  </si>
  <si>
    <t>Software</t>
  </si>
  <si>
    <t>Hardware</t>
  </si>
  <si>
    <t>Mano de Obra</t>
  </si>
  <si>
    <t>Costo Desarrollo</t>
  </si>
  <si>
    <t>Costo Desarrollo Neto</t>
  </si>
  <si>
    <t>Precio IVA</t>
  </si>
  <si>
    <t>Costo Desarrollo Bruto</t>
  </si>
  <si>
    <t>Costo Total Desarrollo</t>
  </si>
  <si>
    <t xml:space="preserve"> </t>
  </si>
  <si>
    <t>Abril</t>
  </si>
  <si>
    <t>Mayo</t>
  </si>
  <si>
    <t>Total</t>
  </si>
  <si>
    <t>Recurso Operacionales</t>
  </si>
  <si>
    <t>Medio de comunicación (Especificar)</t>
  </si>
  <si>
    <t>Celular - Samsung Galaxy A01</t>
  </si>
  <si>
    <t>Balanza - Pesa Digital 100kg</t>
  </si>
  <si>
    <t>Servidor - Server PowerEdge T30 Intel Xeon E3</t>
  </si>
  <si>
    <t>UPS - APC® UPS 2000VA/1600W Easy-UPS SRV Online</t>
  </si>
  <si>
    <t>Computador - Lenovo® All in One</t>
  </si>
  <si>
    <t>Valor/Hora</t>
  </si>
  <si>
    <t>1º Sem.</t>
  </si>
  <si>
    <t>2º Sem.</t>
  </si>
  <si>
    <t>3º Sem.</t>
  </si>
  <si>
    <t>4º Sem.</t>
  </si>
  <si>
    <t>5º Sem.</t>
  </si>
  <si>
    <t>6º Sem.</t>
  </si>
  <si>
    <t>7º Sem.</t>
  </si>
  <si>
    <t>Recopilación</t>
  </si>
  <si>
    <t>Análisis</t>
  </si>
  <si>
    <t>Producción</t>
  </si>
  <si>
    <t>Implementación</t>
  </si>
  <si>
    <t>9/9/8/8/8</t>
  </si>
  <si>
    <t>9/9/9/0</t>
  </si>
  <si>
    <t>0/0/9/6</t>
  </si>
  <si>
    <t>9/0/0/0</t>
  </si>
  <si>
    <t>0/0/9/0</t>
  </si>
  <si>
    <t>6/6/6/0/0</t>
  </si>
  <si>
    <t>0/4/0/4/0</t>
  </si>
  <si>
    <t>0/4/0/4/8</t>
  </si>
  <si>
    <t>Utilidad 15%</t>
  </si>
  <si>
    <t>6/0/0/6/0</t>
  </si>
  <si>
    <t>5/0/5/0/5</t>
  </si>
  <si>
    <t>Sub-Total</t>
  </si>
  <si>
    <t>Utilidad 35%</t>
  </si>
  <si>
    <t>Entorno de desarrollo para la codificación del proyecto</t>
  </si>
  <si>
    <t>Herramienta de ofimática, contiene: Outlook, Word, Excel, Power Point, OneDrive</t>
  </si>
  <si>
    <t>Entorno de desarrollo para aplicaciones móviles</t>
  </si>
  <si>
    <t>Medio de comunicación (especificar plan)</t>
  </si>
  <si>
    <t>Antivirus para la protección del malware del PC</t>
  </si>
  <si>
    <t>Antivirus para la protección de malware al PC</t>
  </si>
  <si>
    <t>Dispositivo para la gestión del sistema</t>
  </si>
  <si>
    <t>Factibilidad económica de desarrollo</t>
  </si>
  <si>
    <t>Factibilidad económica del cliente</t>
  </si>
  <si>
    <t>Costo Implementación</t>
  </si>
  <si>
    <t>Encargado de codificar el sistema ya diseñado</t>
  </si>
  <si>
    <t>Impresora -  Canon Fotográfica Tinta Pixma TS701 WiFi / Dúplex</t>
  </si>
  <si>
    <t>Plan internet  - Claro</t>
  </si>
  <si>
    <t>Sistema de para la creacion de patallas e interfacez</t>
  </si>
  <si>
    <t xml:space="preserve">Jefe de Calidad
</t>
  </si>
  <si>
    <t xml:space="preserve">Tinta
</t>
  </si>
  <si>
    <t xml:space="preserve">Resma de oficio
</t>
  </si>
  <si>
    <r>
      <t xml:space="preserve">Servidor - Server PowerEdge T30 Intel Xeon E3
</t>
    </r>
    <r>
      <rPr>
        <sz val="11"/>
        <color theme="1"/>
        <rFont val="Calibri"/>
        <family val="2"/>
        <scheme val="major"/>
      </rPr>
      <t>Factory, P. (10 de 04 de 2020). Pc Factory. Obtenido de https://www.pcfactory.cl/producto/32816-dell-server-poweredge-t30-intel-xeon-e3-1225v5-8gb-1tb-hdd</t>
    </r>
  </si>
  <si>
    <r>
      <t xml:space="preserve">Computador - Lenovo® All in One
</t>
    </r>
    <r>
      <rPr>
        <sz val="11"/>
        <color theme="1"/>
        <rFont val="Calibri"/>
        <family val="2"/>
        <scheme val="major"/>
      </rPr>
      <t>Factory, P. (10 de 04 de 2020). Pc Factory. Obtenido de https://www.pcfactory.cl/producto/31520-lenovo-all-in-one-ideacentre-520-22ast-amd-a9-9420-4gb-1tb-21-5-fhd-windows-10</t>
    </r>
  </si>
  <si>
    <r>
      <t xml:space="preserve">Celular - Samsung Galaxy A01
</t>
    </r>
    <r>
      <rPr>
        <sz val="11"/>
        <color theme="1"/>
        <rFont val="Calibri"/>
        <family val="2"/>
        <scheme val="major"/>
      </rPr>
      <t>Libre, M. (10 de 04 de 2020). Mercado Libre. Obtenido de https://articulo.mercadolibre.cl/MLC-522648560-samsung-galaxy-a01-_JM?searchVariation=52877027409&amp;quantity=1&amp;variation=52877027409#searchVariation=52877027409&amp;position=2&amp;type=ite7027409&amp;position=2&amp;type=item&amp;tracking_id=521cb3b0-b20c-4c8e-8cd8-7bc1119e2783</t>
    </r>
  </si>
  <si>
    <r>
      <t xml:space="preserve">Balanza - Pesa Digital 100kg
</t>
    </r>
    <r>
      <rPr>
        <sz val="11"/>
        <color theme="1"/>
        <rFont val="Calibri"/>
        <family val="2"/>
        <scheme val="major"/>
      </rPr>
      <t>Libre, M. (10 de 04 de 2020). Mercado Libre. Obtenido de https://articulo.mercadolibre.cl/MLC-440313145-balanza-pesa-digital-100kg-acero-diamantado-ev9201-_JM#position=7&amp;type=item&amp;tracking_id=adfc8c52-16aa-4c68-9bf5-467a61bf4741</t>
    </r>
  </si>
  <si>
    <r>
      <t xml:space="preserve">Impresora -  Canon Fotográfica Tinta Pixma TS701 WiFi / Dúplex
</t>
    </r>
    <r>
      <rPr>
        <sz val="11"/>
        <color theme="1"/>
        <rFont val="Calibri"/>
        <family val="2"/>
        <scheme val="major"/>
      </rPr>
      <t>Factory, P. (07 de 04 de 2020). Factory, Pc. Obtenido de https://www.pcfactory.cl/producto/36123-canon-impresora-fotografica-tinta-pixma-ts701-wifi--duplex</t>
    </r>
  </si>
  <si>
    <r>
      <t xml:space="preserve">Plan de internet - Claro
</t>
    </r>
    <r>
      <rPr>
        <sz val="11"/>
        <color theme="1"/>
        <rFont val="Calibri"/>
        <family val="2"/>
        <scheme val="major"/>
      </rPr>
      <t>Claro. (10 de 04 de 2020). Claro Chile. Obtenido de https://www.clarochile.cl</t>
    </r>
  </si>
  <si>
    <r>
      <t xml:space="preserve">Windows Server 2016
</t>
    </r>
    <r>
      <rPr>
        <sz val="11"/>
        <color rgb="FF000000"/>
        <rFont val="Calibri"/>
        <family val="2"/>
        <scheme val="major"/>
      </rPr>
      <t>2016, W. S. (10 de 04 de 2020). microsoft. Obtenido de https://www.microsoft.com/en-us/cloud-platform/windows-server-pricing</t>
    </r>
  </si>
  <si>
    <r>
      <t xml:space="preserve">XAMPP
</t>
    </r>
    <r>
      <rPr>
        <sz val="11"/>
        <color theme="1"/>
        <rFont val="Calibri"/>
        <family val="2"/>
        <scheme val="major"/>
      </rPr>
      <t>XAMPP. (10 de 04 de 2020). Apache Friends. Obtenido de https://www.apachefriends.org/download.html</t>
    </r>
  </si>
  <si>
    <r>
      <t xml:space="preserve">UPS - APC® UPS 2000VA/1600W Easy-UPS SRV Online
</t>
    </r>
    <r>
      <rPr>
        <sz val="11"/>
        <color theme="1"/>
        <rFont val="Calibri"/>
        <family val="2"/>
        <scheme val="major"/>
      </rPr>
      <t>Factory, P. (10 de 04 de 2020). Pc Factory. Obtenido de https://www.pcfactory.cl/producto/36100-apc-ups-2000va-1600w-easy-ups-srv-online</t>
    </r>
  </si>
  <si>
    <r>
      <t xml:space="preserve">Netbeans
</t>
    </r>
    <r>
      <rPr>
        <sz val="11"/>
        <color theme="1"/>
        <rFont val="Calibri"/>
        <family val="2"/>
        <scheme val="major"/>
      </rPr>
      <t>NetBeans. (10 de 04 de 2020). apache. Obtenido de https://netbeans.apache.org/download/index.html</t>
    </r>
  </si>
  <si>
    <r>
      <t xml:space="preserve">Office 365 Empresa
</t>
    </r>
    <r>
      <rPr>
        <sz val="11"/>
        <color theme="1"/>
        <rFont val="Calibri"/>
        <family val="2"/>
        <scheme val="major"/>
      </rPr>
      <t>https://products.office.com/es-cl/compare-all-microsoft-office-products?=&amp;activetab=tab:primaryr2</t>
    </r>
  </si>
  <si>
    <r>
      <t xml:space="preserve">Microsoft Project Profesional
</t>
    </r>
    <r>
      <rPr>
        <sz val="11"/>
        <color theme="1"/>
        <rFont val="Calibri"/>
        <family val="2"/>
        <scheme val="major"/>
      </rPr>
      <t>Microsoft. (07 de 04 de 2020). Microsoft. Obtenido de https://products.office.com/es-cl/project/compare-microsoft-project-management-software</t>
    </r>
  </si>
  <si>
    <r>
      <t xml:space="preserve">Android Studio
</t>
    </r>
    <r>
      <rPr>
        <sz val="11"/>
        <color theme="1"/>
        <rFont val="Calibri"/>
        <family val="2"/>
        <scheme val="major"/>
      </rPr>
      <t>Studio, A. (10 de 04 de 2020). android. Obtenido de https://developer.android.com/studio</t>
    </r>
  </si>
  <si>
    <r>
      <t xml:space="preserve">MySQL Workbench
</t>
    </r>
    <r>
      <rPr>
        <sz val="11"/>
        <color theme="1"/>
        <rFont val="Calibri"/>
        <family val="2"/>
        <scheme val="major"/>
      </rPr>
      <t>WorkBench, M. (10 de 04 de 2020). mysql. Obtenido de https://dev.mysql.com/downloads/workbench/</t>
    </r>
  </si>
  <si>
    <r>
      <t xml:space="preserve">Argo UML
</t>
    </r>
    <r>
      <rPr>
        <sz val="11"/>
        <color rgb="FF000000"/>
        <rFont val="Calibri"/>
        <family val="2"/>
        <scheme val="major"/>
      </rPr>
      <t>ArgoUML. (10 de 04 de 2020). uptodown. Obtenido de https://argouml.uptodown.com/windows</t>
    </r>
  </si>
  <si>
    <r>
      <t xml:space="preserve">Visual Studio
</t>
    </r>
    <r>
      <rPr>
        <sz val="11"/>
        <color rgb="FF000000"/>
        <rFont val="Calibri"/>
        <family val="2"/>
        <scheme val="major"/>
      </rPr>
      <t>Studio, V. (10 de 04 de 2020). visualstudio. Obtenido de https://visualstudio.microsoft.com/es/downloads/</t>
    </r>
  </si>
  <si>
    <r>
      <t xml:space="preserve">Balsamiq for Windows
</t>
    </r>
    <r>
      <rPr>
        <sz val="11"/>
        <color theme="1"/>
        <rFont val="Calibri"/>
        <family val="2"/>
        <scheme val="major"/>
      </rPr>
      <t>Balsamiq. (10 de 04 de 2020). balsamiq. Obtenido de https://balsamiq.com/wireframes/desktop/#</t>
    </r>
  </si>
  <si>
    <r>
      <t xml:space="preserve">Microsoft Visio
</t>
    </r>
    <r>
      <rPr>
        <sz val="11"/>
        <color theme="1"/>
        <rFont val="Calibri"/>
        <family val="2"/>
        <scheme val="major"/>
      </rPr>
      <t>Microsoft. (07 de 04 de 2020). Microsoft. Obtenido de https://products.office.com/es-cl/visio/microsoft-visio-plans-and-pricing-compare-visio-options</t>
    </r>
  </si>
  <si>
    <r>
      <t xml:space="preserve">Avast Antivirus
</t>
    </r>
    <r>
      <rPr>
        <sz val="11"/>
        <color rgb="FF000000"/>
        <rFont val="Calibri"/>
        <family val="2"/>
        <scheme val="major"/>
      </rPr>
      <t>AVG. (10 de 04 de 2020). avg. Obtenido de https://www.avg.com/es-cl/installation-files-prd-gsr</t>
    </r>
  </si>
  <si>
    <t xml:space="preserve">Balsamiq for Windows
</t>
  </si>
  <si>
    <t xml:space="preserve">Android Studio
</t>
  </si>
  <si>
    <r>
      <t xml:space="preserve">Office 365 Empresa
</t>
    </r>
    <r>
      <rPr>
        <sz val="11"/>
        <color theme="1"/>
        <rFont val="Calibri"/>
        <family val="2"/>
        <scheme val="major"/>
      </rPr>
      <t>Microsoft. (07 de 04 de 2020). Microsoft. Obtenido de https://products.office.com/es-cl/compare-all-microsoft-office-products?=&amp;activetab=tab:primaryr2</t>
    </r>
  </si>
  <si>
    <r>
      <t xml:space="preserve">Jefe de Calidad
</t>
    </r>
    <r>
      <rPr>
        <sz val="11"/>
        <color theme="1"/>
        <rFont val="Calibri"/>
        <family val="2"/>
        <scheme val="major"/>
      </rPr>
      <t>Conversado con el Gerente de la empresa - 22/04/2020</t>
    </r>
  </si>
  <si>
    <r>
      <t xml:space="preserve">Jefe de Proyecto
</t>
    </r>
    <r>
      <rPr>
        <sz val="11"/>
        <color theme="1"/>
        <rFont val="Calibri"/>
        <family val="2"/>
        <scheme val="major"/>
      </rPr>
      <t>Conversado con el Gerente de la empresa - 22/04/2020</t>
    </r>
  </si>
  <si>
    <r>
      <t xml:space="preserve">Trabajadores
</t>
    </r>
    <r>
      <rPr>
        <sz val="11"/>
        <color theme="1"/>
        <rFont val="Calibri"/>
        <family val="2"/>
        <scheme val="major"/>
      </rPr>
      <t>Conversado con el Gerente de la empresa - 22/04/2020</t>
    </r>
  </si>
  <si>
    <r>
      <t xml:space="preserve">Jefe De Proyecto
</t>
    </r>
    <r>
      <rPr>
        <sz val="11"/>
        <color theme="1"/>
        <rFont val="Calibri"/>
        <family val="2"/>
        <scheme val="major"/>
      </rPr>
      <t>Nuevoo. (22 de 04 de 2020). https://neuvoo.c. Obtenido de https://neuvoo.cl/remuneracion/</t>
    </r>
  </si>
  <si>
    <r>
      <t xml:space="preserve">Analista
</t>
    </r>
    <r>
      <rPr>
        <sz val="11"/>
        <color theme="1"/>
        <rFont val="Calibri"/>
        <family val="2"/>
        <scheme val="major"/>
      </rPr>
      <t>Nuevoo. (22 de 04 de 2020). https://neuvoo.c. Obtenido de https://neuvoo.cl/remuneracion/</t>
    </r>
  </si>
  <si>
    <r>
      <t xml:space="preserve">Programador
</t>
    </r>
    <r>
      <rPr>
        <sz val="11"/>
        <color theme="1"/>
        <rFont val="Calibri"/>
        <family val="2"/>
        <scheme val="major"/>
      </rPr>
      <t>Nuevoo. (22 de 04 de 2020). https://neuvoo.c. Obtenido de https://neuvoo.cl/remuneracion/</t>
    </r>
  </si>
  <si>
    <r>
      <t xml:space="preserve">Capacitador
</t>
    </r>
    <r>
      <rPr>
        <sz val="11"/>
        <color theme="1"/>
        <rFont val="Calibri"/>
        <family val="2"/>
        <scheme val="major"/>
      </rPr>
      <t>Nuevoo. (22 de 04 de 2020). https://neuvoo.c. Obtenido de https://neuvoo.cl/remuneracion/</t>
    </r>
  </si>
  <si>
    <r>
      <t xml:space="preserve">Diseñador Grafico
</t>
    </r>
    <r>
      <rPr>
        <sz val="11"/>
        <color theme="1"/>
        <rFont val="Calibri"/>
        <family val="2"/>
        <scheme val="major"/>
      </rPr>
      <t>Nuevoo. (22 de 04 de 2020). https://neuvoo.c. Obtenido de https://neuvoo.cl/remuneracion/</t>
    </r>
  </si>
  <si>
    <r>
      <t xml:space="preserve">Tester
</t>
    </r>
    <r>
      <rPr>
        <sz val="11"/>
        <color theme="1"/>
        <rFont val="Calibri"/>
        <family val="2"/>
        <scheme val="major"/>
      </rPr>
      <t>Nuevoo. (22 de 04 de 2020). https://neuvoo.c. Obtenido de https://neuvoo.cl/remuneracion/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</si>
</sst>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rgb="FFFFE59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FFE699"/>
      </patternFill>
    </fill>
    <fill>
      <patternFill patternType="solid">
        <fgColor theme="4" tint="-0.249977111117893"/>
        <bgColor rgb="FFFFE598"/>
      </patternFill>
    </fill>
    <fill>
      <patternFill patternType="solid">
        <fgColor theme="4" tint="-0.249977111117893"/>
        <bgColor rgb="FFFFE699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3" fillId="0" borderId="0" xfId="0" applyFont="1"/>
    <xf numFmtId="0" fontId="7" fillId="0" borderId="0" xfId="0" applyFont="1" applyAlignment="1"/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20" borderId="7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7" fillId="11" borderId="7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/>
    <xf numFmtId="0" fontId="7" fillId="8" borderId="9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7" borderId="2" xfId="0" applyFont="1" applyFill="1" applyBorder="1" applyAlignment="1"/>
    <xf numFmtId="0" fontId="7" fillId="10" borderId="1" xfId="0" applyFont="1" applyFill="1" applyBorder="1"/>
    <xf numFmtId="0" fontId="7" fillId="11" borderId="5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5" borderId="9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14" borderId="1" xfId="0" applyFont="1" applyFill="1" applyBorder="1"/>
    <xf numFmtId="0" fontId="7" fillId="1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15" borderId="9" xfId="0" applyFont="1" applyFill="1" applyBorder="1" applyAlignment="1">
      <alignment horizontal="center"/>
    </xf>
    <xf numFmtId="0" fontId="6" fillId="15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9" fillId="20" borderId="11" xfId="0" applyFont="1" applyFill="1" applyBorder="1" applyAlignment="1">
      <alignment horizontal="left" wrapText="1"/>
    </xf>
    <xf numFmtId="0" fontId="5" fillId="19" borderId="11" xfId="0" applyFont="1" applyFill="1" applyBorder="1" applyAlignment="1">
      <alignment horizontal="center"/>
    </xf>
    <xf numFmtId="0" fontId="6" fillId="6" borderId="11" xfId="0" applyFont="1" applyFill="1" applyBorder="1"/>
    <xf numFmtId="0" fontId="5" fillId="19" borderId="11" xfId="0" applyFont="1" applyFill="1" applyBorder="1" applyAlignment="1">
      <alignment horizontal="center"/>
    </xf>
    <xf numFmtId="0" fontId="7" fillId="20" borderId="11" xfId="0" applyFont="1" applyFill="1" applyBorder="1" applyAlignment="1">
      <alignment horizontal="left"/>
    </xf>
    <xf numFmtId="0" fontId="7" fillId="20" borderId="11" xfId="0" applyFont="1" applyFill="1" applyBorder="1"/>
    <xf numFmtId="0" fontId="5" fillId="20" borderId="11" xfId="0" applyFont="1" applyFill="1" applyBorder="1" applyAlignment="1">
      <alignment horizontal="left" wrapText="1"/>
    </xf>
    <xf numFmtId="0" fontId="5" fillId="20" borderId="11" xfId="0" applyFont="1" applyFill="1" applyBorder="1" applyAlignment="1">
      <alignment horizontal="left" vertical="top" wrapText="1"/>
    </xf>
    <xf numFmtId="0" fontId="9" fillId="20" borderId="11" xfId="0" applyFont="1" applyFill="1" applyBorder="1" applyAlignment="1">
      <alignment horizontal="left" vertical="top" wrapText="1"/>
    </xf>
    <xf numFmtId="0" fontId="7" fillId="20" borderId="11" xfId="0" applyFont="1" applyFill="1" applyBorder="1" applyAlignment="1">
      <alignment horizontal="left" vertical="top"/>
    </xf>
    <xf numFmtId="0" fontId="5" fillId="22" borderId="11" xfId="0" applyFont="1" applyFill="1" applyBorder="1" applyAlignment="1">
      <alignment horizontal="center"/>
    </xf>
    <xf numFmtId="0" fontId="6" fillId="5" borderId="11" xfId="0" applyFont="1" applyFill="1" applyBorder="1"/>
    <xf numFmtId="0" fontId="5" fillId="22" borderId="11" xfId="0" applyFont="1" applyFill="1" applyBorder="1" applyAlignment="1">
      <alignment horizontal="center"/>
    </xf>
    <xf numFmtId="0" fontId="7" fillId="11" borderId="11" xfId="0" applyFont="1" applyFill="1" applyBorder="1" applyAlignment="1">
      <alignment horizontal="left"/>
    </xf>
    <xf numFmtId="0" fontId="7" fillId="11" borderId="11" xfId="0" applyFont="1" applyFill="1" applyBorder="1"/>
    <xf numFmtId="0" fontId="7" fillId="20" borderId="11" xfId="0" applyFont="1" applyFill="1" applyBorder="1" applyAlignment="1">
      <alignment horizontal="left" vertical="top" wrapText="1"/>
    </xf>
    <xf numFmtId="0" fontId="8" fillId="11" borderId="11" xfId="0" applyFont="1" applyFill="1" applyBorder="1" applyAlignment="1">
      <alignment horizontal="left" vertical="top" wrapText="1"/>
    </xf>
    <xf numFmtId="0" fontId="8" fillId="11" borderId="11" xfId="0" applyFont="1" applyFill="1" applyBorder="1" applyAlignment="1">
      <alignment vertical="top" wrapText="1"/>
    </xf>
    <xf numFmtId="0" fontId="7" fillId="11" borderId="11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5" fillId="19" borderId="1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7" fillId="20" borderId="11" xfId="0" applyFont="1" applyFill="1" applyBorder="1" applyAlignment="1">
      <alignment vertical="top" wrapText="1"/>
    </xf>
    <xf numFmtId="0" fontId="2" fillId="0" borderId="0" xfId="0" applyFont="1" applyAlignment="1">
      <alignment horizontal="left" vertical="top"/>
    </xf>
    <xf numFmtId="0" fontId="5" fillId="22" borderId="11" xfId="0" applyFont="1" applyFill="1" applyBorder="1" applyAlignment="1">
      <alignment horizontal="left" vertical="top"/>
    </xf>
    <xf numFmtId="0" fontId="7" fillId="11" borderId="11" xfId="0" applyFont="1" applyFill="1" applyBorder="1" applyAlignment="1">
      <alignment vertical="top" wrapText="1"/>
    </xf>
    <xf numFmtId="0" fontId="5" fillId="22" borderId="11" xfId="0" applyFont="1" applyFill="1" applyBorder="1" applyAlignment="1">
      <alignment horizontal="left" vertical="top" wrapText="1"/>
    </xf>
    <xf numFmtId="0" fontId="5" fillId="22" borderId="1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/>
    </xf>
    <xf numFmtId="0" fontId="5" fillId="19" borderId="11" xfId="0" applyFont="1" applyFill="1" applyBorder="1" applyAlignment="1">
      <alignment horizontal="left" vertical="top"/>
    </xf>
    <xf numFmtId="0" fontId="6" fillId="6" borderId="11" xfId="0" applyFont="1" applyFill="1" applyBorder="1" applyAlignment="1">
      <alignment horizontal="left" vertical="top"/>
    </xf>
    <xf numFmtId="0" fontId="8" fillId="20" borderId="11" xfId="0" applyFont="1" applyFill="1" applyBorder="1" applyAlignment="1">
      <alignment horizontal="left" vertical="top" wrapText="1"/>
    </xf>
    <xf numFmtId="0" fontId="5" fillId="22" borderId="11" xfId="0" applyFont="1" applyFill="1" applyBorder="1" applyAlignment="1">
      <alignment horizontal="left" vertical="top"/>
    </xf>
    <xf numFmtId="0" fontId="6" fillId="5" borderId="11" xfId="0" applyFont="1" applyFill="1" applyBorder="1" applyAlignment="1">
      <alignment horizontal="left" vertical="top"/>
    </xf>
    <xf numFmtId="0" fontId="5" fillId="11" borderId="11" xfId="0" applyFont="1" applyFill="1" applyBorder="1" applyAlignment="1">
      <alignment horizontal="left" vertical="top"/>
    </xf>
    <xf numFmtId="0" fontId="5" fillId="22" borderId="11" xfId="0" applyFont="1" applyFill="1" applyBorder="1" applyAlignment="1">
      <alignment horizontal="left" vertical="top" wrapText="1"/>
    </xf>
    <xf numFmtId="0" fontId="6" fillId="5" borderId="11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7" fillId="2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0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9" borderId="11" xfId="0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5" fillId="20" borderId="11" xfId="0" applyFont="1" applyFill="1" applyBorder="1" applyAlignment="1">
      <alignment horizontal="left" vertical="top"/>
    </xf>
    <xf numFmtId="0" fontId="9" fillId="11" borderId="11" xfId="0" applyFont="1" applyFill="1" applyBorder="1" applyAlignment="1">
      <alignment horizontal="left" vertical="top" wrapText="1"/>
    </xf>
    <xf numFmtId="0" fontId="5" fillId="11" borderId="11" xfId="0" applyFont="1" applyFill="1" applyBorder="1" applyAlignment="1">
      <alignment horizontal="left" vertical="top" wrapText="1"/>
    </xf>
    <xf numFmtId="0" fontId="5" fillId="19" borderId="11" xfId="0" applyFont="1" applyFill="1" applyBorder="1"/>
    <xf numFmtId="164" fontId="7" fillId="20" borderId="11" xfId="0" applyNumberFormat="1" applyFont="1" applyFill="1" applyBorder="1" applyAlignment="1">
      <alignment horizontal="center"/>
    </xf>
    <xf numFmtId="0" fontId="8" fillId="20" borderId="11" xfId="0" applyFont="1" applyFill="1" applyBorder="1" applyAlignment="1">
      <alignment horizontal="left"/>
    </xf>
    <xf numFmtId="164" fontId="7" fillId="4" borderId="11" xfId="0" applyNumberFormat="1" applyFont="1" applyFill="1" applyBorder="1" applyAlignment="1">
      <alignment horizontal="center"/>
    </xf>
    <xf numFmtId="0" fontId="5" fillId="22" borderId="11" xfId="0" applyFont="1" applyFill="1" applyBorder="1"/>
    <xf numFmtId="164" fontId="7" fillId="11" borderId="11" xfId="0" applyNumberFormat="1" applyFont="1" applyFill="1" applyBorder="1" applyAlignment="1">
      <alignment horizontal="center"/>
    </xf>
    <xf numFmtId="164" fontId="8" fillId="11" borderId="11" xfId="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19" borderId="11" xfId="0" applyFont="1" applyFill="1" applyBorder="1" applyAlignment="1">
      <alignment wrapText="1"/>
    </xf>
    <xf numFmtId="164" fontId="7" fillId="20" borderId="11" xfId="0" applyNumberFormat="1" applyFont="1" applyFill="1" applyBorder="1" applyAlignment="1">
      <alignment horizontal="center" vertical="center"/>
    </xf>
    <xf numFmtId="164" fontId="8" fillId="20" borderId="11" xfId="0" applyNumberFormat="1" applyFont="1" applyFill="1" applyBorder="1" applyAlignment="1">
      <alignment horizontal="center" vertical="center"/>
    </xf>
    <xf numFmtId="164" fontId="6" fillId="20" borderId="11" xfId="0" applyNumberFormat="1" applyFont="1" applyFill="1" applyBorder="1" applyAlignment="1">
      <alignment horizontal="center" vertical="center"/>
    </xf>
    <xf numFmtId="164" fontId="6" fillId="4" borderId="11" xfId="0" applyNumberFormat="1" applyFont="1" applyFill="1" applyBorder="1" applyAlignment="1">
      <alignment horizontal="center" vertical="center"/>
    </xf>
    <xf numFmtId="0" fontId="8" fillId="20" borderId="11" xfId="0" applyFont="1" applyFill="1" applyBorder="1" applyAlignment="1">
      <alignment horizontal="center" vertical="center"/>
    </xf>
    <xf numFmtId="164" fontId="7" fillId="4" borderId="11" xfId="0" applyNumberFormat="1" applyFont="1" applyFill="1" applyBorder="1" applyAlignment="1">
      <alignment horizontal="center" vertical="center"/>
    </xf>
    <xf numFmtId="164" fontId="7" fillId="11" borderId="11" xfId="0" applyNumberFormat="1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164" fontId="8" fillId="11" borderId="11" xfId="0" applyNumberFormat="1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0" fillId="0" borderId="0" xfId="0" applyFont="1" applyAlignment="1">
      <alignment vertical="top" wrapText="1"/>
    </xf>
    <xf numFmtId="0" fontId="9" fillId="19" borderId="11" xfId="0" applyFont="1" applyFill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19" borderId="1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5" fillId="19" borderId="11" xfId="0" applyFont="1" applyFill="1" applyBorder="1" applyAlignment="1">
      <alignment horizontal="center" vertical="center" wrapText="1"/>
    </xf>
    <xf numFmtId="0" fontId="8" fillId="2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19" borderId="13" xfId="0" applyFont="1" applyFill="1" applyBorder="1" applyAlignment="1">
      <alignment horizontal="center"/>
    </xf>
    <xf numFmtId="0" fontId="5" fillId="19" borderId="14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5" fillId="22" borderId="11" xfId="0" applyFont="1" applyFill="1" applyBorder="1" applyAlignment="1">
      <alignment wrapText="1"/>
    </xf>
    <xf numFmtId="0" fontId="5" fillId="11" borderId="11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8" fillId="20" borderId="11" xfId="0" applyNumberFormat="1" applyFont="1" applyFill="1" applyBorder="1" applyAlignment="1">
      <alignment horizontal="center"/>
    </xf>
    <xf numFmtId="0" fontId="7" fillId="4" borderId="11" xfId="0" applyNumberFormat="1" applyFont="1" applyFill="1" applyBorder="1" applyAlignment="1">
      <alignment horizontal="center"/>
    </xf>
    <xf numFmtId="0" fontId="5" fillId="21" borderId="11" xfId="0" applyFont="1" applyFill="1" applyBorder="1" applyAlignment="1">
      <alignment horizontal="center"/>
    </xf>
    <xf numFmtId="0" fontId="5" fillId="23" borderId="11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164" fontId="5" fillId="2" borderId="11" xfId="0" applyNumberFormat="1" applyFont="1" applyFill="1" applyBorder="1" applyAlignment="1">
      <alignment horizontal="center"/>
    </xf>
    <xf numFmtId="164" fontId="5" fillId="3" borderId="11" xfId="0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left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 wrapText="1"/>
    </xf>
    <xf numFmtId="164" fontId="7" fillId="20" borderId="11" xfId="0" applyNumberFormat="1" applyFont="1" applyFill="1" applyBorder="1" applyAlignment="1">
      <alignment horizontal="center" vertical="center" wrapText="1"/>
    </xf>
    <xf numFmtId="164" fontId="8" fillId="20" borderId="11" xfId="0" applyNumberFormat="1" applyFont="1" applyFill="1" applyBorder="1" applyAlignment="1">
      <alignment horizontal="center" vertical="center" wrapText="1"/>
    </xf>
    <xf numFmtId="164" fontId="7" fillId="11" borderId="11" xfId="0" applyNumberFormat="1" applyFont="1" applyFill="1" applyBorder="1" applyAlignment="1">
      <alignment horizontal="center" vertical="center" wrapText="1"/>
    </xf>
    <xf numFmtId="164" fontId="7" fillId="4" borderId="11" xfId="0" applyNumberFormat="1" applyFont="1" applyFill="1" applyBorder="1" applyAlignment="1">
      <alignment horizontal="center" vertical="center" wrapText="1"/>
    </xf>
    <xf numFmtId="0" fontId="8" fillId="11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77"/>
  <sheetViews>
    <sheetView topLeftCell="A68" zoomScale="85" zoomScaleNormal="85" workbookViewId="0">
      <selection activeCell="B72" sqref="B72:D77"/>
    </sheetView>
  </sheetViews>
  <sheetFormatPr baseColWidth="10" defaultColWidth="12.625" defaultRowHeight="14.25" x14ac:dyDescent="0.2"/>
  <cols>
    <col min="1" max="1" width="10" customWidth="1"/>
    <col min="2" max="2" width="46.75" style="73" customWidth="1"/>
    <col min="3" max="3" width="31.125" style="73" customWidth="1"/>
    <col min="4" max="4" width="8.25" style="82" bestFit="1" customWidth="1"/>
    <col min="5" max="5" width="10" customWidth="1"/>
    <col min="6" max="6" width="52.5" bestFit="1" customWidth="1"/>
    <col min="7" max="7" width="48.625" customWidth="1"/>
    <col min="8" max="8" width="10.5" bestFit="1" customWidth="1"/>
    <col min="9" max="26" width="10" customWidth="1"/>
  </cols>
  <sheetData>
    <row r="4" spans="2:4" ht="15" x14ac:dyDescent="0.2">
      <c r="B4" s="74" t="s">
        <v>1</v>
      </c>
      <c r="C4" s="75"/>
      <c r="D4" s="75"/>
    </row>
    <row r="5" spans="2:4" ht="15" x14ac:dyDescent="0.2">
      <c r="B5" s="63" t="s">
        <v>2</v>
      </c>
      <c r="C5" s="63" t="s">
        <v>3</v>
      </c>
      <c r="D5" s="83" t="s">
        <v>4</v>
      </c>
    </row>
    <row r="6" spans="2:4" ht="30" x14ac:dyDescent="0.25">
      <c r="B6" s="47" t="s">
        <v>6</v>
      </c>
      <c r="C6" s="76" t="s">
        <v>9</v>
      </c>
      <c r="D6" s="84">
        <v>1</v>
      </c>
    </row>
    <row r="7" spans="2:4" ht="30" x14ac:dyDescent="0.25">
      <c r="B7" s="101" t="s">
        <v>12</v>
      </c>
      <c r="C7" s="76" t="s">
        <v>115</v>
      </c>
      <c r="D7" s="84">
        <v>1</v>
      </c>
    </row>
    <row r="8" spans="2:4" ht="15" x14ac:dyDescent="0.2">
      <c r="B8" s="64"/>
      <c r="C8" s="64"/>
      <c r="D8" s="84">
        <f>SUM(D6:D7)</f>
        <v>2</v>
      </c>
    </row>
    <row r="9" spans="2:4" ht="15" x14ac:dyDescent="0.2">
      <c r="B9" s="66"/>
      <c r="D9" s="85"/>
    </row>
    <row r="15" spans="2:4" ht="15" x14ac:dyDescent="0.2">
      <c r="B15" s="74" t="s">
        <v>26</v>
      </c>
      <c r="C15" s="75"/>
      <c r="D15" s="75"/>
    </row>
    <row r="16" spans="2:4" ht="15" x14ac:dyDescent="0.2">
      <c r="B16" s="63" t="s">
        <v>2</v>
      </c>
      <c r="C16" s="63" t="s">
        <v>3</v>
      </c>
      <c r="D16" s="83" t="s">
        <v>4</v>
      </c>
    </row>
    <row r="17" spans="2:4" ht="45" x14ac:dyDescent="0.2">
      <c r="B17" s="50" t="s">
        <v>85</v>
      </c>
      <c r="C17" s="58" t="s">
        <v>28</v>
      </c>
      <c r="D17" s="86">
        <v>1</v>
      </c>
    </row>
    <row r="18" spans="2:4" ht="15" x14ac:dyDescent="0.2">
      <c r="B18" s="50" t="s">
        <v>81</v>
      </c>
      <c r="C18" s="58" t="s">
        <v>117</v>
      </c>
      <c r="D18" s="84">
        <v>5</v>
      </c>
    </row>
    <row r="19" spans="2:4" ht="15" x14ac:dyDescent="0.2">
      <c r="B19" s="50" t="s">
        <v>82</v>
      </c>
      <c r="C19" s="58" t="s">
        <v>30</v>
      </c>
      <c r="D19" s="84">
        <v>4</v>
      </c>
    </row>
    <row r="20" spans="2:4" ht="15" x14ac:dyDescent="0.2">
      <c r="B20" s="50" t="s">
        <v>122</v>
      </c>
      <c r="C20" s="58" t="s">
        <v>31</v>
      </c>
      <c r="D20" s="84">
        <v>1</v>
      </c>
    </row>
    <row r="21" spans="2:4" ht="15" x14ac:dyDescent="0.2">
      <c r="B21" s="64"/>
      <c r="C21" s="64"/>
      <c r="D21" s="84">
        <f>SUM(D17:D20)</f>
        <v>11</v>
      </c>
    </row>
    <row r="24" spans="2:4" x14ac:dyDescent="0.2">
      <c r="B24" s="68"/>
      <c r="D24" s="87"/>
    </row>
    <row r="25" spans="2:4" ht="15" x14ac:dyDescent="0.2">
      <c r="B25" s="74" t="s">
        <v>36</v>
      </c>
      <c r="C25" s="75"/>
      <c r="D25" s="75"/>
    </row>
    <row r="26" spans="2:4" ht="15" x14ac:dyDescent="0.2">
      <c r="B26" s="63" t="s">
        <v>2</v>
      </c>
      <c r="C26" s="63" t="s">
        <v>3</v>
      </c>
      <c r="D26" s="83" t="s">
        <v>4</v>
      </c>
    </row>
    <row r="27" spans="2:4" ht="30" x14ac:dyDescent="0.2">
      <c r="B27" s="50" t="s">
        <v>125</v>
      </c>
      <c r="C27" s="58" t="s">
        <v>43</v>
      </c>
      <c r="D27" s="84">
        <v>1</v>
      </c>
    </row>
    <row r="28" spans="2:4" ht="30" x14ac:dyDescent="0.2">
      <c r="B28" s="96" t="s">
        <v>41</v>
      </c>
      <c r="C28" s="58" t="s">
        <v>50</v>
      </c>
      <c r="D28" s="84">
        <v>1</v>
      </c>
    </row>
    <row r="29" spans="2:4" ht="30" x14ac:dyDescent="0.2">
      <c r="B29" s="96" t="s">
        <v>42</v>
      </c>
      <c r="C29" s="58" t="s">
        <v>52</v>
      </c>
      <c r="D29" s="84">
        <v>4</v>
      </c>
    </row>
    <row r="30" spans="2:4" ht="15" x14ac:dyDescent="0.2">
      <c r="B30" s="64"/>
      <c r="C30" s="64"/>
      <c r="D30" s="84">
        <f>SUM(D27:D29)</f>
        <v>6</v>
      </c>
    </row>
    <row r="31" spans="2:4" ht="15" x14ac:dyDescent="0.2">
      <c r="B31" s="64"/>
      <c r="C31" s="64"/>
      <c r="D31" s="88"/>
    </row>
    <row r="32" spans="2:4" x14ac:dyDescent="0.2">
      <c r="B32" s="68"/>
      <c r="D32" s="87"/>
    </row>
    <row r="33" spans="2:4" ht="15" x14ac:dyDescent="0.2">
      <c r="B33" s="74" t="s">
        <v>58</v>
      </c>
      <c r="C33" s="75"/>
      <c r="D33" s="75"/>
    </row>
    <row r="34" spans="2:4" ht="15" x14ac:dyDescent="0.2">
      <c r="B34" s="63" t="s">
        <v>2</v>
      </c>
      <c r="C34" s="63" t="s">
        <v>3</v>
      </c>
      <c r="D34" s="89" t="s">
        <v>4</v>
      </c>
    </row>
    <row r="35" spans="2:4" ht="15" x14ac:dyDescent="0.2">
      <c r="B35" s="50" t="s">
        <v>123</v>
      </c>
      <c r="C35" s="52" t="s">
        <v>63</v>
      </c>
      <c r="D35" s="84">
        <v>1</v>
      </c>
    </row>
    <row r="36" spans="2:4" ht="15" x14ac:dyDescent="0.2">
      <c r="B36" s="50" t="s">
        <v>59</v>
      </c>
      <c r="C36" s="52" t="s">
        <v>64</v>
      </c>
      <c r="D36" s="84">
        <v>4</v>
      </c>
    </row>
    <row r="37" spans="2:4" ht="15" x14ac:dyDescent="0.2">
      <c r="B37" s="50" t="s">
        <v>60</v>
      </c>
      <c r="C37" s="52" t="s">
        <v>66</v>
      </c>
      <c r="D37" s="84">
        <v>3</v>
      </c>
    </row>
    <row r="38" spans="2:4" ht="15" x14ac:dyDescent="0.2">
      <c r="B38" s="64"/>
      <c r="C38" s="64"/>
      <c r="D38" s="84">
        <f>SUM(D35:D37)</f>
        <v>8</v>
      </c>
    </row>
    <row r="42" spans="2:4" ht="15" x14ac:dyDescent="0.2">
      <c r="B42" s="77" t="s">
        <v>1</v>
      </c>
      <c r="C42" s="78"/>
      <c r="D42" s="78"/>
    </row>
    <row r="43" spans="2:4" ht="15" x14ac:dyDescent="0.2">
      <c r="B43" s="69" t="s">
        <v>2</v>
      </c>
      <c r="C43" s="69" t="s">
        <v>3</v>
      </c>
      <c r="D43" s="90" t="s">
        <v>4</v>
      </c>
    </row>
    <row r="44" spans="2:4" ht="30" x14ac:dyDescent="0.2">
      <c r="B44" s="97" t="s">
        <v>10</v>
      </c>
      <c r="C44" s="59" t="s">
        <v>11</v>
      </c>
      <c r="D44" s="91">
        <v>1</v>
      </c>
    </row>
    <row r="45" spans="2:4" ht="30" x14ac:dyDescent="0.2">
      <c r="B45" s="97" t="s">
        <v>23</v>
      </c>
      <c r="C45" s="59" t="s">
        <v>116</v>
      </c>
      <c r="D45" s="91">
        <v>1</v>
      </c>
    </row>
    <row r="46" spans="2:4" ht="30" x14ac:dyDescent="0.2">
      <c r="B46" s="98" t="s">
        <v>6</v>
      </c>
      <c r="C46" s="59" t="s">
        <v>9</v>
      </c>
      <c r="D46" s="92">
        <v>1</v>
      </c>
    </row>
    <row r="47" spans="2:4" ht="15" x14ac:dyDescent="0.2">
      <c r="B47" s="64"/>
      <c r="C47" s="64"/>
      <c r="D47" s="93">
        <f>SUM(D44:D46)</f>
        <v>3</v>
      </c>
    </row>
    <row r="53" spans="2:4" ht="15" x14ac:dyDescent="0.2">
      <c r="B53" s="77" t="s">
        <v>26</v>
      </c>
      <c r="C53" s="78"/>
      <c r="D53" s="78"/>
    </row>
    <row r="54" spans="2:4" ht="15" x14ac:dyDescent="0.2">
      <c r="B54" s="69" t="s">
        <v>2</v>
      </c>
      <c r="C54" s="69" t="s">
        <v>3</v>
      </c>
      <c r="D54" s="90" t="s">
        <v>4</v>
      </c>
    </row>
    <row r="55" spans="2:4" ht="45" x14ac:dyDescent="0.2">
      <c r="B55" s="98" t="s">
        <v>85</v>
      </c>
      <c r="C55" s="61" t="s">
        <v>28</v>
      </c>
      <c r="D55" s="91">
        <v>1</v>
      </c>
    </row>
    <row r="56" spans="2:4" ht="30" x14ac:dyDescent="0.2">
      <c r="B56" s="98" t="s">
        <v>83</v>
      </c>
      <c r="C56" s="61" t="s">
        <v>29</v>
      </c>
      <c r="D56" s="91">
        <v>1</v>
      </c>
    </row>
    <row r="57" spans="2:4" ht="15" x14ac:dyDescent="0.2">
      <c r="B57" s="98" t="s">
        <v>81</v>
      </c>
      <c r="C57" s="61" t="s">
        <v>117</v>
      </c>
      <c r="D57" s="91">
        <v>5</v>
      </c>
    </row>
    <row r="58" spans="2:4" ht="15" x14ac:dyDescent="0.2">
      <c r="B58" s="98" t="s">
        <v>82</v>
      </c>
      <c r="C58" s="61" t="s">
        <v>30</v>
      </c>
      <c r="D58" s="91">
        <v>4</v>
      </c>
    </row>
    <row r="59" spans="2:4" ht="30" x14ac:dyDescent="0.2">
      <c r="B59" s="98" t="s">
        <v>84</v>
      </c>
      <c r="C59" s="61" t="s">
        <v>33</v>
      </c>
      <c r="D59" s="91">
        <v>1</v>
      </c>
    </row>
    <row r="60" spans="2:4" ht="30" x14ac:dyDescent="0.2">
      <c r="B60" s="98" t="s">
        <v>122</v>
      </c>
      <c r="C60" s="61" t="s">
        <v>31</v>
      </c>
      <c r="D60" s="91">
        <v>1</v>
      </c>
    </row>
    <row r="61" spans="2:4" ht="15" x14ac:dyDescent="0.2">
      <c r="B61" s="64"/>
      <c r="C61" s="64"/>
      <c r="D61" s="91">
        <f>SUM(D55:D60)</f>
        <v>13</v>
      </c>
    </row>
    <row r="64" spans="2:4" ht="15" x14ac:dyDescent="0.2">
      <c r="B64" s="80" t="s">
        <v>36</v>
      </c>
      <c r="C64" s="81"/>
      <c r="D64" s="81"/>
    </row>
    <row r="65" spans="2:4" ht="15" x14ac:dyDescent="0.2">
      <c r="B65" s="71" t="s">
        <v>2</v>
      </c>
      <c r="C65" s="71" t="s">
        <v>3</v>
      </c>
      <c r="D65" s="94" t="s">
        <v>4</v>
      </c>
    </row>
    <row r="66" spans="2:4" ht="30" x14ac:dyDescent="0.2">
      <c r="B66" s="98" t="s">
        <v>40</v>
      </c>
      <c r="C66" s="61" t="s">
        <v>43</v>
      </c>
      <c r="D66" s="95">
        <v>1</v>
      </c>
    </row>
    <row r="67" spans="2:4" ht="30" x14ac:dyDescent="0.2">
      <c r="B67" s="98" t="s">
        <v>41</v>
      </c>
      <c r="C67" s="61" t="s">
        <v>50</v>
      </c>
      <c r="D67" s="95">
        <v>1</v>
      </c>
    </row>
    <row r="68" spans="2:4" ht="15" x14ac:dyDescent="0.2">
      <c r="B68" s="98" t="s">
        <v>42</v>
      </c>
      <c r="C68" s="61" t="s">
        <v>52</v>
      </c>
      <c r="D68" s="95">
        <v>4</v>
      </c>
    </row>
    <row r="69" spans="2:4" ht="15" x14ac:dyDescent="0.2">
      <c r="B69" s="64"/>
      <c r="C69" s="64"/>
      <c r="D69" s="95">
        <f>SUM(D66:D68)</f>
        <v>6</v>
      </c>
    </row>
    <row r="72" spans="2:4" ht="15" x14ac:dyDescent="0.2">
      <c r="B72" s="80" t="s">
        <v>58</v>
      </c>
      <c r="C72" s="81"/>
      <c r="D72" s="81"/>
    </row>
    <row r="73" spans="2:4" ht="15.75" thickBot="1" x14ac:dyDescent="0.25">
      <c r="B73" s="71" t="s">
        <v>2</v>
      </c>
      <c r="C73" s="71" t="s">
        <v>3</v>
      </c>
      <c r="D73" s="94" t="s">
        <v>4</v>
      </c>
    </row>
    <row r="74" spans="2:4" ht="15" x14ac:dyDescent="0.25">
      <c r="B74" s="8" t="s">
        <v>123</v>
      </c>
      <c r="C74" s="61" t="s">
        <v>63</v>
      </c>
      <c r="D74" s="95">
        <v>1</v>
      </c>
    </row>
    <row r="75" spans="2:4" ht="30" x14ac:dyDescent="0.2">
      <c r="B75" s="98" t="s">
        <v>126</v>
      </c>
      <c r="C75" s="61" t="s">
        <v>64</v>
      </c>
      <c r="D75" s="95">
        <v>4</v>
      </c>
    </row>
    <row r="76" spans="2:4" ht="30" x14ac:dyDescent="0.2">
      <c r="B76" s="98" t="s">
        <v>127</v>
      </c>
      <c r="C76" s="61" t="s">
        <v>66</v>
      </c>
      <c r="D76" s="95">
        <v>3</v>
      </c>
    </row>
    <row r="77" spans="2:4" ht="15" x14ac:dyDescent="0.2">
      <c r="B77" s="64"/>
      <c r="C77" s="64"/>
      <c r="D77" s="95">
        <f>SUM(D74:D76)</f>
        <v>8</v>
      </c>
    </row>
  </sheetData>
  <mergeCells count="8">
    <mergeCell ref="B33:D33"/>
    <mergeCell ref="B72:D72"/>
    <mergeCell ref="B4:D4"/>
    <mergeCell ref="B42:D42"/>
    <mergeCell ref="B15:D15"/>
    <mergeCell ref="B53:D53"/>
    <mergeCell ref="B64:D64"/>
    <mergeCell ref="B25:D2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0"/>
  <sheetViews>
    <sheetView topLeftCell="C22" zoomScale="70" zoomScaleNormal="70" workbookViewId="0">
      <selection activeCell="I28" sqref="I28:L33"/>
    </sheetView>
  </sheetViews>
  <sheetFormatPr baseColWidth="10" defaultColWidth="12.625" defaultRowHeight="15" customHeight="1" x14ac:dyDescent="0.2"/>
  <cols>
    <col min="1" max="1" width="10" customWidth="1"/>
    <col min="2" max="2" width="86.875" style="123" customWidth="1"/>
    <col min="3" max="3" width="9.875" style="82" customWidth="1"/>
    <col min="4" max="4" width="11.625" style="82" customWidth="1"/>
    <col min="5" max="5" width="13" style="82" customWidth="1"/>
    <col min="6" max="8" width="10" customWidth="1"/>
    <col min="9" max="9" width="88.125" style="123" customWidth="1"/>
    <col min="10" max="12" width="10" style="82" customWidth="1"/>
    <col min="13" max="26" width="10" customWidth="1"/>
  </cols>
  <sheetData>
    <row r="3" spans="2:14" x14ac:dyDescent="0.25">
      <c r="B3" s="44" t="s">
        <v>0</v>
      </c>
      <c r="C3" s="44"/>
      <c r="D3" s="44"/>
      <c r="E3" s="44"/>
      <c r="F3" s="2"/>
      <c r="G3" s="2"/>
      <c r="H3" s="2"/>
      <c r="I3" s="53" t="s">
        <v>0</v>
      </c>
      <c r="J3" s="53"/>
      <c r="K3" s="53"/>
      <c r="L3" s="53"/>
      <c r="M3" s="2"/>
      <c r="N3" s="2"/>
    </row>
    <row r="4" spans="2:14" x14ac:dyDescent="0.25">
      <c r="B4" s="126" t="s">
        <v>2</v>
      </c>
      <c r="C4" s="83" t="s">
        <v>4</v>
      </c>
      <c r="D4" s="83" t="s">
        <v>5</v>
      </c>
      <c r="E4" s="83" t="s">
        <v>109</v>
      </c>
      <c r="F4" s="2"/>
      <c r="G4" s="2"/>
      <c r="H4" s="2"/>
      <c r="I4" s="71" t="s">
        <v>2</v>
      </c>
      <c r="J4" s="90" t="s">
        <v>4</v>
      </c>
      <c r="K4" s="90" t="s">
        <v>5</v>
      </c>
      <c r="L4" s="90" t="s">
        <v>109</v>
      </c>
      <c r="M4" s="2"/>
      <c r="N4" s="2"/>
    </row>
    <row r="5" spans="2:14" ht="45" x14ac:dyDescent="0.25">
      <c r="B5" s="50" t="s">
        <v>135</v>
      </c>
      <c r="C5" s="84">
        <v>1</v>
      </c>
      <c r="D5" s="109">
        <v>0</v>
      </c>
      <c r="E5" s="109">
        <f>(C5*D5)</f>
        <v>0</v>
      </c>
      <c r="F5" s="2"/>
      <c r="G5" s="2"/>
      <c r="H5" s="2"/>
      <c r="I5" s="97" t="s">
        <v>134</v>
      </c>
      <c r="J5" s="91">
        <v>1</v>
      </c>
      <c r="K5" s="115">
        <v>800000</v>
      </c>
      <c r="L5" s="115">
        <f>(J5*K5)</f>
        <v>800000</v>
      </c>
      <c r="M5" s="2"/>
      <c r="N5" s="2"/>
    </row>
    <row r="6" spans="2:14" ht="30" x14ac:dyDescent="0.25">
      <c r="B6" s="51" t="s">
        <v>146</v>
      </c>
      <c r="C6" s="84">
        <v>1</v>
      </c>
      <c r="D6" s="110">
        <v>25990</v>
      </c>
      <c r="E6" s="109">
        <f>(C6*D6)</f>
        <v>25990</v>
      </c>
      <c r="F6" s="2"/>
      <c r="G6" s="2"/>
      <c r="H6" s="2"/>
      <c r="I6" s="97" t="s">
        <v>146</v>
      </c>
      <c r="J6" s="91">
        <v>1</v>
      </c>
      <c r="K6" s="115">
        <v>25990</v>
      </c>
      <c r="L6" s="115">
        <f>(J6*K6)</f>
        <v>25990</v>
      </c>
      <c r="M6" s="2"/>
      <c r="N6" s="2"/>
    </row>
    <row r="7" spans="2:14" ht="30" x14ac:dyDescent="0.25">
      <c r="B7" s="124"/>
      <c r="C7" s="88"/>
      <c r="D7" s="88"/>
      <c r="E7" s="109">
        <f>SUM(E4:E6)</f>
        <v>25990</v>
      </c>
      <c r="F7" s="2"/>
      <c r="G7" s="2"/>
      <c r="H7" s="2"/>
      <c r="I7" s="98" t="s">
        <v>135</v>
      </c>
      <c r="J7" s="91">
        <v>1</v>
      </c>
      <c r="K7" s="117">
        <v>0</v>
      </c>
      <c r="L7" s="115">
        <f>(J7*K7)</f>
        <v>0</v>
      </c>
      <c r="M7" s="2"/>
      <c r="N7" s="2"/>
    </row>
    <row r="8" spans="2:14" x14ac:dyDescent="0.25">
      <c r="B8" s="124"/>
      <c r="C8" s="88"/>
      <c r="D8" s="88"/>
      <c r="E8" s="88"/>
      <c r="F8" s="2"/>
      <c r="G8" s="2"/>
      <c r="H8" s="2"/>
      <c r="I8" s="124"/>
      <c r="J8" s="88"/>
      <c r="K8" s="88"/>
      <c r="L8" s="115">
        <f>SUM(L4:L7)</f>
        <v>825990</v>
      </c>
      <c r="M8" s="2"/>
      <c r="N8" s="2"/>
    </row>
    <row r="9" spans="2:14" x14ac:dyDescent="0.25">
      <c r="B9" s="124"/>
      <c r="C9" s="88"/>
      <c r="D9" s="88"/>
      <c r="E9" s="88"/>
      <c r="F9" s="2"/>
      <c r="G9" s="2"/>
      <c r="H9" s="2"/>
      <c r="I9" s="124"/>
      <c r="J9" s="88"/>
      <c r="K9" s="88"/>
      <c r="L9" s="88"/>
      <c r="M9" s="2"/>
      <c r="N9" s="2"/>
    </row>
    <row r="10" spans="2:14" x14ac:dyDescent="0.25">
      <c r="B10" s="44" t="s">
        <v>27</v>
      </c>
      <c r="C10" s="45"/>
      <c r="D10" s="45"/>
      <c r="E10" s="45"/>
      <c r="F10" s="2"/>
      <c r="G10" s="2"/>
      <c r="H10" s="2"/>
      <c r="I10" s="53" t="s">
        <v>27</v>
      </c>
      <c r="J10" s="54"/>
      <c r="K10" s="54"/>
      <c r="L10" s="54"/>
      <c r="M10" s="2"/>
      <c r="N10" s="2"/>
    </row>
    <row r="11" spans="2:14" x14ac:dyDescent="0.25">
      <c r="B11" s="126" t="s">
        <v>2</v>
      </c>
      <c r="C11" s="83" t="s">
        <v>4</v>
      </c>
      <c r="D11" s="83" t="s">
        <v>5</v>
      </c>
      <c r="E11" s="83" t="s">
        <v>109</v>
      </c>
      <c r="F11" s="2"/>
      <c r="G11" s="2"/>
      <c r="H11" s="2"/>
      <c r="I11" s="71" t="s">
        <v>2</v>
      </c>
      <c r="J11" s="90" t="s">
        <v>4</v>
      </c>
      <c r="K11" s="90" t="s">
        <v>5</v>
      </c>
      <c r="L11" s="90" t="s">
        <v>109</v>
      </c>
      <c r="M11" s="2"/>
      <c r="N11" s="2"/>
    </row>
    <row r="12" spans="2:14" ht="45" x14ac:dyDescent="0.25">
      <c r="B12" s="50" t="s">
        <v>129</v>
      </c>
      <c r="C12" s="84">
        <v>1</v>
      </c>
      <c r="D12" s="109">
        <v>358890</v>
      </c>
      <c r="E12" s="109">
        <f>(C12*D12)</f>
        <v>358890</v>
      </c>
      <c r="F12" s="2"/>
      <c r="G12" s="2"/>
      <c r="H12" s="2"/>
      <c r="I12" s="98" t="s">
        <v>129</v>
      </c>
      <c r="J12" s="91">
        <v>1</v>
      </c>
      <c r="K12" s="115">
        <v>358890</v>
      </c>
      <c r="L12" s="114">
        <f t="shared" ref="L12:L17" si="0">(J12*K12)</f>
        <v>358890</v>
      </c>
      <c r="M12" s="2"/>
      <c r="N12" s="2"/>
    </row>
    <row r="13" spans="2:14" ht="75" x14ac:dyDescent="0.25">
      <c r="B13" s="50" t="s">
        <v>130</v>
      </c>
      <c r="C13" s="84">
        <v>5</v>
      </c>
      <c r="D13" s="109">
        <v>99900</v>
      </c>
      <c r="E13" s="111">
        <f>(C13*D13)</f>
        <v>499500</v>
      </c>
      <c r="F13" s="2"/>
      <c r="G13" s="2"/>
      <c r="H13" s="2"/>
      <c r="I13" s="98" t="s">
        <v>128</v>
      </c>
      <c r="J13" s="91">
        <v>1</v>
      </c>
      <c r="K13" s="115">
        <v>407390</v>
      </c>
      <c r="L13" s="115">
        <f>(J13*K13)</f>
        <v>407390</v>
      </c>
      <c r="M13" s="2"/>
      <c r="N13" s="2"/>
    </row>
    <row r="14" spans="2:14" ht="75" x14ac:dyDescent="0.25">
      <c r="B14" s="50" t="s">
        <v>131</v>
      </c>
      <c r="C14" s="84">
        <v>4</v>
      </c>
      <c r="D14" s="109">
        <v>32000</v>
      </c>
      <c r="E14" s="109">
        <f t="shared" ref="E14:E15" si="1">(C14*D14)</f>
        <v>128000</v>
      </c>
      <c r="F14" s="2"/>
      <c r="G14" s="2"/>
      <c r="H14" s="2"/>
      <c r="I14" s="98" t="s">
        <v>130</v>
      </c>
      <c r="J14" s="91">
        <v>5</v>
      </c>
      <c r="K14" s="115">
        <v>99900</v>
      </c>
      <c r="L14" s="114">
        <f t="shared" si="0"/>
        <v>499500</v>
      </c>
      <c r="M14" s="2"/>
      <c r="N14" s="2"/>
    </row>
    <row r="15" spans="2:14" ht="60" x14ac:dyDescent="0.25">
      <c r="B15" s="50" t="s">
        <v>132</v>
      </c>
      <c r="C15" s="84">
        <v>1</v>
      </c>
      <c r="D15" s="109">
        <v>59990</v>
      </c>
      <c r="E15" s="109">
        <f t="shared" si="1"/>
        <v>59990</v>
      </c>
      <c r="F15" s="2"/>
      <c r="G15" s="2"/>
      <c r="H15" s="2"/>
      <c r="I15" s="98" t="s">
        <v>131</v>
      </c>
      <c r="J15" s="91">
        <v>4</v>
      </c>
      <c r="K15" s="115">
        <v>32000</v>
      </c>
      <c r="L15" s="114">
        <f t="shared" si="0"/>
        <v>128000</v>
      </c>
      <c r="M15" s="2"/>
      <c r="N15" s="2"/>
    </row>
    <row r="16" spans="2:14" ht="45" x14ac:dyDescent="0.25">
      <c r="B16" s="124"/>
      <c r="C16" s="88"/>
      <c r="D16" s="88"/>
      <c r="E16" s="112">
        <f>SUM(E12:E15)</f>
        <v>1046380</v>
      </c>
      <c r="F16" s="2"/>
      <c r="G16" s="2"/>
      <c r="H16" s="2"/>
      <c r="I16" s="98" t="s">
        <v>136</v>
      </c>
      <c r="J16" s="91">
        <v>1</v>
      </c>
      <c r="K16" s="115">
        <v>531990</v>
      </c>
      <c r="L16" s="115">
        <f t="shared" si="0"/>
        <v>531990</v>
      </c>
      <c r="M16" s="2"/>
      <c r="N16" s="2"/>
    </row>
    <row r="17" spans="2:14" ht="45" x14ac:dyDescent="0.25">
      <c r="B17" s="124"/>
      <c r="C17" s="88"/>
      <c r="D17" s="88"/>
      <c r="E17" s="88"/>
      <c r="F17" s="2"/>
      <c r="G17" s="2"/>
      <c r="H17" s="2"/>
      <c r="I17" s="98" t="s">
        <v>132</v>
      </c>
      <c r="J17" s="91">
        <v>1</v>
      </c>
      <c r="K17" s="115">
        <v>59990</v>
      </c>
      <c r="L17" s="114">
        <f t="shared" si="0"/>
        <v>59990</v>
      </c>
      <c r="M17" s="2"/>
      <c r="N17" s="2"/>
    </row>
    <row r="18" spans="2:14" x14ac:dyDescent="0.25">
      <c r="B18" s="124"/>
      <c r="C18" s="88"/>
      <c r="D18" s="88"/>
      <c r="E18" s="88"/>
      <c r="F18" s="2"/>
      <c r="G18" s="2"/>
      <c r="H18" s="2"/>
      <c r="I18" s="124"/>
      <c r="J18" s="88"/>
      <c r="K18" s="88"/>
      <c r="L18" s="115">
        <f>SUM(L13,L16)</f>
        <v>939380</v>
      </c>
      <c r="M18" s="2"/>
      <c r="N18" s="2"/>
    </row>
    <row r="19" spans="2:14" x14ac:dyDescent="0.25">
      <c r="B19" s="124"/>
      <c r="C19" s="88"/>
      <c r="D19" s="88"/>
      <c r="E19" s="88"/>
      <c r="F19" s="2"/>
      <c r="G19" s="2"/>
      <c r="H19" s="2"/>
      <c r="I19" s="124"/>
      <c r="J19" s="88"/>
      <c r="K19" s="88"/>
      <c r="L19" s="88"/>
      <c r="M19" s="2"/>
      <c r="N19" s="2"/>
    </row>
    <row r="20" spans="2:14" x14ac:dyDescent="0.25">
      <c r="B20" s="44" t="s">
        <v>37</v>
      </c>
      <c r="C20" s="45"/>
      <c r="D20" s="45"/>
      <c r="E20" s="45"/>
      <c r="F20" s="45"/>
      <c r="G20" s="45"/>
      <c r="H20" s="2"/>
      <c r="I20" s="53" t="s">
        <v>37</v>
      </c>
      <c r="J20" s="54"/>
      <c r="K20" s="54"/>
      <c r="L20" s="54"/>
      <c r="M20" s="54"/>
      <c r="N20" s="54"/>
    </row>
    <row r="21" spans="2:14" ht="15.75" customHeight="1" x14ac:dyDescent="0.25">
      <c r="B21" s="126" t="s">
        <v>2</v>
      </c>
      <c r="C21" s="83" t="s">
        <v>4</v>
      </c>
      <c r="D21" s="83" t="s">
        <v>86</v>
      </c>
      <c r="E21" s="83" t="s">
        <v>38</v>
      </c>
      <c r="F21" s="46" t="s">
        <v>39</v>
      </c>
      <c r="G21" s="46" t="s">
        <v>109</v>
      </c>
      <c r="H21" s="2"/>
      <c r="I21" s="71" t="s">
        <v>2</v>
      </c>
      <c r="J21" s="90" t="s">
        <v>4</v>
      </c>
      <c r="K21" s="90" t="s">
        <v>86</v>
      </c>
      <c r="L21" s="90" t="s">
        <v>38</v>
      </c>
      <c r="M21" s="55" t="s">
        <v>39</v>
      </c>
      <c r="N21" s="55" t="s">
        <v>109</v>
      </c>
    </row>
    <row r="22" spans="2:14" ht="30" x14ac:dyDescent="0.25">
      <c r="B22" s="50" t="s">
        <v>150</v>
      </c>
      <c r="C22" s="84">
        <v>1</v>
      </c>
      <c r="D22" s="110">
        <f>F22/E22</f>
        <v>17777.777777777777</v>
      </c>
      <c r="E22" s="113">
        <v>45</v>
      </c>
      <c r="F22" s="138">
        <v>800000</v>
      </c>
      <c r="G22" s="138">
        <f>C22*F22</f>
        <v>800000</v>
      </c>
      <c r="H22" s="2"/>
      <c r="I22" s="98" t="s">
        <v>150</v>
      </c>
      <c r="J22" s="91">
        <v>1</v>
      </c>
      <c r="K22" s="117">
        <f>M22/L22</f>
        <v>17777.777777777777</v>
      </c>
      <c r="L22" s="116">
        <v>45</v>
      </c>
      <c r="M22" s="105">
        <v>800000</v>
      </c>
      <c r="N22" s="156">
        <f>M22*J22</f>
        <v>800000</v>
      </c>
    </row>
    <row r="23" spans="2:14" ht="30" x14ac:dyDescent="0.25">
      <c r="B23" s="50" t="s">
        <v>151</v>
      </c>
      <c r="C23" s="84">
        <v>1</v>
      </c>
      <c r="D23" s="110">
        <f>F23/E23</f>
        <v>13333.333333333334</v>
      </c>
      <c r="E23" s="113">
        <v>45</v>
      </c>
      <c r="F23" s="138">
        <v>600000</v>
      </c>
      <c r="G23" s="138">
        <f>C23*F23</f>
        <v>600000</v>
      </c>
      <c r="H23" s="2"/>
      <c r="I23" s="98" t="s">
        <v>151</v>
      </c>
      <c r="J23" s="91">
        <v>1</v>
      </c>
      <c r="K23" s="117">
        <f>M23/L23</f>
        <v>13333.333333333334</v>
      </c>
      <c r="L23" s="116">
        <v>45</v>
      </c>
      <c r="M23" s="105">
        <v>600000</v>
      </c>
      <c r="N23" s="156">
        <f>M23*J23</f>
        <v>600000</v>
      </c>
    </row>
    <row r="24" spans="2:14" ht="30" x14ac:dyDescent="0.25">
      <c r="B24" s="50" t="s">
        <v>152</v>
      </c>
      <c r="C24" s="84">
        <v>4</v>
      </c>
      <c r="D24" s="110">
        <f>F24/E24</f>
        <v>10000</v>
      </c>
      <c r="E24" s="113">
        <v>45</v>
      </c>
      <c r="F24" s="138">
        <v>450000</v>
      </c>
      <c r="G24" s="138">
        <f>C24*F24</f>
        <v>1800000</v>
      </c>
      <c r="H24" s="2"/>
      <c r="I24" s="98" t="s">
        <v>152</v>
      </c>
      <c r="J24" s="91">
        <v>4</v>
      </c>
      <c r="K24" s="117">
        <f>M24/L24</f>
        <v>10000</v>
      </c>
      <c r="L24" s="116">
        <v>45</v>
      </c>
      <c r="M24" s="105">
        <v>450000</v>
      </c>
      <c r="N24" s="156">
        <f>M24*J24</f>
        <v>1800000</v>
      </c>
    </row>
    <row r="25" spans="2:14" ht="15.75" customHeight="1" x14ac:dyDescent="0.25">
      <c r="B25" s="124"/>
      <c r="C25" s="88"/>
      <c r="D25" s="88"/>
      <c r="E25" s="88"/>
      <c r="F25" s="7"/>
      <c r="G25" s="139">
        <f>SUM(G22:G24)</f>
        <v>3200000</v>
      </c>
      <c r="H25" s="2"/>
      <c r="I25" s="124"/>
      <c r="J25" s="88"/>
      <c r="K25" s="88"/>
      <c r="L25" s="88"/>
      <c r="M25" s="7"/>
      <c r="N25" s="139">
        <f>SUM(N22:N24)</f>
        <v>3200000</v>
      </c>
    </row>
    <row r="26" spans="2:14" ht="15.75" customHeight="1" x14ac:dyDescent="0.25">
      <c r="B26" s="124"/>
      <c r="C26" s="88"/>
      <c r="D26" s="88"/>
      <c r="E26" s="88"/>
      <c r="F26" s="9" t="s">
        <v>75</v>
      </c>
      <c r="G26" s="10"/>
      <c r="H26" s="2"/>
      <c r="I26" s="124"/>
      <c r="J26" s="88"/>
      <c r="K26" s="88"/>
      <c r="L26" s="88"/>
      <c r="M26" s="2"/>
      <c r="N26" s="2"/>
    </row>
    <row r="27" spans="2:14" ht="15.75" customHeight="1" x14ac:dyDescent="0.25">
      <c r="B27" s="124"/>
      <c r="C27" s="88"/>
      <c r="D27" s="88"/>
      <c r="E27" s="88"/>
      <c r="F27" s="9" t="s">
        <v>75</v>
      </c>
      <c r="G27" s="10"/>
      <c r="H27" s="2"/>
      <c r="I27" s="124"/>
      <c r="J27" s="88"/>
      <c r="K27" s="88"/>
      <c r="L27" s="88"/>
      <c r="M27" s="2"/>
      <c r="N27" s="2"/>
    </row>
    <row r="28" spans="2:14" ht="15.75" customHeight="1" x14ac:dyDescent="0.25">
      <c r="B28" s="44" t="s">
        <v>49</v>
      </c>
      <c r="C28" s="45"/>
      <c r="D28" s="45"/>
      <c r="E28" s="45"/>
      <c r="F28" s="2"/>
      <c r="G28" s="2"/>
      <c r="H28" s="2"/>
      <c r="I28" s="53" t="s">
        <v>49</v>
      </c>
      <c r="J28" s="54"/>
      <c r="K28" s="54"/>
      <c r="L28" s="54"/>
      <c r="M28" s="2"/>
      <c r="N28" s="2"/>
    </row>
    <row r="29" spans="2:14" ht="15.75" customHeight="1" x14ac:dyDescent="0.25">
      <c r="B29" s="126" t="s">
        <v>2</v>
      </c>
      <c r="C29" s="83" t="s">
        <v>4</v>
      </c>
      <c r="D29" s="83" t="s">
        <v>5</v>
      </c>
      <c r="E29" s="83" t="s">
        <v>109</v>
      </c>
      <c r="F29" s="2"/>
      <c r="G29" s="2"/>
      <c r="H29" s="2"/>
      <c r="I29" s="71" t="s">
        <v>2</v>
      </c>
      <c r="J29" s="90" t="s">
        <v>4</v>
      </c>
      <c r="K29" s="90" t="s">
        <v>5</v>
      </c>
      <c r="L29" s="90" t="s">
        <v>109</v>
      </c>
      <c r="M29" s="2"/>
      <c r="N29" s="2"/>
    </row>
    <row r="30" spans="2:14" ht="15.75" customHeight="1" x14ac:dyDescent="0.25">
      <c r="B30" s="96" t="s">
        <v>133</v>
      </c>
      <c r="C30" s="84">
        <v>1</v>
      </c>
      <c r="D30" s="109">
        <v>25000</v>
      </c>
      <c r="E30" s="109">
        <f t="shared" ref="E30:E32" si="2">(C30*D30)</f>
        <v>25000</v>
      </c>
      <c r="F30" s="2"/>
      <c r="G30" s="2"/>
      <c r="H30" s="2"/>
      <c r="I30" s="79" t="s">
        <v>133</v>
      </c>
      <c r="J30" s="91">
        <v>1</v>
      </c>
      <c r="K30" s="115">
        <v>25000</v>
      </c>
      <c r="L30" s="115">
        <f t="shared" ref="L30:L32" si="3">(J30*K30)</f>
        <v>25000</v>
      </c>
      <c r="M30" s="2"/>
      <c r="N30" s="2"/>
    </row>
    <row r="31" spans="2:14" ht="15.75" customHeight="1" x14ac:dyDescent="0.25">
      <c r="B31" s="50" t="s">
        <v>59</v>
      </c>
      <c r="C31" s="84">
        <v>4</v>
      </c>
      <c r="D31" s="109">
        <v>20000</v>
      </c>
      <c r="E31" s="109">
        <f t="shared" si="2"/>
        <v>80000</v>
      </c>
      <c r="F31" s="2"/>
      <c r="G31" s="2"/>
      <c r="H31" s="2"/>
      <c r="I31" s="98" t="s">
        <v>59</v>
      </c>
      <c r="J31" s="91">
        <v>4</v>
      </c>
      <c r="K31" s="115">
        <v>20000</v>
      </c>
      <c r="L31" s="115">
        <f t="shared" si="3"/>
        <v>80000</v>
      </c>
      <c r="M31" s="2"/>
      <c r="N31" s="2"/>
    </row>
    <row r="32" spans="2:14" ht="15.75" customHeight="1" x14ac:dyDescent="0.25">
      <c r="B32" s="50" t="s">
        <v>60</v>
      </c>
      <c r="C32" s="84">
        <v>3</v>
      </c>
      <c r="D32" s="109">
        <v>2702</v>
      </c>
      <c r="E32" s="109">
        <f t="shared" si="2"/>
        <v>8106</v>
      </c>
      <c r="F32" s="2"/>
      <c r="G32" s="2"/>
      <c r="H32" s="2"/>
      <c r="I32" s="98" t="s">
        <v>60</v>
      </c>
      <c r="J32" s="91">
        <v>3</v>
      </c>
      <c r="K32" s="115">
        <v>2702</v>
      </c>
      <c r="L32" s="115">
        <f t="shared" si="3"/>
        <v>8106</v>
      </c>
      <c r="M32" s="2"/>
      <c r="N32" s="2"/>
    </row>
    <row r="33" spans="2:14" ht="15.75" customHeight="1" x14ac:dyDescent="0.25">
      <c r="B33" s="124"/>
      <c r="C33" s="88"/>
      <c r="D33" s="88"/>
      <c r="E33" s="114">
        <f>SUM(E30:E32)</f>
        <v>113106</v>
      </c>
      <c r="F33" s="2"/>
      <c r="G33" s="2"/>
      <c r="H33" s="2"/>
      <c r="I33" s="124"/>
      <c r="J33" s="88"/>
      <c r="K33" s="88"/>
      <c r="L33" s="114">
        <f>SUM(L30:L32)</f>
        <v>113106</v>
      </c>
      <c r="M33" s="2"/>
      <c r="N33" s="2"/>
    </row>
    <row r="34" spans="2:14" ht="15.75" customHeight="1" x14ac:dyDescent="0.2">
      <c r="E34" s="137"/>
    </row>
    <row r="35" spans="2:14" ht="15.75" customHeight="1" x14ac:dyDescent="0.2"/>
    <row r="36" spans="2:14" ht="15.75" customHeight="1" x14ac:dyDescent="0.2"/>
    <row r="37" spans="2:14" ht="15.75" customHeight="1" x14ac:dyDescent="0.2"/>
    <row r="38" spans="2:14" ht="15.75" customHeight="1" x14ac:dyDescent="0.2"/>
    <row r="39" spans="2:14" ht="15.75" customHeight="1" x14ac:dyDescent="0.2"/>
    <row r="40" spans="2:14" ht="15.75" customHeight="1" x14ac:dyDescent="0.2"/>
    <row r="41" spans="2:14" ht="15.75" customHeight="1" x14ac:dyDescent="0.2"/>
    <row r="42" spans="2:14" ht="15.75" customHeight="1" x14ac:dyDescent="0.2"/>
    <row r="43" spans="2:14" ht="15.75" customHeight="1" x14ac:dyDescent="0.2"/>
    <row r="44" spans="2:14" ht="15.75" customHeight="1" x14ac:dyDescent="0.2"/>
    <row r="45" spans="2:14" ht="15.75" customHeight="1" x14ac:dyDescent="0.2"/>
    <row r="46" spans="2:14" ht="15.75" customHeight="1" x14ac:dyDescent="0.2"/>
    <row r="47" spans="2:14" ht="15.75" customHeight="1" x14ac:dyDescent="0.2"/>
    <row r="48" spans="2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I3:L3"/>
    <mergeCell ref="B3:E3"/>
    <mergeCell ref="B28:E28"/>
    <mergeCell ref="I28:L28"/>
    <mergeCell ref="B10:E10"/>
    <mergeCell ref="I10:L10"/>
    <mergeCell ref="B20:G20"/>
    <mergeCell ref="I20:N20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994"/>
  <sheetViews>
    <sheetView topLeftCell="A76" zoomScale="70" zoomScaleNormal="70" workbookViewId="0">
      <selection activeCell="B85" sqref="B85:D90"/>
    </sheetView>
  </sheetViews>
  <sheetFormatPr baseColWidth="10" defaultColWidth="12.625" defaultRowHeight="14.25" x14ac:dyDescent="0.2"/>
  <cols>
    <col min="1" max="1" width="7.75" customWidth="1"/>
    <col min="2" max="2" width="71.25" style="120" customWidth="1"/>
    <col min="3" max="3" width="46.625" style="120" customWidth="1"/>
    <col min="4" max="4" width="10.75" style="106" customWidth="1"/>
    <col min="5" max="5" width="7.75" customWidth="1"/>
    <col min="6" max="6" width="59.5" style="62" customWidth="1"/>
    <col min="7" max="7" width="43.25" style="120" customWidth="1"/>
    <col min="8" max="8" width="10" style="106" customWidth="1"/>
    <col min="9" max="26" width="7.75" customWidth="1"/>
  </cols>
  <sheetData>
    <row r="1" spans="2:5" ht="15" x14ac:dyDescent="0.2">
      <c r="B1" s="125"/>
      <c r="D1" s="85"/>
    </row>
    <row r="2" spans="2:5" ht="15" x14ac:dyDescent="0.2">
      <c r="B2" s="125"/>
      <c r="D2" s="85"/>
    </row>
    <row r="3" spans="2:5" ht="15" x14ac:dyDescent="0.2">
      <c r="B3" s="125"/>
      <c r="D3" s="85"/>
    </row>
    <row r="4" spans="2:5" ht="15" x14ac:dyDescent="0.25">
      <c r="B4" s="132" t="s">
        <v>1</v>
      </c>
      <c r="C4" s="133"/>
      <c r="D4" s="134"/>
      <c r="E4" s="2"/>
    </row>
    <row r="5" spans="2:5" ht="15" x14ac:dyDescent="0.25">
      <c r="B5" s="126" t="s">
        <v>2</v>
      </c>
      <c r="C5" s="121" t="s">
        <v>3</v>
      </c>
      <c r="D5" s="83" t="s">
        <v>4</v>
      </c>
      <c r="E5" s="2"/>
    </row>
    <row r="6" spans="2:5" ht="15" x14ac:dyDescent="0.25">
      <c r="B6" s="50" t="s">
        <v>7</v>
      </c>
      <c r="C6" s="67" t="s">
        <v>111</v>
      </c>
      <c r="D6" s="84">
        <v>3</v>
      </c>
      <c r="E6" s="2"/>
    </row>
    <row r="7" spans="2:5" ht="15" x14ac:dyDescent="0.25">
      <c r="B7" s="50" t="s">
        <v>6</v>
      </c>
      <c r="C7" s="67" t="s">
        <v>9</v>
      </c>
      <c r="D7" s="84">
        <v>3</v>
      </c>
      <c r="E7" s="2"/>
    </row>
    <row r="8" spans="2:5" ht="30" x14ac:dyDescent="0.25">
      <c r="B8" s="50" t="s">
        <v>14</v>
      </c>
      <c r="C8" s="67" t="s">
        <v>112</v>
      </c>
      <c r="D8" s="113">
        <v>3</v>
      </c>
      <c r="E8" s="2"/>
    </row>
    <row r="9" spans="2:5" ht="15" x14ac:dyDescent="0.25">
      <c r="B9" s="51" t="s">
        <v>17</v>
      </c>
      <c r="C9" s="67" t="s">
        <v>16</v>
      </c>
      <c r="D9" s="113">
        <v>1</v>
      </c>
      <c r="E9" s="2"/>
    </row>
    <row r="10" spans="2:5" ht="30" x14ac:dyDescent="0.25">
      <c r="B10" s="50" t="s">
        <v>18</v>
      </c>
      <c r="C10" s="67" t="s">
        <v>19</v>
      </c>
      <c r="D10" s="84">
        <v>1</v>
      </c>
      <c r="E10" s="2"/>
    </row>
    <row r="11" spans="2:5" ht="15" x14ac:dyDescent="0.25">
      <c r="B11" s="50" t="s">
        <v>20</v>
      </c>
      <c r="C11" s="67" t="s">
        <v>21</v>
      </c>
      <c r="D11" s="113">
        <v>3</v>
      </c>
      <c r="E11" s="2"/>
    </row>
    <row r="12" spans="2:5" ht="15" x14ac:dyDescent="0.25">
      <c r="B12" s="50" t="s">
        <v>24</v>
      </c>
      <c r="C12" s="67" t="s">
        <v>113</v>
      </c>
      <c r="D12" s="84">
        <v>3</v>
      </c>
      <c r="E12" s="2"/>
    </row>
    <row r="13" spans="2:5" ht="15" x14ac:dyDescent="0.25">
      <c r="B13" s="124"/>
      <c r="C13" s="122"/>
      <c r="D13" s="84">
        <f>SUM(D6:D12)</f>
        <v>17</v>
      </c>
      <c r="E13" s="2"/>
    </row>
    <row r="14" spans="2:5" ht="15" x14ac:dyDescent="0.25">
      <c r="B14" s="124"/>
      <c r="C14" s="122"/>
      <c r="D14" s="88"/>
      <c r="E14" s="2"/>
    </row>
    <row r="15" spans="2:5" ht="15" x14ac:dyDescent="0.25">
      <c r="E15" s="2"/>
    </row>
    <row r="16" spans="2:5" ht="15" x14ac:dyDescent="0.25">
      <c r="E16" s="2"/>
    </row>
    <row r="17" spans="2:5" ht="15" x14ac:dyDescent="0.25">
      <c r="E17" s="2"/>
    </row>
    <row r="18" spans="2:5" ht="15" x14ac:dyDescent="0.25">
      <c r="E18" s="2"/>
    </row>
    <row r="19" spans="2:5" ht="15" x14ac:dyDescent="0.25">
      <c r="E19" s="2"/>
    </row>
    <row r="20" spans="2:5" ht="15" x14ac:dyDescent="0.25">
      <c r="B20" s="132" t="s">
        <v>26</v>
      </c>
      <c r="C20" s="133"/>
      <c r="D20" s="134"/>
      <c r="E20" s="2"/>
    </row>
    <row r="21" spans="2:5" ht="15" x14ac:dyDescent="0.25">
      <c r="B21" s="126" t="s">
        <v>2</v>
      </c>
      <c r="C21" s="121" t="s">
        <v>3</v>
      </c>
      <c r="D21" s="83" t="s">
        <v>4</v>
      </c>
      <c r="E21" s="2"/>
    </row>
    <row r="22" spans="2:5" ht="30" x14ac:dyDescent="0.25">
      <c r="B22" s="50" t="s">
        <v>85</v>
      </c>
      <c r="C22" s="67" t="s">
        <v>32</v>
      </c>
      <c r="D22" s="113">
        <v>4</v>
      </c>
      <c r="E22" s="2"/>
    </row>
    <row r="23" spans="2:5" ht="30" x14ac:dyDescent="0.25">
      <c r="B23" s="50" t="s">
        <v>83</v>
      </c>
      <c r="C23" s="67" t="s">
        <v>34</v>
      </c>
      <c r="D23" s="84">
        <v>1</v>
      </c>
      <c r="E23" s="2"/>
    </row>
    <row r="24" spans="2:5" ht="30" x14ac:dyDescent="0.25">
      <c r="B24" s="50" t="s">
        <v>84</v>
      </c>
      <c r="C24" s="67" t="s">
        <v>33</v>
      </c>
      <c r="D24" s="113">
        <v>1</v>
      </c>
      <c r="E24" s="2"/>
    </row>
    <row r="25" spans="2:5" ht="30" x14ac:dyDescent="0.25">
      <c r="B25" s="50" t="s">
        <v>81</v>
      </c>
      <c r="C25" s="67" t="s">
        <v>35</v>
      </c>
      <c r="D25" s="113">
        <v>3</v>
      </c>
      <c r="E25" s="2"/>
    </row>
    <row r="26" spans="2:5" ht="15" x14ac:dyDescent="0.25">
      <c r="B26" s="50" t="s">
        <v>122</v>
      </c>
      <c r="C26" s="67" t="s">
        <v>31</v>
      </c>
      <c r="D26" s="84">
        <v>1</v>
      </c>
      <c r="E26" s="2"/>
    </row>
    <row r="27" spans="2:5" ht="15" x14ac:dyDescent="0.25">
      <c r="B27" s="124"/>
      <c r="C27" s="122"/>
      <c r="D27" s="84">
        <f>SUM(D22:D26)</f>
        <v>10</v>
      </c>
      <c r="E27" s="2"/>
    </row>
    <row r="28" spans="2:5" ht="15" x14ac:dyDescent="0.25">
      <c r="B28" s="124"/>
      <c r="C28" s="122"/>
      <c r="D28" s="88"/>
      <c r="E28" s="2"/>
    </row>
    <row r="29" spans="2:5" ht="15" x14ac:dyDescent="0.25">
      <c r="B29" s="124"/>
      <c r="C29" s="122"/>
      <c r="D29" s="88"/>
      <c r="E29" s="2"/>
    </row>
    <row r="30" spans="2:5" ht="15" x14ac:dyDescent="0.25">
      <c r="B30" s="132" t="s">
        <v>36</v>
      </c>
      <c r="C30" s="133"/>
      <c r="D30" s="134"/>
      <c r="E30" s="2"/>
    </row>
    <row r="31" spans="2:5" ht="15" x14ac:dyDescent="0.25">
      <c r="B31" s="126" t="s">
        <v>2</v>
      </c>
      <c r="C31" s="121" t="s">
        <v>3</v>
      </c>
      <c r="D31" s="83" t="s">
        <v>4</v>
      </c>
      <c r="E31" s="2"/>
    </row>
    <row r="32" spans="2:5" ht="15" x14ac:dyDescent="0.25">
      <c r="B32" s="50" t="s">
        <v>44</v>
      </c>
      <c r="C32" s="67" t="s">
        <v>45</v>
      </c>
      <c r="D32" s="84">
        <v>1</v>
      </c>
      <c r="E32" s="2"/>
    </row>
    <row r="33" spans="2:5" ht="15" x14ac:dyDescent="0.25">
      <c r="B33" s="50" t="s">
        <v>46</v>
      </c>
      <c r="C33" s="67" t="s">
        <v>47</v>
      </c>
      <c r="D33" s="113">
        <v>1</v>
      </c>
      <c r="E33" s="2"/>
    </row>
    <row r="34" spans="2:5" ht="15" x14ac:dyDescent="0.25">
      <c r="B34" s="50" t="s">
        <v>48</v>
      </c>
      <c r="C34" s="67" t="s">
        <v>121</v>
      </c>
      <c r="D34" s="84">
        <v>3</v>
      </c>
      <c r="E34" s="2"/>
    </row>
    <row r="35" spans="2:5" ht="15" x14ac:dyDescent="0.25">
      <c r="B35" s="124"/>
      <c r="C35" s="122"/>
      <c r="D35" s="84">
        <f>SUM(D32:D34)</f>
        <v>5</v>
      </c>
      <c r="E35" s="2"/>
    </row>
    <row r="36" spans="2:5" ht="15" x14ac:dyDescent="0.25">
      <c r="B36" s="124"/>
      <c r="C36" s="122"/>
      <c r="D36" s="88"/>
      <c r="E36" s="2"/>
    </row>
    <row r="37" spans="2:5" ht="15" x14ac:dyDescent="0.25">
      <c r="B37" s="124"/>
      <c r="C37" s="122"/>
      <c r="D37" s="88"/>
      <c r="E37" s="2"/>
    </row>
    <row r="38" spans="2:5" ht="15" x14ac:dyDescent="0.25">
      <c r="B38" s="132" t="s">
        <v>58</v>
      </c>
      <c r="C38" s="133"/>
      <c r="D38" s="134"/>
      <c r="E38" s="2"/>
    </row>
    <row r="39" spans="2:5" ht="15.75" thickBot="1" x14ac:dyDescent="0.3">
      <c r="B39" s="126" t="s">
        <v>2</v>
      </c>
      <c r="C39" s="121" t="s">
        <v>3</v>
      </c>
      <c r="D39" s="83" t="s">
        <v>4</v>
      </c>
      <c r="E39" s="2"/>
    </row>
    <row r="40" spans="2:5" ht="15" x14ac:dyDescent="0.25">
      <c r="B40" s="6" t="s">
        <v>123</v>
      </c>
      <c r="C40" s="67" t="s">
        <v>80</v>
      </c>
      <c r="D40" s="84">
        <v>1</v>
      </c>
      <c r="E40" s="2"/>
    </row>
    <row r="41" spans="2:5" ht="30" x14ac:dyDescent="0.25">
      <c r="B41" s="50" t="s">
        <v>126</v>
      </c>
      <c r="C41" s="67" t="s">
        <v>64</v>
      </c>
      <c r="D41" s="84">
        <v>1</v>
      </c>
      <c r="E41" s="2"/>
    </row>
    <row r="42" spans="2:5" ht="30" x14ac:dyDescent="0.25">
      <c r="B42" s="50" t="s">
        <v>127</v>
      </c>
      <c r="C42" s="67" t="s">
        <v>66</v>
      </c>
      <c r="D42" s="113">
        <v>1</v>
      </c>
      <c r="E42" s="2"/>
    </row>
    <row r="43" spans="2:5" ht="15" x14ac:dyDescent="0.2">
      <c r="B43" s="124"/>
      <c r="C43" s="122"/>
      <c r="D43" s="84">
        <f>SUM(D40:D42)</f>
        <v>3</v>
      </c>
    </row>
    <row r="44" spans="2:5" x14ac:dyDescent="0.2">
      <c r="B44" s="127"/>
      <c r="D44" s="87"/>
    </row>
    <row r="45" spans="2:5" x14ac:dyDescent="0.2">
      <c r="B45" s="62"/>
    </row>
    <row r="46" spans="2:5" ht="15" x14ac:dyDescent="0.25">
      <c r="B46" s="53" t="s">
        <v>1</v>
      </c>
      <c r="C46" s="54"/>
      <c r="D46" s="54"/>
    </row>
    <row r="47" spans="2:5" ht="15" x14ac:dyDescent="0.2">
      <c r="B47" s="69" t="s">
        <v>2</v>
      </c>
      <c r="C47" s="72" t="s">
        <v>3</v>
      </c>
      <c r="D47" s="90" t="s">
        <v>4</v>
      </c>
    </row>
    <row r="48" spans="2:5" ht="15" x14ac:dyDescent="0.2">
      <c r="B48" s="97" t="s">
        <v>13</v>
      </c>
      <c r="C48" s="70" t="s">
        <v>111</v>
      </c>
      <c r="D48" s="116">
        <v>3</v>
      </c>
    </row>
    <row r="49" spans="2:4" ht="30" x14ac:dyDescent="0.2">
      <c r="B49" s="98" t="s">
        <v>14</v>
      </c>
      <c r="C49" s="70" t="s">
        <v>112</v>
      </c>
      <c r="D49" s="116">
        <v>5</v>
      </c>
    </row>
    <row r="50" spans="2:4" ht="15" x14ac:dyDescent="0.2">
      <c r="B50" s="98" t="s">
        <v>15</v>
      </c>
      <c r="C50" s="70" t="s">
        <v>16</v>
      </c>
      <c r="D50" s="116">
        <v>2</v>
      </c>
    </row>
    <row r="51" spans="2:4" ht="30" x14ac:dyDescent="0.2">
      <c r="B51" s="98" t="s">
        <v>18</v>
      </c>
      <c r="C51" s="70" t="s">
        <v>19</v>
      </c>
      <c r="D51" s="116">
        <v>3</v>
      </c>
    </row>
    <row r="52" spans="2:4" ht="15" x14ac:dyDescent="0.2">
      <c r="B52" s="97" t="s">
        <v>10</v>
      </c>
      <c r="C52" s="60" t="s">
        <v>22</v>
      </c>
      <c r="D52" s="116">
        <v>1</v>
      </c>
    </row>
    <row r="53" spans="2:4" ht="15" x14ac:dyDescent="0.2">
      <c r="B53" s="98" t="s">
        <v>6</v>
      </c>
      <c r="C53" s="60" t="s">
        <v>25</v>
      </c>
      <c r="D53" s="118">
        <v>1</v>
      </c>
    </row>
    <row r="54" spans="2:4" ht="15" x14ac:dyDescent="0.2">
      <c r="B54" s="98" t="s">
        <v>20</v>
      </c>
      <c r="C54" s="70" t="s">
        <v>21</v>
      </c>
      <c r="D54" s="116">
        <v>3</v>
      </c>
    </row>
    <row r="55" spans="2:4" ht="30" x14ac:dyDescent="0.2">
      <c r="B55" s="98" t="s">
        <v>147</v>
      </c>
      <c r="C55" s="70" t="s">
        <v>124</v>
      </c>
      <c r="D55" s="116">
        <v>1</v>
      </c>
    </row>
    <row r="56" spans="2:4" ht="30" x14ac:dyDescent="0.2">
      <c r="B56" s="98" t="s">
        <v>148</v>
      </c>
      <c r="C56" s="70" t="s">
        <v>113</v>
      </c>
      <c r="D56" s="91">
        <v>3</v>
      </c>
    </row>
    <row r="57" spans="2:4" ht="15" x14ac:dyDescent="0.2">
      <c r="B57" s="65"/>
      <c r="C57" s="122"/>
      <c r="D57" s="91">
        <f>SUM(D48:D56)</f>
        <v>22</v>
      </c>
    </row>
    <row r="58" spans="2:4" x14ac:dyDescent="0.2">
      <c r="B58" s="62"/>
    </row>
    <row r="59" spans="2:4" x14ac:dyDescent="0.2">
      <c r="B59" s="62"/>
    </row>
    <row r="60" spans="2:4" x14ac:dyDescent="0.2">
      <c r="B60" s="62"/>
    </row>
    <row r="61" spans="2:4" x14ac:dyDescent="0.2">
      <c r="B61" s="62"/>
    </row>
    <row r="62" spans="2:4" x14ac:dyDescent="0.2">
      <c r="B62" s="62"/>
    </row>
    <row r="63" spans="2:4" ht="15" x14ac:dyDescent="0.25">
      <c r="B63" s="53" t="s">
        <v>26</v>
      </c>
      <c r="C63" s="54"/>
      <c r="D63" s="54"/>
    </row>
    <row r="64" spans="2:4" ht="15" x14ac:dyDescent="0.2">
      <c r="B64" s="69" t="s">
        <v>2</v>
      </c>
      <c r="C64" s="72" t="s">
        <v>3</v>
      </c>
      <c r="D64" s="90" t="s">
        <v>4</v>
      </c>
    </row>
    <row r="65" spans="2:4" ht="30" x14ac:dyDescent="0.2">
      <c r="B65" s="98" t="s">
        <v>85</v>
      </c>
      <c r="C65" s="70" t="s">
        <v>32</v>
      </c>
      <c r="D65" s="116">
        <v>5</v>
      </c>
    </row>
    <row r="66" spans="2:4" ht="30" x14ac:dyDescent="0.2">
      <c r="B66" s="98" t="s">
        <v>83</v>
      </c>
      <c r="C66" s="70" t="s">
        <v>34</v>
      </c>
      <c r="D66" s="116">
        <v>1</v>
      </c>
    </row>
    <row r="67" spans="2:4" ht="30" x14ac:dyDescent="0.2">
      <c r="B67" s="98" t="s">
        <v>84</v>
      </c>
      <c r="C67" s="70" t="s">
        <v>33</v>
      </c>
      <c r="D67" s="116">
        <v>6</v>
      </c>
    </row>
    <row r="68" spans="2:4" ht="30" x14ac:dyDescent="0.2">
      <c r="B68" s="98" t="s">
        <v>81</v>
      </c>
      <c r="C68" s="70" t="s">
        <v>35</v>
      </c>
      <c r="D68" s="91">
        <v>5</v>
      </c>
    </row>
    <row r="69" spans="2:4" ht="15" x14ac:dyDescent="0.2">
      <c r="B69" s="98" t="s">
        <v>122</v>
      </c>
      <c r="C69" s="70" t="s">
        <v>31</v>
      </c>
      <c r="D69" s="116">
        <v>1</v>
      </c>
    </row>
    <row r="70" spans="2:4" ht="15" x14ac:dyDescent="0.2">
      <c r="B70" s="64"/>
      <c r="C70" s="122"/>
      <c r="D70" s="91">
        <f>SUM(D65:D69)</f>
        <v>18</v>
      </c>
    </row>
    <row r="71" spans="2:4" ht="15" x14ac:dyDescent="0.2">
      <c r="B71" s="65"/>
      <c r="C71" s="122"/>
      <c r="D71" s="107"/>
    </row>
    <row r="72" spans="2:4" ht="15" x14ac:dyDescent="0.2">
      <c r="B72" s="65"/>
      <c r="C72" s="122"/>
      <c r="D72" s="107"/>
    </row>
    <row r="73" spans="2:4" ht="15" x14ac:dyDescent="0.25">
      <c r="B73" s="53" t="s">
        <v>36</v>
      </c>
      <c r="C73" s="54"/>
      <c r="D73" s="54"/>
    </row>
    <row r="74" spans="2:4" ht="15" x14ac:dyDescent="0.2">
      <c r="B74" s="69" t="s">
        <v>2</v>
      </c>
      <c r="C74" s="72" t="s">
        <v>3</v>
      </c>
      <c r="D74" s="90" t="s">
        <v>4</v>
      </c>
    </row>
    <row r="75" spans="2:4" ht="15" x14ac:dyDescent="0.2">
      <c r="B75" s="79" t="s">
        <v>44</v>
      </c>
      <c r="C75" s="70" t="s">
        <v>45</v>
      </c>
      <c r="D75" s="91">
        <v>1</v>
      </c>
    </row>
    <row r="76" spans="2:4" ht="15" x14ac:dyDescent="0.2">
      <c r="B76" s="79" t="s">
        <v>46</v>
      </c>
      <c r="C76" s="70" t="s">
        <v>47</v>
      </c>
      <c r="D76" s="116">
        <v>2</v>
      </c>
    </row>
    <row r="77" spans="2:4" ht="15" x14ac:dyDescent="0.2">
      <c r="B77" s="79" t="s">
        <v>48</v>
      </c>
      <c r="C77" s="70" t="s">
        <v>121</v>
      </c>
      <c r="D77" s="91">
        <v>3</v>
      </c>
    </row>
    <row r="78" spans="2:4" ht="15" x14ac:dyDescent="0.2">
      <c r="B78" s="79" t="s">
        <v>51</v>
      </c>
      <c r="C78" s="70" t="s">
        <v>53</v>
      </c>
      <c r="D78" s="91">
        <v>1</v>
      </c>
    </row>
    <row r="79" spans="2:4" ht="30" x14ac:dyDescent="0.2">
      <c r="B79" s="79" t="s">
        <v>54</v>
      </c>
      <c r="C79" s="70" t="s">
        <v>55</v>
      </c>
      <c r="D79" s="91">
        <v>1</v>
      </c>
    </row>
    <row r="80" spans="2:4" ht="30" x14ac:dyDescent="0.2">
      <c r="B80" s="79" t="s">
        <v>56</v>
      </c>
      <c r="C80" s="70" t="s">
        <v>57</v>
      </c>
      <c r="D80" s="91">
        <v>1</v>
      </c>
    </row>
    <row r="81" spans="2:4" ht="15" x14ac:dyDescent="0.2">
      <c r="B81" s="79" t="s">
        <v>61</v>
      </c>
      <c r="C81" s="70" t="s">
        <v>62</v>
      </c>
      <c r="D81" s="91">
        <v>1</v>
      </c>
    </row>
    <row r="82" spans="2:4" ht="15" x14ac:dyDescent="0.2">
      <c r="B82" s="64"/>
      <c r="C82" s="122"/>
      <c r="D82" s="91">
        <f>SUM(D75:D81)</f>
        <v>10</v>
      </c>
    </row>
    <row r="83" spans="2:4" ht="15" x14ac:dyDescent="0.2">
      <c r="B83" s="65"/>
      <c r="C83" s="122"/>
      <c r="D83" s="107"/>
    </row>
    <row r="84" spans="2:4" ht="15" x14ac:dyDescent="0.2">
      <c r="B84" s="65"/>
      <c r="C84" s="122"/>
      <c r="D84" s="107"/>
    </row>
    <row r="85" spans="2:4" ht="15" x14ac:dyDescent="0.25">
      <c r="B85" s="53" t="s">
        <v>58</v>
      </c>
      <c r="C85" s="54"/>
      <c r="D85" s="54"/>
    </row>
    <row r="86" spans="2:4" ht="15" x14ac:dyDescent="0.2">
      <c r="B86" s="69" t="s">
        <v>2</v>
      </c>
      <c r="C86" s="72" t="s">
        <v>3</v>
      </c>
      <c r="D86" s="90" t="s">
        <v>4</v>
      </c>
    </row>
    <row r="87" spans="2:4" ht="30" x14ac:dyDescent="0.2">
      <c r="B87" s="98" t="s">
        <v>133</v>
      </c>
      <c r="C87" s="70" t="s">
        <v>114</v>
      </c>
      <c r="D87" s="91">
        <v>1</v>
      </c>
    </row>
    <row r="88" spans="2:4" ht="15" x14ac:dyDescent="0.2">
      <c r="B88" s="79" t="s">
        <v>59</v>
      </c>
      <c r="C88" s="70" t="s">
        <v>64</v>
      </c>
      <c r="D88" s="116">
        <v>4</v>
      </c>
    </row>
    <row r="89" spans="2:4" ht="15" x14ac:dyDescent="0.2">
      <c r="B89" s="79" t="s">
        <v>65</v>
      </c>
      <c r="C89" s="70" t="s">
        <v>66</v>
      </c>
      <c r="D89" s="116">
        <v>3</v>
      </c>
    </row>
    <row r="90" spans="2:4" ht="15" x14ac:dyDescent="0.2">
      <c r="B90" s="66"/>
      <c r="D90" s="119">
        <f>SUM(D87:D89)</f>
        <v>8</v>
      </c>
    </row>
    <row r="91" spans="2:4" x14ac:dyDescent="0.2">
      <c r="B91" s="62"/>
    </row>
    <row r="92" spans="2:4" x14ac:dyDescent="0.2">
      <c r="B92" s="62"/>
    </row>
    <row r="93" spans="2:4" x14ac:dyDescent="0.2">
      <c r="B93" s="62"/>
    </row>
    <row r="94" spans="2:4" x14ac:dyDescent="0.2">
      <c r="B94" s="127"/>
      <c r="D94" s="87"/>
    </row>
    <row r="95" spans="2:4" x14ac:dyDescent="0.2">
      <c r="B95" s="127"/>
      <c r="D95" s="87"/>
    </row>
    <row r="96" spans="2:4" x14ac:dyDescent="0.2">
      <c r="B96" s="127"/>
      <c r="D96" s="87"/>
    </row>
    <row r="97" spans="2:4" x14ac:dyDescent="0.2">
      <c r="B97" s="127"/>
      <c r="D97" s="87"/>
    </row>
    <row r="98" spans="2:4" x14ac:dyDescent="0.2">
      <c r="B98" s="127"/>
      <c r="D98" s="87"/>
    </row>
    <row r="99" spans="2:4" x14ac:dyDescent="0.2">
      <c r="B99" s="127"/>
      <c r="D99" s="87"/>
    </row>
    <row r="100" spans="2:4" x14ac:dyDescent="0.2">
      <c r="B100" s="127"/>
      <c r="D100" s="87"/>
    </row>
    <row r="101" spans="2:4" x14ac:dyDescent="0.2">
      <c r="B101" s="127"/>
      <c r="D101" s="87"/>
    </row>
    <row r="102" spans="2:4" x14ac:dyDescent="0.2">
      <c r="B102" s="127"/>
      <c r="D102" s="87"/>
    </row>
    <row r="103" spans="2:4" x14ac:dyDescent="0.2">
      <c r="B103" s="127"/>
      <c r="D103" s="87"/>
    </row>
    <row r="104" spans="2:4" x14ac:dyDescent="0.2">
      <c r="B104" s="127"/>
      <c r="D104" s="87"/>
    </row>
    <row r="105" spans="2:4" x14ac:dyDescent="0.2">
      <c r="B105" s="127"/>
      <c r="D105" s="87"/>
    </row>
    <row r="106" spans="2:4" x14ac:dyDescent="0.2">
      <c r="B106" s="127"/>
      <c r="D106" s="87"/>
    </row>
    <row r="107" spans="2:4" x14ac:dyDescent="0.2">
      <c r="B107" s="127"/>
      <c r="D107" s="87"/>
    </row>
    <row r="108" spans="2:4" x14ac:dyDescent="0.2">
      <c r="B108" s="127"/>
      <c r="D108" s="87"/>
    </row>
    <row r="109" spans="2:4" x14ac:dyDescent="0.2">
      <c r="B109" s="127"/>
      <c r="D109" s="87"/>
    </row>
    <row r="110" spans="2:4" x14ac:dyDescent="0.2">
      <c r="B110" s="127"/>
      <c r="D110" s="87"/>
    </row>
    <row r="111" spans="2:4" x14ac:dyDescent="0.2">
      <c r="B111" s="127"/>
      <c r="D111" s="87"/>
    </row>
    <row r="112" spans="2:4" x14ac:dyDescent="0.2">
      <c r="B112" s="127"/>
      <c r="D112" s="87"/>
    </row>
    <row r="113" spans="2:4" x14ac:dyDescent="0.2">
      <c r="B113" s="127"/>
      <c r="D113" s="87"/>
    </row>
    <row r="114" spans="2:4" x14ac:dyDescent="0.2">
      <c r="B114" s="127"/>
      <c r="D114" s="87"/>
    </row>
    <row r="115" spans="2:4" x14ac:dyDescent="0.2">
      <c r="B115" s="127"/>
      <c r="D115" s="87"/>
    </row>
    <row r="116" spans="2:4" x14ac:dyDescent="0.2">
      <c r="B116" s="127"/>
      <c r="D116" s="87"/>
    </row>
    <row r="117" spans="2:4" x14ac:dyDescent="0.2">
      <c r="B117" s="127"/>
      <c r="D117" s="87"/>
    </row>
    <row r="118" spans="2:4" x14ac:dyDescent="0.2">
      <c r="B118" s="127"/>
      <c r="D118" s="87"/>
    </row>
    <row r="119" spans="2:4" x14ac:dyDescent="0.2">
      <c r="B119" s="127"/>
      <c r="D119" s="87"/>
    </row>
    <row r="120" spans="2:4" x14ac:dyDescent="0.2">
      <c r="B120" s="127"/>
      <c r="D120" s="87"/>
    </row>
    <row r="121" spans="2:4" x14ac:dyDescent="0.2">
      <c r="B121" s="127"/>
      <c r="D121" s="87"/>
    </row>
    <row r="122" spans="2:4" x14ac:dyDescent="0.2">
      <c r="B122" s="127"/>
      <c r="D122" s="87"/>
    </row>
    <row r="123" spans="2:4" x14ac:dyDescent="0.2">
      <c r="B123" s="127"/>
      <c r="D123" s="87"/>
    </row>
    <row r="124" spans="2:4" x14ac:dyDescent="0.2">
      <c r="B124" s="127"/>
      <c r="D124" s="87"/>
    </row>
    <row r="125" spans="2:4" x14ac:dyDescent="0.2">
      <c r="B125" s="127"/>
      <c r="D125" s="87"/>
    </row>
    <row r="126" spans="2:4" x14ac:dyDescent="0.2">
      <c r="B126" s="127"/>
      <c r="D126" s="87"/>
    </row>
    <row r="127" spans="2:4" x14ac:dyDescent="0.2">
      <c r="B127" s="127"/>
      <c r="D127" s="87"/>
    </row>
    <row r="128" spans="2:4" x14ac:dyDescent="0.2">
      <c r="B128" s="127"/>
      <c r="D128" s="87"/>
    </row>
    <row r="129" spans="2:4" x14ac:dyDescent="0.2">
      <c r="B129" s="127"/>
      <c r="D129" s="87"/>
    </row>
    <row r="130" spans="2:4" x14ac:dyDescent="0.2">
      <c r="B130" s="127"/>
      <c r="D130" s="87"/>
    </row>
    <row r="131" spans="2:4" x14ac:dyDescent="0.2">
      <c r="B131" s="127"/>
      <c r="D131" s="87"/>
    </row>
    <row r="132" spans="2:4" x14ac:dyDescent="0.2">
      <c r="B132" s="127"/>
      <c r="D132" s="87"/>
    </row>
    <row r="133" spans="2:4" x14ac:dyDescent="0.2">
      <c r="B133" s="127"/>
      <c r="D133" s="87"/>
    </row>
    <row r="134" spans="2:4" x14ac:dyDescent="0.2">
      <c r="B134" s="127"/>
      <c r="D134" s="87"/>
    </row>
    <row r="135" spans="2:4" x14ac:dyDescent="0.2">
      <c r="B135" s="127"/>
      <c r="D135" s="87"/>
    </row>
    <row r="136" spans="2:4" x14ac:dyDescent="0.2">
      <c r="B136" s="127"/>
      <c r="D136" s="87"/>
    </row>
    <row r="137" spans="2:4" x14ac:dyDescent="0.2">
      <c r="B137" s="127"/>
      <c r="D137" s="87"/>
    </row>
    <row r="138" spans="2:4" x14ac:dyDescent="0.2">
      <c r="B138" s="127"/>
      <c r="D138" s="87"/>
    </row>
    <row r="139" spans="2:4" x14ac:dyDescent="0.2">
      <c r="B139" s="127"/>
      <c r="D139" s="87"/>
    </row>
    <row r="140" spans="2:4" x14ac:dyDescent="0.2">
      <c r="B140" s="127"/>
      <c r="D140" s="87"/>
    </row>
    <row r="141" spans="2:4" x14ac:dyDescent="0.2">
      <c r="B141" s="127"/>
      <c r="D141" s="87"/>
    </row>
    <row r="142" spans="2:4" x14ac:dyDescent="0.2">
      <c r="B142" s="127"/>
      <c r="D142" s="87"/>
    </row>
    <row r="143" spans="2:4" x14ac:dyDescent="0.2">
      <c r="B143" s="127"/>
      <c r="D143" s="87"/>
    </row>
    <row r="144" spans="2:4" x14ac:dyDescent="0.2">
      <c r="B144" s="127"/>
      <c r="D144" s="87"/>
    </row>
    <row r="145" spans="2:4" x14ac:dyDescent="0.2">
      <c r="B145" s="127"/>
      <c r="D145" s="87"/>
    </row>
    <row r="146" spans="2:4" x14ac:dyDescent="0.2">
      <c r="B146" s="127"/>
      <c r="D146" s="87"/>
    </row>
    <row r="147" spans="2:4" x14ac:dyDescent="0.2">
      <c r="B147" s="127"/>
      <c r="D147" s="87"/>
    </row>
    <row r="148" spans="2:4" x14ac:dyDescent="0.2">
      <c r="B148" s="127"/>
      <c r="D148" s="87"/>
    </row>
    <row r="149" spans="2:4" x14ac:dyDescent="0.2">
      <c r="B149" s="127"/>
      <c r="D149" s="87"/>
    </row>
    <row r="150" spans="2:4" x14ac:dyDescent="0.2">
      <c r="B150" s="127"/>
      <c r="D150" s="87"/>
    </row>
    <row r="151" spans="2:4" x14ac:dyDescent="0.2">
      <c r="B151" s="127"/>
      <c r="D151" s="87"/>
    </row>
    <row r="152" spans="2:4" x14ac:dyDescent="0.2">
      <c r="B152" s="127"/>
      <c r="D152" s="87"/>
    </row>
    <row r="153" spans="2:4" x14ac:dyDescent="0.2">
      <c r="B153" s="127"/>
      <c r="D153" s="87"/>
    </row>
    <row r="154" spans="2:4" x14ac:dyDescent="0.2">
      <c r="B154" s="127"/>
      <c r="D154" s="87"/>
    </row>
    <row r="155" spans="2:4" x14ac:dyDescent="0.2">
      <c r="B155" s="127"/>
      <c r="D155" s="87"/>
    </row>
    <row r="156" spans="2:4" x14ac:dyDescent="0.2">
      <c r="B156" s="127"/>
      <c r="D156" s="87"/>
    </row>
    <row r="157" spans="2:4" x14ac:dyDescent="0.2">
      <c r="B157" s="127"/>
      <c r="D157" s="87"/>
    </row>
    <row r="158" spans="2:4" x14ac:dyDescent="0.2">
      <c r="B158" s="127"/>
      <c r="D158" s="87"/>
    </row>
    <row r="159" spans="2:4" x14ac:dyDescent="0.2">
      <c r="B159" s="127"/>
      <c r="D159" s="87"/>
    </row>
    <row r="160" spans="2:4" x14ac:dyDescent="0.2">
      <c r="B160" s="127"/>
      <c r="D160" s="87"/>
    </row>
    <row r="161" spans="2:4" x14ac:dyDescent="0.2">
      <c r="B161" s="127"/>
      <c r="D161" s="87"/>
    </row>
    <row r="162" spans="2:4" x14ac:dyDescent="0.2">
      <c r="B162" s="127"/>
      <c r="D162" s="87"/>
    </row>
    <row r="163" spans="2:4" x14ac:dyDescent="0.2">
      <c r="B163" s="127"/>
      <c r="D163" s="87"/>
    </row>
    <row r="164" spans="2:4" x14ac:dyDescent="0.2">
      <c r="B164" s="127"/>
      <c r="D164" s="87"/>
    </row>
    <row r="165" spans="2:4" x14ac:dyDescent="0.2">
      <c r="B165" s="127"/>
      <c r="D165" s="87"/>
    </row>
    <row r="166" spans="2:4" x14ac:dyDescent="0.2">
      <c r="B166" s="127"/>
      <c r="D166" s="87"/>
    </row>
    <row r="167" spans="2:4" x14ac:dyDescent="0.2">
      <c r="B167" s="127"/>
      <c r="D167" s="87"/>
    </row>
    <row r="168" spans="2:4" x14ac:dyDescent="0.2">
      <c r="B168" s="127"/>
      <c r="D168" s="87"/>
    </row>
    <row r="169" spans="2:4" x14ac:dyDescent="0.2">
      <c r="B169" s="127"/>
      <c r="D169" s="87"/>
    </row>
    <row r="170" spans="2:4" x14ac:dyDescent="0.2">
      <c r="B170" s="127"/>
      <c r="D170" s="87"/>
    </row>
    <row r="171" spans="2:4" x14ac:dyDescent="0.2">
      <c r="B171" s="127"/>
      <c r="D171" s="87"/>
    </row>
    <row r="172" spans="2:4" x14ac:dyDescent="0.2">
      <c r="B172" s="127"/>
      <c r="D172" s="87"/>
    </row>
    <row r="173" spans="2:4" x14ac:dyDescent="0.2">
      <c r="B173" s="127"/>
      <c r="D173" s="87"/>
    </row>
    <row r="174" spans="2:4" x14ac:dyDescent="0.2">
      <c r="B174" s="127"/>
      <c r="D174" s="87"/>
    </row>
    <row r="175" spans="2:4" x14ac:dyDescent="0.2">
      <c r="B175" s="127"/>
      <c r="D175" s="87"/>
    </row>
    <row r="176" spans="2:4" x14ac:dyDescent="0.2">
      <c r="B176" s="127"/>
      <c r="D176" s="87"/>
    </row>
    <row r="177" spans="2:4" x14ac:dyDescent="0.2">
      <c r="B177" s="127"/>
      <c r="D177" s="87"/>
    </row>
    <row r="178" spans="2:4" x14ac:dyDescent="0.2">
      <c r="B178" s="127"/>
      <c r="D178" s="87"/>
    </row>
    <row r="179" spans="2:4" x14ac:dyDescent="0.2">
      <c r="B179" s="127"/>
      <c r="D179" s="87"/>
    </row>
    <row r="180" spans="2:4" x14ac:dyDescent="0.2">
      <c r="B180" s="127"/>
      <c r="D180" s="87"/>
    </row>
    <row r="181" spans="2:4" x14ac:dyDescent="0.2">
      <c r="B181" s="127"/>
      <c r="D181" s="87"/>
    </row>
    <row r="182" spans="2:4" x14ac:dyDescent="0.2">
      <c r="B182" s="127"/>
      <c r="D182" s="87"/>
    </row>
    <row r="183" spans="2:4" x14ac:dyDescent="0.2">
      <c r="B183" s="127"/>
      <c r="D183" s="87"/>
    </row>
    <row r="184" spans="2:4" x14ac:dyDescent="0.2">
      <c r="B184" s="127"/>
      <c r="D184" s="87"/>
    </row>
    <row r="185" spans="2:4" x14ac:dyDescent="0.2">
      <c r="B185" s="127"/>
      <c r="D185" s="87"/>
    </row>
    <row r="186" spans="2:4" x14ac:dyDescent="0.2">
      <c r="B186" s="127"/>
      <c r="D186" s="87"/>
    </row>
    <row r="187" spans="2:4" x14ac:dyDescent="0.2">
      <c r="B187" s="127"/>
      <c r="D187" s="87"/>
    </row>
    <row r="188" spans="2:4" x14ac:dyDescent="0.2">
      <c r="B188" s="127"/>
      <c r="D188" s="87"/>
    </row>
    <row r="189" spans="2:4" x14ac:dyDescent="0.2">
      <c r="B189" s="127"/>
      <c r="D189" s="87"/>
    </row>
    <row r="190" spans="2:4" x14ac:dyDescent="0.2">
      <c r="B190" s="127"/>
      <c r="D190" s="87"/>
    </row>
    <row r="191" spans="2:4" x14ac:dyDescent="0.2">
      <c r="B191" s="127"/>
      <c r="D191" s="87"/>
    </row>
    <row r="192" spans="2:4" x14ac:dyDescent="0.2">
      <c r="B192" s="127"/>
      <c r="D192" s="87"/>
    </row>
    <row r="193" spans="2:4" x14ac:dyDescent="0.2">
      <c r="B193" s="127"/>
      <c r="D193" s="87"/>
    </row>
    <row r="194" spans="2:4" x14ac:dyDescent="0.2">
      <c r="B194" s="127"/>
      <c r="D194" s="87"/>
    </row>
    <row r="195" spans="2:4" x14ac:dyDescent="0.2">
      <c r="B195" s="127"/>
      <c r="D195" s="87"/>
    </row>
    <row r="196" spans="2:4" x14ac:dyDescent="0.2">
      <c r="B196" s="127"/>
      <c r="D196" s="87"/>
    </row>
    <row r="197" spans="2:4" x14ac:dyDescent="0.2">
      <c r="B197" s="127"/>
      <c r="D197" s="87"/>
    </row>
    <row r="198" spans="2:4" x14ac:dyDescent="0.2">
      <c r="B198" s="127"/>
      <c r="D198" s="87"/>
    </row>
    <row r="199" spans="2:4" x14ac:dyDescent="0.2">
      <c r="B199" s="127"/>
      <c r="D199" s="87"/>
    </row>
    <row r="200" spans="2:4" x14ac:dyDescent="0.2">
      <c r="B200" s="127"/>
      <c r="D200" s="87"/>
    </row>
    <row r="201" spans="2:4" x14ac:dyDescent="0.2">
      <c r="B201" s="127"/>
      <c r="D201" s="87"/>
    </row>
    <row r="202" spans="2:4" x14ac:dyDescent="0.2">
      <c r="B202" s="127"/>
      <c r="D202" s="87"/>
    </row>
    <row r="203" spans="2:4" x14ac:dyDescent="0.2">
      <c r="B203" s="127"/>
      <c r="D203" s="87"/>
    </row>
    <row r="204" spans="2:4" x14ac:dyDescent="0.2">
      <c r="B204" s="127"/>
      <c r="D204" s="87"/>
    </row>
    <row r="205" spans="2:4" x14ac:dyDescent="0.2">
      <c r="B205" s="127"/>
      <c r="D205" s="87"/>
    </row>
    <row r="206" spans="2:4" x14ac:dyDescent="0.2">
      <c r="B206" s="127"/>
      <c r="D206" s="87"/>
    </row>
    <row r="207" spans="2:4" x14ac:dyDescent="0.2">
      <c r="B207" s="127"/>
      <c r="D207" s="87"/>
    </row>
    <row r="208" spans="2:4" x14ac:dyDescent="0.2">
      <c r="B208" s="127"/>
      <c r="D208" s="87"/>
    </row>
    <row r="209" spans="2:4" x14ac:dyDescent="0.2">
      <c r="B209" s="127"/>
      <c r="D209" s="87"/>
    </row>
    <row r="210" spans="2:4" x14ac:dyDescent="0.2">
      <c r="B210" s="127"/>
      <c r="D210" s="87"/>
    </row>
    <row r="211" spans="2:4" x14ac:dyDescent="0.2">
      <c r="B211" s="127"/>
      <c r="D211" s="87"/>
    </row>
    <row r="212" spans="2:4" x14ac:dyDescent="0.2">
      <c r="B212" s="127"/>
      <c r="D212" s="87"/>
    </row>
    <row r="213" spans="2:4" x14ac:dyDescent="0.2">
      <c r="B213" s="127"/>
      <c r="D213" s="87"/>
    </row>
    <row r="214" spans="2:4" x14ac:dyDescent="0.2">
      <c r="B214" s="127"/>
      <c r="D214" s="87"/>
    </row>
    <row r="215" spans="2:4" x14ac:dyDescent="0.2">
      <c r="B215" s="127"/>
      <c r="D215" s="87"/>
    </row>
    <row r="216" spans="2:4" x14ac:dyDescent="0.2">
      <c r="B216" s="127"/>
      <c r="D216" s="87"/>
    </row>
    <row r="217" spans="2:4" x14ac:dyDescent="0.2">
      <c r="B217" s="127"/>
      <c r="D217" s="87"/>
    </row>
    <row r="218" spans="2:4" x14ac:dyDescent="0.2">
      <c r="B218" s="127"/>
      <c r="D218" s="87"/>
    </row>
    <row r="219" spans="2:4" x14ac:dyDescent="0.2">
      <c r="B219" s="127"/>
      <c r="D219" s="87"/>
    </row>
    <row r="220" spans="2:4" x14ac:dyDescent="0.2">
      <c r="B220" s="127"/>
      <c r="D220" s="87"/>
    </row>
    <row r="221" spans="2:4" x14ac:dyDescent="0.2">
      <c r="B221" s="127"/>
      <c r="D221" s="87"/>
    </row>
    <row r="222" spans="2:4" x14ac:dyDescent="0.2">
      <c r="B222" s="127"/>
      <c r="D222" s="87"/>
    </row>
    <row r="223" spans="2:4" x14ac:dyDescent="0.2">
      <c r="B223" s="127"/>
      <c r="D223" s="87"/>
    </row>
    <row r="224" spans="2:4" x14ac:dyDescent="0.2">
      <c r="B224" s="127"/>
      <c r="D224" s="87"/>
    </row>
    <row r="225" spans="2:4" x14ac:dyDescent="0.2">
      <c r="B225" s="127"/>
      <c r="D225" s="87"/>
    </row>
    <row r="226" spans="2:4" x14ac:dyDescent="0.2">
      <c r="B226" s="127"/>
      <c r="D226" s="87"/>
    </row>
    <row r="227" spans="2:4" x14ac:dyDescent="0.2">
      <c r="B227" s="127"/>
      <c r="D227" s="87"/>
    </row>
    <row r="228" spans="2:4" x14ac:dyDescent="0.2">
      <c r="B228" s="127"/>
      <c r="D228" s="87"/>
    </row>
    <row r="229" spans="2:4" x14ac:dyDescent="0.2">
      <c r="B229" s="127"/>
      <c r="D229" s="87"/>
    </row>
    <row r="230" spans="2:4" x14ac:dyDescent="0.2">
      <c r="B230" s="127"/>
      <c r="D230" s="87"/>
    </row>
    <row r="231" spans="2:4" x14ac:dyDescent="0.2">
      <c r="B231" s="127"/>
      <c r="D231" s="87"/>
    </row>
    <row r="232" spans="2:4" x14ac:dyDescent="0.2">
      <c r="B232" s="127"/>
      <c r="D232" s="87"/>
    </row>
    <row r="233" spans="2:4" x14ac:dyDescent="0.2">
      <c r="B233" s="127"/>
      <c r="D233" s="87"/>
    </row>
    <row r="234" spans="2:4" x14ac:dyDescent="0.2">
      <c r="B234" s="127"/>
      <c r="D234" s="87"/>
    </row>
    <row r="235" spans="2:4" x14ac:dyDescent="0.2">
      <c r="B235" s="127"/>
      <c r="D235" s="87"/>
    </row>
    <row r="236" spans="2:4" x14ac:dyDescent="0.2">
      <c r="B236" s="127"/>
      <c r="D236" s="87"/>
    </row>
    <row r="237" spans="2:4" x14ac:dyDescent="0.2">
      <c r="B237" s="127"/>
      <c r="D237" s="87"/>
    </row>
    <row r="238" spans="2:4" x14ac:dyDescent="0.2">
      <c r="B238" s="127"/>
      <c r="D238" s="87"/>
    </row>
    <row r="239" spans="2:4" x14ac:dyDescent="0.2">
      <c r="B239" s="127"/>
      <c r="D239" s="87"/>
    </row>
    <row r="240" spans="2:4" x14ac:dyDescent="0.2">
      <c r="B240" s="127"/>
      <c r="D240" s="87"/>
    </row>
    <row r="241" spans="2:4" x14ac:dyDescent="0.2">
      <c r="B241" s="127"/>
      <c r="D241" s="87"/>
    </row>
    <row r="242" spans="2:4" x14ac:dyDescent="0.2">
      <c r="B242" s="127"/>
      <c r="D242" s="87"/>
    </row>
    <row r="243" spans="2:4" x14ac:dyDescent="0.2">
      <c r="B243" s="127"/>
      <c r="D243" s="87"/>
    </row>
    <row r="244" spans="2:4" x14ac:dyDescent="0.2">
      <c r="B244" s="127"/>
      <c r="D244" s="87"/>
    </row>
    <row r="245" spans="2:4" x14ac:dyDescent="0.2">
      <c r="B245" s="127"/>
      <c r="D245" s="87"/>
    </row>
    <row r="246" spans="2:4" x14ac:dyDescent="0.2">
      <c r="B246" s="127"/>
      <c r="D246" s="87"/>
    </row>
    <row r="247" spans="2:4" x14ac:dyDescent="0.2">
      <c r="B247" s="127"/>
      <c r="D247" s="87"/>
    </row>
    <row r="248" spans="2:4" x14ac:dyDescent="0.2">
      <c r="B248" s="127"/>
      <c r="D248" s="87"/>
    </row>
    <row r="249" spans="2:4" x14ac:dyDescent="0.2">
      <c r="B249" s="127"/>
      <c r="D249" s="87"/>
    </row>
    <row r="250" spans="2:4" x14ac:dyDescent="0.2">
      <c r="B250" s="127"/>
      <c r="D250" s="87"/>
    </row>
    <row r="251" spans="2:4" x14ac:dyDescent="0.2">
      <c r="B251" s="127"/>
      <c r="D251" s="87"/>
    </row>
    <row r="252" spans="2:4" x14ac:dyDescent="0.2">
      <c r="B252" s="127"/>
      <c r="D252" s="87"/>
    </row>
    <row r="253" spans="2:4" x14ac:dyDescent="0.2">
      <c r="B253" s="127"/>
      <c r="D253" s="87"/>
    </row>
    <row r="254" spans="2:4" x14ac:dyDescent="0.2">
      <c r="B254" s="127"/>
      <c r="D254" s="87"/>
    </row>
    <row r="255" spans="2:4" x14ac:dyDescent="0.2">
      <c r="B255" s="127"/>
      <c r="D255" s="87"/>
    </row>
    <row r="256" spans="2:4" x14ac:dyDescent="0.2">
      <c r="B256" s="127"/>
      <c r="D256" s="87"/>
    </row>
    <row r="257" spans="2:4" x14ac:dyDescent="0.2">
      <c r="B257" s="127"/>
      <c r="D257" s="87"/>
    </row>
    <row r="258" spans="2:4" x14ac:dyDescent="0.2">
      <c r="B258" s="127"/>
      <c r="D258" s="87"/>
    </row>
    <row r="259" spans="2:4" x14ac:dyDescent="0.2">
      <c r="B259" s="127"/>
      <c r="D259" s="87"/>
    </row>
    <row r="260" spans="2:4" x14ac:dyDescent="0.2">
      <c r="B260" s="127"/>
      <c r="D260" s="87"/>
    </row>
    <row r="261" spans="2:4" x14ac:dyDescent="0.2">
      <c r="B261" s="127"/>
      <c r="D261" s="87"/>
    </row>
    <row r="262" spans="2:4" x14ac:dyDescent="0.2">
      <c r="B262" s="127"/>
      <c r="D262" s="87"/>
    </row>
    <row r="263" spans="2:4" x14ac:dyDescent="0.2">
      <c r="B263" s="127"/>
      <c r="D263" s="87"/>
    </row>
    <row r="264" spans="2:4" x14ac:dyDescent="0.2">
      <c r="B264" s="127"/>
      <c r="D264" s="87"/>
    </row>
    <row r="265" spans="2:4" x14ac:dyDescent="0.2">
      <c r="B265" s="127"/>
      <c r="D265" s="87"/>
    </row>
    <row r="266" spans="2:4" x14ac:dyDescent="0.2">
      <c r="B266" s="127"/>
      <c r="D266" s="87"/>
    </row>
    <row r="267" spans="2:4" x14ac:dyDescent="0.2">
      <c r="B267" s="127"/>
      <c r="D267" s="87"/>
    </row>
    <row r="268" spans="2:4" x14ac:dyDescent="0.2">
      <c r="B268" s="127"/>
      <c r="D268" s="87"/>
    </row>
    <row r="269" spans="2:4" x14ac:dyDescent="0.2">
      <c r="B269" s="127"/>
      <c r="D269" s="87"/>
    </row>
    <row r="270" spans="2:4" x14ac:dyDescent="0.2">
      <c r="B270" s="127"/>
      <c r="D270" s="87"/>
    </row>
    <row r="271" spans="2:4" x14ac:dyDescent="0.2">
      <c r="B271" s="127"/>
      <c r="D271" s="87"/>
    </row>
    <row r="272" spans="2:4" x14ac:dyDescent="0.2">
      <c r="B272" s="127"/>
      <c r="D272" s="87"/>
    </row>
    <row r="273" spans="2:4" x14ac:dyDescent="0.2">
      <c r="B273" s="127"/>
      <c r="D273" s="87"/>
    </row>
    <row r="274" spans="2:4" x14ac:dyDescent="0.2">
      <c r="B274" s="127"/>
      <c r="D274" s="87"/>
    </row>
    <row r="275" spans="2:4" x14ac:dyDescent="0.2">
      <c r="B275" s="127"/>
      <c r="D275" s="87"/>
    </row>
    <row r="276" spans="2:4" x14ac:dyDescent="0.2">
      <c r="B276" s="127"/>
      <c r="D276" s="87"/>
    </row>
    <row r="277" spans="2:4" x14ac:dyDescent="0.2">
      <c r="B277" s="127"/>
      <c r="D277" s="87"/>
    </row>
    <row r="278" spans="2:4" x14ac:dyDescent="0.2">
      <c r="B278" s="127"/>
      <c r="D278" s="87"/>
    </row>
    <row r="279" spans="2:4" x14ac:dyDescent="0.2">
      <c r="B279" s="127"/>
      <c r="D279" s="87"/>
    </row>
    <row r="280" spans="2:4" x14ac:dyDescent="0.2">
      <c r="B280" s="127"/>
      <c r="D280" s="87"/>
    </row>
    <row r="281" spans="2:4" x14ac:dyDescent="0.2">
      <c r="B281" s="127"/>
      <c r="D281" s="87"/>
    </row>
    <row r="282" spans="2:4" x14ac:dyDescent="0.2">
      <c r="B282" s="127"/>
      <c r="D282" s="87"/>
    </row>
    <row r="283" spans="2:4" x14ac:dyDescent="0.2">
      <c r="B283" s="127"/>
      <c r="D283" s="87"/>
    </row>
    <row r="284" spans="2:4" x14ac:dyDescent="0.2">
      <c r="B284" s="127"/>
      <c r="D284" s="87"/>
    </row>
    <row r="285" spans="2:4" x14ac:dyDescent="0.2">
      <c r="B285" s="127"/>
      <c r="D285" s="87"/>
    </row>
    <row r="286" spans="2:4" x14ac:dyDescent="0.2">
      <c r="B286" s="127"/>
      <c r="D286" s="87"/>
    </row>
    <row r="287" spans="2:4" x14ac:dyDescent="0.2">
      <c r="B287" s="127"/>
      <c r="D287" s="87"/>
    </row>
    <row r="288" spans="2:4" x14ac:dyDescent="0.2">
      <c r="B288" s="127"/>
      <c r="D288" s="87"/>
    </row>
    <row r="289" spans="2:4" x14ac:dyDescent="0.2">
      <c r="B289" s="127"/>
      <c r="D289" s="87"/>
    </row>
    <row r="290" spans="2:4" x14ac:dyDescent="0.2">
      <c r="B290" s="127"/>
      <c r="D290" s="87"/>
    </row>
    <row r="291" spans="2:4" x14ac:dyDescent="0.2">
      <c r="B291" s="127"/>
      <c r="D291" s="87"/>
    </row>
    <row r="292" spans="2:4" x14ac:dyDescent="0.2">
      <c r="B292" s="127"/>
      <c r="D292" s="87"/>
    </row>
    <row r="293" spans="2:4" x14ac:dyDescent="0.2">
      <c r="B293" s="127"/>
      <c r="D293" s="87"/>
    </row>
    <row r="294" spans="2:4" x14ac:dyDescent="0.2">
      <c r="B294" s="127"/>
      <c r="D294" s="87"/>
    </row>
    <row r="295" spans="2:4" x14ac:dyDescent="0.2">
      <c r="B295" s="127"/>
      <c r="D295" s="87"/>
    </row>
    <row r="296" spans="2:4" x14ac:dyDescent="0.2">
      <c r="B296" s="127"/>
      <c r="D296" s="87"/>
    </row>
    <row r="297" spans="2:4" x14ac:dyDescent="0.2">
      <c r="B297" s="127"/>
      <c r="D297" s="87"/>
    </row>
    <row r="298" spans="2:4" x14ac:dyDescent="0.2">
      <c r="B298" s="127"/>
      <c r="D298" s="87"/>
    </row>
    <row r="299" spans="2:4" x14ac:dyDescent="0.2">
      <c r="B299" s="127"/>
      <c r="D299" s="87"/>
    </row>
    <row r="300" spans="2:4" x14ac:dyDescent="0.2">
      <c r="B300" s="127"/>
      <c r="D300" s="87"/>
    </row>
    <row r="301" spans="2:4" x14ac:dyDescent="0.2">
      <c r="B301" s="127"/>
      <c r="D301" s="87"/>
    </row>
    <row r="302" spans="2:4" x14ac:dyDescent="0.2">
      <c r="B302" s="127"/>
      <c r="D302" s="87"/>
    </row>
    <row r="303" spans="2:4" x14ac:dyDescent="0.2">
      <c r="B303" s="127"/>
      <c r="D303" s="87"/>
    </row>
    <row r="304" spans="2:4" x14ac:dyDescent="0.2">
      <c r="B304" s="127"/>
      <c r="D304" s="87"/>
    </row>
    <row r="305" spans="2:4" x14ac:dyDescent="0.2">
      <c r="B305" s="127"/>
      <c r="D305" s="87"/>
    </row>
    <row r="306" spans="2:4" x14ac:dyDescent="0.2">
      <c r="B306" s="127"/>
      <c r="D306" s="87"/>
    </row>
    <row r="307" spans="2:4" x14ac:dyDescent="0.2">
      <c r="B307" s="127"/>
      <c r="D307" s="87"/>
    </row>
    <row r="308" spans="2:4" x14ac:dyDescent="0.2">
      <c r="B308" s="127"/>
      <c r="D308" s="87"/>
    </row>
    <row r="309" spans="2:4" x14ac:dyDescent="0.2">
      <c r="B309" s="127"/>
      <c r="D309" s="87"/>
    </row>
    <row r="310" spans="2:4" x14ac:dyDescent="0.2">
      <c r="B310" s="127"/>
      <c r="D310" s="87"/>
    </row>
    <row r="311" spans="2:4" x14ac:dyDescent="0.2">
      <c r="B311" s="127"/>
      <c r="D311" s="87"/>
    </row>
    <row r="312" spans="2:4" x14ac:dyDescent="0.2">
      <c r="B312" s="127"/>
      <c r="D312" s="87"/>
    </row>
    <row r="313" spans="2:4" x14ac:dyDescent="0.2">
      <c r="B313" s="127"/>
      <c r="D313" s="87"/>
    </row>
    <row r="314" spans="2:4" x14ac:dyDescent="0.2">
      <c r="B314" s="127"/>
      <c r="D314" s="87"/>
    </row>
    <row r="315" spans="2:4" x14ac:dyDescent="0.2">
      <c r="B315" s="127"/>
      <c r="D315" s="87"/>
    </row>
    <row r="316" spans="2:4" x14ac:dyDescent="0.2">
      <c r="B316" s="127"/>
      <c r="D316" s="87"/>
    </row>
    <row r="317" spans="2:4" x14ac:dyDescent="0.2">
      <c r="B317" s="127"/>
      <c r="D317" s="87"/>
    </row>
    <row r="318" spans="2:4" x14ac:dyDescent="0.2">
      <c r="B318" s="127"/>
      <c r="D318" s="87"/>
    </row>
    <row r="319" spans="2:4" x14ac:dyDescent="0.2">
      <c r="B319" s="127"/>
      <c r="D319" s="87"/>
    </row>
    <row r="320" spans="2:4" x14ac:dyDescent="0.2">
      <c r="B320" s="127"/>
      <c r="D320" s="87"/>
    </row>
    <row r="321" spans="2:4" x14ac:dyDescent="0.2">
      <c r="B321" s="127"/>
      <c r="D321" s="87"/>
    </row>
    <row r="322" spans="2:4" x14ac:dyDescent="0.2">
      <c r="B322" s="127"/>
      <c r="D322" s="87"/>
    </row>
    <row r="323" spans="2:4" x14ac:dyDescent="0.2">
      <c r="B323" s="127"/>
      <c r="D323" s="87"/>
    </row>
    <row r="324" spans="2:4" x14ac:dyDescent="0.2">
      <c r="B324" s="127"/>
      <c r="D324" s="87"/>
    </row>
    <row r="325" spans="2:4" x14ac:dyDescent="0.2">
      <c r="B325" s="127"/>
      <c r="D325" s="87"/>
    </row>
    <row r="326" spans="2:4" x14ac:dyDescent="0.2">
      <c r="B326" s="127"/>
      <c r="D326" s="87"/>
    </row>
    <row r="327" spans="2:4" x14ac:dyDescent="0.2">
      <c r="B327" s="127"/>
      <c r="D327" s="87"/>
    </row>
    <row r="328" spans="2:4" x14ac:dyDescent="0.2">
      <c r="B328" s="127"/>
      <c r="D328" s="87"/>
    </row>
    <row r="329" spans="2:4" x14ac:dyDescent="0.2">
      <c r="B329" s="127"/>
      <c r="D329" s="87"/>
    </row>
    <row r="330" spans="2:4" x14ac:dyDescent="0.2">
      <c r="B330" s="127"/>
      <c r="D330" s="87"/>
    </row>
    <row r="331" spans="2:4" x14ac:dyDescent="0.2">
      <c r="B331" s="127"/>
      <c r="D331" s="87"/>
    </row>
    <row r="332" spans="2:4" x14ac:dyDescent="0.2">
      <c r="B332" s="127"/>
      <c r="D332" s="87"/>
    </row>
    <row r="333" spans="2:4" x14ac:dyDescent="0.2">
      <c r="B333" s="127"/>
      <c r="D333" s="87"/>
    </row>
    <row r="334" spans="2:4" x14ac:dyDescent="0.2">
      <c r="B334" s="127"/>
      <c r="D334" s="87"/>
    </row>
    <row r="335" spans="2:4" x14ac:dyDescent="0.2">
      <c r="B335" s="127"/>
      <c r="D335" s="87"/>
    </row>
    <row r="336" spans="2:4" x14ac:dyDescent="0.2">
      <c r="B336" s="127"/>
      <c r="D336" s="87"/>
    </row>
    <row r="337" spans="2:4" x14ac:dyDescent="0.2">
      <c r="B337" s="127"/>
      <c r="D337" s="87"/>
    </row>
    <row r="338" spans="2:4" x14ac:dyDescent="0.2">
      <c r="B338" s="127"/>
      <c r="D338" s="87"/>
    </row>
    <row r="339" spans="2:4" x14ac:dyDescent="0.2">
      <c r="B339" s="127"/>
      <c r="D339" s="87"/>
    </row>
    <row r="340" spans="2:4" x14ac:dyDescent="0.2">
      <c r="B340" s="127"/>
      <c r="D340" s="87"/>
    </row>
    <row r="341" spans="2:4" x14ac:dyDescent="0.2">
      <c r="B341" s="127"/>
      <c r="D341" s="87"/>
    </row>
    <row r="342" spans="2:4" x14ac:dyDescent="0.2">
      <c r="B342" s="127"/>
      <c r="D342" s="87"/>
    </row>
    <row r="343" spans="2:4" x14ac:dyDescent="0.2">
      <c r="B343" s="127"/>
      <c r="D343" s="87"/>
    </row>
    <row r="344" spans="2:4" x14ac:dyDescent="0.2">
      <c r="B344" s="127"/>
      <c r="D344" s="87"/>
    </row>
    <row r="345" spans="2:4" x14ac:dyDescent="0.2">
      <c r="B345" s="127"/>
      <c r="D345" s="87"/>
    </row>
    <row r="346" spans="2:4" x14ac:dyDescent="0.2">
      <c r="B346" s="127"/>
      <c r="D346" s="87"/>
    </row>
    <row r="347" spans="2:4" x14ac:dyDescent="0.2">
      <c r="B347" s="127"/>
      <c r="D347" s="87"/>
    </row>
    <row r="348" spans="2:4" x14ac:dyDescent="0.2">
      <c r="B348" s="127"/>
      <c r="D348" s="87"/>
    </row>
    <row r="349" spans="2:4" x14ac:dyDescent="0.2">
      <c r="B349" s="127"/>
      <c r="D349" s="87"/>
    </row>
    <row r="350" spans="2:4" x14ac:dyDescent="0.2">
      <c r="B350" s="127"/>
      <c r="D350" s="87"/>
    </row>
    <row r="351" spans="2:4" x14ac:dyDescent="0.2">
      <c r="B351" s="127"/>
      <c r="D351" s="87"/>
    </row>
    <row r="352" spans="2:4" x14ac:dyDescent="0.2">
      <c r="B352" s="127"/>
      <c r="D352" s="87"/>
    </row>
    <row r="353" spans="2:4" x14ac:dyDescent="0.2">
      <c r="B353" s="127"/>
      <c r="D353" s="87"/>
    </row>
    <row r="354" spans="2:4" x14ac:dyDescent="0.2">
      <c r="B354" s="127"/>
      <c r="D354" s="87"/>
    </row>
    <row r="355" spans="2:4" x14ac:dyDescent="0.2">
      <c r="B355" s="127"/>
      <c r="D355" s="87"/>
    </row>
    <row r="356" spans="2:4" x14ac:dyDescent="0.2">
      <c r="B356" s="127"/>
      <c r="D356" s="87"/>
    </row>
    <row r="357" spans="2:4" x14ac:dyDescent="0.2">
      <c r="B357" s="127"/>
      <c r="D357" s="87"/>
    </row>
    <row r="358" spans="2:4" x14ac:dyDescent="0.2">
      <c r="B358" s="127"/>
      <c r="D358" s="87"/>
    </row>
    <row r="359" spans="2:4" x14ac:dyDescent="0.2">
      <c r="B359" s="127"/>
      <c r="D359" s="87"/>
    </row>
    <row r="360" spans="2:4" x14ac:dyDescent="0.2">
      <c r="B360" s="127"/>
      <c r="D360" s="87"/>
    </row>
    <row r="361" spans="2:4" x14ac:dyDescent="0.2">
      <c r="B361" s="127"/>
      <c r="D361" s="87"/>
    </row>
    <row r="362" spans="2:4" x14ac:dyDescent="0.2">
      <c r="B362" s="127"/>
      <c r="D362" s="87"/>
    </row>
    <row r="363" spans="2:4" x14ac:dyDescent="0.2">
      <c r="B363" s="127"/>
      <c r="D363" s="87"/>
    </row>
    <row r="364" spans="2:4" x14ac:dyDescent="0.2">
      <c r="B364" s="127"/>
      <c r="D364" s="87"/>
    </row>
    <row r="365" spans="2:4" x14ac:dyDescent="0.2">
      <c r="B365" s="127"/>
      <c r="D365" s="87"/>
    </row>
    <row r="366" spans="2:4" x14ac:dyDescent="0.2">
      <c r="B366" s="127"/>
      <c r="D366" s="87"/>
    </row>
    <row r="367" spans="2:4" x14ac:dyDescent="0.2">
      <c r="B367" s="127"/>
      <c r="D367" s="87"/>
    </row>
    <row r="368" spans="2:4" x14ac:dyDescent="0.2">
      <c r="B368" s="127"/>
      <c r="D368" s="87"/>
    </row>
    <row r="369" spans="2:4" x14ac:dyDescent="0.2">
      <c r="B369" s="127"/>
      <c r="D369" s="87"/>
    </row>
    <row r="370" spans="2:4" x14ac:dyDescent="0.2">
      <c r="B370" s="127"/>
      <c r="D370" s="87"/>
    </row>
    <row r="371" spans="2:4" x14ac:dyDescent="0.2">
      <c r="B371" s="127"/>
      <c r="D371" s="87"/>
    </row>
    <row r="372" spans="2:4" x14ac:dyDescent="0.2">
      <c r="B372" s="127"/>
      <c r="D372" s="87"/>
    </row>
    <row r="373" spans="2:4" x14ac:dyDescent="0.2">
      <c r="B373" s="127"/>
      <c r="D373" s="87"/>
    </row>
    <row r="374" spans="2:4" x14ac:dyDescent="0.2">
      <c r="B374" s="127"/>
      <c r="D374" s="87"/>
    </row>
    <row r="375" spans="2:4" x14ac:dyDescent="0.2">
      <c r="B375" s="127"/>
      <c r="D375" s="87"/>
    </row>
    <row r="376" spans="2:4" x14ac:dyDescent="0.2">
      <c r="B376" s="127"/>
      <c r="D376" s="87"/>
    </row>
    <row r="377" spans="2:4" x14ac:dyDescent="0.2">
      <c r="B377" s="127"/>
      <c r="D377" s="87"/>
    </row>
    <row r="378" spans="2:4" x14ac:dyDescent="0.2">
      <c r="B378" s="127"/>
      <c r="D378" s="87"/>
    </row>
    <row r="379" spans="2:4" x14ac:dyDescent="0.2">
      <c r="B379" s="127"/>
      <c r="D379" s="87"/>
    </row>
    <row r="380" spans="2:4" x14ac:dyDescent="0.2">
      <c r="B380" s="127"/>
      <c r="D380" s="87"/>
    </row>
    <row r="381" spans="2:4" x14ac:dyDescent="0.2">
      <c r="B381" s="127"/>
      <c r="D381" s="87"/>
    </row>
    <row r="382" spans="2:4" x14ac:dyDescent="0.2">
      <c r="B382" s="127"/>
      <c r="D382" s="87"/>
    </row>
    <row r="383" spans="2:4" x14ac:dyDescent="0.2">
      <c r="B383" s="127"/>
      <c r="D383" s="87"/>
    </row>
    <row r="384" spans="2:4" x14ac:dyDescent="0.2">
      <c r="B384" s="127"/>
      <c r="D384" s="87"/>
    </row>
    <row r="385" spans="2:4" x14ac:dyDescent="0.2">
      <c r="B385" s="127"/>
      <c r="D385" s="87"/>
    </row>
    <row r="386" spans="2:4" x14ac:dyDescent="0.2">
      <c r="B386" s="127"/>
      <c r="D386" s="87"/>
    </row>
    <row r="387" spans="2:4" x14ac:dyDescent="0.2">
      <c r="B387" s="127"/>
      <c r="D387" s="87"/>
    </row>
    <row r="388" spans="2:4" x14ac:dyDescent="0.2">
      <c r="B388" s="127"/>
      <c r="D388" s="87"/>
    </row>
    <row r="389" spans="2:4" x14ac:dyDescent="0.2">
      <c r="B389" s="127"/>
      <c r="D389" s="87"/>
    </row>
    <row r="390" spans="2:4" x14ac:dyDescent="0.2">
      <c r="B390" s="127"/>
      <c r="D390" s="87"/>
    </row>
    <row r="391" spans="2:4" x14ac:dyDescent="0.2">
      <c r="B391" s="127"/>
      <c r="D391" s="87"/>
    </row>
    <row r="392" spans="2:4" x14ac:dyDescent="0.2">
      <c r="B392" s="127"/>
      <c r="D392" s="87"/>
    </row>
    <row r="393" spans="2:4" x14ac:dyDescent="0.2">
      <c r="B393" s="127"/>
      <c r="D393" s="87"/>
    </row>
    <row r="394" spans="2:4" x14ac:dyDescent="0.2">
      <c r="B394" s="127"/>
      <c r="D394" s="87"/>
    </row>
    <row r="395" spans="2:4" x14ac:dyDescent="0.2">
      <c r="B395" s="127"/>
      <c r="D395" s="87"/>
    </row>
    <row r="396" spans="2:4" x14ac:dyDescent="0.2">
      <c r="B396" s="127"/>
      <c r="D396" s="87"/>
    </row>
    <row r="397" spans="2:4" x14ac:dyDescent="0.2">
      <c r="B397" s="127"/>
      <c r="D397" s="87"/>
    </row>
    <row r="398" spans="2:4" x14ac:dyDescent="0.2">
      <c r="B398" s="127"/>
      <c r="D398" s="87"/>
    </row>
    <row r="399" spans="2:4" x14ac:dyDescent="0.2">
      <c r="B399" s="127"/>
      <c r="D399" s="87"/>
    </row>
    <row r="400" spans="2:4" x14ac:dyDescent="0.2">
      <c r="B400" s="127"/>
      <c r="D400" s="87"/>
    </row>
    <row r="401" spans="2:4" x14ac:dyDescent="0.2">
      <c r="B401" s="127"/>
      <c r="D401" s="87"/>
    </row>
    <row r="402" spans="2:4" x14ac:dyDescent="0.2">
      <c r="B402" s="127"/>
      <c r="D402" s="87"/>
    </row>
    <row r="403" spans="2:4" x14ac:dyDescent="0.2">
      <c r="B403" s="127"/>
      <c r="D403" s="87"/>
    </row>
    <row r="404" spans="2:4" x14ac:dyDescent="0.2">
      <c r="B404" s="127"/>
      <c r="D404" s="87"/>
    </row>
    <row r="405" spans="2:4" x14ac:dyDescent="0.2">
      <c r="B405" s="127"/>
      <c r="D405" s="87"/>
    </row>
    <row r="406" spans="2:4" x14ac:dyDescent="0.2">
      <c r="B406" s="127"/>
      <c r="D406" s="87"/>
    </row>
    <row r="407" spans="2:4" x14ac:dyDescent="0.2">
      <c r="B407" s="127"/>
      <c r="D407" s="87"/>
    </row>
    <row r="408" spans="2:4" x14ac:dyDescent="0.2">
      <c r="B408" s="127"/>
      <c r="D408" s="87"/>
    </row>
    <row r="409" spans="2:4" x14ac:dyDescent="0.2">
      <c r="B409" s="127"/>
      <c r="D409" s="87"/>
    </row>
    <row r="410" spans="2:4" x14ac:dyDescent="0.2">
      <c r="B410" s="127"/>
      <c r="D410" s="87"/>
    </row>
    <row r="411" spans="2:4" x14ac:dyDescent="0.2">
      <c r="B411" s="127"/>
      <c r="D411" s="87"/>
    </row>
    <row r="412" spans="2:4" x14ac:dyDescent="0.2">
      <c r="B412" s="127"/>
      <c r="D412" s="87"/>
    </row>
    <row r="413" spans="2:4" x14ac:dyDescent="0.2">
      <c r="B413" s="127"/>
      <c r="D413" s="87"/>
    </row>
    <row r="414" spans="2:4" x14ac:dyDescent="0.2">
      <c r="B414" s="127"/>
      <c r="D414" s="87"/>
    </row>
    <row r="415" spans="2:4" x14ac:dyDescent="0.2">
      <c r="B415" s="127"/>
      <c r="D415" s="87"/>
    </row>
    <row r="416" spans="2:4" x14ac:dyDescent="0.2">
      <c r="B416" s="127"/>
      <c r="D416" s="87"/>
    </row>
    <row r="417" spans="2:4" x14ac:dyDescent="0.2">
      <c r="B417" s="127"/>
      <c r="D417" s="87"/>
    </row>
    <row r="418" spans="2:4" x14ac:dyDescent="0.2">
      <c r="B418" s="127"/>
      <c r="D418" s="87"/>
    </row>
    <row r="419" spans="2:4" x14ac:dyDescent="0.2">
      <c r="B419" s="127"/>
      <c r="D419" s="87"/>
    </row>
    <row r="420" spans="2:4" x14ac:dyDescent="0.2">
      <c r="B420" s="127"/>
      <c r="D420" s="87"/>
    </row>
    <row r="421" spans="2:4" x14ac:dyDescent="0.2">
      <c r="B421" s="127"/>
      <c r="D421" s="87"/>
    </row>
    <row r="422" spans="2:4" x14ac:dyDescent="0.2">
      <c r="B422" s="127"/>
      <c r="D422" s="87"/>
    </row>
    <row r="423" spans="2:4" x14ac:dyDescent="0.2">
      <c r="B423" s="127"/>
      <c r="D423" s="87"/>
    </row>
    <row r="424" spans="2:4" x14ac:dyDescent="0.2">
      <c r="B424" s="127"/>
      <c r="D424" s="87"/>
    </row>
    <row r="425" spans="2:4" x14ac:dyDescent="0.2">
      <c r="B425" s="127"/>
      <c r="D425" s="87"/>
    </row>
    <row r="426" spans="2:4" x14ac:dyDescent="0.2">
      <c r="B426" s="127"/>
      <c r="D426" s="87"/>
    </row>
    <row r="427" spans="2:4" x14ac:dyDescent="0.2">
      <c r="B427" s="127"/>
      <c r="D427" s="87"/>
    </row>
    <row r="428" spans="2:4" x14ac:dyDescent="0.2">
      <c r="B428" s="127"/>
      <c r="D428" s="87"/>
    </row>
    <row r="429" spans="2:4" x14ac:dyDescent="0.2">
      <c r="B429" s="127"/>
      <c r="D429" s="87"/>
    </row>
    <row r="430" spans="2:4" x14ac:dyDescent="0.2">
      <c r="B430" s="127"/>
      <c r="D430" s="87"/>
    </row>
    <row r="431" spans="2:4" x14ac:dyDescent="0.2">
      <c r="B431" s="127"/>
      <c r="D431" s="87"/>
    </row>
    <row r="432" spans="2:4" x14ac:dyDescent="0.2">
      <c r="B432" s="127"/>
      <c r="D432" s="87"/>
    </row>
    <row r="433" spans="2:4" x14ac:dyDescent="0.2">
      <c r="B433" s="127"/>
      <c r="D433" s="87"/>
    </row>
    <row r="434" spans="2:4" x14ac:dyDescent="0.2">
      <c r="B434" s="127"/>
      <c r="D434" s="87"/>
    </row>
    <row r="435" spans="2:4" x14ac:dyDescent="0.2">
      <c r="B435" s="127"/>
      <c r="D435" s="87"/>
    </row>
    <row r="436" spans="2:4" x14ac:dyDescent="0.2">
      <c r="B436" s="127"/>
      <c r="D436" s="87"/>
    </row>
    <row r="437" spans="2:4" x14ac:dyDescent="0.2">
      <c r="B437" s="127"/>
      <c r="D437" s="87"/>
    </row>
    <row r="438" spans="2:4" x14ac:dyDescent="0.2">
      <c r="B438" s="127"/>
      <c r="D438" s="87"/>
    </row>
    <row r="439" spans="2:4" x14ac:dyDescent="0.2">
      <c r="B439" s="127"/>
      <c r="D439" s="87"/>
    </row>
    <row r="440" spans="2:4" x14ac:dyDescent="0.2">
      <c r="B440" s="127"/>
      <c r="D440" s="87"/>
    </row>
    <row r="441" spans="2:4" x14ac:dyDescent="0.2">
      <c r="B441" s="127"/>
      <c r="D441" s="87"/>
    </row>
    <row r="442" spans="2:4" x14ac:dyDescent="0.2">
      <c r="B442" s="127"/>
      <c r="D442" s="87"/>
    </row>
    <row r="443" spans="2:4" x14ac:dyDescent="0.2">
      <c r="B443" s="127"/>
      <c r="D443" s="87"/>
    </row>
    <row r="444" spans="2:4" x14ac:dyDescent="0.2">
      <c r="B444" s="127"/>
      <c r="D444" s="87"/>
    </row>
    <row r="445" spans="2:4" x14ac:dyDescent="0.2">
      <c r="B445" s="127"/>
      <c r="D445" s="87"/>
    </row>
    <row r="446" spans="2:4" x14ac:dyDescent="0.2">
      <c r="B446" s="127"/>
      <c r="D446" s="87"/>
    </row>
    <row r="447" spans="2:4" x14ac:dyDescent="0.2">
      <c r="B447" s="127"/>
      <c r="D447" s="87"/>
    </row>
    <row r="448" spans="2:4" x14ac:dyDescent="0.2">
      <c r="B448" s="127"/>
      <c r="D448" s="87"/>
    </row>
    <row r="449" spans="2:4" x14ac:dyDescent="0.2">
      <c r="B449" s="127"/>
      <c r="D449" s="87"/>
    </row>
    <row r="450" spans="2:4" x14ac:dyDescent="0.2">
      <c r="B450" s="127"/>
      <c r="D450" s="87"/>
    </row>
    <row r="451" spans="2:4" x14ac:dyDescent="0.2">
      <c r="B451" s="127"/>
      <c r="D451" s="87"/>
    </row>
    <row r="452" spans="2:4" x14ac:dyDescent="0.2">
      <c r="B452" s="127"/>
      <c r="D452" s="87"/>
    </row>
    <row r="453" spans="2:4" x14ac:dyDescent="0.2">
      <c r="B453" s="127"/>
      <c r="D453" s="87"/>
    </row>
    <row r="454" spans="2:4" x14ac:dyDescent="0.2">
      <c r="B454" s="127"/>
      <c r="D454" s="87"/>
    </row>
    <row r="455" spans="2:4" x14ac:dyDescent="0.2">
      <c r="B455" s="127"/>
      <c r="D455" s="87"/>
    </row>
    <row r="456" spans="2:4" x14ac:dyDescent="0.2">
      <c r="B456" s="127"/>
      <c r="D456" s="87"/>
    </row>
    <row r="457" spans="2:4" x14ac:dyDescent="0.2">
      <c r="B457" s="127"/>
      <c r="D457" s="87"/>
    </row>
    <row r="458" spans="2:4" x14ac:dyDescent="0.2">
      <c r="B458" s="127"/>
      <c r="D458" s="87"/>
    </row>
    <row r="459" spans="2:4" x14ac:dyDescent="0.2">
      <c r="B459" s="127"/>
      <c r="D459" s="87"/>
    </row>
    <row r="460" spans="2:4" x14ac:dyDescent="0.2">
      <c r="B460" s="127"/>
      <c r="D460" s="87"/>
    </row>
    <row r="461" spans="2:4" x14ac:dyDescent="0.2">
      <c r="B461" s="127"/>
      <c r="D461" s="87"/>
    </row>
    <row r="462" spans="2:4" x14ac:dyDescent="0.2">
      <c r="B462" s="127"/>
      <c r="D462" s="87"/>
    </row>
    <row r="463" spans="2:4" x14ac:dyDescent="0.2">
      <c r="B463" s="127"/>
      <c r="D463" s="87"/>
    </row>
    <row r="464" spans="2:4" x14ac:dyDescent="0.2">
      <c r="B464" s="127"/>
      <c r="D464" s="87"/>
    </row>
    <row r="465" spans="2:4" x14ac:dyDescent="0.2">
      <c r="B465" s="127"/>
      <c r="D465" s="87"/>
    </row>
    <row r="466" spans="2:4" x14ac:dyDescent="0.2">
      <c r="B466" s="127"/>
      <c r="D466" s="87"/>
    </row>
    <row r="467" spans="2:4" x14ac:dyDescent="0.2">
      <c r="B467" s="127"/>
      <c r="D467" s="87"/>
    </row>
    <row r="468" spans="2:4" x14ac:dyDescent="0.2">
      <c r="B468" s="127"/>
      <c r="D468" s="87"/>
    </row>
    <row r="469" spans="2:4" x14ac:dyDescent="0.2">
      <c r="B469" s="127"/>
      <c r="D469" s="87"/>
    </row>
    <row r="470" spans="2:4" x14ac:dyDescent="0.2">
      <c r="B470" s="127"/>
      <c r="D470" s="87"/>
    </row>
    <row r="471" spans="2:4" x14ac:dyDescent="0.2">
      <c r="B471" s="127"/>
      <c r="D471" s="87"/>
    </row>
    <row r="472" spans="2:4" x14ac:dyDescent="0.2">
      <c r="B472" s="127"/>
      <c r="D472" s="87"/>
    </row>
    <row r="473" spans="2:4" x14ac:dyDescent="0.2">
      <c r="B473" s="127"/>
      <c r="D473" s="87"/>
    </row>
    <row r="474" spans="2:4" x14ac:dyDescent="0.2">
      <c r="B474" s="127"/>
      <c r="D474" s="87"/>
    </row>
    <row r="475" spans="2:4" x14ac:dyDescent="0.2">
      <c r="B475" s="127"/>
      <c r="D475" s="87"/>
    </row>
    <row r="476" spans="2:4" x14ac:dyDescent="0.2">
      <c r="B476" s="127"/>
      <c r="D476" s="87"/>
    </row>
    <row r="477" spans="2:4" x14ac:dyDescent="0.2">
      <c r="B477" s="127"/>
      <c r="D477" s="87"/>
    </row>
    <row r="478" spans="2:4" x14ac:dyDescent="0.2">
      <c r="B478" s="127"/>
      <c r="D478" s="87"/>
    </row>
    <row r="479" spans="2:4" x14ac:dyDescent="0.2">
      <c r="B479" s="127"/>
      <c r="D479" s="87"/>
    </row>
    <row r="480" spans="2:4" x14ac:dyDescent="0.2">
      <c r="B480" s="127"/>
      <c r="D480" s="87"/>
    </row>
    <row r="481" spans="2:4" x14ac:dyDescent="0.2">
      <c r="B481" s="127"/>
      <c r="D481" s="87"/>
    </row>
    <row r="482" spans="2:4" x14ac:dyDescent="0.2">
      <c r="B482" s="127"/>
      <c r="D482" s="87"/>
    </row>
    <row r="483" spans="2:4" x14ac:dyDescent="0.2">
      <c r="B483" s="127"/>
      <c r="D483" s="87"/>
    </row>
    <row r="484" spans="2:4" x14ac:dyDescent="0.2">
      <c r="B484" s="127"/>
      <c r="D484" s="87"/>
    </row>
    <row r="485" spans="2:4" x14ac:dyDescent="0.2">
      <c r="B485" s="127"/>
      <c r="D485" s="87"/>
    </row>
    <row r="486" spans="2:4" x14ac:dyDescent="0.2">
      <c r="B486" s="127"/>
      <c r="D486" s="87"/>
    </row>
    <row r="487" spans="2:4" x14ac:dyDescent="0.2">
      <c r="B487" s="127"/>
      <c r="D487" s="87"/>
    </row>
    <row r="488" spans="2:4" x14ac:dyDescent="0.2">
      <c r="B488" s="127"/>
      <c r="D488" s="87"/>
    </row>
    <row r="489" spans="2:4" x14ac:dyDescent="0.2">
      <c r="B489" s="127"/>
      <c r="D489" s="87"/>
    </row>
    <row r="490" spans="2:4" x14ac:dyDescent="0.2">
      <c r="B490" s="127"/>
      <c r="D490" s="87"/>
    </row>
    <row r="491" spans="2:4" x14ac:dyDescent="0.2">
      <c r="B491" s="127"/>
      <c r="D491" s="87"/>
    </row>
    <row r="492" spans="2:4" x14ac:dyDescent="0.2">
      <c r="B492" s="127"/>
      <c r="D492" s="87"/>
    </row>
    <row r="493" spans="2:4" x14ac:dyDescent="0.2">
      <c r="B493" s="127"/>
      <c r="D493" s="87"/>
    </row>
    <row r="494" spans="2:4" x14ac:dyDescent="0.2">
      <c r="B494" s="127"/>
      <c r="D494" s="87"/>
    </row>
    <row r="495" spans="2:4" x14ac:dyDescent="0.2">
      <c r="B495" s="127"/>
      <c r="D495" s="87"/>
    </row>
    <row r="496" spans="2:4" x14ac:dyDescent="0.2">
      <c r="B496" s="127"/>
      <c r="D496" s="87"/>
    </row>
    <row r="497" spans="2:4" x14ac:dyDescent="0.2">
      <c r="B497" s="127"/>
      <c r="D497" s="87"/>
    </row>
    <row r="498" spans="2:4" x14ac:dyDescent="0.2">
      <c r="B498" s="127"/>
      <c r="D498" s="87"/>
    </row>
    <row r="499" spans="2:4" x14ac:dyDescent="0.2">
      <c r="B499" s="127"/>
      <c r="D499" s="87"/>
    </row>
    <row r="500" spans="2:4" x14ac:dyDescent="0.2">
      <c r="B500" s="127"/>
      <c r="D500" s="87"/>
    </row>
    <row r="501" spans="2:4" x14ac:dyDescent="0.2">
      <c r="B501" s="127"/>
      <c r="D501" s="87"/>
    </row>
    <row r="502" spans="2:4" x14ac:dyDescent="0.2">
      <c r="B502" s="127"/>
      <c r="D502" s="87"/>
    </row>
    <row r="503" spans="2:4" x14ac:dyDescent="0.2">
      <c r="B503" s="127"/>
      <c r="D503" s="87"/>
    </row>
    <row r="504" spans="2:4" x14ac:dyDescent="0.2">
      <c r="B504" s="127"/>
      <c r="D504" s="87"/>
    </row>
    <row r="505" spans="2:4" x14ac:dyDescent="0.2">
      <c r="B505" s="127"/>
      <c r="D505" s="87"/>
    </row>
    <row r="506" spans="2:4" x14ac:dyDescent="0.2">
      <c r="B506" s="127"/>
      <c r="D506" s="87"/>
    </row>
    <row r="507" spans="2:4" x14ac:dyDescent="0.2">
      <c r="B507" s="127"/>
      <c r="D507" s="87"/>
    </row>
    <row r="508" spans="2:4" x14ac:dyDescent="0.2">
      <c r="B508" s="127"/>
      <c r="D508" s="87"/>
    </row>
    <row r="509" spans="2:4" x14ac:dyDescent="0.2">
      <c r="B509" s="127"/>
      <c r="D509" s="87"/>
    </row>
    <row r="510" spans="2:4" x14ac:dyDescent="0.2">
      <c r="B510" s="127"/>
      <c r="D510" s="87"/>
    </row>
    <row r="511" spans="2:4" x14ac:dyDescent="0.2">
      <c r="B511" s="127"/>
      <c r="D511" s="87"/>
    </row>
    <row r="512" spans="2:4" x14ac:dyDescent="0.2">
      <c r="B512" s="127"/>
      <c r="D512" s="87"/>
    </row>
    <row r="513" spans="2:4" x14ac:dyDescent="0.2">
      <c r="B513" s="127"/>
      <c r="D513" s="87"/>
    </row>
    <row r="514" spans="2:4" x14ac:dyDescent="0.2">
      <c r="B514" s="127"/>
      <c r="D514" s="87"/>
    </row>
    <row r="515" spans="2:4" x14ac:dyDescent="0.2">
      <c r="B515" s="127"/>
      <c r="D515" s="87"/>
    </row>
    <row r="516" spans="2:4" x14ac:dyDescent="0.2">
      <c r="B516" s="127"/>
      <c r="D516" s="87"/>
    </row>
    <row r="517" spans="2:4" x14ac:dyDescent="0.2">
      <c r="B517" s="127"/>
      <c r="D517" s="87"/>
    </row>
    <row r="518" spans="2:4" x14ac:dyDescent="0.2">
      <c r="B518" s="127"/>
      <c r="D518" s="87"/>
    </row>
    <row r="519" spans="2:4" x14ac:dyDescent="0.2">
      <c r="B519" s="127"/>
      <c r="D519" s="87"/>
    </row>
    <row r="520" spans="2:4" x14ac:dyDescent="0.2">
      <c r="B520" s="127"/>
      <c r="D520" s="87"/>
    </row>
    <row r="521" spans="2:4" x14ac:dyDescent="0.2">
      <c r="B521" s="127"/>
      <c r="D521" s="87"/>
    </row>
    <row r="522" spans="2:4" x14ac:dyDescent="0.2">
      <c r="B522" s="127"/>
      <c r="D522" s="87"/>
    </row>
    <row r="523" spans="2:4" x14ac:dyDescent="0.2">
      <c r="B523" s="127"/>
      <c r="D523" s="87"/>
    </row>
    <row r="524" spans="2:4" x14ac:dyDescent="0.2">
      <c r="B524" s="127"/>
      <c r="D524" s="87"/>
    </row>
    <row r="525" spans="2:4" x14ac:dyDescent="0.2">
      <c r="B525" s="127"/>
      <c r="D525" s="87"/>
    </row>
    <row r="526" spans="2:4" x14ac:dyDescent="0.2">
      <c r="B526" s="127"/>
      <c r="D526" s="87"/>
    </row>
    <row r="527" spans="2:4" x14ac:dyDescent="0.2">
      <c r="B527" s="127"/>
      <c r="D527" s="87"/>
    </row>
    <row r="528" spans="2:4" x14ac:dyDescent="0.2">
      <c r="B528" s="127"/>
      <c r="D528" s="87"/>
    </row>
    <row r="529" spans="2:4" x14ac:dyDescent="0.2">
      <c r="B529" s="127"/>
      <c r="D529" s="87"/>
    </row>
    <row r="530" spans="2:4" x14ac:dyDescent="0.2">
      <c r="B530" s="127"/>
      <c r="D530" s="87"/>
    </row>
    <row r="531" spans="2:4" x14ac:dyDescent="0.2">
      <c r="B531" s="127"/>
      <c r="D531" s="87"/>
    </row>
    <row r="532" spans="2:4" x14ac:dyDescent="0.2">
      <c r="B532" s="127"/>
      <c r="D532" s="87"/>
    </row>
    <row r="533" spans="2:4" x14ac:dyDescent="0.2">
      <c r="B533" s="127"/>
      <c r="D533" s="87"/>
    </row>
    <row r="534" spans="2:4" x14ac:dyDescent="0.2">
      <c r="B534" s="127"/>
      <c r="D534" s="87"/>
    </row>
    <row r="535" spans="2:4" x14ac:dyDescent="0.2">
      <c r="B535" s="127"/>
      <c r="D535" s="87"/>
    </row>
    <row r="536" spans="2:4" x14ac:dyDescent="0.2">
      <c r="B536" s="127"/>
      <c r="D536" s="87"/>
    </row>
    <row r="537" spans="2:4" x14ac:dyDescent="0.2">
      <c r="B537" s="127"/>
      <c r="D537" s="87"/>
    </row>
    <row r="538" spans="2:4" x14ac:dyDescent="0.2">
      <c r="B538" s="127"/>
      <c r="D538" s="87"/>
    </row>
    <row r="539" spans="2:4" x14ac:dyDescent="0.2">
      <c r="B539" s="127"/>
      <c r="D539" s="87"/>
    </row>
    <row r="540" spans="2:4" x14ac:dyDescent="0.2">
      <c r="B540" s="127"/>
      <c r="D540" s="87"/>
    </row>
    <row r="541" spans="2:4" x14ac:dyDescent="0.2">
      <c r="B541" s="127"/>
      <c r="D541" s="87"/>
    </row>
    <row r="542" spans="2:4" x14ac:dyDescent="0.2">
      <c r="B542" s="127"/>
      <c r="D542" s="87"/>
    </row>
    <row r="543" spans="2:4" x14ac:dyDescent="0.2">
      <c r="B543" s="127"/>
      <c r="D543" s="87"/>
    </row>
    <row r="544" spans="2:4" x14ac:dyDescent="0.2">
      <c r="B544" s="127"/>
      <c r="D544" s="87"/>
    </row>
    <row r="545" spans="2:4" x14ac:dyDescent="0.2">
      <c r="B545" s="127"/>
      <c r="D545" s="87"/>
    </row>
    <row r="546" spans="2:4" x14ac:dyDescent="0.2">
      <c r="B546" s="127"/>
      <c r="D546" s="87"/>
    </row>
    <row r="547" spans="2:4" x14ac:dyDescent="0.2">
      <c r="B547" s="127"/>
      <c r="D547" s="87"/>
    </row>
    <row r="548" spans="2:4" x14ac:dyDescent="0.2">
      <c r="B548" s="127"/>
      <c r="D548" s="87"/>
    </row>
    <row r="549" spans="2:4" x14ac:dyDescent="0.2">
      <c r="B549" s="127"/>
      <c r="D549" s="87"/>
    </row>
    <row r="550" spans="2:4" x14ac:dyDescent="0.2">
      <c r="B550" s="127"/>
      <c r="D550" s="87"/>
    </row>
    <row r="551" spans="2:4" x14ac:dyDescent="0.2">
      <c r="B551" s="127"/>
      <c r="D551" s="87"/>
    </row>
    <row r="552" spans="2:4" x14ac:dyDescent="0.2">
      <c r="B552" s="127"/>
      <c r="D552" s="87"/>
    </row>
    <row r="553" spans="2:4" x14ac:dyDescent="0.2">
      <c r="B553" s="127"/>
      <c r="D553" s="87"/>
    </row>
    <row r="554" spans="2:4" x14ac:dyDescent="0.2">
      <c r="B554" s="127"/>
      <c r="D554" s="87"/>
    </row>
    <row r="555" spans="2:4" x14ac:dyDescent="0.2">
      <c r="B555" s="127"/>
      <c r="D555" s="87"/>
    </row>
    <row r="556" spans="2:4" x14ac:dyDescent="0.2">
      <c r="B556" s="127"/>
      <c r="D556" s="87"/>
    </row>
    <row r="557" spans="2:4" x14ac:dyDescent="0.2">
      <c r="B557" s="127"/>
      <c r="D557" s="87"/>
    </row>
    <row r="558" spans="2:4" x14ac:dyDescent="0.2">
      <c r="B558" s="127"/>
      <c r="D558" s="87"/>
    </row>
    <row r="559" spans="2:4" x14ac:dyDescent="0.2">
      <c r="B559" s="127"/>
      <c r="D559" s="87"/>
    </row>
    <row r="560" spans="2:4" x14ac:dyDescent="0.2">
      <c r="B560" s="127"/>
      <c r="D560" s="87"/>
    </row>
    <row r="561" spans="2:4" x14ac:dyDescent="0.2">
      <c r="B561" s="127"/>
      <c r="D561" s="87"/>
    </row>
    <row r="562" spans="2:4" x14ac:dyDescent="0.2">
      <c r="B562" s="127"/>
      <c r="D562" s="87"/>
    </row>
    <row r="563" spans="2:4" x14ac:dyDescent="0.2">
      <c r="B563" s="127"/>
      <c r="D563" s="87"/>
    </row>
    <row r="564" spans="2:4" x14ac:dyDescent="0.2">
      <c r="B564" s="127"/>
      <c r="D564" s="87"/>
    </row>
    <row r="565" spans="2:4" x14ac:dyDescent="0.2">
      <c r="B565" s="127"/>
      <c r="D565" s="87"/>
    </row>
    <row r="566" spans="2:4" x14ac:dyDescent="0.2">
      <c r="B566" s="127"/>
      <c r="D566" s="87"/>
    </row>
    <row r="567" spans="2:4" x14ac:dyDescent="0.2">
      <c r="B567" s="127"/>
      <c r="D567" s="87"/>
    </row>
    <row r="568" spans="2:4" x14ac:dyDescent="0.2">
      <c r="B568" s="127"/>
      <c r="D568" s="87"/>
    </row>
    <row r="569" spans="2:4" x14ac:dyDescent="0.2">
      <c r="B569" s="127"/>
      <c r="D569" s="87"/>
    </row>
    <row r="570" spans="2:4" x14ac:dyDescent="0.2">
      <c r="B570" s="127"/>
      <c r="D570" s="87"/>
    </row>
    <row r="571" spans="2:4" x14ac:dyDescent="0.2">
      <c r="B571" s="127"/>
      <c r="D571" s="87"/>
    </row>
    <row r="572" spans="2:4" x14ac:dyDescent="0.2">
      <c r="B572" s="127"/>
      <c r="D572" s="87"/>
    </row>
    <row r="573" spans="2:4" x14ac:dyDescent="0.2">
      <c r="B573" s="127"/>
      <c r="D573" s="87"/>
    </row>
    <row r="574" spans="2:4" x14ac:dyDescent="0.2">
      <c r="B574" s="127"/>
      <c r="D574" s="87"/>
    </row>
    <row r="575" spans="2:4" x14ac:dyDescent="0.2">
      <c r="B575" s="127"/>
      <c r="D575" s="87"/>
    </row>
    <row r="576" spans="2:4" x14ac:dyDescent="0.2">
      <c r="B576" s="127"/>
      <c r="D576" s="87"/>
    </row>
    <row r="577" spans="2:4" x14ac:dyDescent="0.2">
      <c r="B577" s="127"/>
      <c r="D577" s="87"/>
    </row>
    <row r="578" spans="2:4" x14ac:dyDescent="0.2">
      <c r="B578" s="127"/>
      <c r="D578" s="87"/>
    </row>
    <row r="579" spans="2:4" x14ac:dyDescent="0.2">
      <c r="B579" s="127"/>
      <c r="D579" s="87"/>
    </row>
    <row r="580" spans="2:4" x14ac:dyDescent="0.2">
      <c r="B580" s="127"/>
      <c r="D580" s="87"/>
    </row>
    <row r="581" spans="2:4" x14ac:dyDescent="0.2">
      <c r="B581" s="127"/>
      <c r="D581" s="87"/>
    </row>
    <row r="582" spans="2:4" x14ac:dyDescent="0.2">
      <c r="B582" s="127"/>
      <c r="D582" s="87"/>
    </row>
    <row r="583" spans="2:4" x14ac:dyDescent="0.2">
      <c r="B583" s="127"/>
      <c r="D583" s="87"/>
    </row>
    <row r="584" spans="2:4" x14ac:dyDescent="0.2">
      <c r="B584" s="127"/>
      <c r="D584" s="87"/>
    </row>
    <row r="585" spans="2:4" x14ac:dyDescent="0.2">
      <c r="B585" s="127"/>
      <c r="D585" s="87"/>
    </row>
    <row r="586" spans="2:4" x14ac:dyDescent="0.2">
      <c r="B586" s="127"/>
      <c r="D586" s="87"/>
    </row>
    <row r="587" spans="2:4" x14ac:dyDescent="0.2">
      <c r="B587" s="127"/>
      <c r="D587" s="87"/>
    </row>
    <row r="588" spans="2:4" x14ac:dyDescent="0.2">
      <c r="B588" s="127"/>
      <c r="D588" s="87"/>
    </row>
    <row r="589" spans="2:4" x14ac:dyDescent="0.2">
      <c r="B589" s="127"/>
      <c r="D589" s="87"/>
    </row>
    <row r="590" spans="2:4" x14ac:dyDescent="0.2">
      <c r="B590" s="127"/>
      <c r="D590" s="87"/>
    </row>
    <row r="591" spans="2:4" x14ac:dyDescent="0.2">
      <c r="B591" s="127"/>
      <c r="D591" s="87"/>
    </row>
    <row r="592" spans="2:4" x14ac:dyDescent="0.2">
      <c r="B592" s="127"/>
      <c r="D592" s="87"/>
    </row>
    <row r="593" spans="2:4" x14ac:dyDescent="0.2">
      <c r="B593" s="127"/>
      <c r="D593" s="87"/>
    </row>
    <row r="594" spans="2:4" x14ac:dyDescent="0.2">
      <c r="B594" s="127"/>
      <c r="D594" s="87"/>
    </row>
    <row r="595" spans="2:4" x14ac:dyDescent="0.2">
      <c r="B595" s="127"/>
      <c r="D595" s="87"/>
    </row>
    <row r="596" spans="2:4" x14ac:dyDescent="0.2">
      <c r="B596" s="127"/>
      <c r="D596" s="87"/>
    </row>
    <row r="597" spans="2:4" x14ac:dyDescent="0.2">
      <c r="B597" s="127"/>
      <c r="D597" s="87"/>
    </row>
    <row r="598" spans="2:4" x14ac:dyDescent="0.2">
      <c r="B598" s="127"/>
      <c r="D598" s="87"/>
    </row>
    <row r="599" spans="2:4" x14ac:dyDescent="0.2">
      <c r="B599" s="127"/>
      <c r="D599" s="87"/>
    </row>
    <row r="600" spans="2:4" x14ac:dyDescent="0.2">
      <c r="B600" s="127"/>
      <c r="D600" s="87"/>
    </row>
    <row r="601" spans="2:4" x14ac:dyDescent="0.2">
      <c r="B601" s="127"/>
      <c r="D601" s="87"/>
    </row>
    <row r="602" spans="2:4" x14ac:dyDescent="0.2">
      <c r="B602" s="127"/>
      <c r="D602" s="87"/>
    </row>
    <row r="603" spans="2:4" x14ac:dyDescent="0.2">
      <c r="B603" s="127"/>
      <c r="D603" s="87"/>
    </row>
    <row r="604" spans="2:4" x14ac:dyDescent="0.2">
      <c r="B604" s="127"/>
      <c r="D604" s="87"/>
    </row>
    <row r="605" spans="2:4" x14ac:dyDescent="0.2">
      <c r="B605" s="127"/>
      <c r="D605" s="87"/>
    </row>
    <row r="606" spans="2:4" x14ac:dyDescent="0.2">
      <c r="B606" s="127"/>
      <c r="D606" s="87"/>
    </row>
    <row r="607" spans="2:4" x14ac:dyDescent="0.2">
      <c r="B607" s="127"/>
      <c r="D607" s="87"/>
    </row>
    <row r="608" spans="2:4" x14ac:dyDescent="0.2">
      <c r="B608" s="127"/>
      <c r="D608" s="87"/>
    </row>
    <row r="609" spans="2:4" x14ac:dyDescent="0.2">
      <c r="B609" s="127"/>
      <c r="D609" s="87"/>
    </row>
    <row r="610" spans="2:4" x14ac:dyDescent="0.2">
      <c r="B610" s="127"/>
      <c r="D610" s="87"/>
    </row>
    <row r="611" spans="2:4" x14ac:dyDescent="0.2">
      <c r="B611" s="127"/>
      <c r="D611" s="87"/>
    </row>
    <row r="612" spans="2:4" x14ac:dyDescent="0.2">
      <c r="B612" s="127"/>
      <c r="D612" s="87"/>
    </row>
    <row r="613" spans="2:4" x14ac:dyDescent="0.2">
      <c r="B613" s="127"/>
      <c r="D613" s="87"/>
    </row>
    <row r="614" spans="2:4" x14ac:dyDescent="0.2">
      <c r="B614" s="127"/>
      <c r="D614" s="87"/>
    </row>
    <row r="615" spans="2:4" x14ac:dyDescent="0.2">
      <c r="B615" s="127"/>
      <c r="D615" s="87"/>
    </row>
    <row r="616" spans="2:4" x14ac:dyDescent="0.2">
      <c r="B616" s="127"/>
      <c r="D616" s="87"/>
    </row>
    <row r="617" spans="2:4" x14ac:dyDescent="0.2">
      <c r="B617" s="127"/>
      <c r="D617" s="87"/>
    </row>
    <row r="618" spans="2:4" x14ac:dyDescent="0.2">
      <c r="B618" s="127"/>
      <c r="D618" s="87"/>
    </row>
    <row r="619" spans="2:4" x14ac:dyDescent="0.2">
      <c r="B619" s="127"/>
      <c r="D619" s="87"/>
    </row>
    <row r="620" spans="2:4" x14ac:dyDescent="0.2">
      <c r="B620" s="127"/>
      <c r="D620" s="87"/>
    </row>
    <row r="621" spans="2:4" x14ac:dyDescent="0.2">
      <c r="B621" s="127"/>
      <c r="D621" s="87"/>
    </row>
    <row r="622" spans="2:4" x14ac:dyDescent="0.2">
      <c r="B622" s="127"/>
      <c r="D622" s="87"/>
    </row>
    <row r="623" spans="2:4" x14ac:dyDescent="0.2">
      <c r="B623" s="127"/>
      <c r="D623" s="87"/>
    </row>
    <row r="624" spans="2:4" x14ac:dyDescent="0.2">
      <c r="B624" s="127"/>
      <c r="D624" s="87"/>
    </row>
    <row r="625" spans="2:4" x14ac:dyDescent="0.2">
      <c r="B625" s="127"/>
      <c r="D625" s="87"/>
    </row>
    <row r="626" spans="2:4" x14ac:dyDescent="0.2">
      <c r="B626" s="127"/>
      <c r="D626" s="87"/>
    </row>
    <row r="627" spans="2:4" x14ac:dyDescent="0.2">
      <c r="B627" s="127"/>
      <c r="D627" s="87"/>
    </row>
    <row r="628" spans="2:4" x14ac:dyDescent="0.2">
      <c r="B628" s="127"/>
      <c r="D628" s="87"/>
    </row>
    <row r="629" spans="2:4" x14ac:dyDescent="0.2">
      <c r="B629" s="127"/>
      <c r="D629" s="87"/>
    </row>
    <row r="630" spans="2:4" x14ac:dyDescent="0.2">
      <c r="B630" s="127"/>
      <c r="D630" s="87"/>
    </row>
    <row r="631" spans="2:4" x14ac:dyDescent="0.2">
      <c r="B631" s="127"/>
      <c r="D631" s="87"/>
    </row>
    <row r="632" spans="2:4" x14ac:dyDescent="0.2">
      <c r="B632" s="127"/>
      <c r="D632" s="87"/>
    </row>
    <row r="633" spans="2:4" x14ac:dyDescent="0.2">
      <c r="B633" s="127"/>
      <c r="D633" s="87"/>
    </row>
    <row r="634" spans="2:4" x14ac:dyDescent="0.2">
      <c r="B634" s="127"/>
      <c r="D634" s="87"/>
    </row>
    <row r="635" spans="2:4" x14ac:dyDescent="0.2">
      <c r="B635" s="127"/>
      <c r="D635" s="87"/>
    </row>
    <row r="636" spans="2:4" x14ac:dyDescent="0.2">
      <c r="B636" s="127"/>
      <c r="D636" s="87"/>
    </row>
    <row r="637" spans="2:4" x14ac:dyDescent="0.2">
      <c r="B637" s="127"/>
      <c r="D637" s="87"/>
    </row>
    <row r="638" spans="2:4" x14ac:dyDescent="0.2">
      <c r="B638" s="127"/>
      <c r="D638" s="87"/>
    </row>
    <row r="639" spans="2:4" x14ac:dyDescent="0.2">
      <c r="B639" s="127"/>
      <c r="D639" s="87"/>
    </row>
    <row r="640" spans="2:4" x14ac:dyDescent="0.2">
      <c r="B640" s="127"/>
      <c r="D640" s="87"/>
    </row>
    <row r="641" spans="2:4" x14ac:dyDescent="0.2">
      <c r="B641" s="127"/>
      <c r="D641" s="87"/>
    </row>
    <row r="642" spans="2:4" x14ac:dyDescent="0.2">
      <c r="B642" s="127"/>
      <c r="D642" s="87"/>
    </row>
    <row r="643" spans="2:4" x14ac:dyDescent="0.2">
      <c r="B643" s="127"/>
      <c r="D643" s="87"/>
    </row>
    <row r="644" spans="2:4" x14ac:dyDescent="0.2">
      <c r="B644" s="127"/>
      <c r="D644" s="87"/>
    </row>
    <row r="645" spans="2:4" x14ac:dyDescent="0.2">
      <c r="B645" s="127"/>
      <c r="D645" s="87"/>
    </row>
    <row r="646" spans="2:4" x14ac:dyDescent="0.2">
      <c r="B646" s="127"/>
      <c r="D646" s="87"/>
    </row>
    <row r="647" spans="2:4" x14ac:dyDescent="0.2">
      <c r="B647" s="127"/>
      <c r="D647" s="87"/>
    </row>
    <row r="648" spans="2:4" x14ac:dyDescent="0.2">
      <c r="B648" s="127"/>
      <c r="D648" s="87"/>
    </row>
    <row r="649" spans="2:4" x14ac:dyDescent="0.2">
      <c r="B649" s="127"/>
      <c r="D649" s="87"/>
    </row>
    <row r="650" spans="2:4" x14ac:dyDescent="0.2">
      <c r="B650" s="127"/>
      <c r="D650" s="87"/>
    </row>
    <row r="651" spans="2:4" x14ac:dyDescent="0.2">
      <c r="B651" s="127"/>
      <c r="D651" s="87"/>
    </row>
    <row r="652" spans="2:4" x14ac:dyDescent="0.2">
      <c r="B652" s="127"/>
      <c r="D652" s="87"/>
    </row>
    <row r="653" spans="2:4" x14ac:dyDescent="0.2">
      <c r="B653" s="127"/>
      <c r="D653" s="87"/>
    </row>
    <row r="654" spans="2:4" x14ac:dyDescent="0.2">
      <c r="B654" s="127"/>
      <c r="D654" s="87"/>
    </row>
    <row r="655" spans="2:4" x14ac:dyDescent="0.2">
      <c r="B655" s="127"/>
      <c r="D655" s="87"/>
    </row>
    <row r="656" spans="2:4" x14ac:dyDescent="0.2">
      <c r="B656" s="127"/>
      <c r="D656" s="87"/>
    </row>
    <row r="657" spans="2:4" x14ac:dyDescent="0.2">
      <c r="B657" s="127"/>
      <c r="D657" s="87"/>
    </row>
    <row r="658" spans="2:4" x14ac:dyDescent="0.2">
      <c r="B658" s="127"/>
      <c r="D658" s="87"/>
    </row>
    <row r="659" spans="2:4" x14ac:dyDescent="0.2">
      <c r="B659" s="127"/>
      <c r="D659" s="87"/>
    </row>
    <row r="660" spans="2:4" x14ac:dyDescent="0.2">
      <c r="B660" s="127"/>
      <c r="D660" s="87"/>
    </row>
    <row r="661" spans="2:4" x14ac:dyDescent="0.2">
      <c r="B661" s="127"/>
      <c r="D661" s="87"/>
    </row>
    <row r="662" spans="2:4" x14ac:dyDescent="0.2">
      <c r="B662" s="127"/>
      <c r="D662" s="87"/>
    </row>
    <row r="663" spans="2:4" x14ac:dyDescent="0.2">
      <c r="B663" s="127"/>
      <c r="D663" s="87"/>
    </row>
    <row r="664" spans="2:4" x14ac:dyDescent="0.2">
      <c r="B664" s="127"/>
      <c r="D664" s="87"/>
    </row>
    <row r="665" spans="2:4" x14ac:dyDescent="0.2">
      <c r="B665" s="127"/>
      <c r="D665" s="87"/>
    </row>
    <row r="666" spans="2:4" x14ac:dyDescent="0.2">
      <c r="B666" s="127"/>
      <c r="D666" s="87"/>
    </row>
    <row r="667" spans="2:4" x14ac:dyDescent="0.2">
      <c r="B667" s="127"/>
      <c r="D667" s="87"/>
    </row>
    <row r="668" spans="2:4" x14ac:dyDescent="0.2">
      <c r="B668" s="127"/>
      <c r="D668" s="87"/>
    </row>
    <row r="669" spans="2:4" x14ac:dyDescent="0.2">
      <c r="B669" s="127"/>
      <c r="D669" s="87"/>
    </row>
    <row r="670" spans="2:4" x14ac:dyDescent="0.2">
      <c r="B670" s="127"/>
      <c r="D670" s="87"/>
    </row>
    <row r="671" spans="2:4" x14ac:dyDescent="0.2">
      <c r="B671" s="127"/>
      <c r="D671" s="87"/>
    </row>
    <row r="672" spans="2:4" x14ac:dyDescent="0.2">
      <c r="B672" s="127"/>
      <c r="D672" s="87"/>
    </row>
    <row r="673" spans="2:4" x14ac:dyDescent="0.2">
      <c r="B673" s="127"/>
      <c r="D673" s="87"/>
    </row>
    <row r="674" spans="2:4" x14ac:dyDescent="0.2">
      <c r="B674" s="127"/>
      <c r="D674" s="87"/>
    </row>
    <row r="675" spans="2:4" x14ac:dyDescent="0.2">
      <c r="B675" s="127"/>
      <c r="D675" s="87"/>
    </row>
    <row r="676" spans="2:4" x14ac:dyDescent="0.2">
      <c r="B676" s="127"/>
      <c r="D676" s="87"/>
    </row>
    <row r="677" spans="2:4" x14ac:dyDescent="0.2">
      <c r="B677" s="127"/>
      <c r="D677" s="87"/>
    </row>
    <row r="678" spans="2:4" x14ac:dyDescent="0.2">
      <c r="B678" s="127"/>
      <c r="D678" s="87"/>
    </row>
    <row r="679" spans="2:4" x14ac:dyDescent="0.2">
      <c r="B679" s="127"/>
      <c r="D679" s="87"/>
    </row>
    <row r="680" spans="2:4" x14ac:dyDescent="0.2">
      <c r="B680" s="127"/>
      <c r="D680" s="87"/>
    </row>
    <row r="681" spans="2:4" x14ac:dyDescent="0.2">
      <c r="B681" s="127"/>
      <c r="D681" s="87"/>
    </row>
    <row r="682" spans="2:4" x14ac:dyDescent="0.2">
      <c r="B682" s="127"/>
      <c r="D682" s="87"/>
    </row>
    <row r="683" spans="2:4" x14ac:dyDescent="0.2">
      <c r="B683" s="127"/>
      <c r="D683" s="87"/>
    </row>
    <row r="684" spans="2:4" x14ac:dyDescent="0.2">
      <c r="B684" s="127"/>
      <c r="D684" s="87"/>
    </row>
    <row r="685" spans="2:4" x14ac:dyDescent="0.2">
      <c r="B685" s="127"/>
      <c r="D685" s="87"/>
    </row>
    <row r="686" spans="2:4" x14ac:dyDescent="0.2">
      <c r="B686" s="127"/>
      <c r="D686" s="87"/>
    </row>
    <row r="687" spans="2:4" x14ac:dyDescent="0.2">
      <c r="B687" s="127"/>
      <c r="D687" s="87"/>
    </row>
    <row r="688" spans="2:4" x14ac:dyDescent="0.2">
      <c r="B688" s="127"/>
      <c r="D688" s="87"/>
    </row>
    <row r="689" spans="2:4" x14ac:dyDescent="0.2">
      <c r="B689" s="127"/>
      <c r="D689" s="87"/>
    </row>
    <row r="690" spans="2:4" x14ac:dyDescent="0.2">
      <c r="B690" s="127"/>
      <c r="D690" s="87"/>
    </row>
    <row r="691" spans="2:4" x14ac:dyDescent="0.2">
      <c r="B691" s="127"/>
      <c r="D691" s="87"/>
    </row>
    <row r="692" spans="2:4" x14ac:dyDescent="0.2">
      <c r="B692" s="127"/>
      <c r="D692" s="87"/>
    </row>
    <row r="693" spans="2:4" x14ac:dyDescent="0.2">
      <c r="B693" s="127"/>
      <c r="D693" s="87"/>
    </row>
    <row r="694" spans="2:4" x14ac:dyDescent="0.2">
      <c r="B694" s="127"/>
      <c r="D694" s="87"/>
    </row>
    <row r="695" spans="2:4" x14ac:dyDescent="0.2">
      <c r="B695" s="127"/>
      <c r="D695" s="87"/>
    </row>
    <row r="696" spans="2:4" x14ac:dyDescent="0.2">
      <c r="B696" s="127"/>
      <c r="D696" s="87"/>
    </row>
    <row r="697" spans="2:4" x14ac:dyDescent="0.2">
      <c r="B697" s="127"/>
      <c r="D697" s="87"/>
    </row>
    <row r="698" spans="2:4" x14ac:dyDescent="0.2">
      <c r="B698" s="127"/>
      <c r="D698" s="87"/>
    </row>
    <row r="699" spans="2:4" x14ac:dyDescent="0.2">
      <c r="B699" s="127"/>
      <c r="D699" s="87"/>
    </row>
    <row r="700" spans="2:4" x14ac:dyDescent="0.2">
      <c r="B700" s="127"/>
      <c r="D700" s="87"/>
    </row>
    <row r="701" spans="2:4" x14ac:dyDescent="0.2">
      <c r="B701" s="127"/>
      <c r="D701" s="87"/>
    </row>
    <row r="702" spans="2:4" x14ac:dyDescent="0.2">
      <c r="B702" s="127"/>
      <c r="D702" s="87"/>
    </row>
    <row r="703" spans="2:4" x14ac:dyDescent="0.2">
      <c r="B703" s="127"/>
      <c r="D703" s="87"/>
    </row>
    <row r="704" spans="2:4" x14ac:dyDescent="0.2">
      <c r="B704" s="127"/>
      <c r="D704" s="87"/>
    </row>
    <row r="705" spans="2:4" x14ac:dyDescent="0.2">
      <c r="B705" s="127"/>
      <c r="D705" s="87"/>
    </row>
    <row r="706" spans="2:4" x14ac:dyDescent="0.2">
      <c r="B706" s="127"/>
      <c r="D706" s="87"/>
    </row>
    <row r="707" spans="2:4" x14ac:dyDescent="0.2">
      <c r="B707" s="127"/>
      <c r="D707" s="87"/>
    </row>
    <row r="708" spans="2:4" x14ac:dyDescent="0.2">
      <c r="B708" s="127"/>
      <c r="D708" s="87"/>
    </row>
    <row r="709" spans="2:4" x14ac:dyDescent="0.2">
      <c r="B709" s="127"/>
      <c r="D709" s="87"/>
    </row>
    <row r="710" spans="2:4" x14ac:dyDescent="0.2">
      <c r="B710" s="127"/>
      <c r="D710" s="87"/>
    </row>
    <row r="711" spans="2:4" x14ac:dyDescent="0.2">
      <c r="B711" s="127"/>
      <c r="D711" s="87"/>
    </row>
    <row r="712" spans="2:4" x14ac:dyDescent="0.2">
      <c r="B712" s="127"/>
      <c r="D712" s="87"/>
    </row>
    <row r="713" spans="2:4" x14ac:dyDescent="0.2">
      <c r="B713" s="127"/>
      <c r="D713" s="87"/>
    </row>
    <row r="714" spans="2:4" x14ac:dyDescent="0.2">
      <c r="B714" s="127"/>
      <c r="D714" s="87"/>
    </row>
    <row r="715" spans="2:4" x14ac:dyDescent="0.2">
      <c r="B715" s="127"/>
      <c r="D715" s="87"/>
    </row>
    <row r="716" spans="2:4" x14ac:dyDescent="0.2">
      <c r="B716" s="127"/>
      <c r="D716" s="87"/>
    </row>
    <row r="717" spans="2:4" x14ac:dyDescent="0.2">
      <c r="B717" s="127"/>
      <c r="D717" s="87"/>
    </row>
    <row r="718" spans="2:4" x14ac:dyDescent="0.2">
      <c r="B718" s="127"/>
      <c r="D718" s="87"/>
    </row>
    <row r="719" spans="2:4" x14ac:dyDescent="0.2">
      <c r="B719" s="127"/>
      <c r="D719" s="87"/>
    </row>
    <row r="720" spans="2:4" x14ac:dyDescent="0.2">
      <c r="B720" s="127"/>
      <c r="D720" s="87"/>
    </row>
    <row r="721" spans="2:4" x14ac:dyDescent="0.2">
      <c r="B721" s="127"/>
      <c r="D721" s="87"/>
    </row>
    <row r="722" spans="2:4" x14ac:dyDescent="0.2">
      <c r="B722" s="127"/>
      <c r="D722" s="87"/>
    </row>
    <row r="723" spans="2:4" x14ac:dyDescent="0.2">
      <c r="B723" s="127"/>
      <c r="D723" s="87"/>
    </row>
    <row r="724" spans="2:4" x14ac:dyDescent="0.2">
      <c r="B724" s="127"/>
      <c r="D724" s="87"/>
    </row>
    <row r="725" spans="2:4" x14ac:dyDescent="0.2">
      <c r="B725" s="127"/>
      <c r="D725" s="87"/>
    </row>
    <row r="726" spans="2:4" x14ac:dyDescent="0.2">
      <c r="B726" s="127"/>
      <c r="D726" s="87"/>
    </row>
    <row r="727" spans="2:4" x14ac:dyDescent="0.2">
      <c r="B727" s="127"/>
      <c r="D727" s="87"/>
    </row>
    <row r="728" spans="2:4" x14ac:dyDescent="0.2">
      <c r="B728" s="127"/>
      <c r="D728" s="87"/>
    </row>
    <row r="729" spans="2:4" x14ac:dyDescent="0.2">
      <c r="B729" s="127"/>
      <c r="D729" s="87"/>
    </row>
    <row r="730" spans="2:4" x14ac:dyDescent="0.2">
      <c r="B730" s="127"/>
      <c r="D730" s="87"/>
    </row>
    <row r="731" spans="2:4" x14ac:dyDescent="0.2">
      <c r="B731" s="127"/>
      <c r="D731" s="87"/>
    </row>
    <row r="732" spans="2:4" x14ac:dyDescent="0.2">
      <c r="B732" s="127"/>
      <c r="D732" s="87"/>
    </row>
    <row r="733" spans="2:4" x14ac:dyDescent="0.2">
      <c r="B733" s="127"/>
      <c r="D733" s="87"/>
    </row>
    <row r="734" spans="2:4" x14ac:dyDescent="0.2">
      <c r="B734" s="127"/>
      <c r="D734" s="87"/>
    </row>
    <row r="735" spans="2:4" x14ac:dyDescent="0.2">
      <c r="B735" s="127"/>
      <c r="D735" s="87"/>
    </row>
    <row r="736" spans="2:4" x14ac:dyDescent="0.2">
      <c r="B736" s="127"/>
      <c r="D736" s="87"/>
    </row>
    <row r="737" spans="2:4" x14ac:dyDescent="0.2">
      <c r="B737" s="127"/>
      <c r="D737" s="87"/>
    </row>
    <row r="738" spans="2:4" x14ac:dyDescent="0.2">
      <c r="B738" s="127"/>
      <c r="D738" s="87"/>
    </row>
    <row r="739" spans="2:4" x14ac:dyDescent="0.2">
      <c r="B739" s="127"/>
      <c r="D739" s="87"/>
    </row>
    <row r="740" spans="2:4" x14ac:dyDescent="0.2">
      <c r="B740" s="127"/>
      <c r="D740" s="87"/>
    </row>
    <row r="741" spans="2:4" x14ac:dyDescent="0.2">
      <c r="B741" s="127"/>
      <c r="D741" s="87"/>
    </row>
    <row r="742" spans="2:4" x14ac:dyDescent="0.2">
      <c r="B742" s="127"/>
      <c r="D742" s="87"/>
    </row>
    <row r="743" spans="2:4" x14ac:dyDescent="0.2">
      <c r="B743" s="127"/>
      <c r="D743" s="87"/>
    </row>
    <row r="744" spans="2:4" x14ac:dyDescent="0.2">
      <c r="B744" s="127"/>
      <c r="D744" s="87"/>
    </row>
    <row r="745" spans="2:4" x14ac:dyDescent="0.2">
      <c r="B745" s="127"/>
      <c r="D745" s="87"/>
    </row>
    <row r="746" spans="2:4" x14ac:dyDescent="0.2">
      <c r="B746" s="127"/>
      <c r="D746" s="87"/>
    </row>
    <row r="747" spans="2:4" x14ac:dyDescent="0.2">
      <c r="B747" s="127"/>
      <c r="D747" s="87"/>
    </row>
    <row r="748" spans="2:4" x14ac:dyDescent="0.2">
      <c r="B748" s="127"/>
      <c r="D748" s="87"/>
    </row>
    <row r="749" spans="2:4" x14ac:dyDescent="0.2">
      <c r="B749" s="127"/>
      <c r="D749" s="87"/>
    </row>
    <row r="750" spans="2:4" x14ac:dyDescent="0.2">
      <c r="B750" s="127"/>
      <c r="D750" s="87"/>
    </row>
    <row r="751" spans="2:4" x14ac:dyDescent="0.2">
      <c r="B751" s="127"/>
      <c r="D751" s="87"/>
    </row>
    <row r="752" spans="2:4" x14ac:dyDescent="0.2">
      <c r="B752" s="127"/>
      <c r="D752" s="87"/>
    </row>
    <row r="753" spans="2:4" x14ac:dyDescent="0.2">
      <c r="B753" s="127"/>
      <c r="D753" s="87"/>
    </row>
    <row r="754" spans="2:4" x14ac:dyDescent="0.2">
      <c r="B754" s="127"/>
      <c r="D754" s="87"/>
    </row>
    <row r="755" spans="2:4" x14ac:dyDescent="0.2">
      <c r="B755" s="127"/>
      <c r="D755" s="87"/>
    </row>
    <row r="756" spans="2:4" x14ac:dyDescent="0.2">
      <c r="B756" s="127"/>
      <c r="D756" s="87"/>
    </row>
    <row r="757" spans="2:4" x14ac:dyDescent="0.2">
      <c r="B757" s="127"/>
      <c r="D757" s="87"/>
    </row>
    <row r="758" spans="2:4" x14ac:dyDescent="0.2">
      <c r="B758" s="127"/>
      <c r="D758" s="87"/>
    </row>
    <row r="759" spans="2:4" x14ac:dyDescent="0.2">
      <c r="B759" s="127"/>
      <c r="D759" s="87"/>
    </row>
    <row r="760" spans="2:4" x14ac:dyDescent="0.2">
      <c r="B760" s="127"/>
      <c r="D760" s="87"/>
    </row>
    <row r="761" spans="2:4" x14ac:dyDescent="0.2">
      <c r="B761" s="127"/>
      <c r="D761" s="87"/>
    </row>
    <row r="762" spans="2:4" x14ac:dyDescent="0.2">
      <c r="B762" s="127"/>
      <c r="D762" s="87"/>
    </row>
    <row r="763" spans="2:4" x14ac:dyDescent="0.2">
      <c r="B763" s="127"/>
      <c r="D763" s="87"/>
    </row>
    <row r="764" spans="2:4" x14ac:dyDescent="0.2">
      <c r="B764" s="127"/>
      <c r="D764" s="87"/>
    </row>
    <row r="765" spans="2:4" x14ac:dyDescent="0.2">
      <c r="B765" s="127"/>
      <c r="D765" s="87"/>
    </row>
    <row r="766" spans="2:4" x14ac:dyDescent="0.2">
      <c r="B766" s="127"/>
      <c r="D766" s="87"/>
    </row>
    <row r="767" spans="2:4" x14ac:dyDescent="0.2">
      <c r="B767" s="127"/>
      <c r="D767" s="87"/>
    </row>
    <row r="768" spans="2:4" x14ac:dyDescent="0.2">
      <c r="B768" s="127"/>
      <c r="D768" s="87"/>
    </row>
    <row r="769" spans="2:4" x14ac:dyDescent="0.2">
      <c r="B769" s="127"/>
      <c r="D769" s="87"/>
    </row>
    <row r="770" spans="2:4" x14ac:dyDescent="0.2">
      <c r="B770" s="127"/>
      <c r="D770" s="87"/>
    </row>
    <row r="771" spans="2:4" x14ac:dyDescent="0.2">
      <c r="B771" s="127"/>
      <c r="D771" s="87"/>
    </row>
    <row r="772" spans="2:4" x14ac:dyDescent="0.2">
      <c r="B772" s="127"/>
      <c r="D772" s="87"/>
    </row>
    <row r="773" spans="2:4" x14ac:dyDescent="0.2">
      <c r="B773" s="127"/>
      <c r="D773" s="87"/>
    </row>
    <row r="774" spans="2:4" x14ac:dyDescent="0.2">
      <c r="B774" s="127"/>
      <c r="D774" s="87"/>
    </row>
    <row r="775" spans="2:4" x14ac:dyDescent="0.2">
      <c r="B775" s="127"/>
      <c r="D775" s="87"/>
    </row>
    <row r="776" spans="2:4" x14ac:dyDescent="0.2">
      <c r="B776" s="127"/>
      <c r="D776" s="87"/>
    </row>
    <row r="777" spans="2:4" x14ac:dyDescent="0.2">
      <c r="B777" s="127"/>
      <c r="D777" s="87"/>
    </row>
    <row r="778" spans="2:4" x14ac:dyDescent="0.2">
      <c r="B778" s="127"/>
      <c r="D778" s="87"/>
    </row>
    <row r="779" spans="2:4" x14ac:dyDescent="0.2">
      <c r="B779" s="127"/>
      <c r="D779" s="87"/>
    </row>
    <row r="780" spans="2:4" x14ac:dyDescent="0.2">
      <c r="B780" s="127"/>
      <c r="D780" s="87"/>
    </row>
    <row r="781" spans="2:4" x14ac:dyDescent="0.2">
      <c r="B781" s="127"/>
      <c r="D781" s="87"/>
    </row>
    <row r="782" spans="2:4" x14ac:dyDescent="0.2">
      <c r="B782" s="127"/>
      <c r="D782" s="87"/>
    </row>
    <row r="783" spans="2:4" x14ac:dyDescent="0.2">
      <c r="B783" s="127"/>
      <c r="D783" s="87"/>
    </row>
    <row r="784" spans="2:4" x14ac:dyDescent="0.2">
      <c r="B784" s="127"/>
      <c r="D784" s="87"/>
    </row>
    <row r="785" spans="2:4" x14ac:dyDescent="0.2">
      <c r="B785" s="127"/>
      <c r="D785" s="87"/>
    </row>
    <row r="786" spans="2:4" x14ac:dyDescent="0.2">
      <c r="B786" s="127"/>
      <c r="D786" s="87"/>
    </row>
    <row r="787" spans="2:4" x14ac:dyDescent="0.2">
      <c r="B787" s="127"/>
      <c r="D787" s="87"/>
    </row>
    <row r="788" spans="2:4" x14ac:dyDescent="0.2">
      <c r="B788" s="127"/>
      <c r="D788" s="87"/>
    </row>
    <row r="789" spans="2:4" x14ac:dyDescent="0.2">
      <c r="B789" s="127"/>
      <c r="D789" s="87"/>
    </row>
    <row r="790" spans="2:4" x14ac:dyDescent="0.2">
      <c r="B790" s="127"/>
      <c r="D790" s="87"/>
    </row>
    <row r="791" spans="2:4" x14ac:dyDescent="0.2">
      <c r="B791" s="127"/>
      <c r="D791" s="87"/>
    </row>
    <row r="792" spans="2:4" x14ac:dyDescent="0.2">
      <c r="B792" s="127"/>
      <c r="D792" s="87"/>
    </row>
    <row r="793" spans="2:4" x14ac:dyDescent="0.2">
      <c r="B793" s="127"/>
      <c r="D793" s="87"/>
    </row>
    <row r="794" spans="2:4" x14ac:dyDescent="0.2">
      <c r="B794" s="127"/>
      <c r="D794" s="87"/>
    </row>
    <row r="795" spans="2:4" x14ac:dyDescent="0.2">
      <c r="B795" s="127"/>
      <c r="D795" s="87"/>
    </row>
    <row r="796" spans="2:4" x14ac:dyDescent="0.2">
      <c r="B796" s="127"/>
      <c r="D796" s="87"/>
    </row>
    <row r="797" spans="2:4" x14ac:dyDescent="0.2">
      <c r="B797" s="127"/>
      <c r="D797" s="87"/>
    </row>
    <row r="798" spans="2:4" x14ac:dyDescent="0.2">
      <c r="B798" s="127"/>
      <c r="D798" s="87"/>
    </row>
    <row r="799" spans="2:4" x14ac:dyDescent="0.2">
      <c r="B799" s="127"/>
      <c r="D799" s="87"/>
    </row>
    <row r="800" spans="2:4" x14ac:dyDescent="0.2">
      <c r="B800" s="127"/>
      <c r="D800" s="87"/>
    </row>
    <row r="801" spans="2:4" x14ac:dyDescent="0.2">
      <c r="B801" s="127"/>
      <c r="D801" s="87"/>
    </row>
    <row r="802" spans="2:4" x14ac:dyDescent="0.2">
      <c r="B802" s="127"/>
      <c r="D802" s="87"/>
    </row>
    <row r="803" spans="2:4" x14ac:dyDescent="0.2">
      <c r="B803" s="127"/>
      <c r="D803" s="87"/>
    </row>
    <row r="804" spans="2:4" x14ac:dyDescent="0.2">
      <c r="B804" s="127"/>
      <c r="D804" s="87"/>
    </row>
    <row r="805" spans="2:4" x14ac:dyDescent="0.2">
      <c r="B805" s="127"/>
      <c r="D805" s="87"/>
    </row>
    <row r="806" spans="2:4" x14ac:dyDescent="0.2">
      <c r="B806" s="127"/>
      <c r="D806" s="87"/>
    </row>
    <row r="807" spans="2:4" x14ac:dyDescent="0.2">
      <c r="B807" s="127"/>
      <c r="D807" s="87"/>
    </row>
    <row r="808" spans="2:4" x14ac:dyDescent="0.2">
      <c r="B808" s="127"/>
      <c r="D808" s="87"/>
    </row>
    <row r="809" spans="2:4" x14ac:dyDescent="0.2">
      <c r="B809" s="127"/>
      <c r="D809" s="87"/>
    </row>
    <row r="810" spans="2:4" x14ac:dyDescent="0.2">
      <c r="B810" s="127"/>
      <c r="D810" s="87"/>
    </row>
    <row r="811" spans="2:4" x14ac:dyDescent="0.2">
      <c r="B811" s="127"/>
      <c r="D811" s="87"/>
    </row>
    <row r="812" spans="2:4" x14ac:dyDescent="0.2">
      <c r="B812" s="127"/>
      <c r="D812" s="87"/>
    </row>
    <row r="813" spans="2:4" x14ac:dyDescent="0.2">
      <c r="B813" s="127"/>
      <c r="D813" s="87"/>
    </row>
    <row r="814" spans="2:4" x14ac:dyDescent="0.2">
      <c r="B814" s="127"/>
      <c r="D814" s="87"/>
    </row>
    <row r="815" spans="2:4" x14ac:dyDescent="0.2">
      <c r="B815" s="127"/>
      <c r="D815" s="87"/>
    </row>
    <row r="816" spans="2:4" x14ac:dyDescent="0.2">
      <c r="B816" s="127"/>
      <c r="D816" s="87"/>
    </row>
    <row r="817" spans="2:4" x14ac:dyDescent="0.2">
      <c r="B817" s="127"/>
      <c r="D817" s="87"/>
    </row>
    <row r="818" spans="2:4" x14ac:dyDescent="0.2">
      <c r="B818" s="127"/>
      <c r="D818" s="87"/>
    </row>
    <row r="819" spans="2:4" x14ac:dyDescent="0.2">
      <c r="B819" s="127"/>
      <c r="D819" s="87"/>
    </row>
    <row r="820" spans="2:4" x14ac:dyDescent="0.2">
      <c r="B820" s="127"/>
      <c r="D820" s="87"/>
    </row>
    <row r="821" spans="2:4" x14ac:dyDescent="0.2">
      <c r="B821" s="127"/>
      <c r="D821" s="87"/>
    </row>
    <row r="822" spans="2:4" x14ac:dyDescent="0.2">
      <c r="B822" s="127"/>
      <c r="D822" s="87"/>
    </row>
    <row r="823" spans="2:4" x14ac:dyDescent="0.2">
      <c r="B823" s="127"/>
      <c r="D823" s="87"/>
    </row>
    <row r="824" spans="2:4" x14ac:dyDescent="0.2">
      <c r="B824" s="127"/>
      <c r="D824" s="87"/>
    </row>
    <row r="825" spans="2:4" x14ac:dyDescent="0.2">
      <c r="B825" s="127"/>
      <c r="D825" s="87"/>
    </row>
    <row r="826" spans="2:4" x14ac:dyDescent="0.2">
      <c r="B826" s="127"/>
      <c r="D826" s="87"/>
    </row>
    <row r="827" spans="2:4" x14ac:dyDescent="0.2">
      <c r="B827" s="127"/>
      <c r="D827" s="87"/>
    </row>
    <row r="828" spans="2:4" x14ac:dyDescent="0.2">
      <c r="B828" s="127"/>
      <c r="D828" s="87"/>
    </row>
    <row r="829" spans="2:4" x14ac:dyDescent="0.2">
      <c r="B829" s="127"/>
      <c r="D829" s="87"/>
    </row>
    <row r="830" spans="2:4" x14ac:dyDescent="0.2">
      <c r="B830" s="127"/>
      <c r="D830" s="87"/>
    </row>
    <row r="831" spans="2:4" x14ac:dyDescent="0.2">
      <c r="B831" s="127"/>
      <c r="D831" s="87"/>
    </row>
    <row r="832" spans="2:4" x14ac:dyDescent="0.2">
      <c r="B832" s="127"/>
      <c r="D832" s="87"/>
    </row>
    <row r="833" spans="2:4" x14ac:dyDescent="0.2">
      <c r="B833" s="127"/>
      <c r="D833" s="87"/>
    </row>
    <row r="834" spans="2:4" x14ac:dyDescent="0.2">
      <c r="B834" s="127"/>
      <c r="D834" s="87"/>
    </row>
    <row r="835" spans="2:4" x14ac:dyDescent="0.2">
      <c r="B835" s="127"/>
      <c r="D835" s="87"/>
    </row>
    <row r="836" spans="2:4" x14ac:dyDescent="0.2">
      <c r="B836" s="127"/>
      <c r="D836" s="87"/>
    </row>
    <row r="837" spans="2:4" x14ac:dyDescent="0.2">
      <c r="B837" s="127"/>
      <c r="D837" s="87"/>
    </row>
    <row r="838" spans="2:4" x14ac:dyDescent="0.2">
      <c r="B838" s="127"/>
      <c r="D838" s="87"/>
    </row>
    <row r="839" spans="2:4" x14ac:dyDescent="0.2">
      <c r="B839" s="127"/>
      <c r="D839" s="87"/>
    </row>
    <row r="840" spans="2:4" x14ac:dyDescent="0.2">
      <c r="B840" s="127"/>
      <c r="D840" s="87"/>
    </row>
    <row r="841" spans="2:4" x14ac:dyDescent="0.2">
      <c r="B841" s="127"/>
      <c r="D841" s="87"/>
    </row>
    <row r="842" spans="2:4" x14ac:dyDescent="0.2">
      <c r="B842" s="127"/>
      <c r="D842" s="87"/>
    </row>
    <row r="843" spans="2:4" x14ac:dyDescent="0.2">
      <c r="B843" s="127"/>
      <c r="D843" s="87"/>
    </row>
    <row r="844" spans="2:4" x14ac:dyDescent="0.2">
      <c r="B844" s="127"/>
      <c r="D844" s="87"/>
    </row>
    <row r="845" spans="2:4" x14ac:dyDescent="0.2">
      <c r="B845" s="127"/>
      <c r="D845" s="87"/>
    </row>
    <row r="846" spans="2:4" x14ac:dyDescent="0.2">
      <c r="B846" s="127"/>
      <c r="D846" s="87"/>
    </row>
    <row r="847" spans="2:4" x14ac:dyDescent="0.2">
      <c r="B847" s="127"/>
      <c r="D847" s="87"/>
    </row>
    <row r="848" spans="2:4" x14ac:dyDescent="0.2">
      <c r="B848" s="127"/>
      <c r="D848" s="87"/>
    </row>
    <row r="849" spans="2:4" x14ac:dyDescent="0.2">
      <c r="B849" s="127"/>
      <c r="D849" s="87"/>
    </row>
    <row r="850" spans="2:4" x14ac:dyDescent="0.2">
      <c r="B850" s="127"/>
      <c r="D850" s="87"/>
    </row>
    <row r="851" spans="2:4" x14ac:dyDescent="0.2">
      <c r="B851" s="127"/>
      <c r="D851" s="87"/>
    </row>
    <row r="852" spans="2:4" x14ac:dyDescent="0.2">
      <c r="B852" s="127"/>
      <c r="D852" s="87"/>
    </row>
    <row r="853" spans="2:4" x14ac:dyDescent="0.2">
      <c r="B853" s="127"/>
      <c r="D853" s="87"/>
    </row>
    <row r="854" spans="2:4" x14ac:dyDescent="0.2">
      <c r="B854" s="127"/>
      <c r="D854" s="87"/>
    </row>
    <row r="855" spans="2:4" x14ac:dyDescent="0.2">
      <c r="B855" s="127"/>
      <c r="D855" s="87"/>
    </row>
    <row r="856" spans="2:4" x14ac:dyDescent="0.2">
      <c r="B856" s="127"/>
      <c r="D856" s="87"/>
    </row>
    <row r="857" spans="2:4" x14ac:dyDescent="0.2">
      <c r="B857" s="127"/>
      <c r="D857" s="87"/>
    </row>
    <row r="858" spans="2:4" x14ac:dyDescent="0.2">
      <c r="B858" s="127"/>
      <c r="D858" s="87"/>
    </row>
    <row r="859" spans="2:4" x14ac:dyDescent="0.2">
      <c r="B859" s="127"/>
      <c r="D859" s="87"/>
    </row>
    <row r="860" spans="2:4" x14ac:dyDescent="0.2">
      <c r="B860" s="127"/>
      <c r="D860" s="87"/>
    </row>
    <row r="861" spans="2:4" x14ac:dyDescent="0.2">
      <c r="B861" s="127"/>
      <c r="D861" s="87"/>
    </row>
    <row r="862" spans="2:4" x14ac:dyDescent="0.2">
      <c r="B862" s="127"/>
      <c r="D862" s="87"/>
    </row>
    <row r="863" spans="2:4" x14ac:dyDescent="0.2">
      <c r="B863" s="127"/>
      <c r="D863" s="87"/>
    </row>
    <row r="864" spans="2:4" x14ac:dyDescent="0.2">
      <c r="B864" s="127"/>
      <c r="D864" s="87"/>
    </row>
    <row r="865" spans="2:4" x14ac:dyDescent="0.2">
      <c r="B865" s="127"/>
      <c r="D865" s="87"/>
    </row>
    <row r="866" spans="2:4" x14ac:dyDescent="0.2">
      <c r="B866" s="127"/>
      <c r="D866" s="87"/>
    </row>
    <row r="867" spans="2:4" x14ac:dyDescent="0.2">
      <c r="B867" s="127"/>
      <c r="D867" s="87"/>
    </row>
    <row r="868" spans="2:4" x14ac:dyDescent="0.2">
      <c r="B868" s="127"/>
      <c r="D868" s="87"/>
    </row>
    <row r="869" spans="2:4" x14ac:dyDescent="0.2">
      <c r="B869" s="127"/>
      <c r="D869" s="87"/>
    </row>
    <row r="870" spans="2:4" x14ac:dyDescent="0.2">
      <c r="B870" s="127"/>
      <c r="D870" s="87"/>
    </row>
    <row r="871" spans="2:4" x14ac:dyDescent="0.2">
      <c r="B871" s="127"/>
      <c r="D871" s="87"/>
    </row>
    <row r="872" spans="2:4" x14ac:dyDescent="0.2">
      <c r="B872" s="127"/>
      <c r="D872" s="87"/>
    </row>
    <row r="873" spans="2:4" x14ac:dyDescent="0.2">
      <c r="B873" s="127"/>
      <c r="D873" s="87"/>
    </row>
    <row r="874" spans="2:4" x14ac:dyDescent="0.2">
      <c r="B874" s="127"/>
      <c r="D874" s="87"/>
    </row>
    <row r="875" spans="2:4" x14ac:dyDescent="0.2">
      <c r="B875" s="127"/>
      <c r="D875" s="87"/>
    </row>
    <row r="876" spans="2:4" x14ac:dyDescent="0.2">
      <c r="B876" s="127"/>
      <c r="D876" s="87"/>
    </row>
    <row r="877" spans="2:4" x14ac:dyDescent="0.2">
      <c r="B877" s="127"/>
      <c r="D877" s="87"/>
    </row>
    <row r="878" spans="2:4" x14ac:dyDescent="0.2">
      <c r="B878" s="127"/>
      <c r="D878" s="87"/>
    </row>
    <row r="879" spans="2:4" x14ac:dyDescent="0.2">
      <c r="B879" s="127"/>
      <c r="D879" s="87"/>
    </row>
    <row r="880" spans="2:4" x14ac:dyDescent="0.2">
      <c r="B880" s="127"/>
      <c r="D880" s="87"/>
    </row>
    <row r="881" spans="2:4" x14ac:dyDescent="0.2">
      <c r="B881" s="127"/>
      <c r="D881" s="87"/>
    </row>
    <row r="882" spans="2:4" x14ac:dyDescent="0.2">
      <c r="B882" s="127"/>
      <c r="D882" s="87"/>
    </row>
    <row r="883" spans="2:4" x14ac:dyDescent="0.2">
      <c r="B883" s="127"/>
      <c r="D883" s="87"/>
    </row>
    <row r="884" spans="2:4" x14ac:dyDescent="0.2">
      <c r="B884" s="127"/>
      <c r="D884" s="87"/>
    </row>
    <row r="885" spans="2:4" x14ac:dyDescent="0.2">
      <c r="B885" s="127"/>
      <c r="D885" s="87"/>
    </row>
    <row r="886" spans="2:4" x14ac:dyDescent="0.2">
      <c r="B886" s="127"/>
      <c r="D886" s="87"/>
    </row>
    <row r="887" spans="2:4" x14ac:dyDescent="0.2">
      <c r="B887" s="127"/>
      <c r="D887" s="87"/>
    </row>
    <row r="888" spans="2:4" x14ac:dyDescent="0.2">
      <c r="B888" s="127"/>
      <c r="D888" s="87"/>
    </row>
    <row r="889" spans="2:4" x14ac:dyDescent="0.2">
      <c r="B889" s="127"/>
      <c r="D889" s="87"/>
    </row>
    <row r="890" spans="2:4" x14ac:dyDescent="0.2">
      <c r="B890" s="127"/>
      <c r="D890" s="87"/>
    </row>
    <row r="891" spans="2:4" x14ac:dyDescent="0.2">
      <c r="B891" s="127"/>
      <c r="D891" s="87"/>
    </row>
    <row r="892" spans="2:4" x14ac:dyDescent="0.2">
      <c r="B892" s="127"/>
      <c r="D892" s="87"/>
    </row>
    <row r="893" spans="2:4" x14ac:dyDescent="0.2">
      <c r="B893" s="127"/>
      <c r="D893" s="87"/>
    </row>
    <row r="894" spans="2:4" x14ac:dyDescent="0.2">
      <c r="B894" s="127"/>
      <c r="D894" s="87"/>
    </row>
    <row r="895" spans="2:4" x14ac:dyDescent="0.2">
      <c r="B895" s="127"/>
      <c r="D895" s="87"/>
    </row>
    <row r="896" spans="2:4" x14ac:dyDescent="0.2">
      <c r="B896" s="127"/>
      <c r="D896" s="87"/>
    </row>
    <row r="897" spans="2:4" x14ac:dyDescent="0.2">
      <c r="B897" s="127"/>
      <c r="D897" s="87"/>
    </row>
    <row r="898" spans="2:4" x14ac:dyDescent="0.2">
      <c r="B898" s="127"/>
      <c r="D898" s="87"/>
    </row>
    <row r="899" spans="2:4" x14ac:dyDescent="0.2">
      <c r="B899" s="127"/>
      <c r="D899" s="87"/>
    </row>
    <row r="900" spans="2:4" x14ac:dyDescent="0.2">
      <c r="B900" s="127"/>
      <c r="D900" s="87"/>
    </row>
    <row r="901" spans="2:4" x14ac:dyDescent="0.2">
      <c r="B901" s="127"/>
      <c r="D901" s="87"/>
    </row>
    <row r="902" spans="2:4" x14ac:dyDescent="0.2">
      <c r="B902" s="127"/>
      <c r="D902" s="87"/>
    </row>
    <row r="903" spans="2:4" x14ac:dyDescent="0.2">
      <c r="B903" s="127"/>
      <c r="D903" s="87"/>
    </row>
    <row r="904" spans="2:4" x14ac:dyDescent="0.2">
      <c r="B904" s="127"/>
      <c r="D904" s="87"/>
    </row>
    <row r="905" spans="2:4" x14ac:dyDescent="0.2">
      <c r="B905" s="127"/>
      <c r="D905" s="87"/>
    </row>
    <row r="906" spans="2:4" x14ac:dyDescent="0.2">
      <c r="B906" s="127"/>
      <c r="D906" s="87"/>
    </row>
    <row r="907" spans="2:4" x14ac:dyDescent="0.2">
      <c r="B907" s="127"/>
      <c r="D907" s="87"/>
    </row>
    <row r="908" spans="2:4" x14ac:dyDescent="0.2">
      <c r="B908" s="127"/>
      <c r="D908" s="87"/>
    </row>
    <row r="909" spans="2:4" x14ac:dyDescent="0.2">
      <c r="B909" s="127"/>
      <c r="D909" s="87"/>
    </row>
    <row r="910" spans="2:4" x14ac:dyDescent="0.2">
      <c r="B910" s="127"/>
      <c r="D910" s="87"/>
    </row>
    <row r="911" spans="2:4" x14ac:dyDescent="0.2">
      <c r="B911" s="127"/>
      <c r="D911" s="87"/>
    </row>
    <row r="912" spans="2:4" x14ac:dyDescent="0.2">
      <c r="B912" s="127"/>
      <c r="D912" s="87"/>
    </row>
    <row r="913" spans="2:4" x14ac:dyDescent="0.2">
      <c r="B913" s="127"/>
      <c r="D913" s="87"/>
    </row>
    <row r="914" spans="2:4" x14ac:dyDescent="0.2">
      <c r="B914" s="127"/>
      <c r="D914" s="87"/>
    </row>
    <row r="915" spans="2:4" x14ac:dyDescent="0.2">
      <c r="B915" s="127"/>
      <c r="D915" s="87"/>
    </row>
    <row r="916" spans="2:4" x14ac:dyDescent="0.2">
      <c r="B916" s="127"/>
      <c r="D916" s="87"/>
    </row>
    <row r="917" spans="2:4" x14ac:dyDescent="0.2">
      <c r="B917" s="127"/>
      <c r="D917" s="87"/>
    </row>
    <row r="918" spans="2:4" x14ac:dyDescent="0.2">
      <c r="B918" s="127"/>
      <c r="D918" s="87"/>
    </row>
    <row r="919" spans="2:4" x14ac:dyDescent="0.2">
      <c r="B919" s="127"/>
      <c r="D919" s="87"/>
    </row>
    <row r="920" spans="2:4" x14ac:dyDescent="0.2">
      <c r="B920" s="127"/>
      <c r="D920" s="87"/>
    </row>
    <row r="921" spans="2:4" x14ac:dyDescent="0.2">
      <c r="B921" s="127"/>
      <c r="D921" s="87"/>
    </row>
    <row r="922" spans="2:4" x14ac:dyDescent="0.2">
      <c r="B922" s="127"/>
      <c r="D922" s="87"/>
    </row>
    <row r="923" spans="2:4" x14ac:dyDescent="0.2">
      <c r="B923" s="127"/>
      <c r="D923" s="87"/>
    </row>
    <row r="924" spans="2:4" x14ac:dyDescent="0.2">
      <c r="B924" s="127"/>
      <c r="D924" s="87"/>
    </row>
    <row r="925" spans="2:4" x14ac:dyDescent="0.2">
      <c r="B925" s="127"/>
      <c r="D925" s="87"/>
    </row>
    <row r="926" spans="2:4" x14ac:dyDescent="0.2">
      <c r="B926" s="127"/>
      <c r="D926" s="87"/>
    </row>
    <row r="927" spans="2:4" x14ac:dyDescent="0.2">
      <c r="B927" s="127"/>
      <c r="D927" s="87"/>
    </row>
    <row r="928" spans="2:4" x14ac:dyDescent="0.2">
      <c r="B928" s="127"/>
      <c r="D928" s="87"/>
    </row>
    <row r="929" spans="2:4" x14ac:dyDescent="0.2">
      <c r="B929" s="127"/>
      <c r="D929" s="87"/>
    </row>
    <row r="930" spans="2:4" x14ac:dyDescent="0.2">
      <c r="B930" s="127"/>
      <c r="D930" s="87"/>
    </row>
    <row r="931" spans="2:4" x14ac:dyDescent="0.2">
      <c r="B931" s="127"/>
      <c r="D931" s="87"/>
    </row>
    <row r="932" spans="2:4" x14ac:dyDescent="0.2">
      <c r="B932" s="127"/>
      <c r="D932" s="87"/>
    </row>
    <row r="933" spans="2:4" x14ac:dyDescent="0.2">
      <c r="B933" s="127"/>
      <c r="D933" s="87"/>
    </row>
    <row r="934" spans="2:4" x14ac:dyDescent="0.2">
      <c r="B934" s="127"/>
      <c r="D934" s="87"/>
    </row>
    <row r="935" spans="2:4" x14ac:dyDescent="0.2">
      <c r="B935" s="127"/>
      <c r="D935" s="87"/>
    </row>
    <row r="936" spans="2:4" x14ac:dyDescent="0.2">
      <c r="B936" s="127"/>
      <c r="D936" s="87"/>
    </row>
    <row r="937" spans="2:4" x14ac:dyDescent="0.2">
      <c r="B937" s="127"/>
      <c r="D937" s="87"/>
    </row>
    <row r="938" spans="2:4" x14ac:dyDescent="0.2">
      <c r="B938" s="127"/>
      <c r="D938" s="87"/>
    </row>
    <row r="939" spans="2:4" x14ac:dyDescent="0.2">
      <c r="B939" s="127"/>
      <c r="D939" s="87"/>
    </row>
    <row r="940" spans="2:4" x14ac:dyDescent="0.2">
      <c r="B940" s="127"/>
      <c r="D940" s="87"/>
    </row>
    <row r="941" spans="2:4" x14ac:dyDescent="0.2">
      <c r="B941" s="127"/>
      <c r="D941" s="87"/>
    </row>
    <row r="942" spans="2:4" x14ac:dyDescent="0.2">
      <c r="B942" s="127"/>
      <c r="D942" s="87"/>
    </row>
    <row r="943" spans="2:4" x14ac:dyDescent="0.2">
      <c r="B943" s="127"/>
      <c r="D943" s="87"/>
    </row>
    <row r="944" spans="2:4" x14ac:dyDescent="0.2">
      <c r="B944" s="127"/>
      <c r="D944" s="87"/>
    </row>
    <row r="945" spans="2:4" x14ac:dyDescent="0.2">
      <c r="B945" s="127"/>
      <c r="D945" s="87"/>
    </row>
    <row r="946" spans="2:4" x14ac:dyDescent="0.2">
      <c r="B946" s="127"/>
      <c r="D946" s="87"/>
    </row>
    <row r="947" spans="2:4" x14ac:dyDescent="0.2">
      <c r="B947" s="127"/>
      <c r="D947" s="87"/>
    </row>
    <row r="948" spans="2:4" x14ac:dyDescent="0.2">
      <c r="B948" s="127"/>
      <c r="D948" s="87"/>
    </row>
    <row r="949" spans="2:4" x14ac:dyDescent="0.2">
      <c r="B949" s="127"/>
      <c r="D949" s="87"/>
    </row>
    <row r="950" spans="2:4" x14ac:dyDescent="0.2">
      <c r="B950" s="127"/>
      <c r="D950" s="87"/>
    </row>
    <row r="951" spans="2:4" x14ac:dyDescent="0.2">
      <c r="B951" s="127"/>
      <c r="D951" s="87"/>
    </row>
    <row r="952" spans="2:4" x14ac:dyDescent="0.2">
      <c r="B952" s="127"/>
      <c r="D952" s="87"/>
    </row>
    <row r="953" spans="2:4" x14ac:dyDescent="0.2">
      <c r="B953" s="127"/>
      <c r="D953" s="87"/>
    </row>
    <row r="954" spans="2:4" x14ac:dyDescent="0.2">
      <c r="B954" s="127"/>
      <c r="D954" s="87"/>
    </row>
    <row r="955" spans="2:4" x14ac:dyDescent="0.2">
      <c r="B955" s="127"/>
      <c r="D955" s="87"/>
    </row>
    <row r="956" spans="2:4" x14ac:dyDescent="0.2">
      <c r="B956" s="127"/>
      <c r="D956" s="87"/>
    </row>
    <row r="957" spans="2:4" x14ac:dyDescent="0.2">
      <c r="B957" s="127"/>
      <c r="D957" s="87"/>
    </row>
    <row r="958" spans="2:4" x14ac:dyDescent="0.2">
      <c r="B958" s="127"/>
      <c r="D958" s="87"/>
    </row>
    <row r="959" spans="2:4" x14ac:dyDescent="0.2">
      <c r="B959" s="127"/>
      <c r="D959" s="87"/>
    </row>
    <row r="960" spans="2:4" x14ac:dyDescent="0.2">
      <c r="B960" s="127"/>
      <c r="D960" s="87"/>
    </row>
    <row r="961" spans="2:4" x14ac:dyDescent="0.2">
      <c r="B961" s="127"/>
      <c r="D961" s="87"/>
    </row>
    <row r="962" spans="2:4" x14ac:dyDescent="0.2">
      <c r="B962" s="127"/>
      <c r="D962" s="87"/>
    </row>
    <row r="963" spans="2:4" x14ac:dyDescent="0.2">
      <c r="B963" s="127"/>
      <c r="D963" s="87"/>
    </row>
    <row r="964" spans="2:4" x14ac:dyDescent="0.2">
      <c r="B964" s="127"/>
      <c r="D964" s="87"/>
    </row>
    <row r="965" spans="2:4" x14ac:dyDescent="0.2">
      <c r="B965" s="127"/>
      <c r="D965" s="87"/>
    </row>
    <row r="966" spans="2:4" x14ac:dyDescent="0.2">
      <c r="B966" s="127"/>
      <c r="D966" s="87"/>
    </row>
    <row r="967" spans="2:4" x14ac:dyDescent="0.2">
      <c r="B967" s="127"/>
      <c r="D967" s="87"/>
    </row>
    <row r="968" spans="2:4" x14ac:dyDescent="0.2">
      <c r="B968" s="127"/>
      <c r="D968" s="87"/>
    </row>
    <row r="969" spans="2:4" x14ac:dyDescent="0.2">
      <c r="B969" s="127"/>
      <c r="D969" s="87"/>
    </row>
    <row r="970" spans="2:4" x14ac:dyDescent="0.2">
      <c r="B970" s="127"/>
      <c r="D970" s="87"/>
    </row>
    <row r="971" spans="2:4" x14ac:dyDescent="0.2">
      <c r="B971" s="127"/>
      <c r="D971" s="87"/>
    </row>
    <row r="972" spans="2:4" x14ac:dyDescent="0.2">
      <c r="B972" s="127"/>
      <c r="D972" s="87"/>
    </row>
    <row r="973" spans="2:4" x14ac:dyDescent="0.2">
      <c r="B973" s="127"/>
      <c r="D973" s="87"/>
    </row>
    <row r="974" spans="2:4" x14ac:dyDescent="0.2">
      <c r="B974" s="127"/>
      <c r="D974" s="87"/>
    </row>
    <row r="975" spans="2:4" x14ac:dyDescent="0.2">
      <c r="B975" s="127"/>
      <c r="D975" s="87"/>
    </row>
    <row r="976" spans="2:4" x14ac:dyDescent="0.2">
      <c r="B976" s="127"/>
      <c r="D976" s="87"/>
    </row>
    <row r="977" spans="2:4" x14ac:dyDescent="0.2">
      <c r="B977" s="127"/>
      <c r="D977" s="87"/>
    </row>
    <row r="978" spans="2:4" x14ac:dyDescent="0.2">
      <c r="B978" s="127"/>
      <c r="D978" s="87"/>
    </row>
    <row r="979" spans="2:4" x14ac:dyDescent="0.2">
      <c r="B979" s="127"/>
      <c r="D979" s="87"/>
    </row>
    <row r="980" spans="2:4" x14ac:dyDescent="0.2">
      <c r="B980" s="127"/>
      <c r="D980" s="87"/>
    </row>
    <row r="981" spans="2:4" x14ac:dyDescent="0.2">
      <c r="B981" s="127"/>
      <c r="D981" s="87"/>
    </row>
    <row r="982" spans="2:4" x14ac:dyDescent="0.2">
      <c r="B982" s="127"/>
      <c r="D982" s="87"/>
    </row>
    <row r="983" spans="2:4" x14ac:dyDescent="0.2">
      <c r="B983" s="127"/>
      <c r="D983" s="87"/>
    </row>
    <row r="984" spans="2:4" x14ac:dyDescent="0.2">
      <c r="B984" s="127"/>
      <c r="D984" s="87"/>
    </row>
    <row r="985" spans="2:4" x14ac:dyDescent="0.2">
      <c r="B985" s="127"/>
      <c r="D985" s="87"/>
    </row>
    <row r="986" spans="2:4" x14ac:dyDescent="0.2">
      <c r="B986" s="127"/>
      <c r="D986" s="87"/>
    </row>
    <row r="987" spans="2:4" x14ac:dyDescent="0.2">
      <c r="B987" s="127"/>
      <c r="D987" s="87"/>
    </row>
    <row r="988" spans="2:4" x14ac:dyDescent="0.2">
      <c r="B988" s="127"/>
      <c r="D988" s="87"/>
    </row>
    <row r="989" spans="2:4" x14ac:dyDescent="0.2">
      <c r="B989" s="127"/>
      <c r="D989" s="87"/>
    </row>
    <row r="990" spans="2:4" x14ac:dyDescent="0.2">
      <c r="B990" s="127"/>
      <c r="D990" s="87"/>
    </row>
    <row r="991" spans="2:4" x14ac:dyDescent="0.2">
      <c r="B991" s="127"/>
      <c r="D991" s="87"/>
    </row>
    <row r="992" spans="2:4" x14ac:dyDescent="0.2">
      <c r="B992" s="127"/>
      <c r="D992" s="87"/>
    </row>
    <row r="993" spans="2:4" x14ac:dyDescent="0.2">
      <c r="B993" s="127"/>
      <c r="D993" s="87"/>
    </row>
    <row r="994" spans="2:4" x14ac:dyDescent="0.2">
      <c r="B994" s="127"/>
      <c r="D994" s="87"/>
    </row>
  </sheetData>
  <mergeCells count="8">
    <mergeCell ref="B85:D85"/>
    <mergeCell ref="B38:D38"/>
    <mergeCell ref="B46:D46"/>
    <mergeCell ref="B4:D4"/>
    <mergeCell ref="B20:D20"/>
    <mergeCell ref="B30:D30"/>
    <mergeCell ref="B63:D63"/>
    <mergeCell ref="B73:D73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5"/>
  <sheetViews>
    <sheetView zoomScale="10" zoomScaleNormal="10" workbookViewId="0">
      <selection activeCell="B86" sqref="B86:E91"/>
    </sheetView>
  </sheetViews>
  <sheetFormatPr baseColWidth="10" defaultColWidth="12.625" defaultRowHeight="15" x14ac:dyDescent="0.25"/>
  <cols>
    <col min="1" max="1" width="10" customWidth="1"/>
    <col min="2" max="2" width="85.875" style="148" customWidth="1"/>
    <col min="3" max="3" width="10" style="149" customWidth="1"/>
    <col min="4" max="4" width="13.375" style="149" customWidth="1"/>
    <col min="5" max="5" width="11.375" style="149" customWidth="1"/>
    <col min="6" max="6" width="11.75" customWidth="1"/>
    <col min="7" max="7" width="11.625" customWidth="1"/>
    <col min="8" max="8" width="10" customWidth="1"/>
    <col min="9" max="9" width="19.375" customWidth="1"/>
    <col min="10" max="10" width="13" customWidth="1"/>
    <col min="11" max="12" width="10" customWidth="1"/>
    <col min="13" max="13" width="11.75" customWidth="1"/>
    <col min="14" max="14" width="16.75" customWidth="1"/>
    <col min="15" max="15" width="15.875" customWidth="1"/>
    <col min="16" max="16" width="18.125" customWidth="1"/>
    <col min="17" max="17" width="10" customWidth="1"/>
    <col min="18" max="18" width="8.375" customWidth="1"/>
    <col min="19" max="19" width="8.875" customWidth="1"/>
    <col min="20" max="20" width="8" customWidth="1"/>
    <col min="21" max="21" width="13" customWidth="1"/>
    <col min="22" max="25" width="10" customWidth="1"/>
    <col min="26" max="26" width="15.125" customWidth="1"/>
    <col min="27" max="30" width="10" customWidth="1"/>
    <col min="31" max="31" width="15" customWidth="1"/>
    <col min="32" max="32" width="10" customWidth="1"/>
  </cols>
  <sheetData>
    <row r="1" spans="1:25" x14ac:dyDescent="0.25">
      <c r="A1" s="2"/>
      <c r="B1" s="147"/>
      <c r="C1" s="131"/>
      <c r="D1" s="131"/>
      <c r="E1" s="13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/>
      <c r="B2" s="147"/>
      <c r="C2" s="131"/>
      <c r="D2" s="131"/>
      <c r="E2" s="13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thickBot="1" x14ac:dyDescent="0.3">
      <c r="A3" s="2"/>
      <c r="B3" s="147"/>
      <c r="C3" s="131"/>
      <c r="D3" s="131"/>
      <c r="E3" s="13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7"/>
      <c r="V3" s="7"/>
      <c r="W3" s="2"/>
      <c r="X3" s="2"/>
      <c r="Y3" s="2"/>
    </row>
    <row r="4" spans="1:25" ht="15.75" thickBot="1" x14ac:dyDescent="0.3">
      <c r="A4" s="2"/>
      <c r="B4" s="44" t="s">
        <v>0</v>
      </c>
      <c r="C4" s="45"/>
      <c r="D4" s="45"/>
      <c r="E4" s="45"/>
      <c r="F4" s="2"/>
      <c r="G4" s="2"/>
      <c r="H4" s="2"/>
      <c r="I4" s="11"/>
      <c r="J4" s="37" t="s">
        <v>76</v>
      </c>
      <c r="K4" s="38"/>
      <c r="L4" s="38"/>
      <c r="M4" s="39"/>
      <c r="N4" s="40" t="s">
        <v>77</v>
      </c>
      <c r="O4" s="41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thickBot="1" x14ac:dyDescent="0.3">
      <c r="A5" s="2"/>
      <c r="B5" s="108" t="s">
        <v>2</v>
      </c>
      <c r="C5" s="129" t="s">
        <v>4</v>
      </c>
      <c r="D5" s="129" t="s">
        <v>5</v>
      </c>
      <c r="E5" s="129" t="s">
        <v>8</v>
      </c>
      <c r="F5" s="2"/>
      <c r="G5" s="2"/>
      <c r="H5" s="2"/>
      <c r="I5" s="11"/>
      <c r="J5" s="12" t="s">
        <v>87</v>
      </c>
      <c r="K5" s="12" t="s">
        <v>88</v>
      </c>
      <c r="L5" s="12" t="s">
        <v>89</v>
      </c>
      <c r="M5" s="12" t="s">
        <v>90</v>
      </c>
      <c r="N5" s="13" t="s">
        <v>91</v>
      </c>
      <c r="O5" s="14" t="s">
        <v>92</v>
      </c>
      <c r="P5" s="2"/>
      <c r="Q5" s="15" t="s">
        <v>76</v>
      </c>
      <c r="R5" s="15" t="s">
        <v>77</v>
      </c>
      <c r="S5" s="15" t="s">
        <v>78</v>
      </c>
      <c r="T5" s="2"/>
      <c r="U5" s="2"/>
      <c r="V5" s="2"/>
      <c r="W5" s="2"/>
      <c r="X5" s="2"/>
      <c r="Y5" s="2"/>
    </row>
    <row r="6" spans="1:25" ht="30.75" thickBot="1" x14ac:dyDescent="0.3">
      <c r="A6" s="2"/>
      <c r="B6" s="49" t="s">
        <v>137</v>
      </c>
      <c r="C6" s="86">
        <v>3</v>
      </c>
      <c r="D6" s="152">
        <v>0</v>
      </c>
      <c r="E6" s="152">
        <f t="shared" ref="E6:E12" si="0">(C6*D6)</f>
        <v>0</v>
      </c>
      <c r="F6" s="2"/>
      <c r="G6" s="2"/>
      <c r="H6" s="2"/>
      <c r="I6" s="16" t="s">
        <v>44</v>
      </c>
      <c r="J6" s="17">
        <v>45</v>
      </c>
      <c r="K6" s="3">
        <v>45</v>
      </c>
      <c r="L6" s="3">
        <v>40</v>
      </c>
      <c r="M6" s="3">
        <v>40</v>
      </c>
      <c r="N6" s="18">
        <v>40</v>
      </c>
      <c r="O6" s="18">
        <v>9</v>
      </c>
      <c r="P6" s="2"/>
      <c r="Q6" s="19">
        <f>SUM(J6:M6)</f>
        <v>170</v>
      </c>
      <c r="R6" s="19">
        <f>SUM(N6:O6)</f>
        <v>49</v>
      </c>
      <c r="S6" s="19">
        <f>SUM(Q6:R6)</f>
        <v>219</v>
      </c>
      <c r="T6" s="2"/>
      <c r="U6" s="2"/>
      <c r="V6" s="2"/>
      <c r="W6" s="2"/>
      <c r="X6" s="2"/>
      <c r="Y6" s="2"/>
    </row>
    <row r="7" spans="1:25" ht="30.75" thickBot="1" x14ac:dyDescent="0.3">
      <c r="A7" s="2"/>
      <c r="B7" s="50" t="s">
        <v>135</v>
      </c>
      <c r="C7" s="86">
        <v>3</v>
      </c>
      <c r="D7" s="152">
        <v>0</v>
      </c>
      <c r="E7" s="152">
        <f t="shared" si="0"/>
        <v>0</v>
      </c>
      <c r="F7" s="2"/>
      <c r="G7" s="2"/>
      <c r="H7" s="2"/>
      <c r="I7" s="16" t="s">
        <v>46</v>
      </c>
      <c r="J7" s="20">
        <v>30</v>
      </c>
      <c r="K7" s="4">
        <v>45</v>
      </c>
      <c r="L7" s="4">
        <v>0</v>
      </c>
      <c r="M7" s="4">
        <v>0</v>
      </c>
      <c r="N7" s="21">
        <v>0</v>
      </c>
      <c r="O7" s="21">
        <v>0</v>
      </c>
      <c r="P7" s="2"/>
      <c r="Q7" s="19">
        <f>SUM(J7:M7)</f>
        <v>75</v>
      </c>
      <c r="R7" s="19">
        <f>SUM(N7:O7)</f>
        <v>0</v>
      </c>
      <c r="S7" s="19">
        <f>SUM(J7:O7)</f>
        <v>75</v>
      </c>
      <c r="T7" s="2"/>
      <c r="U7" s="2"/>
      <c r="V7" s="2"/>
      <c r="W7" s="2"/>
      <c r="X7" s="2"/>
      <c r="Y7" s="2"/>
    </row>
    <row r="8" spans="1:25" ht="45.75" thickBot="1" x14ac:dyDescent="0.3">
      <c r="A8" s="2"/>
      <c r="B8" s="49" t="s">
        <v>149</v>
      </c>
      <c r="C8" s="130">
        <v>3</v>
      </c>
      <c r="D8" s="152">
        <v>7140</v>
      </c>
      <c r="E8" s="152">
        <f t="shared" si="0"/>
        <v>21420</v>
      </c>
      <c r="F8" s="2"/>
      <c r="G8" s="2"/>
      <c r="H8" s="2"/>
      <c r="I8" s="16" t="s">
        <v>48</v>
      </c>
      <c r="J8" s="20">
        <v>0</v>
      </c>
      <c r="K8" s="20">
        <v>0</v>
      </c>
      <c r="L8" s="4">
        <v>45</v>
      </c>
      <c r="M8" s="4">
        <v>45</v>
      </c>
      <c r="N8" s="21">
        <v>45</v>
      </c>
      <c r="O8" s="21">
        <v>0</v>
      </c>
      <c r="P8" s="2"/>
      <c r="Q8" s="22">
        <f>SUM(J8:M8)</f>
        <v>90</v>
      </c>
      <c r="R8" s="22">
        <f>SUM(N8:O8)</f>
        <v>45</v>
      </c>
      <c r="S8" s="19">
        <f>SUM(J8:O8)</f>
        <v>135</v>
      </c>
      <c r="T8" s="2"/>
      <c r="U8" s="2"/>
      <c r="V8" s="2"/>
      <c r="W8" s="2"/>
      <c r="X8" s="2"/>
      <c r="Y8" s="2"/>
    </row>
    <row r="9" spans="1:25" ht="30.75" thickBot="1" x14ac:dyDescent="0.3">
      <c r="A9" s="2"/>
      <c r="B9" s="43" t="s">
        <v>142</v>
      </c>
      <c r="C9" s="130">
        <v>1</v>
      </c>
      <c r="D9" s="153">
        <v>0</v>
      </c>
      <c r="E9" s="152">
        <f t="shared" si="0"/>
        <v>0</v>
      </c>
      <c r="F9" s="2"/>
      <c r="G9" s="2"/>
      <c r="H9" s="2"/>
      <c r="I9" s="11"/>
      <c r="J9" s="23" t="s">
        <v>94</v>
      </c>
      <c r="K9" s="24" t="s">
        <v>95</v>
      </c>
      <c r="L9" s="34" t="s">
        <v>96</v>
      </c>
      <c r="M9" s="35"/>
      <c r="N9" s="36"/>
      <c r="O9" s="25" t="s">
        <v>97</v>
      </c>
      <c r="P9" s="2"/>
      <c r="Q9" s="2"/>
      <c r="R9" s="2"/>
      <c r="S9" s="26">
        <f>SUM(S6:S8)</f>
        <v>429</v>
      </c>
      <c r="T9" s="2"/>
      <c r="U9" s="2"/>
      <c r="V9" s="2"/>
      <c r="W9" s="2"/>
      <c r="X9" s="2"/>
      <c r="Y9" s="2"/>
    </row>
    <row r="10" spans="1:25" ht="45.75" thickBot="1" x14ac:dyDescent="0.3">
      <c r="A10" s="2"/>
      <c r="B10" s="50" t="s">
        <v>139</v>
      </c>
      <c r="C10" s="86">
        <v>1</v>
      </c>
      <c r="D10" s="152">
        <v>25965</v>
      </c>
      <c r="E10" s="152">
        <f t="shared" si="0"/>
        <v>25965</v>
      </c>
      <c r="F10" s="2"/>
      <c r="G10" s="2"/>
      <c r="H10" s="2"/>
      <c r="I10" s="11"/>
      <c r="J10" s="11"/>
      <c r="K10" s="11"/>
      <c r="L10" s="11"/>
      <c r="M10" s="11"/>
      <c r="N10" s="11"/>
      <c r="O10" s="11"/>
      <c r="P10" s="11"/>
      <c r="Q10" s="2"/>
      <c r="R10" s="2"/>
      <c r="S10" s="2"/>
      <c r="T10" s="2"/>
      <c r="U10" s="2"/>
      <c r="V10" s="2"/>
      <c r="W10" s="2"/>
      <c r="X10" s="2"/>
      <c r="Y10" s="2"/>
    </row>
    <row r="11" spans="1:25" ht="30.75" thickBot="1" x14ac:dyDescent="0.3">
      <c r="A11" s="2"/>
      <c r="B11" s="50" t="s">
        <v>141</v>
      </c>
      <c r="C11" s="130">
        <v>3</v>
      </c>
      <c r="D11" s="152">
        <v>0</v>
      </c>
      <c r="E11" s="152">
        <f t="shared" si="0"/>
        <v>0</v>
      </c>
      <c r="F11" s="2"/>
      <c r="G11" s="2"/>
      <c r="H11" s="2"/>
      <c r="I11" s="16" t="s">
        <v>44</v>
      </c>
      <c r="J11" s="3">
        <v>9</v>
      </c>
      <c r="K11" s="3">
        <v>9</v>
      </c>
      <c r="L11" s="3">
        <v>8</v>
      </c>
      <c r="M11" s="3">
        <v>8</v>
      </c>
      <c r="N11" s="18">
        <v>8</v>
      </c>
      <c r="O11" s="18" t="s">
        <v>101</v>
      </c>
      <c r="P11" s="7"/>
      <c r="Q11" s="2"/>
      <c r="R11" s="2"/>
      <c r="S11" s="2"/>
      <c r="T11" s="2"/>
      <c r="U11" s="2"/>
      <c r="V11" s="2"/>
      <c r="W11" s="2"/>
      <c r="X11" s="2"/>
      <c r="Y11" s="2"/>
    </row>
    <row r="12" spans="1:25" ht="30.75" thickBot="1" x14ac:dyDescent="0.3">
      <c r="A12" s="2"/>
      <c r="B12" s="50" t="s">
        <v>140</v>
      </c>
      <c r="C12" s="86">
        <v>3</v>
      </c>
      <c r="D12" s="152">
        <v>0</v>
      </c>
      <c r="E12" s="152">
        <f t="shared" si="0"/>
        <v>0</v>
      </c>
      <c r="F12" s="2"/>
      <c r="G12" s="2"/>
      <c r="H12" s="2"/>
      <c r="I12" s="16" t="s">
        <v>46</v>
      </c>
      <c r="J12" s="4">
        <v>6</v>
      </c>
      <c r="K12" s="4">
        <v>9</v>
      </c>
      <c r="L12" s="4">
        <v>0</v>
      </c>
      <c r="M12" s="4">
        <v>0</v>
      </c>
      <c r="N12" s="21">
        <v>0</v>
      </c>
      <c r="O12" s="21">
        <v>0</v>
      </c>
      <c r="P12" s="7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thickBot="1" x14ac:dyDescent="0.3">
      <c r="A13" s="2"/>
      <c r="B13" s="147"/>
      <c r="C13" s="131"/>
      <c r="D13" s="131"/>
      <c r="E13" s="152">
        <f>SUM(E6:E12)</f>
        <v>47385</v>
      </c>
      <c r="F13" s="2"/>
      <c r="G13" s="2"/>
      <c r="H13" s="2"/>
      <c r="I13" s="16" t="s">
        <v>48</v>
      </c>
      <c r="J13" s="5">
        <v>0</v>
      </c>
      <c r="K13" s="5">
        <v>0</v>
      </c>
      <c r="L13" s="5">
        <v>9</v>
      </c>
      <c r="M13" s="5">
        <v>9</v>
      </c>
      <c r="N13" s="27">
        <v>9</v>
      </c>
      <c r="O13" s="27">
        <v>0</v>
      </c>
      <c r="P13" s="7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s="147"/>
      <c r="C14" s="131"/>
      <c r="D14" s="131"/>
      <c r="E14" s="13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147"/>
      <c r="C15" s="131"/>
      <c r="D15" s="131"/>
      <c r="E15" s="13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/>
      <c r="B16" s="44" t="s">
        <v>27</v>
      </c>
      <c r="C16" s="45"/>
      <c r="D16" s="45"/>
      <c r="E16" s="4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/>
      <c r="B17" s="108" t="s">
        <v>2</v>
      </c>
      <c r="C17" s="129" t="s">
        <v>4</v>
      </c>
      <c r="D17" s="129" t="s">
        <v>5</v>
      </c>
      <c r="E17" s="129" t="s">
        <v>109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5" x14ac:dyDescent="0.25">
      <c r="A18" s="2"/>
      <c r="B18" s="50" t="s">
        <v>129</v>
      </c>
      <c r="C18" s="130">
        <v>4</v>
      </c>
      <c r="D18" s="152">
        <v>358890</v>
      </c>
      <c r="E18" s="152">
        <f t="shared" ref="E18:E22" si="1">(C18*D18)</f>
        <v>1435560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45" x14ac:dyDescent="0.25">
      <c r="A19" s="2"/>
      <c r="B19" s="50" t="s">
        <v>128</v>
      </c>
      <c r="C19" s="86">
        <v>1</v>
      </c>
      <c r="D19" s="152">
        <v>407390</v>
      </c>
      <c r="E19" s="152">
        <f t="shared" si="1"/>
        <v>407390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45" x14ac:dyDescent="0.25">
      <c r="A20" s="2"/>
      <c r="B20" s="50" t="s">
        <v>136</v>
      </c>
      <c r="C20" s="86">
        <v>1</v>
      </c>
      <c r="D20" s="152">
        <v>531990</v>
      </c>
      <c r="E20" s="152">
        <f t="shared" si="1"/>
        <v>531990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75" x14ac:dyDescent="0.25">
      <c r="A21" s="2"/>
      <c r="B21" s="50" t="s">
        <v>130</v>
      </c>
      <c r="C21" s="130">
        <v>3</v>
      </c>
      <c r="D21" s="152">
        <v>99900</v>
      </c>
      <c r="E21" s="152">
        <f t="shared" si="1"/>
        <v>299700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45" x14ac:dyDescent="0.25">
      <c r="A22" s="2"/>
      <c r="B22" s="50" t="s">
        <v>132</v>
      </c>
      <c r="C22" s="86">
        <v>1</v>
      </c>
      <c r="D22" s="152">
        <v>59990</v>
      </c>
      <c r="E22" s="152">
        <f t="shared" si="1"/>
        <v>59990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s="147"/>
      <c r="C23" s="131"/>
      <c r="D23" s="131"/>
      <c r="E23" s="152">
        <f>SUM(E18:E22)</f>
        <v>2734630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s="147"/>
      <c r="C24" s="131"/>
      <c r="D24" s="131"/>
      <c r="E24" s="131"/>
      <c r="F24" s="11" t="s">
        <v>75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/>
      <c r="B25" s="44" t="s">
        <v>37</v>
      </c>
      <c r="C25" s="44"/>
      <c r="D25" s="44"/>
      <c r="E25" s="44"/>
      <c r="F25" s="44"/>
      <c r="G25" s="4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B26" s="108" t="s">
        <v>2</v>
      </c>
      <c r="C26" s="129" t="s">
        <v>4</v>
      </c>
      <c r="D26" s="129" t="s">
        <v>86</v>
      </c>
      <c r="E26" s="129" t="s">
        <v>38</v>
      </c>
      <c r="F26" s="140" t="s">
        <v>39</v>
      </c>
      <c r="G26" s="99" t="s">
        <v>109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0" x14ac:dyDescent="0.25">
      <c r="A27" s="2"/>
      <c r="B27" s="49" t="s">
        <v>153</v>
      </c>
      <c r="C27" s="86">
        <v>1</v>
      </c>
      <c r="D27" s="152">
        <v>9145</v>
      </c>
      <c r="E27" s="86">
        <f>S6</f>
        <v>219</v>
      </c>
      <c r="F27" s="100">
        <f>D27*E27</f>
        <v>2002755</v>
      </c>
      <c r="G27" s="100">
        <f>(C27*D27*E27)</f>
        <v>2002755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0" x14ac:dyDescent="0.25">
      <c r="A28" s="2"/>
      <c r="B28" s="49" t="s">
        <v>154</v>
      </c>
      <c r="C28" s="86">
        <v>1</v>
      </c>
      <c r="D28" s="152">
        <v>5538</v>
      </c>
      <c r="E28" s="86">
        <f>S7</f>
        <v>75</v>
      </c>
      <c r="F28" s="100">
        <f>D28*E28</f>
        <v>415350</v>
      </c>
      <c r="G28" s="100">
        <f>(C28*D28*E28)</f>
        <v>415350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0" x14ac:dyDescent="0.25">
      <c r="A29" s="2"/>
      <c r="B29" s="49" t="s">
        <v>155</v>
      </c>
      <c r="C29" s="86">
        <v>3</v>
      </c>
      <c r="D29" s="152">
        <v>5231</v>
      </c>
      <c r="E29" s="86">
        <f>S8</f>
        <v>135</v>
      </c>
      <c r="F29" s="100">
        <f>D29*E29</f>
        <v>706185</v>
      </c>
      <c r="G29" s="100">
        <f>(C29*D29*E29)</f>
        <v>2118555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147"/>
      <c r="C30" s="131"/>
      <c r="D30" s="131"/>
      <c r="E30" s="131"/>
      <c r="F30" s="7"/>
      <c r="G30" s="100">
        <f>SUM(G27:G29)</f>
        <v>4536660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147"/>
      <c r="C31" s="131"/>
      <c r="D31" s="131"/>
      <c r="E31" s="1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44" t="s">
        <v>79</v>
      </c>
      <c r="C32" s="45"/>
      <c r="D32" s="45"/>
      <c r="E32" s="4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32" x14ac:dyDescent="0.25">
      <c r="A33" s="2"/>
      <c r="B33" s="108" t="s">
        <v>2</v>
      </c>
      <c r="C33" s="129" t="s">
        <v>4</v>
      </c>
      <c r="D33" s="129" t="s">
        <v>5</v>
      </c>
      <c r="E33" s="129" t="s">
        <v>109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32" ht="30" x14ac:dyDescent="0.25">
      <c r="A34" s="2"/>
      <c r="B34" s="50" t="s">
        <v>133</v>
      </c>
      <c r="C34" s="130">
        <v>1</v>
      </c>
      <c r="D34" s="152">
        <v>25000</v>
      </c>
      <c r="E34" s="152">
        <f t="shared" ref="E34:E36" si="2">(C34*D34)</f>
        <v>25000</v>
      </c>
      <c r="F34" s="2"/>
      <c r="G34" s="2"/>
      <c r="H34" s="2"/>
      <c r="I34" s="2"/>
      <c r="J34" s="2"/>
      <c r="K34" s="2"/>
      <c r="L34" s="2"/>
      <c r="M34" s="2"/>
      <c r="N34" s="11" t="s">
        <v>75</v>
      </c>
      <c r="O34" s="11" t="s">
        <v>75</v>
      </c>
      <c r="P34" s="2"/>
      <c r="Q34" s="2"/>
      <c r="R34" s="2"/>
      <c r="S34" s="2"/>
      <c r="T34" s="2"/>
      <c r="U34" s="2"/>
      <c r="V34" s="2"/>
      <c r="W34" s="2"/>
      <c r="X34" s="2"/>
      <c r="Y34" s="2"/>
      <c r="AA34" s="1" t="s">
        <v>75</v>
      </c>
      <c r="AE34" s="1" t="s">
        <v>75</v>
      </c>
      <c r="AF34" s="1" t="s">
        <v>75</v>
      </c>
    </row>
    <row r="35" spans="1:32" x14ac:dyDescent="0.25">
      <c r="A35" s="2"/>
      <c r="B35" s="49" t="s">
        <v>59</v>
      </c>
      <c r="C35" s="86">
        <v>1</v>
      </c>
      <c r="D35" s="152">
        <v>20000</v>
      </c>
      <c r="E35" s="152">
        <f t="shared" si="2"/>
        <v>20000</v>
      </c>
      <c r="F35" s="2"/>
      <c r="G35" s="2"/>
      <c r="H35" s="2"/>
      <c r="I35" s="2"/>
      <c r="J35" s="2"/>
      <c r="K35" s="2"/>
      <c r="L35" s="2"/>
      <c r="M35" s="2"/>
      <c r="N35" s="11" t="s">
        <v>75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E35" s="1" t="s">
        <v>75</v>
      </c>
    </row>
    <row r="36" spans="1:32" x14ac:dyDescent="0.25">
      <c r="A36" s="2"/>
      <c r="B36" s="49" t="s">
        <v>60</v>
      </c>
      <c r="C36" s="130">
        <v>1</v>
      </c>
      <c r="D36" s="152">
        <v>2700</v>
      </c>
      <c r="E36" s="152">
        <f t="shared" si="2"/>
        <v>2700</v>
      </c>
      <c r="F36" s="2"/>
      <c r="G36" s="2"/>
      <c r="H36" s="2"/>
      <c r="I36" s="2"/>
      <c r="J36" s="2"/>
      <c r="K36" s="2"/>
      <c r="L36" s="2"/>
      <c r="M36" s="2"/>
      <c r="N36" s="11" t="s">
        <v>75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B36" s="1" t="s">
        <v>75</v>
      </c>
      <c r="AE36" s="1" t="s">
        <v>75</v>
      </c>
    </row>
    <row r="37" spans="1:32" x14ac:dyDescent="0.25">
      <c r="A37" s="2"/>
      <c r="B37" s="147"/>
      <c r="C37" s="131"/>
      <c r="D37" s="131"/>
      <c r="E37" s="152">
        <f>SUM(E34:E36)</f>
        <v>47700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B37" s="1" t="s">
        <v>75</v>
      </c>
    </row>
    <row r="38" spans="1:32" x14ac:dyDescent="0.25">
      <c r="A38" s="2"/>
      <c r="B38" s="147"/>
      <c r="C38" s="131"/>
      <c r="D38" s="131"/>
      <c r="E38" s="13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32" x14ac:dyDescent="0.25">
      <c r="A39" s="2"/>
      <c r="B39" s="147"/>
      <c r="C39" s="131"/>
      <c r="D39" s="131"/>
      <c r="E39" s="13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B39" s="1" t="s">
        <v>75</v>
      </c>
    </row>
    <row r="40" spans="1:32" x14ac:dyDescent="0.25">
      <c r="A40" s="2"/>
      <c r="B40" s="147"/>
      <c r="C40" s="131"/>
      <c r="D40" s="131"/>
      <c r="E40" s="131"/>
      <c r="F40" s="2"/>
      <c r="G40" s="2"/>
      <c r="H40" s="2"/>
      <c r="I40" s="2"/>
      <c r="J40" s="2"/>
      <c r="K40" s="2"/>
      <c r="L40" s="2"/>
      <c r="M40" s="2"/>
      <c r="N40" s="11" t="s">
        <v>75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E40" s="1" t="s">
        <v>75</v>
      </c>
    </row>
    <row r="41" spans="1:32" x14ac:dyDescent="0.25">
      <c r="A41" s="2"/>
      <c r="F41" s="2"/>
      <c r="G41" s="2"/>
      <c r="H41" s="2"/>
      <c r="I41" s="2"/>
      <c r="J41" s="2"/>
      <c r="K41" s="2"/>
      <c r="L41" s="2"/>
      <c r="M41" s="2"/>
      <c r="N41" s="11" t="s">
        <v>75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E41" s="1" t="s">
        <v>75</v>
      </c>
    </row>
    <row r="42" spans="1:32" x14ac:dyDescent="0.25">
      <c r="A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32" x14ac:dyDescent="0.25">
      <c r="A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32" x14ac:dyDescent="0.25">
      <c r="A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32" x14ac:dyDescent="0.25">
      <c r="A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32" x14ac:dyDescent="0.25">
      <c r="A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32" x14ac:dyDescent="0.25">
      <c r="A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32" x14ac:dyDescent="0.25">
      <c r="A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thickBot="1" x14ac:dyDescent="0.3">
      <c r="A52" s="2"/>
      <c r="B52" s="53" t="s">
        <v>0</v>
      </c>
      <c r="C52" s="54"/>
      <c r="D52" s="54"/>
      <c r="E52" s="5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thickBot="1" x14ac:dyDescent="0.3">
      <c r="A53" s="2"/>
      <c r="B53" s="135" t="s">
        <v>2</v>
      </c>
      <c r="C53" s="94" t="s">
        <v>4</v>
      </c>
      <c r="D53" s="94" t="s">
        <v>5</v>
      </c>
      <c r="E53" s="94" t="s">
        <v>109</v>
      </c>
      <c r="F53" s="2"/>
      <c r="G53" s="2"/>
      <c r="H53" s="2"/>
      <c r="I53" s="11"/>
      <c r="J53" s="37" t="s">
        <v>76</v>
      </c>
      <c r="K53" s="38"/>
      <c r="L53" s="38"/>
      <c r="M53" s="39"/>
      <c r="N53" s="40" t="s">
        <v>77</v>
      </c>
      <c r="O53" s="42"/>
      <c r="P53" s="41"/>
      <c r="Q53" s="2"/>
      <c r="R53" s="2"/>
      <c r="S53" s="2"/>
      <c r="T53" s="2"/>
      <c r="U53" s="2"/>
      <c r="V53" s="2"/>
      <c r="W53" s="2"/>
      <c r="X53" s="2"/>
      <c r="Y53" s="2"/>
    </row>
    <row r="54" spans="1:25" ht="30.75" thickBot="1" x14ac:dyDescent="0.3">
      <c r="A54" s="2"/>
      <c r="B54" s="97" t="s">
        <v>143</v>
      </c>
      <c r="C54" s="150">
        <v>3</v>
      </c>
      <c r="D54" s="154">
        <v>0</v>
      </c>
      <c r="E54" s="154">
        <f t="shared" ref="E54:E60" si="3">(C54*D54)</f>
        <v>0</v>
      </c>
      <c r="F54" s="2"/>
      <c r="G54" s="2"/>
      <c r="H54" s="2"/>
      <c r="I54" s="11"/>
      <c r="J54" s="12" t="s">
        <v>87</v>
      </c>
      <c r="K54" s="12" t="s">
        <v>88</v>
      </c>
      <c r="L54" s="12" t="s">
        <v>89</v>
      </c>
      <c r="M54" s="12" t="s">
        <v>90</v>
      </c>
      <c r="N54" s="13" t="s">
        <v>91</v>
      </c>
      <c r="O54" s="13" t="s">
        <v>92</v>
      </c>
      <c r="P54" s="14" t="s">
        <v>93</v>
      </c>
      <c r="Q54" s="2"/>
      <c r="R54" s="31" t="s">
        <v>76</v>
      </c>
      <c r="S54" s="31" t="s">
        <v>77</v>
      </c>
      <c r="T54" s="31" t="s">
        <v>78</v>
      </c>
      <c r="U54" s="2"/>
      <c r="V54" s="2"/>
      <c r="W54" s="2"/>
      <c r="X54" s="2"/>
      <c r="Y54" s="2"/>
    </row>
    <row r="55" spans="1:25" ht="30.75" thickBot="1" x14ac:dyDescent="0.3">
      <c r="A55" s="2"/>
      <c r="B55" s="98" t="s">
        <v>138</v>
      </c>
      <c r="C55" s="150">
        <v>5</v>
      </c>
      <c r="D55" s="154">
        <v>7140</v>
      </c>
      <c r="E55" s="154">
        <f t="shared" si="3"/>
        <v>35700</v>
      </c>
      <c r="F55" s="2"/>
      <c r="G55" s="2"/>
      <c r="H55" s="2"/>
      <c r="I55" s="16" t="s">
        <v>44</v>
      </c>
      <c r="J55" s="17">
        <v>42</v>
      </c>
      <c r="K55" s="3">
        <v>45</v>
      </c>
      <c r="L55" s="3">
        <v>45</v>
      </c>
      <c r="M55" s="3">
        <v>30</v>
      </c>
      <c r="N55" s="18">
        <v>30</v>
      </c>
      <c r="O55" s="18">
        <v>30</v>
      </c>
      <c r="P55" s="18">
        <v>27</v>
      </c>
      <c r="Q55" s="2"/>
      <c r="R55" s="19">
        <f t="shared" ref="R55:R61" si="4">SUM(J55:M55)</f>
        <v>162</v>
      </c>
      <c r="S55" s="19">
        <f>SUM(N55:P55)</f>
        <v>87</v>
      </c>
      <c r="T55" s="19">
        <f>SUM(R55:S55)</f>
        <v>249</v>
      </c>
      <c r="U55" s="2"/>
      <c r="V55" s="2"/>
      <c r="W55" s="2"/>
      <c r="X55" s="2"/>
      <c r="Y55" s="2"/>
    </row>
    <row r="56" spans="1:25" ht="45.75" thickBot="1" x14ac:dyDescent="0.3">
      <c r="A56" s="2"/>
      <c r="B56" s="98" t="s">
        <v>145</v>
      </c>
      <c r="C56" s="150">
        <v>2</v>
      </c>
      <c r="D56" s="154">
        <v>5193</v>
      </c>
      <c r="E56" s="154">
        <f t="shared" si="3"/>
        <v>10386</v>
      </c>
      <c r="F56" s="2"/>
      <c r="G56" s="2"/>
      <c r="H56" s="2"/>
      <c r="I56" s="16" t="s">
        <v>46</v>
      </c>
      <c r="J56" s="20">
        <v>30</v>
      </c>
      <c r="K56" s="4">
        <v>40</v>
      </c>
      <c r="L56" s="4">
        <v>40</v>
      </c>
      <c r="M56" s="4">
        <v>0</v>
      </c>
      <c r="N56" s="21">
        <v>0</v>
      </c>
      <c r="O56" s="21">
        <v>0</v>
      </c>
      <c r="P56" s="21">
        <v>0</v>
      </c>
      <c r="Q56" s="2"/>
      <c r="R56" s="19">
        <f t="shared" si="4"/>
        <v>110</v>
      </c>
      <c r="S56" s="19">
        <f t="shared" ref="S56:S61" si="5">SUM(N56:P56)</f>
        <v>0</v>
      </c>
      <c r="T56" s="19">
        <f t="shared" ref="T56:T61" si="6">SUM(R56:S56)</f>
        <v>110</v>
      </c>
      <c r="U56" s="2"/>
      <c r="V56" s="2"/>
      <c r="W56" s="2"/>
      <c r="X56" s="2"/>
      <c r="Y56" s="2"/>
    </row>
    <row r="57" spans="1:25" ht="45.75" thickBot="1" x14ac:dyDescent="0.3">
      <c r="A57" s="2"/>
      <c r="B57" s="98" t="s">
        <v>139</v>
      </c>
      <c r="C57" s="150">
        <v>3</v>
      </c>
      <c r="D57" s="154">
        <v>25965</v>
      </c>
      <c r="E57" s="154">
        <f t="shared" si="3"/>
        <v>77895</v>
      </c>
      <c r="F57" s="2"/>
      <c r="G57" s="2"/>
      <c r="H57" s="2"/>
      <c r="I57" s="16" t="s">
        <v>48</v>
      </c>
      <c r="J57" s="20">
        <v>0</v>
      </c>
      <c r="K57" s="20">
        <v>0</v>
      </c>
      <c r="L57" s="20">
        <v>0</v>
      </c>
      <c r="M57" s="4">
        <v>45</v>
      </c>
      <c r="N57" s="21">
        <v>45</v>
      </c>
      <c r="O57" s="21">
        <v>45</v>
      </c>
      <c r="P57" s="21">
        <v>15</v>
      </c>
      <c r="Q57" s="2"/>
      <c r="R57" s="19">
        <f t="shared" si="4"/>
        <v>45</v>
      </c>
      <c r="S57" s="19">
        <f t="shared" si="5"/>
        <v>105</v>
      </c>
      <c r="T57" s="19">
        <f t="shared" si="6"/>
        <v>150</v>
      </c>
      <c r="U57" s="2"/>
      <c r="V57" s="2"/>
      <c r="W57" s="2"/>
      <c r="X57" s="2"/>
      <c r="Y57" s="2"/>
    </row>
    <row r="58" spans="1:25" ht="45.75" thickBot="1" x14ac:dyDescent="0.3">
      <c r="A58" s="2"/>
      <c r="B58" s="97" t="s">
        <v>134</v>
      </c>
      <c r="C58" s="150">
        <v>1</v>
      </c>
      <c r="D58" s="154">
        <v>820465</v>
      </c>
      <c r="E58" s="154">
        <f t="shared" si="3"/>
        <v>820465</v>
      </c>
      <c r="F58" s="2"/>
      <c r="G58" s="2"/>
      <c r="H58" s="2"/>
      <c r="I58" s="16" t="s">
        <v>51</v>
      </c>
      <c r="J58" s="20">
        <v>0</v>
      </c>
      <c r="K58" s="20">
        <v>0</v>
      </c>
      <c r="L58" s="20">
        <v>0</v>
      </c>
      <c r="M58" s="20">
        <v>0</v>
      </c>
      <c r="N58" s="28">
        <v>0</v>
      </c>
      <c r="O58" s="28">
        <v>0</v>
      </c>
      <c r="P58" s="21">
        <v>9</v>
      </c>
      <c r="Q58" s="2"/>
      <c r="R58" s="19">
        <f t="shared" si="4"/>
        <v>0</v>
      </c>
      <c r="S58" s="19">
        <f t="shared" si="5"/>
        <v>9</v>
      </c>
      <c r="T58" s="19">
        <f t="shared" si="6"/>
        <v>9</v>
      </c>
      <c r="U58" s="2"/>
      <c r="V58" s="2"/>
      <c r="W58" s="2"/>
      <c r="X58" s="2"/>
      <c r="Y58" s="2"/>
    </row>
    <row r="59" spans="1:25" ht="30.75" thickBot="1" x14ac:dyDescent="0.3">
      <c r="A59" s="2"/>
      <c r="B59" s="98" t="s">
        <v>135</v>
      </c>
      <c r="C59" s="151">
        <v>1</v>
      </c>
      <c r="D59" s="154">
        <v>0</v>
      </c>
      <c r="E59" s="154">
        <f t="shared" si="3"/>
        <v>0</v>
      </c>
      <c r="F59" s="2"/>
      <c r="G59" s="2"/>
      <c r="H59" s="2"/>
      <c r="I59" s="16" t="s">
        <v>54</v>
      </c>
      <c r="J59" s="20">
        <v>0</v>
      </c>
      <c r="K59" s="20">
        <v>0</v>
      </c>
      <c r="L59" s="20">
        <v>0</v>
      </c>
      <c r="M59" s="4">
        <v>12</v>
      </c>
      <c r="N59" s="21">
        <v>18</v>
      </c>
      <c r="O59" s="28">
        <v>0</v>
      </c>
      <c r="P59" s="21">
        <v>9</v>
      </c>
      <c r="Q59" s="2"/>
      <c r="R59" s="19">
        <f t="shared" si="4"/>
        <v>12</v>
      </c>
      <c r="S59" s="19">
        <f t="shared" si="5"/>
        <v>27</v>
      </c>
      <c r="T59" s="19">
        <f t="shared" si="6"/>
        <v>39</v>
      </c>
      <c r="U59" s="2"/>
      <c r="V59" s="2"/>
      <c r="W59" s="2"/>
      <c r="X59" s="2"/>
      <c r="Y59" s="2"/>
    </row>
    <row r="60" spans="1:25" ht="30.75" thickBot="1" x14ac:dyDescent="0.3">
      <c r="A60" s="2"/>
      <c r="B60" s="98" t="s">
        <v>141</v>
      </c>
      <c r="C60" s="150">
        <v>3</v>
      </c>
      <c r="D60" s="154">
        <v>0</v>
      </c>
      <c r="E60" s="154">
        <f t="shared" si="3"/>
        <v>0</v>
      </c>
      <c r="F60" s="2"/>
      <c r="G60" s="2"/>
      <c r="H60" s="2"/>
      <c r="I60" s="16" t="s">
        <v>56</v>
      </c>
      <c r="J60" s="20">
        <v>0</v>
      </c>
      <c r="K60" s="20">
        <v>0</v>
      </c>
      <c r="L60" s="20">
        <v>0</v>
      </c>
      <c r="M60" s="4">
        <v>15</v>
      </c>
      <c r="N60" s="21">
        <v>15</v>
      </c>
      <c r="O60" s="21">
        <v>10</v>
      </c>
      <c r="P60" s="21">
        <v>0</v>
      </c>
      <c r="Q60" s="2"/>
      <c r="R60" s="19">
        <f t="shared" si="4"/>
        <v>15</v>
      </c>
      <c r="S60" s="19">
        <f t="shared" si="5"/>
        <v>25</v>
      </c>
      <c r="T60" s="19">
        <f t="shared" si="6"/>
        <v>40</v>
      </c>
      <c r="U60" s="2"/>
      <c r="V60" s="2"/>
      <c r="W60" s="2"/>
      <c r="X60" s="2"/>
      <c r="Y60" s="2"/>
    </row>
    <row r="61" spans="1:25" ht="30.75" thickBot="1" x14ac:dyDescent="0.3">
      <c r="A61" s="2"/>
      <c r="B61" s="98" t="s">
        <v>144</v>
      </c>
      <c r="C61" s="150">
        <v>1</v>
      </c>
      <c r="D61" s="154">
        <v>844</v>
      </c>
      <c r="E61" s="154">
        <f t="shared" ref="E61" si="7">(C61*D61)</f>
        <v>844</v>
      </c>
      <c r="F61" s="2"/>
      <c r="G61" s="2"/>
      <c r="H61" s="2"/>
      <c r="I61" s="16" t="s">
        <v>61</v>
      </c>
      <c r="J61" s="20">
        <v>0</v>
      </c>
      <c r="K61" s="20">
        <v>0</v>
      </c>
      <c r="L61" s="20">
        <v>0</v>
      </c>
      <c r="M61" s="20">
        <v>8</v>
      </c>
      <c r="N61" s="27">
        <v>8</v>
      </c>
      <c r="O61" s="27">
        <v>16</v>
      </c>
      <c r="P61" s="27">
        <v>0</v>
      </c>
      <c r="Q61" s="2"/>
      <c r="R61" s="22">
        <f t="shared" si="4"/>
        <v>8</v>
      </c>
      <c r="S61" s="22">
        <f t="shared" si="5"/>
        <v>24</v>
      </c>
      <c r="T61" s="19">
        <f t="shared" si="6"/>
        <v>32</v>
      </c>
      <c r="U61" s="2"/>
      <c r="V61" s="2"/>
      <c r="W61" s="2"/>
      <c r="X61" s="2"/>
      <c r="Y61" s="2"/>
    </row>
    <row r="62" spans="1:25" ht="30.75" thickBot="1" x14ac:dyDescent="0.3">
      <c r="A62" s="2"/>
      <c r="B62" s="98" t="s">
        <v>140</v>
      </c>
      <c r="C62" s="95">
        <v>3</v>
      </c>
      <c r="D62" s="154">
        <v>0</v>
      </c>
      <c r="E62" s="154">
        <f>(C62*D62)</f>
        <v>0</v>
      </c>
      <c r="F62" s="2"/>
      <c r="G62" s="2"/>
      <c r="H62" s="2"/>
      <c r="I62" s="11"/>
      <c r="J62" s="29" t="s">
        <v>94</v>
      </c>
      <c r="K62" s="32" t="s">
        <v>95</v>
      </c>
      <c r="L62" s="33"/>
      <c r="M62" s="34" t="s">
        <v>96</v>
      </c>
      <c r="N62" s="35"/>
      <c r="O62" s="36"/>
      <c r="P62" s="30" t="s">
        <v>97</v>
      </c>
      <c r="Q62" s="2"/>
      <c r="R62" s="7"/>
      <c r="S62" s="7"/>
      <c r="T62" s="26">
        <f>SUM(T55:T61)</f>
        <v>629</v>
      </c>
      <c r="U62" s="2"/>
      <c r="V62" s="2"/>
      <c r="W62" s="2"/>
      <c r="X62" s="2"/>
      <c r="Y62" s="2"/>
    </row>
    <row r="63" spans="1:25" ht="15.75" thickBot="1" x14ac:dyDescent="0.3">
      <c r="A63" s="2"/>
      <c r="B63" s="147"/>
      <c r="C63" s="131"/>
      <c r="D63" s="131"/>
      <c r="E63" s="154">
        <f>SUM(E54:E62)</f>
        <v>945290</v>
      </c>
      <c r="F63" s="2"/>
      <c r="G63" s="2"/>
      <c r="H63" s="2"/>
      <c r="I63" s="11"/>
      <c r="J63" s="11"/>
      <c r="K63" s="11"/>
      <c r="L63" s="11"/>
      <c r="M63" s="11"/>
      <c r="N63" s="11"/>
      <c r="O63" s="11"/>
      <c r="P63" s="11"/>
      <c r="Q63" s="7"/>
      <c r="R63" s="2"/>
      <c r="S63" s="2"/>
      <c r="T63" s="2"/>
      <c r="U63" s="2"/>
      <c r="V63" s="2"/>
      <c r="W63" s="2"/>
      <c r="X63" s="2"/>
      <c r="Y63" s="2"/>
    </row>
    <row r="64" spans="1:25" ht="15.75" thickBot="1" x14ac:dyDescent="0.3">
      <c r="A64" s="2"/>
      <c r="B64" s="147"/>
      <c r="C64" s="131"/>
      <c r="D64" s="131"/>
      <c r="E64" s="131"/>
      <c r="F64" s="2"/>
      <c r="G64" s="2"/>
      <c r="H64" s="2"/>
      <c r="I64" s="16" t="s">
        <v>44</v>
      </c>
      <c r="J64" s="3" t="s">
        <v>98</v>
      </c>
      <c r="K64" s="3">
        <v>9</v>
      </c>
      <c r="L64" s="3">
        <v>9</v>
      </c>
      <c r="M64" s="3">
        <v>6</v>
      </c>
      <c r="N64" s="18">
        <v>6</v>
      </c>
      <c r="O64" s="18">
        <v>6</v>
      </c>
      <c r="P64" s="18" t="s">
        <v>99</v>
      </c>
      <c r="Q64" s="7"/>
      <c r="R64" s="2"/>
      <c r="S64" s="2"/>
      <c r="T64" s="2"/>
      <c r="U64" s="2"/>
      <c r="V64" s="2"/>
      <c r="W64" s="2"/>
      <c r="X64" s="2"/>
      <c r="Y64" s="2"/>
    </row>
    <row r="65" spans="1:25" ht="15.75" thickBot="1" x14ac:dyDescent="0.3">
      <c r="A65" s="2"/>
      <c r="B65" s="53" t="s">
        <v>27</v>
      </c>
      <c r="C65" s="54"/>
      <c r="D65" s="54"/>
      <c r="E65" s="54"/>
      <c r="F65" s="2"/>
      <c r="G65" s="2"/>
      <c r="H65" s="2"/>
      <c r="I65" s="16" t="s">
        <v>46</v>
      </c>
      <c r="J65" s="4">
        <v>6</v>
      </c>
      <c r="K65" s="4">
        <v>8</v>
      </c>
      <c r="L65" s="4">
        <v>8</v>
      </c>
      <c r="M65" s="4">
        <v>0</v>
      </c>
      <c r="N65" s="21">
        <v>0</v>
      </c>
      <c r="O65" s="21">
        <v>0</v>
      </c>
      <c r="P65" s="21">
        <v>0</v>
      </c>
      <c r="Q65" s="7"/>
      <c r="R65" s="2"/>
      <c r="S65" s="2"/>
      <c r="T65" s="2"/>
      <c r="U65" s="2"/>
      <c r="V65" s="2"/>
      <c r="W65" s="2"/>
      <c r="X65" s="2"/>
      <c r="Y65" s="2"/>
    </row>
    <row r="66" spans="1:25" ht="15.75" thickBot="1" x14ac:dyDescent="0.3">
      <c r="A66" s="2"/>
      <c r="B66" s="135" t="s">
        <v>2</v>
      </c>
      <c r="C66" s="94" t="s">
        <v>4</v>
      </c>
      <c r="D66" s="94" t="s">
        <v>5</v>
      </c>
      <c r="E66" s="94" t="s">
        <v>109</v>
      </c>
      <c r="F66" s="2"/>
      <c r="G66" s="2"/>
      <c r="H66" s="2"/>
      <c r="I66" s="16" t="s">
        <v>48</v>
      </c>
      <c r="J66" s="4">
        <v>0</v>
      </c>
      <c r="K66" s="4">
        <v>0</v>
      </c>
      <c r="L66" s="4">
        <v>0</v>
      </c>
      <c r="M66" s="4">
        <v>9</v>
      </c>
      <c r="N66" s="21">
        <v>9</v>
      </c>
      <c r="O66" s="21">
        <v>9</v>
      </c>
      <c r="P66" s="21" t="s">
        <v>100</v>
      </c>
      <c r="Q66" s="7"/>
      <c r="R66" s="2"/>
      <c r="S66" s="2"/>
      <c r="T66" s="2"/>
      <c r="U66" s="2"/>
      <c r="V66" s="2"/>
      <c r="W66" s="2"/>
      <c r="X66" s="2"/>
      <c r="Y66" s="2"/>
    </row>
    <row r="67" spans="1:25" ht="45.75" thickBot="1" x14ac:dyDescent="0.3">
      <c r="A67" s="2"/>
      <c r="B67" s="98" t="s">
        <v>129</v>
      </c>
      <c r="C67" s="150">
        <v>5</v>
      </c>
      <c r="D67" s="154">
        <v>358890</v>
      </c>
      <c r="E67" s="154">
        <f>(C67*D67)</f>
        <v>1794450</v>
      </c>
      <c r="F67" s="2"/>
      <c r="G67" s="2"/>
      <c r="H67" s="2"/>
      <c r="I67" s="16" t="s">
        <v>51</v>
      </c>
      <c r="J67" s="4">
        <v>0</v>
      </c>
      <c r="K67" s="4">
        <v>0</v>
      </c>
      <c r="L67" s="4">
        <v>0</v>
      </c>
      <c r="M67" s="4">
        <v>0</v>
      </c>
      <c r="N67" s="21">
        <v>0</v>
      </c>
      <c r="O67" s="21">
        <v>0</v>
      </c>
      <c r="P67" s="21" t="s">
        <v>101</v>
      </c>
      <c r="Q67" s="7"/>
      <c r="R67" s="2"/>
      <c r="S67" s="2"/>
      <c r="T67" s="2"/>
      <c r="U67" s="2"/>
      <c r="V67" s="2"/>
      <c r="W67" s="2"/>
      <c r="X67" s="2"/>
      <c r="Y67" s="2"/>
    </row>
    <row r="68" spans="1:25" ht="45.75" thickBot="1" x14ac:dyDescent="0.3">
      <c r="A68" s="2"/>
      <c r="B68" s="98" t="s">
        <v>128</v>
      </c>
      <c r="C68" s="150">
        <v>1</v>
      </c>
      <c r="D68" s="154">
        <v>407390</v>
      </c>
      <c r="E68" s="154">
        <f t="shared" ref="E68:E70" si="8">(C68*D68)</f>
        <v>407390</v>
      </c>
      <c r="F68" s="2"/>
      <c r="G68" s="2"/>
      <c r="H68" s="2"/>
      <c r="I68" s="16" t="s">
        <v>54</v>
      </c>
      <c r="J68" s="4">
        <v>0</v>
      </c>
      <c r="K68" s="4">
        <v>0</v>
      </c>
      <c r="L68" s="4">
        <v>0</v>
      </c>
      <c r="M68" s="4" t="s">
        <v>107</v>
      </c>
      <c r="N68" s="21" t="s">
        <v>103</v>
      </c>
      <c r="O68" s="21">
        <v>0</v>
      </c>
      <c r="P68" s="21" t="s">
        <v>102</v>
      </c>
      <c r="Q68" s="7"/>
      <c r="R68" s="2"/>
      <c r="S68" s="2"/>
      <c r="T68" s="2"/>
      <c r="U68" s="2"/>
      <c r="V68" s="2"/>
      <c r="W68" s="2"/>
      <c r="X68" s="2"/>
      <c r="Y68" s="2"/>
    </row>
    <row r="69" spans="1:25" ht="45.75" thickBot="1" x14ac:dyDescent="0.3">
      <c r="A69" s="2"/>
      <c r="B69" s="98" t="s">
        <v>136</v>
      </c>
      <c r="C69" s="150">
        <v>6</v>
      </c>
      <c r="D69" s="154">
        <v>531990</v>
      </c>
      <c r="E69" s="154">
        <f t="shared" si="8"/>
        <v>3191940</v>
      </c>
      <c r="F69" s="2"/>
      <c r="G69" s="2"/>
      <c r="H69" s="2"/>
      <c r="I69" s="16" t="s">
        <v>56</v>
      </c>
      <c r="J69" s="4">
        <v>0</v>
      </c>
      <c r="K69" s="4">
        <v>0</v>
      </c>
      <c r="L69" s="4">
        <v>0</v>
      </c>
      <c r="M69" s="4" t="s">
        <v>108</v>
      </c>
      <c r="N69" s="21" t="s">
        <v>108</v>
      </c>
      <c r="O69" s="21" t="s">
        <v>108</v>
      </c>
      <c r="P69" s="21">
        <v>0</v>
      </c>
      <c r="Q69" s="7"/>
      <c r="R69" s="2"/>
      <c r="S69" s="2"/>
      <c r="T69" s="2"/>
      <c r="U69" s="2"/>
      <c r="V69" s="2"/>
      <c r="W69" s="2"/>
      <c r="X69" s="2"/>
      <c r="Y69" s="2"/>
    </row>
    <row r="70" spans="1:25" ht="75.75" thickBot="1" x14ac:dyDescent="0.3">
      <c r="A70" s="2"/>
      <c r="B70" s="98" t="s">
        <v>130</v>
      </c>
      <c r="C70" s="95">
        <v>5</v>
      </c>
      <c r="D70" s="154">
        <v>99900</v>
      </c>
      <c r="E70" s="154">
        <f t="shared" si="8"/>
        <v>499500</v>
      </c>
      <c r="F70" s="2"/>
      <c r="G70" s="2"/>
      <c r="H70" s="2"/>
      <c r="I70" s="16" t="s">
        <v>61</v>
      </c>
      <c r="J70" s="5">
        <v>0</v>
      </c>
      <c r="K70" s="5">
        <v>0</v>
      </c>
      <c r="L70" s="5">
        <v>0</v>
      </c>
      <c r="M70" s="5" t="s">
        <v>104</v>
      </c>
      <c r="N70" s="27" t="s">
        <v>104</v>
      </c>
      <c r="O70" s="27" t="s">
        <v>105</v>
      </c>
      <c r="P70" s="27">
        <v>0</v>
      </c>
      <c r="Q70" s="7"/>
      <c r="R70" s="2"/>
      <c r="S70" s="2"/>
      <c r="T70" s="2"/>
      <c r="U70" s="2"/>
      <c r="V70" s="2"/>
      <c r="W70" s="2"/>
      <c r="X70" s="2"/>
      <c r="Y70" s="2"/>
    </row>
    <row r="71" spans="1:25" ht="45" x14ac:dyDescent="0.25">
      <c r="A71" s="2"/>
      <c r="B71" s="98" t="s">
        <v>132</v>
      </c>
      <c r="C71" s="150">
        <v>1</v>
      </c>
      <c r="D71" s="154">
        <v>59990</v>
      </c>
      <c r="E71" s="154">
        <f>(C71*D71)</f>
        <v>59990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/>
      <c r="B72" s="147"/>
      <c r="C72" s="131"/>
      <c r="D72" s="131"/>
      <c r="E72" s="155">
        <f>SUM(E67:E71)</f>
        <v>5953270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2"/>
      <c r="B73" s="147"/>
      <c r="C73" s="131"/>
      <c r="D73" s="131"/>
      <c r="E73" s="131"/>
      <c r="F73" s="11" t="s">
        <v>75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2"/>
      <c r="B74" s="53" t="s">
        <v>37</v>
      </c>
      <c r="C74" s="53"/>
      <c r="D74" s="53"/>
      <c r="E74" s="53"/>
      <c r="F74" s="53"/>
      <c r="G74" s="53"/>
      <c r="H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2"/>
      <c r="B75" s="135" t="s">
        <v>2</v>
      </c>
      <c r="C75" s="94" t="s">
        <v>4</v>
      </c>
      <c r="D75" s="94" t="s">
        <v>86</v>
      </c>
      <c r="E75" s="94" t="s">
        <v>38</v>
      </c>
      <c r="F75" s="141" t="s">
        <v>39</v>
      </c>
      <c r="G75" s="55" t="s">
        <v>109</v>
      </c>
      <c r="H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30" x14ac:dyDescent="0.25">
      <c r="A76" s="2"/>
      <c r="B76" s="136" t="s">
        <v>153</v>
      </c>
      <c r="C76" s="95">
        <v>1</v>
      </c>
      <c r="D76" s="154">
        <v>9145</v>
      </c>
      <c r="E76" s="95">
        <f t="shared" ref="E76:E82" si="9">T55</f>
        <v>249</v>
      </c>
      <c r="F76" s="104">
        <f t="shared" ref="F76:F82" si="10">D76*E76</f>
        <v>2277105</v>
      </c>
      <c r="G76" s="104">
        <f t="shared" ref="G76:G82" si="11">(C76*D76*E76)</f>
        <v>2277105</v>
      </c>
      <c r="H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30" x14ac:dyDescent="0.25">
      <c r="A77" s="2"/>
      <c r="B77" s="136" t="s">
        <v>154</v>
      </c>
      <c r="C77" s="95">
        <v>2</v>
      </c>
      <c r="D77" s="154">
        <v>5538</v>
      </c>
      <c r="E77" s="95">
        <f t="shared" si="9"/>
        <v>110</v>
      </c>
      <c r="F77" s="104">
        <f t="shared" si="10"/>
        <v>609180</v>
      </c>
      <c r="G77" s="104">
        <f t="shared" si="11"/>
        <v>1218360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30" x14ac:dyDescent="0.25">
      <c r="A78" s="2"/>
      <c r="B78" s="136" t="s">
        <v>155</v>
      </c>
      <c r="C78" s="95">
        <v>3</v>
      </c>
      <c r="D78" s="154">
        <v>5231</v>
      </c>
      <c r="E78" s="95">
        <f t="shared" si="9"/>
        <v>150</v>
      </c>
      <c r="F78" s="104">
        <f t="shared" si="10"/>
        <v>784650</v>
      </c>
      <c r="G78" s="104">
        <f t="shared" si="11"/>
        <v>2353950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30" x14ac:dyDescent="0.25">
      <c r="A79" s="2"/>
      <c r="B79" s="136" t="s">
        <v>156</v>
      </c>
      <c r="C79" s="95">
        <v>1</v>
      </c>
      <c r="D79" s="154">
        <v>4308</v>
      </c>
      <c r="E79" s="95">
        <f t="shared" si="9"/>
        <v>9</v>
      </c>
      <c r="F79" s="104">
        <f t="shared" si="10"/>
        <v>38772</v>
      </c>
      <c r="G79" s="104">
        <f t="shared" si="11"/>
        <v>38772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30" x14ac:dyDescent="0.25">
      <c r="A80" s="2"/>
      <c r="B80" s="136" t="s">
        <v>157</v>
      </c>
      <c r="C80" s="95">
        <v>1</v>
      </c>
      <c r="D80" s="154">
        <v>2689</v>
      </c>
      <c r="E80" s="95">
        <f t="shared" si="9"/>
        <v>39</v>
      </c>
      <c r="F80" s="104">
        <f t="shared" si="10"/>
        <v>104871</v>
      </c>
      <c r="G80" s="104">
        <f t="shared" si="11"/>
        <v>104871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2"/>
      <c r="B81" s="136" t="s">
        <v>56</v>
      </c>
      <c r="C81" s="95">
        <v>1</v>
      </c>
      <c r="D81" s="154">
        <v>5538</v>
      </c>
      <c r="E81" s="95">
        <f t="shared" si="9"/>
        <v>40</v>
      </c>
      <c r="F81" s="104">
        <f t="shared" si="10"/>
        <v>221520</v>
      </c>
      <c r="G81" s="104">
        <f t="shared" si="11"/>
        <v>221520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30" x14ac:dyDescent="0.25">
      <c r="A82" s="2"/>
      <c r="B82" s="136" t="s">
        <v>158</v>
      </c>
      <c r="C82" s="95">
        <v>1</v>
      </c>
      <c r="D82" s="154">
        <v>3385</v>
      </c>
      <c r="E82" s="95">
        <f t="shared" si="9"/>
        <v>32</v>
      </c>
      <c r="F82" s="104">
        <f t="shared" si="10"/>
        <v>108320</v>
      </c>
      <c r="G82" s="104">
        <f t="shared" si="11"/>
        <v>108320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147"/>
      <c r="C83" s="131"/>
      <c r="D83" s="131"/>
      <c r="E83" s="131"/>
      <c r="F83" s="7"/>
      <c r="G83" s="104">
        <f>SUM(G76:G82)</f>
        <v>6322898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147"/>
      <c r="C84" s="131"/>
      <c r="D84" s="131"/>
      <c r="E84" s="13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147"/>
      <c r="C85" s="131"/>
      <c r="D85" s="131"/>
      <c r="E85" s="13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53" t="s">
        <v>79</v>
      </c>
      <c r="C86" s="54"/>
      <c r="D86" s="54"/>
      <c r="E86" s="5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135" t="s">
        <v>2</v>
      </c>
      <c r="C87" s="94" t="s">
        <v>4</v>
      </c>
      <c r="D87" s="94" t="s">
        <v>5</v>
      </c>
      <c r="E87" s="94" t="s">
        <v>109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30" x14ac:dyDescent="0.25">
      <c r="A88" s="2"/>
      <c r="B88" s="98" t="s">
        <v>133</v>
      </c>
      <c r="C88" s="95">
        <v>1</v>
      </c>
      <c r="D88" s="154">
        <v>25000</v>
      </c>
      <c r="E88" s="154">
        <f t="shared" ref="E88:E90" si="12">(C88*D88)</f>
        <v>25000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136" t="s">
        <v>59</v>
      </c>
      <c r="C89" s="95">
        <v>4</v>
      </c>
      <c r="D89" s="154">
        <v>20000</v>
      </c>
      <c r="E89" s="154">
        <f t="shared" si="12"/>
        <v>80000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136" t="s">
        <v>60</v>
      </c>
      <c r="C90" s="95">
        <v>3</v>
      </c>
      <c r="D90" s="154">
        <v>2700</v>
      </c>
      <c r="E90" s="154">
        <f t="shared" si="12"/>
        <v>8100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147"/>
      <c r="C91" s="131"/>
      <c r="D91" s="131"/>
      <c r="E91" s="154">
        <f>SUM(E88:E90)</f>
        <v>113100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147"/>
      <c r="C92" s="131"/>
      <c r="D92" s="131"/>
      <c r="E92" s="13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147"/>
      <c r="C93" s="131"/>
      <c r="D93" s="131"/>
      <c r="E93" s="13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147"/>
      <c r="C94" s="131"/>
      <c r="D94" s="131"/>
      <c r="E94" s="13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/>
      <c r="B95" s="147"/>
      <c r="C95" s="131"/>
      <c r="D95" s="131"/>
      <c r="E95" s="13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/>
      <c r="B96" s="147"/>
      <c r="C96" s="131"/>
      <c r="D96" s="131"/>
      <c r="E96" s="13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/>
      <c r="B97" s="147"/>
      <c r="C97" s="131"/>
      <c r="D97" s="131"/>
      <c r="E97" s="13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147"/>
      <c r="C98" s="131"/>
      <c r="D98" s="131"/>
      <c r="E98" s="13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147"/>
      <c r="C99" s="131"/>
      <c r="D99" s="131"/>
      <c r="E99" s="13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147"/>
      <c r="C100" s="131"/>
      <c r="D100" s="131"/>
      <c r="E100" s="13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147"/>
      <c r="C101" s="131"/>
      <c r="D101" s="131"/>
      <c r="E101" s="13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147"/>
      <c r="C102" s="131"/>
      <c r="D102" s="131"/>
      <c r="E102" s="13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147"/>
      <c r="C103" s="131"/>
      <c r="D103" s="131"/>
      <c r="E103" s="13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147"/>
      <c r="C104" s="131"/>
      <c r="D104" s="131"/>
      <c r="E104" s="13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147"/>
      <c r="C105" s="131"/>
      <c r="D105" s="131"/>
      <c r="E105" s="13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147"/>
      <c r="C106" s="131"/>
      <c r="D106" s="131"/>
      <c r="E106" s="13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147"/>
      <c r="C107" s="131"/>
      <c r="D107" s="131"/>
      <c r="E107" s="13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147"/>
      <c r="C108" s="131"/>
      <c r="D108" s="131"/>
      <c r="E108" s="13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147"/>
      <c r="C109" s="131"/>
      <c r="D109" s="131"/>
      <c r="E109" s="13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147"/>
      <c r="C110" s="131"/>
      <c r="D110" s="131"/>
      <c r="E110" s="13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D111" s="128"/>
      <c r="E111" s="128"/>
    </row>
    <row r="112" spans="1:25" x14ac:dyDescent="0.25">
      <c r="D112" s="128"/>
      <c r="E112" s="128"/>
    </row>
    <row r="113" spans="4:5" x14ac:dyDescent="0.25">
      <c r="D113" s="128"/>
      <c r="E113" s="128"/>
    </row>
    <row r="114" spans="4:5" x14ac:dyDescent="0.25">
      <c r="D114" s="128"/>
      <c r="E114" s="128"/>
    </row>
    <row r="115" spans="4:5" x14ac:dyDescent="0.25">
      <c r="D115" s="128"/>
      <c r="E115" s="128"/>
    </row>
    <row r="116" spans="4:5" x14ac:dyDescent="0.25">
      <c r="D116" s="128"/>
      <c r="E116" s="128"/>
    </row>
    <row r="117" spans="4:5" x14ac:dyDescent="0.25">
      <c r="D117" s="128"/>
      <c r="E117" s="128"/>
    </row>
    <row r="118" spans="4:5" x14ac:dyDescent="0.25">
      <c r="D118" s="128"/>
      <c r="E118" s="128"/>
    </row>
    <row r="119" spans="4:5" x14ac:dyDescent="0.25">
      <c r="D119" s="128"/>
      <c r="E119" s="128"/>
    </row>
    <row r="120" spans="4:5" x14ac:dyDescent="0.25">
      <c r="D120" s="128"/>
      <c r="E120" s="128"/>
    </row>
    <row r="121" spans="4:5" x14ac:dyDescent="0.25">
      <c r="D121" s="128"/>
      <c r="E121" s="128"/>
    </row>
    <row r="122" spans="4:5" x14ac:dyDescent="0.25">
      <c r="D122" s="128"/>
      <c r="E122" s="128"/>
    </row>
    <row r="123" spans="4:5" x14ac:dyDescent="0.25">
      <c r="D123" s="128"/>
      <c r="E123" s="128"/>
    </row>
    <row r="124" spans="4:5" x14ac:dyDescent="0.25">
      <c r="D124" s="128"/>
      <c r="E124" s="128"/>
    </row>
    <row r="125" spans="4:5" x14ac:dyDescent="0.25">
      <c r="D125" s="128"/>
      <c r="E125" s="128"/>
    </row>
    <row r="126" spans="4:5" x14ac:dyDescent="0.25">
      <c r="D126" s="128"/>
      <c r="E126" s="128"/>
    </row>
    <row r="127" spans="4:5" x14ac:dyDescent="0.25">
      <c r="D127" s="128"/>
      <c r="E127" s="128"/>
    </row>
    <row r="128" spans="4:5" x14ac:dyDescent="0.25">
      <c r="D128" s="128"/>
      <c r="E128" s="128"/>
    </row>
    <row r="129" spans="4:5" x14ac:dyDescent="0.25">
      <c r="D129" s="128"/>
      <c r="E129" s="128"/>
    </row>
    <row r="130" spans="4:5" x14ac:dyDescent="0.25">
      <c r="D130" s="128"/>
      <c r="E130" s="128"/>
    </row>
    <row r="131" spans="4:5" x14ac:dyDescent="0.25">
      <c r="D131" s="128"/>
      <c r="E131" s="128"/>
    </row>
    <row r="132" spans="4:5" x14ac:dyDescent="0.25">
      <c r="D132" s="128"/>
      <c r="E132" s="128"/>
    </row>
    <row r="133" spans="4:5" x14ac:dyDescent="0.25">
      <c r="D133" s="128"/>
      <c r="E133" s="128"/>
    </row>
    <row r="134" spans="4:5" x14ac:dyDescent="0.25">
      <c r="D134" s="128"/>
      <c r="E134" s="128"/>
    </row>
    <row r="135" spans="4:5" x14ac:dyDescent="0.25">
      <c r="D135" s="128"/>
      <c r="E135" s="128"/>
    </row>
    <row r="136" spans="4:5" x14ac:dyDescent="0.25">
      <c r="D136" s="128"/>
      <c r="E136" s="128"/>
    </row>
    <row r="137" spans="4:5" x14ac:dyDescent="0.25">
      <c r="D137" s="128"/>
      <c r="E137" s="128"/>
    </row>
    <row r="138" spans="4:5" x14ac:dyDescent="0.25">
      <c r="D138" s="128"/>
      <c r="E138" s="128"/>
    </row>
    <row r="139" spans="4:5" x14ac:dyDescent="0.25">
      <c r="D139" s="128"/>
      <c r="E139" s="128"/>
    </row>
    <row r="140" spans="4:5" x14ac:dyDescent="0.25">
      <c r="D140" s="128"/>
      <c r="E140" s="128"/>
    </row>
    <row r="141" spans="4:5" x14ac:dyDescent="0.25">
      <c r="D141" s="128"/>
      <c r="E141" s="128"/>
    </row>
    <row r="142" spans="4:5" x14ac:dyDescent="0.25">
      <c r="D142" s="128"/>
      <c r="E142" s="128"/>
    </row>
    <row r="143" spans="4:5" x14ac:dyDescent="0.25">
      <c r="D143" s="128"/>
      <c r="E143" s="128"/>
    </row>
    <row r="144" spans="4:5" x14ac:dyDescent="0.25">
      <c r="D144" s="128"/>
      <c r="E144" s="128"/>
    </row>
    <row r="145" spans="4:5" x14ac:dyDescent="0.25">
      <c r="D145" s="128"/>
      <c r="E145" s="128"/>
    </row>
    <row r="146" spans="4:5" x14ac:dyDescent="0.25">
      <c r="D146" s="128"/>
      <c r="E146" s="128"/>
    </row>
    <row r="147" spans="4:5" x14ac:dyDescent="0.25">
      <c r="D147" s="128"/>
      <c r="E147" s="128"/>
    </row>
    <row r="148" spans="4:5" x14ac:dyDescent="0.25">
      <c r="D148" s="128"/>
      <c r="E148" s="128"/>
    </row>
    <row r="149" spans="4:5" x14ac:dyDescent="0.25">
      <c r="D149" s="128"/>
      <c r="E149" s="128"/>
    </row>
    <row r="150" spans="4:5" x14ac:dyDescent="0.25">
      <c r="D150" s="128"/>
      <c r="E150" s="128"/>
    </row>
    <row r="151" spans="4:5" x14ac:dyDescent="0.25">
      <c r="D151" s="128"/>
      <c r="E151" s="128"/>
    </row>
    <row r="152" spans="4:5" x14ac:dyDescent="0.25">
      <c r="D152" s="128"/>
      <c r="E152" s="128"/>
    </row>
    <row r="153" spans="4:5" x14ac:dyDescent="0.25">
      <c r="D153" s="128"/>
      <c r="E153" s="128"/>
    </row>
    <row r="154" spans="4:5" x14ac:dyDescent="0.25">
      <c r="D154" s="128"/>
      <c r="E154" s="128"/>
    </row>
    <row r="155" spans="4:5" x14ac:dyDescent="0.25">
      <c r="D155" s="128"/>
      <c r="E155" s="128"/>
    </row>
    <row r="156" spans="4:5" x14ac:dyDescent="0.25">
      <c r="D156" s="128"/>
      <c r="E156" s="128"/>
    </row>
    <row r="157" spans="4:5" x14ac:dyDescent="0.25">
      <c r="D157" s="128"/>
      <c r="E157" s="128"/>
    </row>
    <row r="158" spans="4:5" x14ac:dyDescent="0.25">
      <c r="D158" s="128"/>
      <c r="E158" s="128"/>
    </row>
    <row r="159" spans="4:5" x14ac:dyDescent="0.25">
      <c r="D159" s="128"/>
      <c r="E159" s="128"/>
    </row>
    <row r="160" spans="4:5" x14ac:dyDescent="0.25">
      <c r="D160" s="128"/>
      <c r="E160" s="128"/>
    </row>
    <row r="161" spans="4:5" x14ac:dyDescent="0.25">
      <c r="D161" s="128"/>
      <c r="E161" s="128"/>
    </row>
    <row r="162" spans="4:5" x14ac:dyDescent="0.25">
      <c r="D162" s="128"/>
      <c r="E162" s="128"/>
    </row>
    <row r="163" spans="4:5" x14ac:dyDescent="0.25">
      <c r="D163" s="128"/>
      <c r="E163" s="128"/>
    </row>
    <row r="164" spans="4:5" x14ac:dyDescent="0.25">
      <c r="D164" s="128"/>
      <c r="E164" s="128"/>
    </row>
    <row r="165" spans="4:5" x14ac:dyDescent="0.25">
      <c r="D165" s="128"/>
      <c r="E165" s="128"/>
    </row>
    <row r="166" spans="4:5" x14ac:dyDescent="0.25">
      <c r="D166" s="128"/>
      <c r="E166" s="128"/>
    </row>
    <row r="167" spans="4:5" x14ac:dyDescent="0.25">
      <c r="D167" s="128"/>
      <c r="E167" s="128"/>
    </row>
    <row r="168" spans="4:5" x14ac:dyDescent="0.25">
      <c r="D168" s="128"/>
      <c r="E168" s="128"/>
    </row>
    <row r="169" spans="4:5" x14ac:dyDescent="0.25">
      <c r="D169" s="128"/>
      <c r="E169" s="128"/>
    </row>
    <row r="170" spans="4:5" x14ac:dyDescent="0.25">
      <c r="D170" s="128"/>
      <c r="E170" s="128"/>
    </row>
    <row r="171" spans="4:5" x14ac:dyDescent="0.25">
      <c r="D171" s="128"/>
      <c r="E171" s="128"/>
    </row>
    <row r="172" spans="4:5" x14ac:dyDescent="0.25">
      <c r="D172" s="128"/>
      <c r="E172" s="128"/>
    </row>
    <row r="173" spans="4:5" x14ac:dyDescent="0.25">
      <c r="D173" s="128"/>
      <c r="E173" s="128"/>
    </row>
    <row r="174" spans="4:5" x14ac:dyDescent="0.25">
      <c r="D174" s="128"/>
      <c r="E174" s="128"/>
    </row>
    <row r="175" spans="4:5" x14ac:dyDescent="0.25">
      <c r="D175" s="128"/>
      <c r="E175" s="128"/>
    </row>
    <row r="176" spans="4:5" x14ac:dyDescent="0.25">
      <c r="D176" s="128"/>
      <c r="E176" s="128"/>
    </row>
    <row r="177" spans="4:5" x14ac:dyDescent="0.25">
      <c r="D177" s="128"/>
      <c r="E177" s="128"/>
    </row>
    <row r="178" spans="4:5" x14ac:dyDescent="0.25">
      <c r="D178" s="128"/>
      <c r="E178" s="128"/>
    </row>
    <row r="179" spans="4:5" x14ac:dyDescent="0.25">
      <c r="D179" s="128"/>
      <c r="E179" s="128"/>
    </row>
    <row r="180" spans="4:5" x14ac:dyDescent="0.25">
      <c r="D180" s="128"/>
      <c r="E180" s="128"/>
    </row>
    <row r="181" spans="4:5" x14ac:dyDescent="0.25">
      <c r="D181" s="128"/>
      <c r="E181" s="128"/>
    </row>
    <row r="182" spans="4:5" x14ac:dyDescent="0.25">
      <c r="D182" s="128"/>
      <c r="E182" s="128"/>
    </row>
    <row r="183" spans="4:5" x14ac:dyDescent="0.25">
      <c r="D183" s="128"/>
      <c r="E183" s="128"/>
    </row>
    <row r="184" spans="4:5" x14ac:dyDescent="0.25">
      <c r="D184" s="128"/>
      <c r="E184" s="128"/>
    </row>
    <row r="185" spans="4:5" x14ac:dyDescent="0.25">
      <c r="D185" s="128"/>
      <c r="E185" s="128"/>
    </row>
    <row r="186" spans="4:5" x14ac:dyDescent="0.25">
      <c r="D186" s="128"/>
      <c r="E186" s="128"/>
    </row>
    <row r="187" spans="4:5" x14ac:dyDescent="0.25">
      <c r="D187" s="128"/>
      <c r="E187" s="128"/>
    </row>
    <row r="188" spans="4:5" x14ac:dyDescent="0.25">
      <c r="D188" s="128"/>
      <c r="E188" s="128"/>
    </row>
    <row r="189" spans="4:5" x14ac:dyDescent="0.25">
      <c r="D189" s="128"/>
      <c r="E189" s="128"/>
    </row>
    <row r="190" spans="4:5" x14ac:dyDescent="0.25">
      <c r="D190" s="128"/>
      <c r="E190" s="128"/>
    </row>
    <row r="191" spans="4:5" x14ac:dyDescent="0.25">
      <c r="D191" s="128"/>
      <c r="E191" s="128"/>
    </row>
    <row r="192" spans="4:5" x14ac:dyDescent="0.25">
      <c r="D192" s="128"/>
      <c r="E192" s="128"/>
    </row>
    <row r="193" spans="4:5" x14ac:dyDescent="0.25">
      <c r="D193" s="128"/>
      <c r="E193" s="128"/>
    </row>
    <row r="194" spans="4:5" x14ac:dyDescent="0.25">
      <c r="D194" s="128"/>
      <c r="E194" s="128"/>
    </row>
    <row r="195" spans="4:5" x14ac:dyDescent="0.25">
      <c r="D195" s="128"/>
      <c r="E195" s="128"/>
    </row>
    <row r="196" spans="4:5" x14ac:dyDescent="0.25">
      <c r="D196" s="128"/>
      <c r="E196" s="128"/>
    </row>
    <row r="197" spans="4:5" x14ac:dyDescent="0.25">
      <c r="D197" s="128"/>
      <c r="E197" s="128"/>
    </row>
    <row r="198" spans="4:5" x14ac:dyDescent="0.25">
      <c r="D198" s="128"/>
      <c r="E198" s="128"/>
    </row>
    <row r="199" spans="4:5" x14ac:dyDescent="0.25">
      <c r="D199" s="128"/>
      <c r="E199" s="128"/>
    </row>
    <row r="200" spans="4:5" x14ac:dyDescent="0.25">
      <c r="D200" s="128"/>
      <c r="E200" s="128"/>
    </row>
    <row r="201" spans="4:5" x14ac:dyDescent="0.25">
      <c r="D201" s="128"/>
      <c r="E201" s="128"/>
    </row>
    <row r="202" spans="4:5" x14ac:dyDescent="0.25">
      <c r="D202" s="128"/>
      <c r="E202" s="128"/>
    </row>
    <row r="203" spans="4:5" x14ac:dyDescent="0.25">
      <c r="D203" s="128"/>
      <c r="E203" s="128"/>
    </row>
    <row r="204" spans="4:5" x14ac:dyDescent="0.25">
      <c r="D204" s="128"/>
      <c r="E204" s="128"/>
    </row>
    <row r="205" spans="4:5" x14ac:dyDescent="0.25">
      <c r="D205" s="128"/>
      <c r="E205" s="128"/>
    </row>
    <row r="206" spans="4:5" x14ac:dyDescent="0.25">
      <c r="D206" s="128"/>
      <c r="E206" s="128"/>
    </row>
    <row r="207" spans="4:5" x14ac:dyDescent="0.25">
      <c r="D207" s="128"/>
      <c r="E207" s="128"/>
    </row>
    <row r="208" spans="4:5" x14ac:dyDescent="0.25">
      <c r="D208" s="128"/>
      <c r="E208" s="128"/>
    </row>
    <row r="209" spans="4:5" x14ac:dyDescent="0.25">
      <c r="D209" s="128"/>
      <c r="E209" s="128"/>
    </row>
    <row r="210" spans="4:5" x14ac:dyDescent="0.25">
      <c r="D210" s="128"/>
      <c r="E210" s="128"/>
    </row>
    <row r="211" spans="4:5" x14ac:dyDescent="0.25">
      <c r="D211" s="128"/>
      <c r="E211" s="128"/>
    </row>
    <row r="212" spans="4:5" x14ac:dyDescent="0.25">
      <c r="D212" s="128"/>
      <c r="E212" s="128"/>
    </row>
    <row r="213" spans="4:5" x14ac:dyDescent="0.25">
      <c r="D213" s="128"/>
      <c r="E213" s="128"/>
    </row>
    <row r="214" spans="4:5" x14ac:dyDescent="0.25">
      <c r="D214" s="128"/>
      <c r="E214" s="128"/>
    </row>
    <row r="215" spans="4:5" x14ac:dyDescent="0.25">
      <c r="D215" s="128"/>
      <c r="E215" s="128"/>
    </row>
    <row r="216" spans="4:5" x14ac:dyDescent="0.25">
      <c r="D216" s="128"/>
      <c r="E216" s="128"/>
    </row>
    <row r="217" spans="4:5" x14ac:dyDescent="0.25">
      <c r="D217" s="128"/>
      <c r="E217" s="128"/>
    </row>
    <row r="218" spans="4:5" x14ac:dyDescent="0.25">
      <c r="D218" s="128"/>
      <c r="E218" s="128"/>
    </row>
    <row r="219" spans="4:5" x14ac:dyDescent="0.25">
      <c r="D219" s="128"/>
      <c r="E219" s="128"/>
    </row>
    <row r="220" spans="4:5" x14ac:dyDescent="0.25">
      <c r="D220" s="128"/>
      <c r="E220" s="128"/>
    </row>
    <row r="221" spans="4:5" x14ac:dyDescent="0.25">
      <c r="D221" s="128"/>
      <c r="E221" s="128"/>
    </row>
    <row r="222" spans="4:5" x14ac:dyDescent="0.25">
      <c r="D222" s="128"/>
      <c r="E222" s="128"/>
    </row>
    <row r="223" spans="4:5" x14ac:dyDescent="0.25">
      <c r="D223" s="128"/>
      <c r="E223" s="128"/>
    </row>
    <row r="224" spans="4:5" x14ac:dyDescent="0.25">
      <c r="D224" s="128"/>
      <c r="E224" s="128"/>
    </row>
    <row r="225" spans="4:5" x14ac:dyDescent="0.25">
      <c r="D225" s="128"/>
      <c r="E225" s="128"/>
    </row>
    <row r="226" spans="4:5" x14ac:dyDescent="0.25">
      <c r="D226" s="128"/>
      <c r="E226" s="128"/>
    </row>
    <row r="227" spans="4:5" x14ac:dyDescent="0.25">
      <c r="D227" s="128"/>
      <c r="E227" s="128"/>
    </row>
    <row r="228" spans="4:5" x14ac:dyDescent="0.25">
      <c r="D228" s="128"/>
      <c r="E228" s="128"/>
    </row>
    <row r="229" spans="4:5" x14ac:dyDescent="0.25">
      <c r="D229" s="128"/>
      <c r="E229" s="128"/>
    </row>
    <row r="230" spans="4:5" x14ac:dyDescent="0.25">
      <c r="D230" s="128"/>
      <c r="E230" s="128"/>
    </row>
    <row r="231" spans="4:5" x14ac:dyDescent="0.25">
      <c r="D231" s="128"/>
      <c r="E231" s="128"/>
    </row>
    <row r="232" spans="4:5" x14ac:dyDescent="0.25">
      <c r="D232" s="128"/>
      <c r="E232" s="128"/>
    </row>
    <row r="233" spans="4:5" x14ac:dyDescent="0.25">
      <c r="D233" s="128"/>
      <c r="E233" s="128"/>
    </row>
    <row r="234" spans="4:5" x14ac:dyDescent="0.25">
      <c r="D234" s="128"/>
      <c r="E234" s="128"/>
    </row>
    <row r="235" spans="4:5" x14ac:dyDescent="0.25">
      <c r="D235" s="128"/>
      <c r="E235" s="128"/>
    </row>
    <row r="236" spans="4:5" x14ac:dyDescent="0.25">
      <c r="D236" s="128"/>
      <c r="E236" s="128"/>
    </row>
    <row r="237" spans="4:5" x14ac:dyDescent="0.25">
      <c r="D237" s="128"/>
      <c r="E237" s="128"/>
    </row>
    <row r="238" spans="4:5" x14ac:dyDescent="0.25">
      <c r="D238" s="128"/>
      <c r="E238" s="128"/>
    </row>
    <row r="239" spans="4:5" x14ac:dyDescent="0.25">
      <c r="D239" s="128"/>
      <c r="E239" s="128"/>
    </row>
    <row r="240" spans="4:5" x14ac:dyDescent="0.25">
      <c r="D240" s="128"/>
      <c r="E240" s="128"/>
    </row>
    <row r="241" spans="4:5" x14ac:dyDescent="0.25">
      <c r="D241" s="128"/>
      <c r="E241" s="128"/>
    </row>
    <row r="242" spans="4:5" x14ac:dyDescent="0.25">
      <c r="D242" s="128"/>
      <c r="E242" s="128"/>
    </row>
    <row r="243" spans="4:5" x14ac:dyDescent="0.25">
      <c r="D243" s="128"/>
      <c r="E243" s="128"/>
    </row>
    <row r="244" spans="4:5" x14ac:dyDescent="0.25">
      <c r="D244" s="128"/>
      <c r="E244" s="128"/>
    </row>
    <row r="245" spans="4:5" x14ac:dyDescent="0.25">
      <c r="D245" s="128"/>
      <c r="E245" s="128"/>
    </row>
    <row r="246" spans="4:5" x14ac:dyDescent="0.25">
      <c r="D246" s="128"/>
      <c r="E246" s="128"/>
    </row>
    <row r="247" spans="4:5" x14ac:dyDescent="0.25">
      <c r="D247" s="128"/>
      <c r="E247" s="128"/>
    </row>
    <row r="248" spans="4:5" x14ac:dyDescent="0.25">
      <c r="D248" s="128"/>
      <c r="E248" s="128"/>
    </row>
    <row r="249" spans="4:5" x14ac:dyDescent="0.25">
      <c r="D249" s="128"/>
      <c r="E249" s="128"/>
    </row>
    <row r="250" spans="4:5" x14ac:dyDescent="0.25">
      <c r="D250" s="128"/>
      <c r="E250" s="128"/>
    </row>
    <row r="251" spans="4:5" x14ac:dyDescent="0.25">
      <c r="D251" s="128"/>
      <c r="E251" s="128"/>
    </row>
    <row r="252" spans="4:5" x14ac:dyDescent="0.25">
      <c r="D252" s="128"/>
      <c r="E252" s="128"/>
    </row>
    <row r="253" spans="4:5" x14ac:dyDescent="0.25">
      <c r="D253" s="128"/>
      <c r="E253" s="128"/>
    </row>
    <row r="254" spans="4:5" x14ac:dyDescent="0.25">
      <c r="D254" s="128"/>
      <c r="E254" s="128"/>
    </row>
    <row r="255" spans="4:5" x14ac:dyDescent="0.25">
      <c r="D255" s="128"/>
      <c r="E255" s="128"/>
    </row>
    <row r="256" spans="4:5" x14ac:dyDescent="0.25">
      <c r="D256" s="128"/>
      <c r="E256" s="128"/>
    </row>
    <row r="257" spans="4:5" x14ac:dyDescent="0.25">
      <c r="D257" s="128"/>
      <c r="E257" s="128"/>
    </row>
    <row r="258" spans="4:5" x14ac:dyDescent="0.25">
      <c r="D258" s="128"/>
      <c r="E258" s="128"/>
    </row>
    <row r="259" spans="4:5" x14ac:dyDescent="0.25">
      <c r="D259" s="128"/>
      <c r="E259" s="128"/>
    </row>
    <row r="260" spans="4:5" x14ac:dyDescent="0.25">
      <c r="D260" s="128"/>
      <c r="E260" s="128"/>
    </row>
    <row r="261" spans="4:5" x14ac:dyDescent="0.25">
      <c r="D261" s="128"/>
      <c r="E261" s="128"/>
    </row>
    <row r="262" spans="4:5" x14ac:dyDescent="0.25">
      <c r="D262" s="128"/>
      <c r="E262" s="128"/>
    </row>
    <row r="263" spans="4:5" x14ac:dyDescent="0.25">
      <c r="D263" s="128"/>
      <c r="E263" s="128"/>
    </row>
    <row r="264" spans="4:5" x14ac:dyDescent="0.25">
      <c r="D264" s="128"/>
      <c r="E264" s="128"/>
    </row>
    <row r="265" spans="4:5" x14ac:dyDescent="0.25">
      <c r="D265" s="128"/>
      <c r="E265" s="128"/>
    </row>
    <row r="266" spans="4:5" x14ac:dyDescent="0.25">
      <c r="D266" s="128"/>
      <c r="E266" s="128"/>
    </row>
    <row r="267" spans="4:5" x14ac:dyDescent="0.25">
      <c r="D267" s="128"/>
      <c r="E267" s="128"/>
    </row>
    <row r="268" spans="4:5" x14ac:dyDescent="0.25">
      <c r="D268" s="128"/>
      <c r="E268" s="128"/>
    </row>
    <row r="269" spans="4:5" x14ac:dyDescent="0.25">
      <c r="D269" s="128"/>
      <c r="E269" s="128"/>
    </row>
    <row r="270" spans="4:5" x14ac:dyDescent="0.25">
      <c r="D270" s="128"/>
      <c r="E270" s="128"/>
    </row>
    <row r="271" spans="4:5" x14ac:dyDescent="0.25">
      <c r="D271" s="128"/>
      <c r="E271" s="128"/>
    </row>
    <row r="272" spans="4:5" x14ac:dyDescent="0.25">
      <c r="D272" s="128"/>
      <c r="E272" s="128"/>
    </row>
    <row r="273" spans="4:5" x14ac:dyDescent="0.25">
      <c r="D273" s="128"/>
      <c r="E273" s="128"/>
    </row>
    <row r="274" spans="4:5" x14ac:dyDescent="0.25">
      <c r="D274" s="128"/>
      <c r="E274" s="128"/>
    </row>
    <row r="275" spans="4:5" x14ac:dyDescent="0.25">
      <c r="D275" s="128"/>
      <c r="E275" s="128"/>
    </row>
    <row r="276" spans="4:5" x14ac:dyDescent="0.25">
      <c r="D276" s="128"/>
      <c r="E276" s="128"/>
    </row>
    <row r="277" spans="4:5" x14ac:dyDescent="0.25">
      <c r="D277" s="128"/>
      <c r="E277" s="128"/>
    </row>
    <row r="278" spans="4:5" x14ac:dyDescent="0.25">
      <c r="D278" s="128"/>
      <c r="E278" s="128"/>
    </row>
    <row r="279" spans="4:5" x14ac:dyDescent="0.25">
      <c r="D279" s="128"/>
      <c r="E279" s="128"/>
    </row>
    <row r="280" spans="4:5" x14ac:dyDescent="0.25">
      <c r="D280" s="128"/>
      <c r="E280" s="128"/>
    </row>
    <row r="281" spans="4:5" x14ac:dyDescent="0.25">
      <c r="D281" s="128"/>
      <c r="E281" s="128"/>
    </row>
    <row r="282" spans="4:5" x14ac:dyDescent="0.25">
      <c r="D282" s="128"/>
      <c r="E282" s="128"/>
    </row>
    <row r="283" spans="4:5" x14ac:dyDescent="0.25">
      <c r="D283" s="128"/>
      <c r="E283" s="128"/>
    </row>
    <row r="284" spans="4:5" x14ac:dyDescent="0.25">
      <c r="D284" s="128"/>
      <c r="E284" s="128"/>
    </row>
    <row r="285" spans="4:5" x14ac:dyDescent="0.25">
      <c r="D285" s="128"/>
      <c r="E285" s="128"/>
    </row>
    <row r="286" spans="4:5" x14ac:dyDescent="0.25">
      <c r="D286" s="128"/>
      <c r="E286" s="128"/>
    </row>
    <row r="287" spans="4:5" x14ac:dyDescent="0.25">
      <c r="D287" s="128"/>
      <c r="E287" s="128"/>
    </row>
    <row r="288" spans="4:5" x14ac:dyDescent="0.25">
      <c r="D288" s="128"/>
      <c r="E288" s="128"/>
    </row>
    <row r="289" spans="4:5" x14ac:dyDescent="0.25">
      <c r="D289" s="128"/>
      <c r="E289" s="128"/>
    </row>
    <row r="290" spans="4:5" x14ac:dyDescent="0.25">
      <c r="D290" s="128"/>
      <c r="E290" s="128"/>
    </row>
    <row r="291" spans="4:5" x14ac:dyDescent="0.25">
      <c r="D291" s="128"/>
      <c r="E291" s="128"/>
    </row>
    <row r="292" spans="4:5" x14ac:dyDescent="0.25">
      <c r="D292" s="128"/>
      <c r="E292" s="128"/>
    </row>
    <row r="293" spans="4:5" x14ac:dyDescent="0.25">
      <c r="D293" s="128"/>
      <c r="E293" s="128"/>
    </row>
    <row r="294" spans="4:5" x14ac:dyDescent="0.25">
      <c r="D294" s="128"/>
      <c r="E294" s="128"/>
    </row>
    <row r="295" spans="4:5" x14ac:dyDescent="0.25">
      <c r="D295" s="128"/>
      <c r="E295" s="128"/>
    </row>
    <row r="296" spans="4:5" x14ac:dyDescent="0.25">
      <c r="D296" s="128"/>
      <c r="E296" s="128"/>
    </row>
    <row r="297" spans="4:5" x14ac:dyDescent="0.25">
      <c r="D297" s="128"/>
      <c r="E297" s="128"/>
    </row>
    <row r="298" spans="4:5" x14ac:dyDescent="0.25">
      <c r="D298" s="128"/>
      <c r="E298" s="128"/>
    </row>
    <row r="299" spans="4:5" x14ac:dyDescent="0.25">
      <c r="D299" s="128"/>
      <c r="E299" s="128"/>
    </row>
    <row r="300" spans="4:5" x14ac:dyDescent="0.25">
      <c r="D300" s="128"/>
      <c r="E300" s="128"/>
    </row>
    <row r="301" spans="4:5" x14ac:dyDescent="0.25">
      <c r="D301" s="128"/>
      <c r="E301" s="128"/>
    </row>
    <row r="302" spans="4:5" x14ac:dyDescent="0.25">
      <c r="D302" s="128"/>
      <c r="E302" s="128"/>
    </row>
    <row r="303" spans="4:5" x14ac:dyDescent="0.25">
      <c r="D303" s="128"/>
      <c r="E303" s="128"/>
    </row>
    <row r="304" spans="4:5" x14ac:dyDescent="0.25">
      <c r="D304" s="128"/>
      <c r="E304" s="128"/>
    </row>
    <row r="305" spans="4:5" x14ac:dyDescent="0.25">
      <c r="D305" s="128"/>
      <c r="E305" s="128"/>
    </row>
    <row r="306" spans="4:5" x14ac:dyDescent="0.25">
      <c r="D306" s="128"/>
      <c r="E306" s="128"/>
    </row>
    <row r="307" spans="4:5" x14ac:dyDescent="0.25">
      <c r="D307" s="128"/>
      <c r="E307" s="128"/>
    </row>
    <row r="308" spans="4:5" x14ac:dyDescent="0.25">
      <c r="D308" s="128"/>
      <c r="E308" s="128"/>
    </row>
    <row r="309" spans="4:5" x14ac:dyDescent="0.25">
      <c r="D309" s="128"/>
      <c r="E309" s="128"/>
    </row>
    <row r="310" spans="4:5" x14ac:dyDescent="0.25">
      <c r="D310" s="128"/>
      <c r="E310" s="128"/>
    </row>
    <row r="311" spans="4:5" x14ac:dyDescent="0.25">
      <c r="D311" s="128"/>
      <c r="E311" s="128"/>
    </row>
    <row r="312" spans="4:5" x14ac:dyDescent="0.25">
      <c r="D312" s="128"/>
      <c r="E312" s="128"/>
    </row>
    <row r="313" spans="4:5" x14ac:dyDescent="0.25">
      <c r="D313" s="128"/>
      <c r="E313" s="128"/>
    </row>
    <row r="314" spans="4:5" x14ac:dyDescent="0.25">
      <c r="D314" s="128"/>
      <c r="E314" s="128"/>
    </row>
    <row r="315" spans="4:5" x14ac:dyDescent="0.25">
      <c r="D315" s="128"/>
      <c r="E315" s="128"/>
    </row>
    <row r="316" spans="4:5" x14ac:dyDescent="0.25">
      <c r="D316" s="128"/>
      <c r="E316" s="128"/>
    </row>
    <row r="317" spans="4:5" x14ac:dyDescent="0.25">
      <c r="D317" s="128"/>
      <c r="E317" s="128"/>
    </row>
    <row r="318" spans="4:5" x14ac:dyDescent="0.25">
      <c r="D318" s="128"/>
      <c r="E318" s="128"/>
    </row>
    <row r="319" spans="4:5" x14ac:dyDescent="0.25">
      <c r="D319" s="128"/>
      <c r="E319" s="128"/>
    </row>
    <row r="320" spans="4:5" x14ac:dyDescent="0.25">
      <c r="D320" s="128"/>
      <c r="E320" s="128"/>
    </row>
    <row r="321" spans="4:5" x14ac:dyDescent="0.25">
      <c r="D321" s="128"/>
      <c r="E321" s="128"/>
    </row>
    <row r="322" spans="4:5" x14ac:dyDescent="0.25">
      <c r="D322" s="128"/>
      <c r="E322" s="128"/>
    </row>
    <row r="323" spans="4:5" x14ac:dyDescent="0.25">
      <c r="D323" s="128"/>
      <c r="E323" s="128"/>
    </row>
    <row r="324" spans="4:5" x14ac:dyDescent="0.25">
      <c r="D324" s="128"/>
      <c r="E324" s="128"/>
    </row>
    <row r="325" spans="4:5" x14ac:dyDescent="0.25">
      <c r="D325" s="128"/>
      <c r="E325" s="128"/>
    </row>
    <row r="326" spans="4:5" x14ac:dyDescent="0.25">
      <c r="D326" s="128"/>
      <c r="E326" s="128"/>
    </row>
    <row r="327" spans="4:5" x14ac:dyDescent="0.25">
      <c r="D327" s="128"/>
      <c r="E327" s="128"/>
    </row>
    <row r="328" spans="4:5" x14ac:dyDescent="0.25">
      <c r="D328" s="128"/>
      <c r="E328" s="128"/>
    </row>
    <row r="329" spans="4:5" x14ac:dyDescent="0.25">
      <c r="D329" s="128"/>
      <c r="E329" s="128"/>
    </row>
    <row r="330" spans="4:5" x14ac:dyDescent="0.25">
      <c r="D330" s="128"/>
      <c r="E330" s="128"/>
    </row>
    <row r="331" spans="4:5" x14ac:dyDescent="0.25">
      <c r="D331" s="128"/>
      <c r="E331" s="128"/>
    </row>
    <row r="332" spans="4:5" x14ac:dyDescent="0.25">
      <c r="D332" s="128"/>
      <c r="E332" s="128"/>
    </row>
    <row r="333" spans="4:5" x14ac:dyDescent="0.25">
      <c r="D333" s="128"/>
      <c r="E333" s="128"/>
    </row>
    <row r="334" spans="4:5" x14ac:dyDescent="0.25">
      <c r="D334" s="128"/>
      <c r="E334" s="128"/>
    </row>
    <row r="335" spans="4:5" x14ac:dyDescent="0.25">
      <c r="D335" s="128"/>
      <c r="E335" s="128"/>
    </row>
    <row r="336" spans="4:5" x14ac:dyDescent="0.25">
      <c r="D336" s="128"/>
      <c r="E336" s="128"/>
    </row>
    <row r="337" spans="4:5" x14ac:dyDescent="0.25">
      <c r="D337" s="128"/>
      <c r="E337" s="128"/>
    </row>
    <row r="338" spans="4:5" x14ac:dyDescent="0.25">
      <c r="D338" s="128"/>
      <c r="E338" s="128"/>
    </row>
    <row r="339" spans="4:5" x14ac:dyDescent="0.25">
      <c r="D339" s="128"/>
      <c r="E339" s="128"/>
    </row>
    <row r="340" spans="4:5" x14ac:dyDescent="0.25">
      <c r="D340" s="128"/>
      <c r="E340" s="128"/>
    </row>
    <row r="341" spans="4:5" x14ac:dyDescent="0.25">
      <c r="D341" s="128"/>
      <c r="E341" s="128"/>
    </row>
    <row r="342" spans="4:5" x14ac:dyDescent="0.25">
      <c r="D342" s="128"/>
      <c r="E342" s="128"/>
    </row>
    <row r="343" spans="4:5" x14ac:dyDescent="0.25">
      <c r="D343" s="128"/>
      <c r="E343" s="128"/>
    </row>
    <row r="344" spans="4:5" x14ac:dyDescent="0.25">
      <c r="D344" s="128"/>
      <c r="E344" s="128"/>
    </row>
    <row r="345" spans="4:5" x14ac:dyDescent="0.25">
      <c r="D345" s="128"/>
      <c r="E345" s="128"/>
    </row>
    <row r="346" spans="4:5" x14ac:dyDescent="0.25">
      <c r="D346" s="128"/>
      <c r="E346" s="128"/>
    </row>
    <row r="347" spans="4:5" x14ac:dyDescent="0.25">
      <c r="D347" s="128"/>
      <c r="E347" s="128"/>
    </row>
    <row r="348" spans="4:5" x14ac:dyDescent="0.25">
      <c r="D348" s="128"/>
      <c r="E348" s="128"/>
    </row>
    <row r="349" spans="4:5" x14ac:dyDescent="0.25">
      <c r="D349" s="128"/>
      <c r="E349" s="128"/>
    </row>
    <row r="350" spans="4:5" x14ac:dyDescent="0.25">
      <c r="D350" s="128"/>
      <c r="E350" s="128"/>
    </row>
    <row r="351" spans="4:5" x14ac:dyDescent="0.25">
      <c r="D351" s="128"/>
      <c r="E351" s="128"/>
    </row>
    <row r="352" spans="4:5" x14ac:dyDescent="0.25">
      <c r="D352" s="128"/>
      <c r="E352" s="128"/>
    </row>
    <row r="353" spans="4:5" x14ac:dyDescent="0.25">
      <c r="D353" s="128"/>
      <c r="E353" s="128"/>
    </row>
    <row r="354" spans="4:5" x14ac:dyDescent="0.25">
      <c r="D354" s="128"/>
      <c r="E354" s="128"/>
    </row>
    <row r="355" spans="4:5" x14ac:dyDescent="0.25">
      <c r="D355" s="128"/>
      <c r="E355" s="128"/>
    </row>
    <row r="356" spans="4:5" x14ac:dyDescent="0.25">
      <c r="D356" s="128"/>
      <c r="E356" s="128"/>
    </row>
    <row r="357" spans="4:5" x14ac:dyDescent="0.25">
      <c r="D357" s="128"/>
      <c r="E357" s="128"/>
    </row>
    <row r="358" spans="4:5" x14ac:dyDescent="0.25">
      <c r="D358" s="128"/>
      <c r="E358" s="128"/>
    </row>
    <row r="359" spans="4:5" x14ac:dyDescent="0.25">
      <c r="D359" s="128"/>
      <c r="E359" s="128"/>
    </row>
    <row r="360" spans="4:5" x14ac:dyDescent="0.25">
      <c r="D360" s="128"/>
      <c r="E360" s="128"/>
    </row>
    <row r="361" spans="4:5" x14ac:dyDescent="0.25">
      <c r="D361" s="128"/>
      <c r="E361" s="128"/>
    </row>
    <row r="362" spans="4:5" x14ac:dyDescent="0.25">
      <c r="D362" s="128"/>
      <c r="E362" s="128"/>
    </row>
    <row r="363" spans="4:5" x14ac:dyDescent="0.25">
      <c r="D363" s="128"/>
      <c r="E363" s="128"/>
    </row>
    <row r="364" spans="4:5" x14ac:dyDescent="0.25">
      <c r="D364" s="128"/>
      <c r="E364" s="128"/>
    </row>
    <row r="365" spans="4:5" x14ac:dyDescent="0.25">
      <c r="D365" s="128"/>
      <c r="E365" s="128"/>
    </row>
    <row r="366" spans="4:5" x14ac:dyDescent="0.25">
      <c r="D366" s="128"/>
      <c r="E366" s="128"/>
    </row>
    <row r="367" spans="4:5" x14ac:dyDescent="0.25">
      <c r="D367" s="128"/>
      <c r="E367" s="128"/>
    </row>
    <row r="368" spans="4:5" x14ac:dyDescent="0.25">
      <c r="D368" s="128"/>
      <c r="E368" s="128"/>
    </row>
    <row r="369" spans="4:5" x14ac:dyDescent="0.25">
      <c r="D369" s="128"/>
      <c r="E369" s="128"/>
    </row>
    <row r="370" spans="4:5" x14ac:dyDescent="0.25">
      <c r="D370" s="128"/>
      <c r="E370" s="128"/>
    </row>
    <row r="371" spans="4:5" x14ac:dyDescent="0.25">
      <c r="D371" s="128"/>
      <c r="E371" s="128"/>
    </row>
    <row r="372" spans="4:5" x14ac:dyDescent="0.25">
      <c r="D372" s="128"/>
      <c r="E372" s="128"/>
    </row>
    <row r="373" spans="4:5" x14ac:dyDescent="0.25">
      <c r="D373" s="128"/>
      <c r="E373" s="128"/>
    </row>
    <row r="374" spans="4:5" x14ac:dyDescent="0.25">
      <c r="D374" s="128"/>
      <c r="E374" s="128"/>
    </row>
    <row r="375" spans="4:5" x14ac:dyDescent="0.25">
      <c r="D375" s="128"/>
      <c r="E375" s="128"/>
    </row>
    <row r="376" spans="4:5" x14ac:dyDescent="0.25">
      <c r="D376" s="128"/>
      <c r="E376" s="128"/>
    </row>
    <row r="377" spans="4:5" x14ac:dyDescent="0.25">
      <c r="D377" s="128"/>
      <c r="E377" s="128"/>
    </row>
    <row r="378" spans="4:5" x14ac:dyDescent="0.25">
      <c r="D378" s="128"/>
      <c r="E378" s="128"/>
    </row>
    <row r="379" spans="4:5" x14ac:dyDescent="0.25">
      <c r="D379" s="128"/>
      <c r="E379" s="128"/>
    </row>
    <row r="380" spans="4:5" x14ac:dyDescent="0.25">
      <c r="D380" s="128"/>
      <c r="E380" s="128"/>
    </row>
    <row r="381" spans="4:5" x14ac:dyDescent="0.25">
      <c r="D381" s="128"/>
      <c r="E381" s="128"/>
    </row>
    <row r="382" spans="4:5" x14ac:dyDescent="0.25">
      <c r="D382" s="128"/>
      <c r="E382" s="128"/>
    </row>
    <row r="383" spans="4:5" x14ac:dyDescent="0.25">
      <c r="D383" s="128"/>
      <c r="E383" s="128"/>
    </row>
    <row r="384" spans="4:5" x14ac:dyDescent="0.25">
      <c r="D384" s="128"/>
      <c r="E384" s="128"/>
    </row>
    <row r="385" spans="4:5" x14ac:dyDescent="0.25">
      <c r="D385" s="128"/>
      <c r="E385" s="128"/>
    </row>
    <row r="386" spans="4:5" x14ac:dyDescent="0.25">
      <c r="D386" s="128"/>
      <c r="E386" s="128"/>
    </row>
    <row r="387" spans="4:5" x14ac:dyDescent="0.25">
      <c r="D387" s="128"/>
      <c r="E387" s="128"/>
    </row>
    <row r="388" spans="4:5" x14ac:dyDescent="0.25">
      <c r="D388" s="128"/>
      <c r="E388" s="128"/>
    </row>
    <row r="389" spans="4:5" x14ac:dyDescent="0.25">
      <c r="D389" s="128"/>
      <c r="E389" s="128"/>
    </row>
    <row r="390" spans="4:5" x14ac:dyDescent="0.25">
      <c r="D390" s="128"/>
      <c r="E390" s="128"/>
    </row>
    <row r="391" spans="4:5" x14ac:dyDescent="0.25">
      <c r="D391" s="128"/>
      <c r="E391" s="128"/>
    </row>
    <row r="392" spans="4:5" x14ac:dyDescent="0.25">
      <c r="D392" s="128"/>
      <c r="E392" s="128"/>
    </row>
    <row r="393" spans="4:5" x14ac:dyDescent="0.25">
      <c r="D393" s="128"/>
      <c r="E393" s="128"/>
    </row>
    <row r="394" spans="4:5" x14ac:dyDescent="0.25">
      <c r="D394" s="128"/>
      <c r="E394" s="128"/>
    </row>
    <row r="395" spans="4:5" x14ac:dyDescent="0.25">
      <c r="D395" s="128"/>
      <c r="E395" s="128"/>
    </row>
    <row r="396" spans="4:5" x14ac:dyDescent="0.25">
      <c r="D396" s="128"/>
      <c r="E396" s="128"/>
    </row>
    <row r="397" spans="4:5" x14ac:dyDescent="0.25">
      <c r="D397" s="128"/>
      <c r="E397" s="128"/>
    </row>
    <row r="398" spans="4:5" x14ac:dyDescent="0.25">
      <c r="D398" s="128"/>
      <c r="E398" s="128"/>
    </row>
    <row r="399" spans="4:5" x14ac:dyDescent="0.25">
      <c r="D399" s="128"/>
      <c r="E399" s="128"/>
    </row>
    <row r="400" spans="4:5" x14ac:dyDescent="0.25">
      <c r="D400" s="128"/>
      <c r="E400" s="128"/>
    </row>
    <row r="401" spans="4:5" x14ac:dyDescent="0.25">
      <c r="D401" s="128"/>
      <c r="E401" s="128"/>
    </row>
    <row r="402" spans="4:5" x14ac:dyDescent="0.25">
      <c r="D402" s="128"/>
      <c r="E402" s="128"/>
    </row>
    <row r="403" spans="4:5" x14ac:dyDescent="0.25">
      <c r="D403" s="128"/>
      <c r="E403" s="128"/>
    </row>
    <row r="404" spans="4:5" x14ac:dyDescent="0.25">
      <c r="D404" s="128"/>
      <c r="E404" s="128"/>
    </row>
    <row r="405" spans="4:5" x14ac:dyDescent="0.25">
      <c r="D405" s="128"/>
      <c r="E405" s="128"/>
    </row>
    <row r="406" spans="4:5" x14ac:dyDescent="0.25">
      <c r="D406" s="128"/>
      <c r="E406" s="128"/>
    </row>
    <row r="407" spans="4:5" x14ac:dyDescent="0.25">
      <c r="D407" s="128"/>
      <c r="E407" s="128"/>
    </row>
    <row r="408" spans="4:5" x14ac:dyDescent="0.25">
      <c r="D408" s="128"/>
      <c r="E408" s="128"/>
    </row>
    <row r="409" spans="4:5" x14ac:dyDescent="0.25">
      <c r="D409" s="128"/>
      <c r="E409" s="128"/>
    </row>
    <row r="410" spans="4:5" x14ac:dyDescent="0.25">
      <c r="D410" s="128"/>
      <c r="E410" s="128"/>
    </row>
    <row r="411" spans="4:5" x14ac:dyDescent="0.25">
      <c r="D411" s="128"/>
      <c r="E411" s="128"/>
    </row>
    <row r="412" spans="4:5" x14ac:dyDescent="0.25">
      <c r="D412" s="128"/>
      <c r="E412" s="128"/>
    </row>
    <row r="413" spans="4:5" x14ac:dyDescent="0.25">
      <c r="D413" s="128"/>
      <c r="E413" s="128"/>
    </row>
    <row r="414" spans="4:5" x14ac:dyDescent="0.25">
      <c r="D414" s="128"/>
      <c r="E414" s="128"/>
    </row>
    <row r="415" spans="4:5" x14ac:dyDescent="0.25">
      <c r="D415" s="128"/>
      <c r="E415" s="128"/>
    </row>
    <row r="416" spans="4:5" x14ac:dyDescent="0.25">
      <c r="D416" s="128"/>
      <c r="E416" s="128"/>
    </row>
    <row r="417" spans="4:5" x14ac:dyDescent="0.25">
      <c r="D417" s="128"/>
      <c r="E417" s="128"/>
    </row>
    <row r="418" spans="4:5" x14ac:dyDescent="0.25">
      <c r="D418" s="128"/>
      <c r="E418" s="128"/>
    </row>
    <row r="419" spans="4:5" x14ac:dyDescent="0.25">
      <c r="D419" s="128"/>
      <c r="E419" s="128"/>
    </row>
    <row r="420" spans="4:5" x14ac:dyDescent="0.25">
      <c r="D420" s="128"/>
      <c r="E420" s="128"/>
    </row>
    <row r="421" spans="4:5" x14ac:dyDescent="0.25">
      <c r="D421" s="128"/>
      <c r="E421" s="128"/>
    </row>
    <row r="422" spans="4:5" x14ac:dyDescent="0.25">
      <c r="D422" s="128"/>
      <c r="E422" s="128"/>
    </row>
    <row r="423" spans="4:5" x14ac:dyDescent="0.25">
      <c r="D423" s="128"/>
      <c r="E423" s="128"/>
    </row>
    <row r="424" spans="4:5" x14ac:dyDescent="0.25">
      <c r="D424" s="128"/>
      <c r="E424" s="128"/>
    </row>
    <row r="425" spans="4:5" x14ac:dyDescent="0.25">
      <c r="D425" s="128"/>
      <c r="E425" s="128"/>
    </row>
    <row r="426" spans="4:5" x14ac:dyDescent="0.25">
      <c r="D426" s="128"/>
      <c r="E426" s="128"/>
    </row>
    <row r="427" spans="4:5" x14ac:dyDescent="0.25">
      <c r="D427" s="128"/>
      <c r="E427" s="128"/>
    </row>
    <row r="428" spans="4:5" x14ac:dyDescent="0.25">
      <c r="D428" s="128"/>
      <c r="E428" s="128"/>
    </row>
    <row r="429" spans="4:5" x14ac:dyDescent="0.25">
      <c r="D429" s="128"/>
      <c r="E429" s="128"/>
    </row>
    <row r="430" spans="4:5" x14ac:dyDescent="0.25">
      <c r="D430" s="128"/>
      <c r="E430" s="128"/>
    </row>
    <row r="431" spans="4:5" x14ac:dyDescent="0.25">
      <c r="D431" s="128"/>
      <c r="E431" s="128"/>
    </row>
    <row r="432" spans="4:5" x14ac:dyDescent="0.25">
      <c r="D432" s="128"/>
      <c r="E432" s="128"/>
    </row>
    <row r="433" spans="4:5" x14ac:dyDescent="0.25">
      <c r="D433" s="128"/>
      <c r="E433" s="128"/>
    </row>
    <row r="434" spans="4:5" x14ac:dyDescent="0.25">
      <c r="D434" s="128"/>
      <c r="E434" s="128"/>
    </row>
    <row r="435" spans="4:5" x14ac:dyDescent="0.25">
      <c r="D435" s="128"/>
      <c r="E435" s="128"/>
    </row>
    <row r="436" spans="4:5" x14ac:dyDescent="0.25">
      <c r="D436" s="128"/>
      <c r="E436" s="128"/>
    </row>
    <row r="437" spans="4:5" x14ac:dyDescent="0.25">
      <c r="D437" s="128"/>
      <c r="E437" s="128"/>
    </row>
    <row r="438" spans="4:5" x14ac:dyDescent="0.25">
      <c r="D438" s="128"/>
      <c r="E438" s="128"/>
    </row>
    <row r="439" spans="4:5" x14ac:dyDescent="0.25">
      <c r="D439" s="128"/>
      <c r="E439" s="128"/>
    </row>
    <row r="440" spans="4:5" x14ac:dyDescent="0.25">
      <c r="D440" s="128"/>
      <c r="E440" s="128"/>
    </row>
    <row r="441" spans="4:5" x14ac:dyDescent="0.25">
      <c r="D441" s="128"/>
      <c r="E441" s="128"/>
    </row>
    <row r="442" spans="4:5" x14ac:dyDescent="0.25">
      <c r="D442" s="128"/>
      <c r="E442" s="128"/>
    </row>
    <row r="443" spans="4:5" x14ac:dyDescent="0.25">
      <c r="D443" s="128"/>
      <c r="E443" s="128"/>
    </row>
    <row r="444" spans="4:5" x14ac:dyDescent="0.25">
      <c r="D444" s="128"/>
      <c r="E444" s="128"/>
    </row>
    <row r="445" spans="4:5" x14ac:dyDescent="0.25">
      <c r="D445" s="128"/>
      <c r="E445" s="128"/>
    </row>
    <row r="446" spans="4:5" x14ac:dyDescent="0.25">
      <c r="D446" s="128"/>
      <c r="E446" s="128"/>
    </row>
    <row r="447" spans="4:5" x14ac:dyDescent="0.25">
      <c r="D447" s="128"/>
      <c r="E447" s="128"/>
    </row>
    <row r="448" spans="4:5" x14ac:dyDescent="0.25">
      <c r="D448" s="128"/>
      <c r="E448" s="128"/>
    </row>
    <row r="449" spans="4:5" x14ac:dyDescent="0.25">
      <c r="D449" s="128"/>
      <c r="E449" s="128"/>
    </row>
    <row r="450" spans="4:5" x14ac:dyDescent="0.25">
      <c r="D450" s="128"/>
      <c r="E450" s="128"/>
    </row>
    <row r="451" spans="4:5" x14ac:dyDescent="0.25">
      <c r="D451" s="128"/>
      <c r="E451" s="128"/>
    </row>
    <row r="452" spans="4:5" x14ac:dyDescent="0.25">
      <c r="D452" s="128"/>
      <c r="E452" s="128"/>
    </row>
    <row r="453" spans="4:5" x14ac:dyDescent="0.25">
      <c r="D453" s="128"/>
      <c r="E453" s="128"/>
    </row>
    <row r="454" spans="4:5" x14ac:dyDescent="0.25">
      <c r="D454" s="128"/>
      <c r="E454" s="128"/>
    </row>
    <row r="455" spans="4:5" x14ac:dyDescent="0.25">
      <c r="D455" s="128"/>
      <c r="E455" s="128"/>
    </row>
    <row r="456" spans="4:5" x14ac:dyDescent="0.25">
      <c r="D456" s="128"/>
      <c r="E456" s="128"/>
    </row>
    <row r="457" spans="4:5" x14ac:dyDescent="0.25">
      <c r="D457" s="128"/>
      <c r="E457" s="128"/>
    </row>
    <row r="458" spans="4:5" x14ac:dyDescent="0.25">
      <c r="D458" s="128"/>
      <c r="E458" s="128"/>
    </row>
    <row r="459" spans="4:5" x14ac:dyDescent="0.25">
      <c r="D459" s="128"/>
      <c r="E459" s="128"/>
    </row>
    <row r="460" spans="4:5" x14ac:dyDescent="0.25">
      <c r="D460" s="128"/>
      <c r="E460" s="128"/>
    </row>
    <row r="461" spans="4:5" x14ac:dyDescent="0.25">
      <c r="D461" s="128"/>
      <c r="E461" s="128"/>
    </row>
    <row r="462" spans="4:5" x14ac:dyDescent="0.25">
      <c r="D462" s="128"/>
      <c r="E462" s="128"/>
    </row>
    <row r="463" spans="4:5" x14ac:dyDescent="0.25">
      <c r="D463" s="128"/>
      <c r="E463" s="128"/>
    </row>
    <row r="464" spans="4:5" x14ac:dyDescent="0.25">
      <c r="D464" s="128"/>
      <c r="E464" s="128"/>
    </row>
    <row r="465" spans="4:5" x14ac:dyDescent="0.25">
      <c r="D465" s="128"/>
      <c r="E465" s="128"/>
    </row>
    <row r="466" spans="4:5" x14ac:dyDescent="0.25">
      <c r="D466" s="128"/>
      <c r="E466" s="128"/>
    </row>
    <row r="467" spans="4:5" x14ac:dyDescent="0.25">
      <c r="D467" s="128"/>
      <c r="E467" s="128"/>
    </row>
    <row r="468" spans="4:5" x14ac:dyDescent="0.25">
      <c r="D468" s="128"/>
      <c r="E468" s="128"/>
    </row>
    <row r="469" spans="4:5" x14ac:dyDescent="0.25">
      <c r="D469" s="128"/>
      <c r="E469" s="128"/>
    </row>
    <row r="470" spans="4:5" x14ac:dyDescent="0.25">
      <c r="D470" s="128"/>
      <c r="E470" s="128"/>
    </row>
    <row r="471" spans="4:5" x14ac:dyDescent="0.25">
      <c r="D471" s="128"/>
      <c r="E471" s="128"/>
    </row>
    <row r="472" spans="4:5" x14ac:dyDescent="0.25">
      <c r="D472" s="128"/>
      <c r="E472" s="128"/>
    </row>
    <row r="473" spans="4:5" x14ac:dyDescent="0.25">
      <c r="D473" s="128"/>
      <c r="E473" s="128"/>
    </row>
    <row r="474" spans="4:5" x14ac:dyDescent="0.25">
      <c r="D474" s="128"/>
      <c r="E474" s="128"/>
    </row>
    <row r="475" spans="4:5" x14ac:dyDescent="0.25">
      <c r="D475" s="128"/>
      <c r="E475" s="128"/>
    </row>
    <row r="476" spans="4:5" x14ac:dyDescent="0.25">
      <c r="D476" s="128"/>
      <c r="E476" s="128"/>
    </row>
    <row r="477" spans="4:5" x14ac:dyDescent="0.25">
      <c r="D477" s="128"/>
      <c r="E477" s="128"/>
    </row>
    <row r="478" spans="4:5" x14ac:dyDescent="0.25">
      <c r="D478" s="128"/>
      <c r="E478" s="128"/>
    </row>
    <row r="479" spans="4:5" x14ac:dyDescent="0.25">
      <c r="D479" s="128"/>
      <c r="E479" s="128"/>
    </row>
    <row r="480" spans="4:5" x14ac:dyDescent="0.25">
      <c r="D480" s="128"/>
      <c r="E480" s="128"/>
    </row>
    <row r="481" spans="4:5" x14ac:dyDescent="0.25">
      <c r="D481" s="128"/>
      <c r="E481" s="128"/>
    </row>
    <row r="482" spans="4:5" x14ac:dyDescent="0.25">
      <c r="D482" s="128"/>
      <c r="E482" s="128"/>
    </row>
    <row r="483" spans="4:5" x14ac:dyDescent="0.25">
      <c r="D483" s="128"/>
      <c r="E483" s="128"/>
    </row>
    <row r="484" spans="4:5" x14ac:dyDescent="0.25">
      <c r="D484" s="128"/>
      <c r="E484" s="128"/>
    </row>
    <row r="485" spans="4:5" x14ac:dyDescent="0.25">
      <c r="D485" s="128"/>
      <c r="E485" s="128"/>
    </row>
    <row r="486" spans="4:5" x14ac:dyDescent="0.25">
      <c r="D486" s="128"/>
      <c r="E486" s="128"/>
    </row>
    <row r="487" spans="4:5" x14ac:dyDescent="0.25">
      <c r="D487" s="128"/>
      <c r="E487" s="128"/>
    </row>
    <row r="488" spans="4:5" x14ac:dyDescent="0.25">
      <c r="D488" s="128"/>
      <c r="E488" s="128"/>
    </row>
    <row r="489" spans="4:5" x14ac:dyDescent="0.25">
      <c r="D489" s="128"/>
      <c r="E489" s="128"/>
    </row>
    <row r="490" spans="4:5" x14ac:dyDescent="0.25">
      <c r="D490" s="128"/>
      <c r="E490" s="128"/>
    </row>
    <row r="491" spans="4:5" x14ac:dyDescent="0.25">
      <c r="D491" s="128"/>
      <c r="E491" s="128"/>
    </row>
    <row r="492" spans="4:5" x14ac:dyDescent="0.25">
      <c r="D492" s="128"/>
      <c r="E492" s="128"/>
    </row>
    <row r="493" spans="4:5" x14ac:dyDescent="0.25">
      <c r="D493" s="128"/>
      <c r="E493" s="128"/>
    </row>
    <row r="494" spans="4:5" x14ac:dyDescent="0.25">
      <c r="D494" s="128"/>
      <c r="E494" s="128"/>
    </row>
    <row r="495" spans="4:5" x14ac:dyDescent="0.25">
      <c r="D495" s="128"/>
      <c r="E495" s="128"/>
    </row>
    <row r="496" spans="4:5" x14ac:dyDescent="0.25">
      <c r="D496" s="128"/>
      <c r="E496" s="128"/>
    </row>
    <row r="497" spans="4:5" x14ac:dyDescent="0.25">
      <c r="D497" s="128"/>
      <c r="E497" s="128"/>
    </row>
    <row r="498" spans="4:5" x14ac:dyDescent="0.25">
      <c r="D498" s="128"/>
      <c r="E498" s="128"/>
    </row>
    <row r="499" spans="4:5" x14ac:dyDescent="0.25">
      <c r="D499" s="128"/>
      <c r="E499" s="128"/>
    </row>
    <row r="500" spans="4:5" x14ac:dyDescent="0.25">
      <c r="D500" s="128"/>
      <c r="E500" s="128"/>
    </row>
    <row r="501" spans="4:5" x14ac:dyDescent="0.25">
      <c r="D501" s="128"/>
      <c r="E501" s="128"/>
    </row>
    <row r="502" spans="4:5" x14ac:dyDescent="0.25">
      <c r="D502" s="128"/>
      <c r="E502" s="128"/>
    </row>
    <row r="503" spans="4:5" x14ac:dyDescent="0.25">
      <c r="D503" s="128"/>
      <c r="E503" s="128"/>
    </row>
    <row r="504" spans="4:5" x14ac:dyDescent="0.25">
      <c r="D504" s="128"/>
      <c r="E504" s="128"/>
    </row>
    <row r="505" spans="4:5" x14ac:dyDescent="0.25">
      <c r="D505" s="128"/>
      <c r="E505" s="128"/>
    </row>
    <row r="506" spans="4:5" x14ac:dyDescent="0.25">
      <c r="D506" s="128"/>
      <c r="E506" s="128"/>
    </row>
    <row r="507" spans="4:5" x14ac:dyDescent="0.25">
      <c r="D507" s="128"/>
      <c r="E507" s="128"/>
    </row>
    <row r="508" spans="4:5" x14ac:dyDescent="0.25">
      <c r="D508" s="128"/>
      <c r="E508" s="128"/>
    </row>
    <row r="509" spans="4:5" x14ac:dyDescent="0.25">
      <c r="D509" s="128"/>
      <c r="E509" s="128"/>
    </row>
    <row r="510" spans="4:5" x14ac:dyDescent="0.25">
      <c r="D510" s="128"/>
      <c r="E510" s="128"/>
    </row>
    <row r="511" spans="4:5" x14ac:dyDescent="0.25">
      <c r="D511" s="128"/>
      <c r="E511" s="128"/>
    </row>
    <row r="512" spans="4:5" x14ac:dyDescent="0.25">
      <c r="D512" s="128"/>
      <c r="E512" s="128"/>
    </row>
    <row r="513" spans="4:5" x14ac:dyDescent="0.25">
      <c r="D513" s="128"/>
      <c r="E513" s="128"/>
    </row>
    <row r="514" spans="4:5" x14ac:dyDescent="0.25">
      <c r="D514" s="128"/>
      <c r="E514" s="128"/>
    </row>
    <row r="515" spans="4:5" x14ac:dyDescent="0.25">
      <c r="D515" s="128"/>
      <c r="E515" s="128"/>
    </row>
    <row r="516" spans="4:5" x14ac:dyDescent="0.25">
      <c r="D516" s="128"/>
      <c r="E516" s="128"/>
    </row>
    <row r="517" spans="4:5" x14ac:dyDescent="0.25">
      <c r="D517" s="128"/>
      <c r="E517" s="128"/>
    </row>
    <row r="518" spans="4:5" x14ac:dyDescent="0.25">
      <c r="D518" s="128"/>
      <c r="E518" s="128"/>
    </row>
    <row r="519" spans="4:5" x14ac:dyDescent="0.25">
      <c r="D519" s="128"/>
      <c r="E519" s="128"/>
    </row>
    <row r="520" spans="4:5" x14ac:dyDescent="0.25">
      <c r="D520" s="128"/>
      <c r="E520" s="128"/>
    </row>
    <row r="521" spans="4:5" x14ac:dyDescent="0.25">
      <c r="D521" s="128"/>
      <c r="E521" s="128"/>
    </row>
    <row r="522" spans="4:5" x14ac:dyDescent="0.25">
      <c r="D522" s="128"/>
      <c r="E522" s="128"/>
    </row>
    <row r="523" spans="4:5" x14ac:dyDescent="0.25">
      <c r="D523" s="128"/>
      <c r="E523" s="128"/>
    </row>
    <row r="524" spans="4:5" x14ac:dyDescent="0.25">
      <c r="D524" s="128"/>
      <c r="E524" s="128"/>
    </row>
    <row r="525" spans="4:5" x14ac:dyDescent="0.25">
      <c r="D525" s="128"/>
      <c r="E525" s="128"/>
    </row>
    <row r="526" spans="4:5" x14ac:dyDescent="0.25">
      <c r="D526" s="128"/>
      <c r="E526" s="128"/>
    </row>
    <row r="527" spans="4:5" x14ac:dyDescent="0.25">
      <c r="D527" s="128"/>
      <c r="E527" s="128"/>
    </row>
    <row r="528" spans="4:5" x14ac:dyDescent="0.25">
      <c r="D528" s="128"/>
      <c r="E528" s="128"/>
    </row>
    <row r="529" spans="4:5" x14ac:dyDescent="0.25">
      <c r="D529" s="128"/>
      <c r="E529" s="128"/>
    </row>
    <row r="530" spans="4:5" x14ac:dyDescent="0.25">
      <c r="D530" s="128"/>
      <c r="E530" s="128"/>
    </row>
    <row r="531" spans="4:5" x14ac:dyDescent="0.25">
      <c r="D531" s="128"/>
      <c r="E531" s="128"/>
    </row>
    <row r="532" spans="4:5" x14ac:dyDescent="0.25">
      <c r="D532" s="128"/>
      <c r="E532" s="128"/>
    </row>
    <row r="533" spans="4:5" x14ac:dyDescent="0.25">
      <c r="D533" s="128"/>
      <c r="E533" s="128"/>
    </row>
    <row r="534" spans="4:5" x14ac:dyDescent="0.25">
      <c r="D534" s="128"/>
      <c r="E534" s="128"/>
    </row>
    <row r="535" spans="4:5" x14ac:dyDescent="0.25">
      <c r="D535" s="128"/>
      <c r="E535" s="128"/>
    </row>
    <row r="536" spans="4:5" x14ac:dyDescent="0.25">
      <c r="D536" s="128"/>
      <c r="E536" s="128"/>
    </row>
    <row r="537" spans="4:5" x14ac:dyDescent="0.25">
      <c r="D537" s="128"/>
      <c r="E537" s="128"/>
    </row>
    <row r="538" spans="4:5" x14ac:dyDescent="0.25">
      <c r="D538" s="128"/>
      <c r="E538" s="128"/>
    </row>
    <row r="539" spans="4:5" x14ac:dyDescent="0.25">
      <c r="D539" s="128"/>
      <c r="E539" s="128"/>
    </row>
    <row r="540" spans="4:5" x14ac:dyDescent="0.25">
      <c r="D540" s="128"/>
      <c r="E540" s="128"/>
    </row>
    <row r="541" spans="4:5" x14ac:dyDescent="0.25">
      <c r="D541" s="128"/>
      <c r="E541" s="128"/>
    </row>
    <row r="542" spans="4:5" x14ac:dyDescent="0.25">
      <c r="D542" s="128"/>
      <c r="E542" s="128"/>
    </row>
    <row r="543" spans="4:5" x14ac:dyDescent="0.25">
      <c r="D543" s="128"/>
      <c r="E543" s="128"/>
    </row>
    <row r="544" spans="4:5" x14ac:dyDescent="0.25">
      <c r="D544" s="128"/>
      <c r="E544" s="128"/>
    </row>
    <row r="545" spans="4:5" x14ac:dyDescent="0.25">
      <c r="D545" s="128"/>
      <c r="E545" s="128"/>
    </row>
    <row r="546" spans="4:5" x14ac:dyDescent="0.25">
      <c r="D546" s="128"/>
      <c r="E546" s="128"/>
    </row>
    <row r="547" spans="4:5" x14ac:dyDescent="0.25">
      <c r="D547" s="128"/>
      <c r="E547" s="128"/>
    </row>
    <row r="548" spans="4:5" x14ac:dyDescent="0.25">
      <c r="D548" s="128"/>
      <c r="E548" s="128"/>
    </row>
    <row r="549" spans="4:5" x14ac:dyDescent="0.25">
      <c r="D549" s="128"/>
      <c r="E549" s="128"/>
    </row>
    <row r="550" spans="4:5" x14ac:dyDescent="0.25">
      <c r="D550" s="128"/>
      <c r="E550" s="128"/>
    </row>
    <row r="551" spans="4:5" x14ac:dyDescent="0.25">
      <c r="D551" s="128"/>
      <c r="E551" s="128"/>
    </row>
    <row r="552" spans="4:5" x14ac:dyDescent="0.25">
      <c r="D552" s="128"/>
      <c r="E552" s="128"/>
    </row>
    <row r="553" spans="4:5" x14ac:dyDescent="0.25">
      <c r="D553" s="128"/>
      <c r="E553" s="128"/>
    </row>
    <row r="554" spans="4:5" x14ac:dyDescent="0.25">
      <c r="D554" s="128"/>
      <c r="E554" s="128"/>
    </row>
    <row r="555" spans="4:5" x14ac:dyDescent="0.25">
      <c r="D555" s="128"/>
      <c r="E555" s="128"/>
    </row>
    <row r="556" spans="4:5" x14ac:dyDescent="0.25">
      <c r="D556" s="128"/>
      <c r="E556" s="128"/>
    </row>
    <row r="557" spans="4:5" x14ac:dyDescent="0.25">
      <c r="D557" s="128"/>
      <c r="E557" s="128"/>
    </row>
    <row r="558" spans="4:5" x14ac:dyDescent="0.25">
      <c r="D558" s="128"/>
      <c r="E558" s="128"/>
    </row>
    <row r="559" spans="4:5" x14ac:dyDescent="0.25">
      <c r="D559" s="128"/>
      <c r="E559" s="128"/>
    </row>
    <row r="560" spans="4:5" x14ac:dyDescent="0.25">
      <c r="D560" s="128"/>
      <c r="E560" s="128"/>
    </row>
    <row r="561" spans="4:5" x14ac:dyDescent="0.25">
      <c r="D561" s="128"/>
      <c r="E561" s="128"/>
    </row>
    <row r="562" spans="4:5" x14ac:dyDescent="0.25">
      <c r="D562" s="128"/>
      <c r="E562" s="128"/>
    </row>
    <row r="563" spans="4:5" x14ac:dyDescent="0.25">
      <c r="D563" s="128"/>
      <c r="E563" s="128"/>
    </row>
    <row r="564" spans="4:5" x14ac:dyDescent="0.25">
      <c r="D564" s="128"/>
      <c r="E564" s="128"/>
    </row>
    <row r="565" spans="4:5" x14ac:dyDescent="0.25">
      <c r="D565" s="128"/>
      <c r="E565" s="128"/>
    </row>
    <row r="566" spans="4:5" x14ac:dyDescent="0.25">
      <c r="D566" s="128"/>
      <c r="E566" s="128"/>
    </row>
    <row r="567" spans="4:5" x14ac:dyDescent="0.25">
      <c r="D567" s="128"/>
      <c r="E567" s="128"/>
    </row>
    <row r="568" spans="4:5" x14ac:dyDescent="0.25">
      <c r="D568" s="128"/>
      <c r="E568" s="128"/>
    </row>
    <row r="569" spans="4:5" x14ac:dyDescent="0.25">
      <c r="D569" s="128"/>
      <c r="E569" s="128"/>
    </row>
    <row r="570" spans="4:5" x14ac:dyDescent="0.25">
      <c r="D570" s="128"/>
      <c r="E570" s="128"/>
    </row>
    <row r="571" spans="4:5" x14ac:dyDescent="0.25">
      <c r="D571" s="128"/>
      <c r="E571" s="128"/>
    </row>
    <row r="572" spans="4:5" x14ac:dyDescent="0.25">
      <c r="D572" s="128"/>
      <c r="E572" s="128"/>
    </row>
    <row r="573" spans="4:5" x14ac:dyDescent="0.25">
      <c r="D573" s="128"/>
      <c r="E573" s="128"/>
    </row>
    <row r="574" spans="4:5" x14ac:dyDescent="0.25">
      <c r="D574" s="128"/>
      <c r="E574" s="128"/>
    </row>
    <row r="575" spans="4:5" x14ac:dyDescent="0.25">
      <c r="D575" s="128"/>
      <c r="E575" s="128"/>
    </row>
    <row r="576" spans="4:5" x14ac:dyDescent="0.25">
      <c r="D576" s="128"/>
      <c r="E576" s="128"/>
    </row>
    <row r="577" spans="4:5" x14ac:dyDescent="0.25">
      <c r="D577" s="128"/>
      <c r="E577" s="128"/>
    </row>
    <row r="578" spans="4:5" x14ac:dyDescent="0.25">
      <c r="D578" s="128"/>
      <c r="E578" s="128"/>
    </row>
    <row r="579" spans="4:5" x14ac:dyDescent="0.25">
      <c r="D579" s="128"/>
      <c r="E579" s="128"/>
    </row>
    <row r="580" spans="4:5" x14ac:dyDescent="0.25">
      <c r="D580" s="128"/>
      <c r="E580" s="128"/>
    </row>
    <row r="581" spans="4:5" x14ac:dyDescent="0.25">
      <c r="D581" s="128"/>
      <c r="E581" s="128"/>
    </row>
    <row r="582" spans="4:5" x14ac:dyDescent="0.25">
      <c r="D582" s="128"/>
      <c r="E582" s="128"/>
    </row>
    <row r="583" spans="4:5" x14ac:dyDescent="0.25">
      <c r="D583" s="128"/>
      <c r="E583" s="128"/>
    </row>
    <row r="584" spans="4:5" x14ac:dyDescent="0.25">
      <c r="D584" s="128"/>
      <c r="E584" s="128"/>
    </row>
    <row r="585" spans="4:5" x14ac:dyDescent="0.25">
      <c r="D585" s="128"/>
      <c r="E585" s="128"/>
    </row>
    <row r="586" spans="4:5" x14ac:dyDescent="0.25">
      <c r="D586" s="128"/>
      <c r="E586" s="128"/>
    </row>
    <row r="587" spans="4:5" x14ac:dyDescent="0.25">
      <c r="D587" s="128"/>
      <c r="E587" s="128"/>
    </row>
    <row r="588" spans="4:5" x14ac:dyDescent="0.25">
      <c r="D588" s="128"/>
      <c r="E588" s="128"/>
    </row>
    <row r="589" spans="4:5" x14ac:dyDescent="0.25">
      <c r="D589" s="128"/>
      <c r="E589" s="128"/>
    </row>
    <row r="590" spans="4:5" x14ac:dyDescent="0.25">
      <c r="D590" s="128"/>
      <c r="E590" s="128"/>
    </row>
    <row r="591" spans="4:5" x14ac:dyDescent="0.25">
      <c r="D591" s="128"/>
      <c r="E591" s="128"/>
    </row>
    <row r="592" spans="4:5" x14ac:dyDescent="0.25">
      <c r="D592" s="128"/>
      <c r="E592" s="128"/>
    </row>
    <row r="593" spans="4:5" x14ac:dyDescent="0.25">
      <c r="D593" s="128"/>
      <c r="E593" s="128"/>
    </row>
    <row r="594" spans="4:5" x14ac:dyDescent="0.25">
      <c r="D594" s="128"/>
      <c r="E594" s="128"/>
    </row>
    <row r="595" spans="4:5" x14ac:dyDescent="0.25">
      <c r="D595" s="128"/>
      <c r="E595" s="128"/>
    </row>
    <row r="596" spans="4:5" x14ac:dyDescent="0.25">
      <c r="D596" s="128"/>
      <c r="E596" s="128"/>
    </row>
    <row r="597" spans="4:5" x14ac:dyDescent="0.25">
      <c r="D597" s="128"/>
      <c r="E597" s="128"/>
    </row>
    <row r="598" spans="4:5" x14ac:dyDescent="0.25">
      <c r="D598" s="128"/>
      <c r="E598" s="128"/>
    </row>
    <row r="599" spans="4:5" x14ac:dyDescent="0.25">
      <c r="D599" s="128"/>
      <c r="E599" s="128"/>
    </row>
    <row r="600" spans="4:5" x14ac:dyDescent="0.25">
      <c r="D600" s="128"/>
      <c r="E600" s="128"/>
    </row>
    <row r="601" spans="4:5" x14ac:dyDescent="0.25">
      <c r="D601" s="128"/>
      <c r="E601" s="128"/>
    </row>
    <row r="602" spans="4:5" x14ac:dyDescent="0.25">
      <c r="D602" s="128"/>
      <c r="E602" s="128"/>
    </row>
    <row r="603" spans="4:5" x14ac:dyDescent="0.25">
      <c r="D603" s="128"/>
      <c r="E603" s="128"/>
    </row>
    <row r="604" spans="4:5" x14ac:dyDescent="0.25">
      <c r="D604" s="128"/>
      <c r="E604" s="128"/>
    </row>
    <row r="605" spans="4:5" x14ac:dyDescent="0.25">
      <c r="D605" s="128"/>
      <c r="E605" s="128"/>
    </row>
    <row r="606" spans="4:5" x14ac:dyDescent="0.25">
      <c r="D606" s="128"/>
      <c r="E606" s="128"/>
    </row>
    <row r="607" spans="4:5" x14ac:dyDescent="0.25">
      <c r="D607" s="128"/>
      <c r="E607" s="128"/>
    </row>
    <row r="608" spans="4:5" x14ac:dyDescent="0.25">
      <c r="D608" s="128"/>
      <c r="E608" s="128"/>
    </row>
    <row r="609" spans="4:5" x14ac:dyDescent="0.25">
      <c r="D609" s="128"/>
      <c r="E609" s="128"/>
    </row>
    <row r="610" spans="4:5" x14ac:dyDescent="0.25">
      <c r="D610" s="128"/>
      <c r="E610" s="128"/>
    </row>
    <row r="611" spans="4:5" x14ac:dyDescent="0.25">
      <c r="D611" s="128"/>
      <c r="E611" s="128"/>
    </row>
    <row r="612" spans="4:5" x14ac:dyDescent="0.25">
      <c r="D612" s="128"/>
      <c r="E612" s="128"/>
    </row>
    <row r="613" spans="4:5" x14ac:dyDescent="0.25">
      <c r="D613" s="128"/>
      <c r="E613" s="128"/>
    </row>
    <row r="614" spans="4:5" x14ac:dyDescent="0.25">
      <c r="D614" s="128"/>
      <c r="E614" s="128"/>
    </row>
    <row r="615" spans="4:5" x14ac:dyDescent="0.25">
      <c r="D615" s="128"/>
      <c r="E615" s="128"/>
    </row>
    <row r="616" spans="4:5" x14ac:dyDescent="0.25">
      <c r="D616" s="128"/>
      <c r="E616" s="128"/>
    </row>
    <row r="617" spans="4:5" x14ac:dyDescent="0.25">
      <c r="D617" s="128"/>
      <c r="E617" s="128"/>
    </row>
    <row r="618" spans="4:5" x14ac:dyDescent="0.25">
      <c r="D618" s="128"/>
      <c r="E618" s="128"/>
    </row>
    <row r="619" spans="4:5" x14ac:dyDescent="0.25">
      <c r="D619" s="128"/>
      <c r="E619" s="128"/>
    </row>
    <row r="620" spans="4:5" x14ac:dyDescent="0.25">
      <c r="D620" s="128"/>
      <c r="E620" s="128"/>
    </row>
    <row r="621" spans="4:5" x14ac:dyDescent="0.25">
      <c r="D621" s="128"/>
      <c r="E621" s="128"/>
    </row>
    <row r="622" spans="4:5" x14ac:dyDescent="0.25">
      <c r="D622" s="128"/>
      <c r="E622" s="128"/>
    </row>
    <row r="623" spans="4:5" x14ac:dyDescent="0.25">
      <c r="D623" s="128"/>
      <c r="E623" s="128"/>
    </row>
    <row r="624" spans="4:5" x14ac:dyDescent="0.25">
      <c r="D624" s="128"/>
      <c r="E624" s="128"/>
    </row>
    <row r="625" spans="4:5" x14ac:dyDescent="0.25">
      <c r="D625" s="128"/>
      <c r="E625" s="128"/>
    </row>
    <row r="626" spans="4:5" x14ac:dyDescent="0.25">
      <c r="D626" s="128"/>
      <c r="E626" s="128"/>
    </row>
    <row r="627" spans="4:5" x14ac:dyDescent="0.25">
      <c r="D627" s="128"/>
      <c r="E627" s="128"/>
    </row>
    <row r="628" spans="4:5" x14ac:dyDescent="0.25">
      <c r="D628" s="128"/>
      <c r="E628" s="128"/>
    </row>
    <row r="629" spans="4:5" x14ac:dyDescent="0.25">
      <c r="D629" s="128"/>
      <c r="E629" s="128"/>
    </row>
    <row r="630" spans="4:5" x14ac:dyDescent="0.25">
      <c r="D630" s="128"/>
      <c r="E630" s="128"/>
    </row>
    <row r="631" spans="4:5" x14ac:dyDescent="0.25">
      <c r="D631" s="128"/>
      <c r="E631" s="128"/>
    </row>
    <row r="632" spans="4:5" x14ac:dyDescent="0.25">
      <c r="D632" s="128"/>
      <c r="E632" s="128"/>
    </row>
    <row r="633" spans="4:5" x14ac:dyDescent="0.25">
      <c r="D633" s="128"/>
      <c r="E633" s="128"/>
    </row>
    <row r="634" spans="4:5" x14ac:dyDescent="0.25">
      <c r="D634" s="128"/>
      <c r="E634" s="128"/>
    </row>
    <row r="635" spans="4:5" x14ac:dyDescent="0.25">
      <c r="D635" s="128"/>
      <c r="E635" s="128"/>
    </row>
    <row r="636" spans="4:5" x14ac:dyDescent="0.25">
      <c r="D636" s="128"/>
      <c r="E636" s="128"/>
    </row>
    <row r="637" spans="4:5" x14ac:dyDescent="0.25">
      <c r="D637" s="128"/>
      <c r="E637" s="128"/>
    </row>
    <row r="638" spans="4:5" x14ac:dyDescent="0.25">
      <c r="D638" s="128"/>
      <c r="E638" s="128"/>
    </row>
    <row r="639" spans="4:5" x14ac:dyDescent="0.25">
      <c r="D639" s="128"/>
      <c r="E639" s="128"/>
    </row>
    <row r="640" spans="4:5" x14ac:dyDescent="0.25">
      <c r="D640" s="128"/>
      <c r="E640" s="128"/>
    </row>
    <row r="641" spans="4:5" x14ac:dyDescent="0.25">
      <c r="D641" s="128"/>
      <c r="E641" s="128"/>
    </row>
    <row r="642" spans="4:5" x14ac:dyDescent="0.25">
      <c r="D642" s="128"/>
      <c r="E642" s="128"/>
    </row>
    <row r="643" spans="4:5" x14ac:dyDescent="0.25">
      <c r="D643" s="128"/>
      <c r="E643" s="128"/>
    </row>
    <row r="644" spans="4:5" x14ac:dyDescent="0.25">
      <c r="D644" s="128"/>
      <c r="E644" s="128"/>
    </row>
    <row r="645" spans="4:5" x14ac:dyDescent="0.25">
      <c r="D645" s="128"/>
      <c r="E645" s="128"/>
    </row>
    <row r="646" spans="4:5" x14ac:dyDescent="0.25">
      <c r="D646" s="128"/>
      <c r="E646" s="128"/>
    </row>
    <row r="647" spans="4:5" x14ac:dyDescent="0.25">
      <c r="D647" s="128"/>
      <c r="E647" s="128"/>
    </row>
    <row r="648" spans="4:5" x14ac:dyDescent="0.25">
      <c r="D648" s="128"/>
      <c r="E648" s="128"/>
    </row>
    <row r="649" spans="4:5" x14ac:dyDescent="0.25">
      <c r="D649" s="128"/>
      <c r="E649" s="128"/>
    </row>
    <row r="650" spans="4:5" x14ac:dyDescent="0.25">
      <c r="D650" s="128"/>
      <c r="E650" s="128"/>
    </row>
    <row r="651" spans="4:5" x14ac:dyDescent="0.25">
      <c r="D651" s="128"/>
      <c r="E651" s="128"/>
    </row>
    <row r="652" spans="4:5" x14ac:dyDescent="0.25">
      <c r="D652" s="128"/>
      <c r="E652" s="128"/>
    </row>
    <row r="653" spans="4:5" x14ac:dyDescent="0.25">
      <c r="D653" s="128"/>
      <c r="E653" s="128"/>
    </row>
    <row r="654" spans="4:5" x14ac:dyDescent="0.25">
      <c r="D654" s="128"/>
      <c r="E654" s="128"/>
    </row>
    <row r="655" spans="4:5" x14ac:dyDescent="0.25">
      <c r="D655" s="128"/>
      <c r="E655" s="128"/>
    </row>
    <row r="656" spans="4:5" x14ac:dyDescent="0.25">
      <c r="D656" s="128"/>
      <c r="E656" s="128"/>
    </row>
    <row r="657" spans="4:5" x14ac:dyDescent="0.25">
      <c r="D657" s="128"/>
      <c r="E657" s="128"/>
    </row>
    <row r="658" spans="4:5" x14ac:dyDescent="0.25">
      <c r="D658" s="128"/>
      <c r="E658" s="128"/>
    </row>
    <row r="659" spans="4:5" x14ac:dyDescent="0.25">
      <c r="D659" s="128"/>
      <c r="E659" s="128"/>
    </row>
    <row r="660" spans="4:5" x14ac:dyDescent="0.25">
      <c r="D660" s="128"/>
      <c r="E660" s="128"/>
    </row>
    <row r="661" spans="4:5" x14ac:dyDescent="0.25">
      <c r="D661" s="128"/>
      <c r="E661" s="128"/>
    </row>
    <row r="662" spans="4:5" x14ac:dyDescent="0.25">
      <c r="D662" s="128"/>
      <c r="E662" s="128"/>
    </row>
    <row r="663" spans="4:5" x14ac:dyDescent="0.25">
      <c r="D663" s="128"/>
      <c r="E663" s="128"/>
    </row>
    <row r="664" spans="4:5" x14ac:dyDescent="0.25">
      <c r="D664" s="128"/>
      <c r="E664" s="128"/>
    </row>
    <row r="665" spans="4:5" x14ac:dyDescent="0.25">
      <c r="D665" s="128"/>
      <c r="E665" s="128"/>
    </row>
    <row r="666" spans="4:5" x14ac:dyDescent="0.25">
      <c r="D666" s="128"/>
      <c r="E666" s="128"/>
    </row>
    <row r="667" spans="4:5" x14ac:dyDescent="0.25">
      <c r="D667" s="128"/>
      <c r="E667" s="128"/>
    </row>
    <row r="668" spans="4:5" x14ac:dyDescent="0.25">
      <c r="D668" s="128"/>
      <c r="E668" s="128"/>
    </row>
    <row r="669" spans="4:5" x14ac:dyDescent="0.25">
      <c r="D669" s="128"/>
      <c r="E669" s="128"/>
    </row>
    <row r="670" spans="4:5" x14ac:dyDescent="0.25">
      <c r="D670" s="128"/>
      <c r="E670" s="128"/>
    </row>
    <row r="671" spans="4:5" x14ac:dyDescent="0.25">
      <c r="D671" s="128"/>
      <c r="E671" s="128"/>
    </row>
    <row r="672" spans="4:5" x14ac:dyDescent="0.25">
      <c r="D672" s="128"/>
      <c r="E672" s="128"/>
    </row>
    <row r="673" spans="4:5" x14ac:dyDescent="0.25">
      <c r="D673" s="128"/>
      <c r="E673" s="128"/>
    </row>
    <row r="674" spans="4:5" x14ac:dyDescent="0.25">
      <c r="D674" s="128"/>
      <c r="E674" s="128"/>
    </row>
    <row r="675" spans="4:5" x14ac:dyDescent="0.25">
      <c r="D675" s="128"/>
      <c r="E675" s="128"/>
    </row>
    <row r="676" spans="4:5" x14ac:dyDescent="0.25">
      <c r="D676" s="128"/>
      <c r="E676" s="128"/>
    </row>
    <row r="677" spans="4:5" x14ac:dyDescent="0.25">
      <c r="D677" s="128"/>
      <c r="E677" s="128"/>
    </row>
    <row r="678" spans="4:5" x14ac:dyDescent="0.25">
      <c r="D678" s="128"/>
      <c r="E678" s="128"/>
    </row>
    <row r="679" spans="4:5" x14ac:dyDescent="0.25">
      <c r="D679" s="128"/>
      <c r="E679" s="128"/>
    </row>
    <row r="680" spans="4:5" x14ac:dyDescent="0.25">
      <c r="D680" s="128"/>
      <c r="E680" s="128"/>
    </row>
    <row r="681" spans="4:5" x14ac:dyDescent="0.25">
      <c r="D681" s="128"/>
      <c r="E681" s="128"/>
    </row>
    <row r="682" spans="4:5" x14ac:dyDescent="0.25">
      <c r="D682" s="128"/>
      <c r="E682" s="128"/>
    </row>
    <row r="683" spans="4:5" x14ac:dyDescent="0.25">
      <c r="D683" s="128"/>
      <c r="E683" s="128"/>
    </row>
    <row r="684" spans="4:5" x14ac:dyDescent="0.25">
      <c r="D684" s="128"/>
      <c r="E684" s="128"/>
    </row>
    <row r="685" spans="4:5" x14ac:dyDescent="0.25">
      <c r="D685" s="128"/>
      <c r="E685" s="128"/>
    </row>
    <row r="686" spans="4:5" x14ac:dyDescent="0.25">
      <c r="D686" s="128"/>
      <c r="E686" s="128"/>
    </row>
    <row r="687" spans="4:5" x14ac:dyDescent="0.25">
      <c r="D687" s="128"/>
      <c r="E687" s="128"/>
    </row>
    <row r="688" spans="4:5" x14ac:dyDescent="0.25">
      <c r="D688" s="128"/>
      <c r="E688" s="128"/>
    </row>
    <row r="689" spans="4:5" x14ac:dyDescent="0.25">
      <c r="D689" s="128"/>
      <c r="E689" s="128"/>
    </row>
    <row r="690" spans="4:5" x14ac:dyDescent="0.25">
      <c r="D690" s="128"/>
      <c r="E690" s="128"/>
    </row>
    <row r="691" spans="4:5" x14ac:dyDescent="0.25">
      <c r="D691" s="128"/>
      <c r="E691" s="128"/>
    </row>
    <row r="692" spans="4:5" x14ac:dyDescent="0.25">
      <c r="D692" s="128"/>
      <c r="E692" s="128"/>
    </row>
    <row r="693" spans="4:5" x14ac:dyDescent="0.25">
      <c r="D693" s="128"/>
      <c r="E693" s="128"/>
    </row>
    <row r="694" spans="4:5" x14ac:dyDescent="0.25">
      <c r="D694" s="128"/>
      <c r="E694" s="128"/>
    </row>
    <row r="695" spans="4:5" x14ac:dyDescent="0.25">
      <c r="D695" s="128"/>
      <c r="E695" s="128"/>
    </row>
    <row r="696" spans="4:5" x14ac:dyDescent="0.25">
      <c r="D696" s="128"/>
      <c r="E696" s="128"/>
    </row>
    <row r="697" spans="4:5" x14ac:dyDescent="0.25">
      <c r="D697" s="128"/>
      <c r="E697" s="128"/>
    </row>
    <row r="698" spans="4:5" x14ac:dyDescent="0.25">
      <c r="D698" s="128"/>
      <c r="E698" s="128"/>
    </row>
    <row r="699" spans="4:5" x14ac:dyDescent="0.25">
      <c r="D699" s="128"/>
      <c r="E699" s="128"/>
    </row>
    <row r="700" spans="4:5" x14ac:dyDescent="0.25">
      <c r="D700" s="128"/>
      <c r="E700" s="128"/>
    </row>
    <row r="701" spans="4:5" x14ac:dyDescent="0.25">
      <c r="D701" s="128"/>
      <c r="E701" s="128"/>
    </row>
    <row r="702" spans="4:5" x14ac:dyDescent="0.25">
      <c r="D702" s="128"/>
      <c r="E702" s="128"/>
    </row>
    <row r="703" spans="4:5" x14ac:dyDescent="0.25">
      <c r="D703" s="128"/>
      <c r="E703" s="128"/>
    </row>
    <row r="704" spans="4:5" x14ac:dyDescent="0.25">
      <c r="D704" s="128"/>
      <c r="E704" s="128"/>
    </row>
    <row r="705" spans="4:5" x14ac:dyDescent="0.25">
      <c r="D705" s="128"/>
      <c r="E705" s="128"/>
    </row>
    <row r="706" spans="4:5" x14ac:dyDescent="0.25">
      <c r="D706" s="128"/>
      <c r="E706" s="128"/>
    </row>
    <row r="707" spans="4:5" x14ac:dyDescent="0.25">
      <c r="D707" s="128"/>
      <c r="E707" s="128"/>
    </row>
    <row r="708" spans="4:5" x14ac:dyDescent="0.25">
      <c r="D708" s="128"/>
      <c r="E708" s="128"/>
    </row>
    <row r="709" spans="4:5" x14ac:dyDescent="0.25">
      <c r="D709" s="128"/>
      <c r="E709" s="128"/>
    </row>
    <row r="710" spans="4:5" x14ac:dyDescent="0.25">
      <c r="D710" s="128"/>
      <c r="E710" s="128"/>
    </row>
    <row r="711" spans="4:5" x14ac:dyDescent="0.25">
      <c r="D711" s="128"/>
      <c r="E711" s="128"/>
    </row>
    <row r="712" spans="4:5" x14ac:dyDescent="0.25">
      <c r="D712" s="128"/>
      <c r="E712" s="128"/>
    </row>
    <row r="713" spans="4:5" x14ac:dyDescent="0.25">
      <c r="D713" s="128"/>
      <c r="E713" s="128"/>
    </row>
    <row r="714" spans="4:5" x14ac:dyDescent="0.25">
      <c r="D714" s="128"/>
      <c r="E714" s="128"/>
    </row>
    <row r="715" spans="4:5" x14ac:dyDescent="0.25">
      <c r="D715" s="128"/>
      <c r="E715" s="128"/>
    </row>
    <row r="716" spans="4:5" x14ac:dyDescent="0.25">
      <c r="D716" s="128"/>
      <c r="E716" s="128"/>
    </row>
    <row r="717" spans="4:5" x14ac:dyDescent="0.25">
      <c r="D717" s="128"/>
      <c r="E717" s="128"/>
    </row>
    <row r="718" spans="4:5" x14ac:dyDescent="0.25">
      <c r="D718" s="128"/>
      <c r="E718" s="128"/>
    </row>
    <row r="719" spans="4:5" x14ac:dyDescent="0.25">
      <c r="D719" s="128"/>
      <c r="E719" s="128"/>
    </row>
    <row r="720" spans="4:5" x14ac:dyDescent="0.25">
      <c r="D720" s="128"/>
      <c r="E720" s="128"/>
    </row>
    <row r="721" spans="4:5" x14ac:dyDescent="0.25">
      <c r="D721" s="128"/>
      <c r="E721" s="128"/>
    </row>
    <row r="722" spans="4:5" x14ac:dyDescent="0.25">
      <c r="D722" s="128"/>
      <c r="E722" s="128"/>
    </row>
    <row r="723" spans="4:5" x14ac:dyDescent="0.25">
      <c r="D723" s="128"/>
      <c r="E723" s="128"/>
    </row>
    <row r="724" spans="4:5" x14ac:dyDescent="0.25">
      <c r="D724" s="128"/>
      <c r="E724" s="128"/>
    </row>
    <row r="725" spans="4:5" x14ac:dyDescent="0.25">
      <c r="D725" s="128"/>
      <c r="E725" s="128"/>
    </row>
    <row r="726" spans="4:5" x14ac:dyDescent="0.25">
      <c r="D726" s="128"/>
      <c r="E726" s="128"/>
    </row>
    <row r="727" spans="4:5" x14ac:dyDescent="0.25">
      <c r="D727" s="128"/>
      <c r="E727" s="128"/>
    </row>
    <row r="728" spans="4:5" x14ac:dyDescent="0.25">
      <c r="D728" s="128"/>
      <c r="E728" s="128"/>
    </row>
    <row r="729" spans="4:5" x14ac:dyDescent="0.25">
      <c r="D729" s="128"/>
      <c r="E729" s="128"/>
    </row>
    <row r="730" spans="4:5" x14ac:dyDescent="0.25">
      <c r="D730" s="128"/>
      <c r="E730" s="128"/>
    </row>
    <row r="731" spans="4:5" x14ac:dyDescent="0.25">
      <c r="D731" s="128"/>
      <c r="E731" s="128"/>
    </row>
    <row r="732" spans="4:5" x14ac:dyDescent="0.25">
      <c r="D732" s="128"/>
      <c r="E732" s="128"/>
    </row>
    <row r="733" spans="4:5" x14ac:dyDescent="0.25">
      <c r="D733" s="128"/>
      <c r="E733" s="128"/>
    </row>
    <row r="734" spans="4:5" x14ac:dyDescent="0.25">
      <c r="D734" s="128"/>
      <c r="E734" s="128"/>
    </row>
    <row r="735" spans="4:5" x14ac:dyDescent="0.25">
      <c r="D735" s="128"/>
      <c r="E735" s="128"/>
    </row>
    <row r="736" spans="4:5" x14ac:dyDescent="0.25">
      <c r="D736" s="128"/>
      <c r="E736" s="128"/>
    </row>
    <row r="737" spans="4:5" x14ac:dyDescent="0.25">
      <c r="D737" s="128"/>
      <c r="E737" s="128"/>
    </row>
    <row r="738" spans="4:5" x14ac:dyDescent="0.25">
      <c r="D738" s="128"/>
      <c r="E738" s="128"/>
    </row>
    <row r="739" spans="4:5" x14ac:dyDescent="0.25">
      <c r="D739" s="128"/>
      <c r="E739" s="128"/>
    </row>
    <row r="740" spans="4:5" x14ac:dyDescent="0.25">
      <c r="D740" s="128"/>
      <c r="E740" s="128"/>
    </row>
    <row r="741" spans="4:5" x14ac:dyDescent="0.25">
      <c r="D741" s="128"/>
      <c r="E741" s="128"/>
    </row>
    <row r="742" spans="4:5" x14ac:dyDescent="0.25">
      <c r="D742" s="128"/>
      <c r="E742" s="128"/>
    </row>
    <row r="743" spans="4:5" x14ac:dyDescent="0.25">
      <c r="D743" s="128"/>
      <c r="E743" s="128"/>
    </row>
    <row r="744" spans="4:5" x14ac:dyDescent="0.25">
      <c r="D744" s="128"/>
      <c r="E744" s="128"/>
    </row>
    <row r="745" spans="4:5" x14ac:dyDescent="0.25">
      <c r="D745" s="128"/>
      <c r="E745" s="128"/>
    </row>
    <row r="746" spans="4:5" x14ac:dyDescent="0.25">
      <c r="D746" s="128"/>
      <c r="E746" s="128"/>
    </row>
    <row r="747" spans="4:5" x14ac:dyDescent="0.25">
      <c r="D747" s="128"/>
      <c r="E747" s="128"/>
    </row>
    <row r="748" spans="4:5" x14ac:dyDescent="0.25">
      <c r="D748" s="128"/>
      <c r="E748" s="128"/>
    </row>
    <row r="749" spans="4:5" x14ac:dyDescent="0.25">
      <c r="D749" s="128"/>
      <c r="E749" s="128"/>
    </row>
    <row r="750" spans="4:5" x14ac:dyDescent="0.25">
      <c r="D750" s="128"/>
      <c r="E750" s="128"/>
    </row>
    <row r="751" spans="4:5" x14ac:dyDescent="0.25">
      <c r="D751" s="128"/>
      <c r="E751" s="128"/>
    </row>
    <row r="752" spans="4:5" x14ac:dyDescent="0.25">
      <c r="D752" s="128"/>
      <c r="E752" s="128"/>
    </row>
    <row r="753" spans="4:5" x14ac:dyDescent="0.25">
      <c r="D753" s="128"/>
      <c r="E753" s="128"/>
    </row>
    <row r="754" spans="4:5" x14ac:dyDescent="0.25">
      <c r="D754" s="128"/>
      <c r="E754" s="128"/>
    </row>
    <row r="755" spans="4:5" x14ac:dyDescent="0.25">
      <c r="D755" s="128"/>
      <c r="E755" s="128"/>
    </row>
    <row r="756" spans="4:5" x14ac:dyDescent="0.25">
      <c r="D756" s="128"/>
      <c r="E756" s="128"/>
    </row>
    <row r="757" spans="4:5" x14ac:dyDescent="0.25">
      <c r="D757" s="128"/>
      <c r="E757" s="128"/>
    </row>
    <row r="758" spans="4:5" x14ac:dyDescent="0.25">
      <c r="D758" s="128"/>
      <c r="E758" s="128"/>
    </row>
    <row r="759" spans="4:5" x14ac:dyDescent="0.25">
      <c r="D759" s="128"/>
      <c r="E759" s="128"/>
    </row>
    <row r="760" spans="4:5" x14ac:dyDescent="0.25">
      <c r="D760" s="128"/>
      <c r="E760" s="128"/>
    </row>
    <row r="761" spans="4:5" x14ac:dyDescent="0.25">
      <c r="D761" s="128"/>
      <c r="E761" s="128"/>
    </row>
    <row r="762" spans="4:5" x14ac:dyDescent="0.25">
      <c r="D762" s="128"/>
      <c r="E762" s="128"/>
    </row>
    <row r="763" spans="4:5" x14ac:dyDescent="0.25">
      <c r="D763" s="128"/>
      <c r="E763" s="128"/>
    </row>
    <row r="764" spans="4:5" x14ac:dyDescent="0.25">
      <c r="D764" s="128"/>
      <c r="E764" s="128"/>
    </row>
    <row r="765" spans="4:5" x14ac:dyDescent="0.25">
      <c r="D765" s="128"/>
      <c r="E765" s="128"/>
    </row>
    <row r="766" spans="4:5" x14ac:dyDescent="0.25">
      <c r="D766" s="128"/>
      <c r="E766" s="128"/>
    </row>
    <row r="767" spans="4:5" x14ac:dyDescent="0.25">
      <c r="D767" s="128"/>
      <c r="E767" s="128"/>
    </row>
    <row r="768" spans="4:5" x14ac:dyDescent="0.25">
      <c r="D768" s="128"/>
      <c r="E768" s="128"/>
    </row>
    <row r="769" spans="4:5" x14ac:dyDescent="0.25">
      <c r="D769" s="128"/>
      <c r="E769" s="128"/>
    </row>
    <row r="770" spans="4:5" x14ac:dyDescent="0.25">
      <c r="D770" s="128"/>
      <c r="E770" s="128"/>
    </row>
    <row r="771" spans="4:5" x14ac:dyDescent="0.25">
      <c r="D771" s="128"/>
      <c r="E771" s="128"/>
    </row>
    <row r="772" spans="4:5" x14ac:dyDescent="0.25">
      <c r="D772" s="128"/>
      <c r="E772" s="128"/>
    </row>
    <row r="773" spans="4:5" x14ac:dyDescent="0.25">
      <c r="D773" s="128"/>
      <c r="E773" s="128"/>
    </row>
    <row r="774" spans="4:5" x14ac:dyDescent="0.25">
      <c r="D774" s="128"/>
      <c r="E774" s="128"/>
    </row>
    <row r="775" spans="4:5" x14ac:dyDescent="0.25">
      <c r="D775" s="128"/>
      <c r="E775" s="128"/>
    </row>
    <row r="776" spans="4:5" x14ac:dyDescent="0.25">
      <c r="D776" s="128"/>
      <c r="E776" s="128"/>
    </row>
    <row r="777" spans="4:5" x14ac:dyDescent="0.25">
      <c r="D777" s="128"/>
      <c r="E777" s="128"/>
    </row>
    <row r="778" spans="4:5" x14ac:dyDescent="0.25">
      <c r="D778" s="128"/>
      <c r="E778" s="128"/>
    </row>
    <row r="779" spans="4:5" x14ac:dyDescent="0.25">
      <c r="D779" s="128"/>
      <c r="E779" s="128"/>
    </row>
    <row r="780" spans="4:5" x14ac:dyDescent="0.25">
      <c r="D780" s="128"/>
      <c r="E780" s="128"/>
    </row>
    <row r="781" spans="4:5" x14ac:dyDescent="0.25">
      <c r="D781" s="128"/>
      <c r="E781" s="128"/>
    </row>
    <row r="782" spans="4:5" x14ac:dyDescent="0.25">
      <c r="D782" s="128"/>
      <c r="E782" s="128"/>
    </row>
    <row r="783" spans="4:5" x14ac:dyDescent="0.25">
      <c r="D783" s="128"/>
      <c r="E783" s="128"/>
    </row>
    <row r="784" spans="4:5" x14ac:dyDescent="0.25">
      <c r="D784" s="128"/>
      <c r="E784" s="128"/>
    </row>
    <row r="785" spans="4:5" x14ac:dyDescent="0.25">
      <c r="D785" s="128"/>
      <c r="E785" s="128"/>
    </row>
    <row r="786" spans="4:5" x14ac:dyDescent="0.25">
      <c r="D786" s="128"/>
      <c r="E786" s="128"/>
    </row>
    <row r="787" spans="4:5" x14ac:dyDescent="0.25">
      <c r="D787" s="128"/>
      <c r="E787" s="128"/>
    </row>
    <row r="788" spans="4:5" x14ac:dyDescent="0.25">
      <c r="D788" s="128"/>
      <c r="E788" s="128"/>
    </row>
    <row r="789" spans="4:5" x14ac:dyDescent="0.25">
      <c r="D789" s="128"/>
      <c r="E789" s="128"/>
    </row>
    <row r="790" spans="4:5" x14ac:dyDescent="0.25">
      <c r="D790" s="128"/>
      <c r="E790" s="128"/>
    </row>
    <row r="791" spans="4:5" x14ac:dyDescent="0.25">
      <c r="D791" s="128"/>
      <c r="E791" s="128"/>
    </row>
    <row r="792" spans="4:5" x14ac:dyDescent="0.25">
      <c r="D792" s="128"/>
      <c r="E792" s="128"/>
    </row>
    <row r="793" spans="4:5" x14ac:dyDescent="0.25">
      <c r="D793" s="128"/>
      <c r="E793" s="128"/>
    </row>
    <row r="794" spans="4:5" x14ac:dyDescent="0.25">
      <c r="D794" s="128"/>
      <c r="E794" s="128"/>
    </row>
    <row r="795" spans="4:5" x14ac:dyDescent="0.25">
      <c r="D795" s="128"/>
      <c r="E795" s="128"/>
    </row>
    <row r="796" spans="4:5" x14ac:dyDescent="0.25">
      <c r="D796" s="128"/>
      <c r="E796" s="128"/>
    </row>
    <row r="797" spans="4:5" x14ac:dyDescent="0.25">
      <c r="D797" s="128"/>
      <c r="E797" s="128"/>
    </row>
    <row r="798" spans="4:5" x14ac:dyDescent="0.25">
      <c r="D798" s="128"/>
      <c r="E798" s="128"/>
    </row>
    <row r="799" spans="4:5" x14ac:dyDescent="0.25">
      <c r="D799" s="128"/>
      <c r="E799" s="128"/>
    </row>
    <row r="800" spans="4:5" x14ac:dyDescent="0.25">
      <c r="D800" s="128"/>
      <c r="E800" s="128"/>
    </row>
    <row r="801" spans="4:5" x14ac:dyDescent="0.25">
      <c r="D801" s="128"/>
      <c r="E801" s="128"/>
    </row>
    <row r="802" spans="4:5" x14ac:dyDescent="0.25">
      <c r="D802" s="128"/>
      <c r="E802" s="128"/>
    </row>
    <row r="803" spans="4:5" x14ac:dyDescent="0.25">
      <c r="D803" s="128"/>
      <c r="E803" s="128"/>
    </row>
    <row r="804" spans="4:5" x14ac:dyDescent="0.25">
      <c r="D804" s="128"/>
      <c r="E804" s="128"/>
    </row>
    <row r="805" spans="4:5" x14ac:dyDescent="0.25">
      <c r="D805" s="128"/>
      <c r="E805" s="128"/>
    </row>
    <row r="806" spans="4:5" x14ac:dyDescent="0.25">
      <c r="D806" s="128"/>
      <c r="E806" s="128"/>
    </row>
    <row r="807" spans="4:5" x14ac:dyDescent="0.25">
      <c r="D807" s="128"/>
      <c r="E807" s="128"/>
    </row>
    <row r="808" spans="4:5" x14ac:dyDescent="0.25">
      <c r="D808" s="128"/>
      <c r="E808" s="128"/>
    </row>
    <row r="809" spans="4:5" x14ac:dyDescent="0.25">
      <c r="D809" s="128"/>
      <c r="E809" s="128"/>
    </row>
    <row r="810" spans="4:5" x14ac:dyDescent="0.25">
      <c r="D810" s="128"/>
      <c r="E810" s="128"/>
    </row>
    <row r="811" spans="4:5" x14ac:dyDescent="0.25">
      <c r="D811" s="128"/>
      <c r="E811" s="128"/>
    </row>
    <row r="812" spans="4:5" x14ac:dyDescent="0.25">
      <c r="D812" s="128"/>
      <c r="E812" s="128"/>
    </row>
    <row r="813" spans="4:5" x14ac:dyDescent="0.25">
      <c r="D813" s="128"/>
      <c r="E813" s="128"/>
    </row>
    <row r="814" spans="4:5" x14ac:dyDescent="0.25">
      <c r="D814" s="128"/>
      <c r="E814" s="128"/>
    </row>
    <row r="815" spans="4:5" x14ac:dyDescent="0.25">
      <c r="D815" s="128"/>
      <c r="E815" s="128"/>
    </row>
    <row r="816" spans="4:5" x14ac:dyDescent="0.25">
      <c r="D816" s="128"/>
      <c r="E816" s="128"/>
    </row>
    <row r="817" spans="4:5" x14ac:dyDescent="0.25">
      <c r="D817" s="128"/>
      <c r="E817" s="128"/>
    </row>
    <row r="818" spans="4:5" x14ac:dyDescent="0.25">
      <c r="D818" s="128"/>
      <c r="E818" s="128"/>
    </row>
    <row r="819" spans="4:5" x14ac:dyDescent="0.25">
      <c r="D819" s="128"/>
      <c r="E819" s="128"/>
    </row>
    <row r="820" spans="4:5" x14ac:dyDescent="0.25">
      <c r="D820" s="128"/>
      <c r="E820" s="128"/>
    </row>
    <row r="821" spans="4:5" x14ac:dyDescent="0.25">
      <c r="D821" s="128"/>
      <c r="E821" s="128"/>
    </row>
    <row r="822" spans="4:5" x14ac:dyDescent="0.25">
      <c r="D822" s="128"/>
      <c r="E822" s="128"/>
    </row>
    <row r="823" spans="4:5" x14ac:dyDescent="0.25">
      <c r="D823" s="128"/>
      <c r="E823" s="128"/>
    </row>
    <row r="824" spans="4:5" x14ac:dyDescent="0.25">
      <c r="D824" s="128"/>
      <c r="E824" s="128"/>
    </row>
    <row r="825" spans="4:5" x14ac:dyDescent="0.25">
      <c r="D825" s="128"/>
      <c r="E825" s="128"/>
    </row>
    <row r="826" spans="4:5" x14ac:dyDescent="0.25">
      <c r="D826" s="128"/>
      <c r="E826" s="128"/>
    </row>
    <row r="827" spans="4:5" x14ac:dyDescent="0.25">
      <c r="D827" s="128"/>
      <c r="E827" s="128"/>
    </row>
    <row r="828" spans="4:5" x14ac:dyDescent="0.25">
      <c r="D828" s="128"/>
      <c r="E828" s="128"/>
    </row>
    <row r="829" spans="4:5" x14ac:dyDescent="0.25">
      <c r="D829" s="128"/>
      <c r="E829" s="128"/>
    </row>
    <row r="830" spans="4:5" x14ac:dyDescent="0.25">
      <c r="D830" s="128"/>
      <c r="E830" s="128"/>
    </row>
    <row r="831" spans="4:5" x14ac:dyDescent="0.25">
      <c r="D831" s="128"/>
      <c r="E831" s="128"/>
    </row>
    <row r="832" spans="4:5" x14ac:dyDescent="0.25">
      <c r="D832" s="128"/>
      <c r="E832" s="128"/>
    </row>
    <row r="833" spans="4:5" x14ac:dyDescent="0.25">
      <c r="D833" s="128"/>
      <c r="E833" s="128"/>
    </row>
    <row r="834" spans="4:5" x14ac:dyDescent="0.25">
      <c r="D834" s="128"/>
      <c r="E834" s="128"/>
    </row>
    <row r="835" spans="4:5" x14ac:dyDescent="0.25">
      <c r="D835" s="128"/>
      <c r="E835" s="128"/>
    </row>
    <row r="836" spans="4:5" x14ac:dyDescent="0.25">
      <c r="D836" s="128"/>
      <c r="E836" s="128"/>
    </row>
    <row r="837" spans="4:5" x14ac:dyDescent="0.25">
      <c r="D837" s="128"/>
      <c r="E837" s="128"/>
    </row>
    <row r="838" spans="4:5" x14ac:dyDescent="0.25">
      <c r="D838" s="128"/>
      <c r="E838" s="128"/>
    </row>
    <row r="839" spans="4:5" x14ac:dyDescent="0.25">
      <c r="D839" s="128"/>
      <c r="E839" s="128"/>
    </row>
    <row r="840" spans="4:5" x14ac:dyDescent="0.25">
      <c r="D840" s="128"/>
      <c r="E840" s="128"/>
    </row>
    <row r="841" spans="4:5" x14ac:dyDescent="0.25">
      <c r="D841" s="128"/>
      <c r="E841" s="128"/>
    </row>
    <row r="842" spans="4:5" x14ac:dyDescent="0.25">
      <c r="D842" s="128"/>
      <c r="E842" s="128"/>
    </row>
    <row r="843" spans="4:5" x14ac:dyDescent="0.25">
      <c r="D843" s="128"/>
      <c r="E843" s="128"/>
    </row>
    <row r="844" spans="4:5" x14ac:dyDescent="0.25">
      <c r="D844" s="128"/>
      <c r="E844" s="128"/>
    </row>
    <row r="845" spans="4:5" x14ac:dyDescent="0.25">
      <c r="D845" s="128"/>
      <c r="E845" s="128"/>
    </row>
    <row r="846" spans="4:5" x14ac:dyDescent="0.25">
      <c r="D846" s="128"/>
      <c r="E846" s="128"/>
    </row>
    <row r="847" spans="4:5" x14ac:dyDescent="0.25">
      <c r="D847" s="128"/>
      <c r="E847" s="128"/>
    </row>
    <row r="848" spans="4:5" x14ac:dyDescent="0.25">
      <c r="D848" s="128"/>
      <c r="E848" s="128"/>
    </row>
    <row r="849" spans="4:5" x14ac:dyDescent="0.25">
      <c r="D849" s="128"/>
      <c r="E849" s="128"/>
    </row>
    <row r="850" spans="4:5" x14ac:dyDescent="0.25">
      <c r="D850" s="128"/>
      <c r="E850" s="128"/>
    </row>
    <row r="851" spans="4:5" x14ac:dyDescent="0.25">
      <c r="D851" s="128"/>
      <c r="E851" s="128"/>
    </row>
    <row r="852" spans="4:5" x14ac:dyDescent="0.25">
      <c r="D852" s="128"/>
      <c r="E852" s="128"/>
    </row>
    <row r="853" spans="4:5" x14ac:dyDescent="0.25">
      <c r="D853" s="128"/>
      <c r="E853" s="128"/>
    </row>
    <row r="854" spans="4:5" x14ac:dyDescent="0.25">
      <c r="D854" s="128"/>
      <c r="E854" s="128"/>
    </row>
    <row r="855" spans="4:5" x14ac:dyDescent="0.25">
      <c r="D855" s="128"/>
      <c r="E855" s="128"/>
    </row>
    <row r="856" spans="4:5" x14ac:dyDescent="0.25">
      <c r="D856" s="128"/>
      <c r="E856" s="128"/>
    </row>
    <row r="857" spans="4:5" x14ac:dyDescent="0.25">
      <c r="D857" s="128"/>
      <c r="E857" s="128"/>
    </row>
    <row r="858" spans="4:5" x14ac:dyDescent="0.25">
      <c r="D858" s="128"/>
      <c r="E858" s="128"/>
    </row>
    <row r="859" spans="4:5" x14ac:dyDescent="0.25">
      <c r="D859" s="128"/>
      <c r="E859" s="128"/>
    </row>
    <row r="860" spans="4:5" x14ac:dyDescent="0.25">
      <c r="D860" s="128"/>
      <c r="E860" s="128"/>
    </row>
    <row r="861" spans="4:5" x14ac:dyDescent="0.25">
      <c r="D861" s="128"/>
      <c r="E861" s="128"/>
    </row>
    <row r="862" spans="4:5" x14ac:dyDescent="0.25">
      <c r="D862" s="128"/>
      <c r="E862" s="128"/>
    </row>
    <row r="863" spans="4:5" x14ac:dyDescent="0.25">
      <c r="D863" s="128"/>
      <c r="E863" s="128"/>
    </row>
    <row r="864" spans="4:5" x14ac:dyDescent="0.25">
      <c r="D864" s="128"/>
      <c r="E864" s="128"/>
    </row>
    <row r="865" spans="4:5" x14ac:dyDescent="0.25">
      <c r="D865" s="128"/>
      <c r="E865" s="128"/>
    </row>
    <row r="866" spans="4:5" x14ac:dyDescent="0.25">
      <c r="D866" s="128"/>
      <c r="E866" s="128"/>
    </row>
    <row r="867" spans="4:5" x14ac:dyDescent="0.25">
      <c r="D867" s="128"/>
      <c r="E867" s="128"/>
    </row>
    <row r="868" spans="4:5" x14ac:dyDescent="0.25">
      <c r="D868" s="128"/>
      <c r="E868" s="128"/>
    </row>
    <row r="869" spans="4:5" x14ac:dyDescent="0.25">
      <c r="D869" s="128"/>
      <c r="E869" s="128"/>
    </row>
    <row r="870" spans="4:5" x14ac:dyDescent="0.25">
      <c r="D870" s="128"/>
      <c r="E870" s="128"/>
    </row>
    <row r="871" spans="4:5" x14ac:dyDescent="0.25">
      <c r="D871" s="128"/>
      <c r="E871" s="128"/>
    </row>
    <row r="872" spans="4:5" x14ac:dyDescent="0.25">
      <c r="D872" s="128"/>
      <c r="E872" s="128"/>
    </row>
    <row r="873" spans="4:5" x14ac:dyDescent="0.25">
      <c r="D873" s="128"/>
      <c r="E873" s="128"/>
    </row>
    <row r="874" spans="4:5" x14ac:dyDescent="0.25">
      <c r="D874" s="128"/>
      <c r="E874" s="128"/>
    </row>
    <row r="875" spans="4:5" x14ac:dyDescent="0.25">
      <c r="D875" s="128"/>
      <c r="E875" s="128"/>
    </row>
    <row r="876" spans="4:5" x14ac:dyDescent="0.25">
      <c r="D876" s="128"/>
      <c r="E876" s="128"/>
    </row>
    <row r="877" spans="4:5" x14ac:dyDescent="0.25">
      <c r="D877" s="128"/>
      <c r="E877" s="128"/>
    </row>
    <row r="878" spans="4:5" x14ac:dyDescent="0.25">
      <c r="D878" s="128"/>
      <c r="E878" s="128"/>
    </row>
    <row r="879" spans="4:5" x14ac:dyDescent="0.25">
      <c r="D879" s="128"/>
      <c r="E879" s="128"/>
    </row>
    <row r="880" spans="4:5" x14ac:dyDescent="0.25">
      <c r="D880" s="128"/>
      <c r="E880" s="128"/>
    </row>
    <row r="881" spans="4:5" x14ac:dyDescent="0.25">
      <c r="D881" s="128"/>
      <c r="E881" s="128"/>
    </row>
    <row r="882" spans="4:5" x14ac:dyDescent="0.25">
      <c r="D882" s="128"/>
      <c r="E882" s="128"/>
    </row>
    <row r="883" spans="4:5" x14ac:dyDescent="0.25">
      <c r="D883" s="128"/>
      <c r="E883" s="128"/>
    </row>
    <row r="884" spans="4:5" x14ac:dyDescent="0.25">
      <c r="D884" s="128"/>
      <c r="E884" s="128"/>
    </row>
    <row r="885" spans="4:5" x14ac:dyDescent="0.25">
      <c r="D885" s="128"/>
      <c r="E885" s="128"/>
    </row>
    <row r="886" spans="4:5" x14ac:dyDescent="0.25">
      <c r="D886" s="128"/>
      <c r="E886" s="128"/>
    </row>
    <row r="887" spans="4:5" x14ac:dyDescent="0.25">
      <c r="D887" s="128"/>
      <c r="E887" s="128"/>
    </row>
    <row r="888" spans="4:5" x14ac:dyDescent="0.25">
      <c r="D888" s="128"/>
      <c r="E888" s="128"/>
    </row>
    <row r="889" spans="4:5" x14ac:dyDescent="0.25">
      <c r="D889" s="128"/>
      <c r="E889" s="128"/>
    </row>
    <row r="890" spans="4:5" x14ac:dyDescent="0.25">
      <c r="D890" s="128"/>
      <c r="E890" s="128"/>
    </row>
    <row r="891" spans="4:5" x14ac:dyDescent="0.25">
      <c r="D891" s="128"/>
      <c r="E891" s="128"/>
    </row>
    <row r="892" spans="4:5" x14ac:dyDescent="0.25">
      <c r="D892" s="128"/>
      <c r="E892" s="128"/>
    </row>
    <row r="893" spans="4:5" x14ac:dyDescent="0.25">
      <c r="D893" s="128"/>
      <c r="E893" s="128"/>
    </row>
    <row r="894" spans="4:5" x14ac:dyDescent="0.25">
      <c r="D894" s="128"/>
      <c r="E894" s="128"/>
    </row>
    <row r="895" spans="4:5" x14ac:dyDescent="0.25">
      <c r="D895" s="128"/>
      <c r="E895" s="128"/>
    </row>
    <row r="896" spans="4:5" x14ac:dyDescent="0.25">
      <c r="D896" s="128"/>
      <c r="E896" s="128"/>
    </row>
    <row r="897" spans="4:5" x14ac:dyDescent="0.25">
      <c r="D897" s="128"/>
      <c r="E897" s="128"/>
    </row>
    <row r="898" spans="4:5" x14ac:dyDescent="0.25">
      <c r="D898" s="128"/>
      <c r="E898" s="128"/>
    </row>
    <row r="899" spans="4:5" x14ac:dyDescent="0.25">
      <c r="D899" s="128"/>
      <c r="E899" s="128"/>
    </row>
    <row r="900" spans="4:5" x14ac:dyDescent="0.25">
      <c r="D900" s="128"/>
      <c r="E900" s="128"/>
    </row>
    <row r="901" spans="4:5" x14ac:dyDescent="0.25">
      <c r="D901" s="128"/>
      <c r="E901" s="128"/>
    </row>
    <row r="902" spans="4:5" x14ac:dyDescent="0.25">
      <c r="D902" s="128"/>
      <c r="E902" s="128"/>
    </row>
    <row r="903" spans="4:5" x14ac:dyDescent="0.25">
      <c r="D903" s="128"/>
      <c r="E903" s="128"/>
    </row>
    <row r="904" spans="4:5" x14ac:dyDescent="0.25">
      <c r="D904" s="128"/>
      <c r="E904" s="128"/>
    </row>
    <row r="905" spans="4:5" x14ac:dyDescent="0.25">
      <c r="D905" s="128"/>
      <c r="E905" s="128"/>
    </row>
    <row r="906" spans="4:5" x14ac:dyDescent="0.25">
      <c r="D906" s="128"/>
      <c r="E906" s="128"/>
    </row>
    <row r="907" spans="4:5" x14ac:dyDescent="0.25">
      <c r="D907" s="128"/>
      <c r="E907" s="128"/>
    </row>
    <row r="908" spans="4:5" x14ac:dyDescent="0.25">
      <c r="D908" s="128"/>
      <c r="E908" s="128"/>
    </row>
    <row r="909" spans="4:5" x14ac:dyDescent="0.25">
      <c r="D909" s="128"/>
      <c r="E909" s="128"/>
    </row>
    <row r="910" spans="4:5" x14ac:dyDescent="0.25">
      <c r="D910" s="128"/>
      <c r="E910" s="128"/>
    </row>
    <row r="911" spans="4:5" x14ac:dyDescent="0.25">
      <c r="D911" s="128"/>
      <c r="E911" s="128"/>
    </row>
    <row r="912" spans="4:5" x14ac:dyDescent="0.25">
      <c r="D912" s="128"/>
      <c r="E912" s="128"/>
    </row>
    <row r="913" spans="4:5" x14ac:dyDescent="0.25">
      <c r="D913" s="128"/>
      <c r="E913" s="128"/>
    </row>
    <row r="914" spans="4:5" x14ac:dyDescent="0.25">
      <c r="D914" s="128"/>
      <c r="E914" s="128"/>
    </row>
    <row r="915" spans="4:5" x14ac:dyDescent="0.25">
      <c r="D915" s="128"/>
      <c r="E915" s="128"/>
    </row>
    <row r="916" spans="4:5" x14ac:dyDescent="0.25">
      <c r="D916" s="128"/>
      <c r="E916" s="128"/>
    </row>
    <row r="917" spans="4:5" x14ac:dyDescent="0.25">
      <c r="D917" s="128"/>
      <c r="E917" s="128"/>
    </row>
    <row r="918" spans="4:5" x14ac:dyDescent="0.25">
      <c r="D918" s="128"/>
      <c r="E918" s="128"/>
    </row>
    <row r="919" spans="4:5" x14ac:dyDescent="0.25">
      <c r="D919" s="128"/>
      <c r="E919" s="128"/>
    </row>
    <row r="920" spans="4:5" x14ac:dyDescent="0.25">
      <c r="D920" s="128"/>
      <c r="E920" s="128"/>
    </row>
    <row r="921" spans="4:5" x14ac:dyDescent="0.25">
      <c r="D921" s="128"/>
      <c r="E921" s="128"/>
    </row>
    <row r="922" spans="4:5" x14ac:dyDescent="0.25">
      <c r="D922" s="128"/>
      <c r="E922" s="128"/>
    </row>
    <row r="923" spans="4:5" x14ac:dyDescent="0.25">
      <c r="D923" s="128"/>
      <c r="E923" s="128"/>
    </row>
    <row r="924" spans="4:5" x14ac:dyDescent="0.25">
      <c r="D924" s="128"/>
      <c r="E924" s="128"/>
    </row>
    <row r="925" spans="4:5" x14ac:dyDescent="0.25">
      <c r="D925" s="128"/>
      <c r="E925" s="128"/>
    </row>
    <row r="926" spans="4:5" x14ac:dyDescent="0.25">
      <c r="D926" s="128"/>
      <c r="E926" s="128"/>
    </row>
    <row r="927" spans="4:5" x14ac:dyDescent="0.25">
      <c r="D927" s="128"/>
      <c r="E927" s="128"/>
    </row>
    <row r="928" spans="4:5" x14ac:dyDescent="0.25">
      <c r="D928" s="128"/>
      <c r="E928" s="128"/>
    </row>
    <row r="929" spans="4:5" x14ac:dyDescent="0.25">
      <c r="D929" s="128"/>
      <c r="E929" s="128"/>
    </row>
    <row r="930" spans="4:5" x14ac:dyDescent="0.25">
      <c r="D930" s="128"/>
      <c r="E930" s="128"/>
    </row>
    <row r="931" spans="4:5" x14ac:dyDescent="0.25">
      <c r="D931" s="128"/>
      <c r="E931" s="128"/>
    </row>
    <row r="932" spans="4:5" x14ac:dyDescent="0.25">
      <c r="D932" s="128"/>
      <c r="E932" s="128"/>
    </row>
    <row r="933" spans="4:5" x14ac:dyDescent="0.25">
      <c r="D933" s="128"/>
      <c r="E933" s="128"/>
    </row>
    <row r="934" spans="4:5" x14ac:dyDescent="0.25">
      <c r="D934" s="128"/>
      <c r="E934" s="128"/>
    </row>
    <row r="935" spans="4:5" x14ac:dyDescent="0.25">
      <c r="D935" s="128"/>
      <c r="E935" s="128"/>
    </row>
    <row r="936" spans="4:5" x14ac:dyDescent="0.25">
      <c r="D936" s="128"/>
      <c r="E936" s="128"/>
    </row>
    <row r="937" spans="4:5" x14ac:dyDescent="0.25">
      <c r="D937" s="128"/>
      <c r="E937" s="128"/>
    </row>
    <row r="938" spans="4:5" x14ac:dyDescent="0.25">
      <c r="D938" s="128"/>
      <c r="E938" s="128"/>
    </row>
    <row r="939" spans="4:5" x14ac:dyDescent="0.25">
      <c r="D939" s="128"/>
      <c r="E939" s="128"/>
    </row>
    <row r="940" spans="4:5" x14ac:dyDescent="0.25">
      <c r="D940" s="128"/>
      <c r="E940" s="128"/>
    </row>
    <row r="941" spans="4:5" x14ac:dyDescent="0.25">
      <c r="D941" s="128"/>
      <c r="E941" s="128"/>
    </row>
    <row r="942" spans="4:5" x14ac:dyDescent="0.25">
      <c r="D942" s="128"/>
      <c r="E942" s="128"/>
    </row>
    <row r="943" spans="4:5" x14ac:dyDescent="0.25">
      <c r="D943" s="128"/>
      <c r="E943" s="128"/>
    </row>
    <row r="944" spans="4:5" x14ac:dyDescent="0.25">
      <c r="D944" s="128"/>
      <c r="E944" s="128"/>
    </row>
    <row r="945" spans="4:5" x14ac:dyDescent="0.25">
      <c r="D945" s="128"/>
      <c r="E945" s="128"/>
    </row>
    <row r="946" spans="4:5" x14ac:dyDescent="0.25">
      <c r="D946" s="128"/>
      <c r="E946" s="128"/>
    </row>
    <row r="947" spans="4:5" x14ac:dyDescent="0.25">
      <c r="D947" s="128"/>
      <c r="E947" s="128"/>
    </row>
    <row r="948" spans="4:5" x14ac:dyDescent="0.25">
      <c r="D948" s="128"/>
      <c r="E948" s="128"/>
    </row>
    <row r="949" spans="4:5" x14ac:dyDescent="0.25">
      <c r="D949" s="128"/>
      <c r="E949" s="128"/>
    </row>
    <row r="950" spans="4:5" x14ac:dyDescent="0.25">
      <c r="D950" s="128"/>
      <c r="E950" s="128"/>
    </row>
    <row r="951" spans="4:5" x14ac:dyDescent="0.25">
      <c r="D951" s="128"/>
      <c r="E951" s="128"/>
    </row>
    <row r="952" spans="4:5" x14ac:dyDescent="0.25">
      <c r="D952" s="128"/>
      <c r="E952" s="128"/>
    </row>
    <row r="953" spans="4:5" x14ac:dyDescent="0.25">
      <c r="D953" s="128"/>
      <c r="E953" s="128"/>
    </row>
    <row r="954" spans="4:5" x14ac:dyDescent="0.25">
      <c r="D954" s="128"/>
      <c r="E954" s="128"/>
    </row>
    <row r="955" spans="4:5" x14ac:dyDescent="0.25">
      <c r="D955" s="128"/>
      <c r="E955" s="128"/>
    </row>
    <row r="956" spans="4:5" x14ac:dyDescent="0.25">
      <c r="D956" s="128"/>
      <c r="E956" s="128"/>
    </row>
    <row r="957" spans="4:5" x14ac:dyDescent="0.25">
      <c r="D957" s="128"/>
      <c r="E957" s="128"/>
    </row>
    <row r="958" spans="4:5" x14ac:dyDescent="0.25">
      <c r="D958" s="128"/>
      <c r="E958" s="128"/>
    </row>
    <row r="959" spans="4:5" x14ac:dyDescent="0.25">
      <c r="D959" s="128"/>
      <c r="E959" s="128"/>
    </row>
    <row r="960" spans="4:5" x14ac:dyDescent="0.25">
      <c r="D960" s="128"/>
      <c r="E960" s="128"/>
    </row>
    <row r="961" spans="4:5" x14ac:dyDescent="0.25">
      <c r="D961" s="128"/>
      <c r="E961" s="128"/>
    </row>
    <row r="962" spans="4:5" x14ac:dyDescent="0.25">
      <c r="D962" s="128"/>
      <c r="E962" s="128"/>
    </row>
    <row r="963" spans="4:5" x14ac:dyDescent="0.25">
      <c r="D963" s="128"/>
      <c r="E963" s="128"/>
    </row>
    <row r="964" spans="4:5" x14ac:dyDescent="0.25">
      <c r="D964" s="128"/>
      <c r="E964" s="128"/>
    </row>
    <row r="965" spans="4:5" x14ac:dyDescent="0.25">
      <c r="D965" s="128"/>
      <c r="E965" s="128"/>
    </row>
    <row r="966" spans="4:5" x14ac:dyDescent="0.25">
      <c r="D966" s="128"/>
      <c r="E966" s="128"/>
    </row>
    <row r="967" spans="4:5" x14ac:dyDescent="0.25">
      <c r="D967" s="128"/>
      <c r="E967" s="128"/>
    </row>
    <row r="968" spans="4:5" x14ac:dyDescent="0.25">
      <c r="D968" s="128"/>
      <c r="E968" s="128"/>
    </row>
    <row r="969" spans="4:5" x14ac:dyDescent="0.25">
      <c r="D969" s="128"/>
      <c r="E969" s="128"/>
    </row>
    <row r="970" spans="4:5" x14ac:dyDescent="0.25">
      <c r="D970" s="128"/>
      <c r="E970" s="128"/>
    </row>
    <row r="971" spans="4:5" x14ac:dyDescent="0.25">
      <c r="D971" s="128"/>
      <c r="E971" s="128"/>
    </row>
    <row r="972" spans="4:5" x14ac:dyDescent="0.25">
      <c r="D972" s="128"/>
      <c r="E972" s="128"/>
    </row>
    <row r="973" spans="4:5" x14ac:dyDescent="0.25">
      <c r="D973" s="128"/>
      <c r="E973" s="128"/>
    </row>
    <row r="974" spans="4:5" x14ac:dyDescent="0.25">
      <c r="D974" s="128"/>
      <c r="E974" s="128"/>
    </row>
    <row r="975" spans="4:5" x14ac:dyDescent="0.25">
      <c r="D975" s="128"/>
      <c r="E975" s="128"/>
    </row>
    <row r="976" spans="4:5" x14ac:dyDescent="0.25">
      <c r="D976" s="128"/>
      <c r="E976" s="128"/>
    </row>
    <row r="977" spans="4:5" x14ac:dyDescent="0.25">
      <c r="D977" s="128"/>
      <c r="E977" s="128"/>
    </row>
    <row r="978" spans="4:5" x14ac:dyDescent="0.25">
      <c r="D978" s="128"/>
      <c r="E978" s="128"/>
    </row>
    <row r="979" spans="4:5" x14ac:dyDescent="0.25">
      <c r="D979" s="128"/>
      <c r="E979" s="128"/>
    </row>
    <row r="980" spans="4:5" x14ac:dyDescent="0.25">
      <c r="D980" s="128"/>
      <c r="E980" s="128"/>
    </row>
    <row r="981" spans="4:5" x14ac:dyDescent="0.25">
      <c r="D981" s="128"/>
      <c r="E981" s="128"/>
    </row>
    <row r="982" spans="4:5" x14ac:dyDescent="0.25">
      <c r="D982" s="128"/>
      <c r="E982" s="128"/>
    </row>
    <row r="983" spans="4:5" x14ac:dyDescent="0.25">
      <c r="D983" s="128"/>
      <c r="E983" s="128"/>
    </row>
    <row r="984" spans="4:5" x14ac:dyDescent="0.25">
      <c r="D984" s="128"/>
      <c r="E984" s="128"/>
    </row>
    <row r="985" spans="4:5" x14ac:dyDescent="0.25">
      <c r="D985" s="128"/>
      <c r="E985" s="128"/>
    </row>
    <row r="986" spans="4:5" x14ac:dyDescent="0.25">
      <c r="D986" s="128"/>
      <c r="E986" s="128"/>
    </row>
    <row r="987" spans="4:5" x14ac:dyDescent="0.25">
      <c r="D987" s="128"/>
      <c r="E987" s="128"/>
    </row>
    <row r="988" spans="4:5" x14ac:dyDescent="0.25">
      <c r="D988" s="128"/>
      <c r="E988" s="128"/>
    </row>
    <row r="989" spans="4:5" x14ac:dyDescent="0.25">
      <c r="D989" s="128"/>
      <c r="E989" s="128"/>
    </row>
    <row r="990" spans="4:5" x14ac:dyDescent="0.25">
      <c r="D990" s="128"/>
      <c r="E990" s="128"/>
    </row>
    <row r="991" spans="4:5" x14ac:dyDescent="0.25">
      <c r="D991" s="128"/>
      <c r="E991" s="128"/>
    </row>
    <row r="992" spans="4:5" x14ac:dyDescent="0.25">
      <c r="D992" s="128"/>
      <c r="E992" s="128"/>
    </row>
    <row r="993" spans="4:5" x14ac:dyDescent="0.25">
      <c r="D993" s="128"/>
      <c r="E993" s="128"/>
    </row>
    <row r="994" spans="4:5" x14ac:dyDescent="0.25">
      <c r="D994" s="128"/>
      <c r="E994" s="128"/>
    </row>
    <row r="995" spans="4:5" x14ac:dyDescent="0.25">
      <c r="D995" s="128"/>
      <c r="E995" s="128"/>
    </row>
  </sheetData>
  <mergeCells count="15">
    <mergeCell ref="K62:L62"/>
    <mergeCell ref="M62:O62"/>
    <mergeCell ref="B32:E32"/>
    <mergeCell ref="B86:E86"/>
    <mergeCell ref="B4:E4"/>
    <mergeCell ref="B52:E52"/>
    <mergeCell ref="B16:E16"/>
    <mergeCell ref="B65:E65"/>
    <mergeCell ref="B25:G25"/>
    <mergeCell ref="B74:G74"/>
    <mergeCell ref="J4:M4"/>
    <mergeCell ref="N4:O4"/>
    <mergeCell ref="L9:N9"/>
    <mergeCell ref="J53:M53"/>
    <mergeCell ref="N53:P5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tabSelected="1" topLeftCell="A10" zoomScale="70" zoomScaleNormal="70" workbookViewId="0">
      <selection activeCell="B32" sqref="B32:H33"/>
    </sheetView>
  </sheetViews>
  <sheetFormatPr baseColWidth="10" defaultColWidth="12.625" defaultRowHeight="15" customHeight="1" x14ac:dyDescent="0.2"/>
  <cols>
    <col min="1" max="1" width="10" customWidth="1"/>
    <col min="2" max="2" width="22.625" customWidth="1"/>
    <col min="3" max="3" width="18.875" customWidth="1"/>
    <col min="4" max="4" width="23.75" customWidth="1"/>
    <col min="5" max="5" width="15.75" customWidth="1"/>
    <col min="6" max="6" width="25.375" customWidth="1"/>
    <col min="7" max="7" width="24.125" customWidth="1"/>
    <col min="8" max="8" width="23.375" customWidth="1"/>
    <col min="9" max="26" width="10" customWidth="1"/>
  </cols>
  <sheetData>
    <row r="1" spans="1:8" ht="15" customHeight="1" x14ac:dyDescent="0.25">
      <c r="A1" s="2"/>
      <c r="B1" s="2"/>
      <c r="C1" s="2"/>
      <c r="D1" s="2"/>
      <c r="E1" s="2"/>
      <c r="F1" s="2"/>
      <c r="G1" s="2"/>
      <c r="H1" s="2"/>
    </row>
    <row r="2" spans="1:8" ht="15" customHeight="1" x14ac:dyDescent="0.25">
      <c r="A2" s="2"/>
      <c r="B2" s="2"/>
      <c r="C2" s="2"/>
      <c r="D2" s="2"/>
      <c r="E2" s="2"/>
      <c r="F2" s="2"/>
      <c r="G2" s="2"/>
      <c r="H2" s="2"/>
    </row>
    <row r="3" spans="1:8" ht="15" customHeight="1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142" t="s">
        <v>118</v>
      </c>
      <c r="C4" s="45"/>
      <c r="D4" s="2"/>
      <c r="E4" s="2"/>
      <c r="F4" s="142" t="s">
        <v>119</v>
      </c>
      <c r="G4" s="45"/>
      <c r="H4" s="2"/>
    </row>
    <row r="5" spans="1:8" x14ac:dyDescent="0.25">
      <c r="A5" s="2"/>
      <c r="B5" s="48" t="s">
        <v>67</v>
      </c>
      <c r="C5" s="100">
        <f>+'Fact. Economica Desarrollo'!E13</f>
        <v>47385</v>
      </c>
      <c r="D5" s="2"/>
      <c r="E5" s="2"/>
      <c r="F5" s="48" t="s">
        <v>67</v>
      </c>
      <c r="G5" s="100">
        <f>+'Fact. Economica Cliente'!E7</f>
        <v>25990</v>
      </c>
      <c r="H5" s="2"/>
    </row>
    <row r="6" spans="1:8" x14ac:dyDescent="0.25">
      <c r="A6" s="2"/>
      <c r="B6" s="48" t="s">
        <v>68</v>
      </c>
      <c r="C6" s="100">
        <f>+'Fact. Economica Desarrollo'!E23</f>
        <v>2734630</v>
      </c>
      <c r="D6" s="2"/>
      <c r="E6" s="2"/>
      <c r="F6" s="48" t="s">
        <v>68</v>
      </c>
      <c r="G6" s="102">
        <f>+'Fact. Economica Cliente'!E16</f>
        <v>1046380</v>
      </c>
      <c r="H6" s="2"/>
    </row>
    <row r="7" spans="1:8" x14ac:dyDescent="0.25">
      <c r="A7" s="2"/>
      <c r="B7" s="48" t="s">
        <v>69</v>
      </c>
      <c r="C7" s="100">
        <f>+'Fact. Economica Desarrollo'!G30</f>
        <v>4536660</v>
      </c>
      <c r="D7" s="2"/>
      <c r="E7" s="2"/>
      <c r="F7" s="48" t="s">
        <v>69</v>
      </c>
      <c r="G7" s="102">
        <f>+'Fact. Economica Cliente'!G25</f>
        <v>3200000</v>
      </c>
      <c r="H7" s="2"/>
    </row>
    <row r="8" spans="1:8" x14ac:dyDescent="0.25">
      <c r="A8" s="2"/>
      <c r="B8" s="48" t="s">
        <v>49</v>
      </c>
      <c r="C8" s="100">
        <f>+'Fact. Economica Desarrollo'!E37</f>
        <v>47700</v>
      </c>
      <c r="D8" s="2"/>
      <c r="E8" s="2"/>
      <c r="F8" s="48" t="s">
        <v>49</v>
      </c>
      <c r="G8" s="102">
        <f>+'Fact. Economica Cliente'!E33</f>
        <v>113106</v>
      </c>
      <c r="H8" s="2"/>
    </row>
    <row r="9" spans="1:8" x14ac:dyDescent="0.25">
      <c r="A9" s="2"/>
      <c r="B9" s="2"/>
      <c r="C9" s="100">
        <f>SUM(C5:C8)</f>
        <v>7366375</v>
      </c>
      <c r="D9" s="2"/>
      <c r="E9" s="2"/>
      <c r="F9" s="2"/>
      <c r="G9" s="100">
        <f>SUM(G5)</f>
        <v>25990</v>
      </c>
      <c r="H9" s="2"/>
    </row>
    <row r="10" spans="1:8" ht="1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ht="1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8" ht="1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15" customHeight="1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46" t="s">
        <v>70</v>
      </c>
      <c r="C14" s="46" t="s">
        <v>106</v>
      </c>
      <c r="D14" s="46" t="s">
        <v>71</v>
      </c>
      <c r="E14" s="46" t="s">
        <v>72</v>
      </c>
      <c r="F14" s="46" t="s">
        <v>73</v>
      </c>
      <c r="G14" s="46" t="s">
        <v>120</v>
      </c>
      <c r="H14" s="46" t="s">
        <v>74</v>
      </c>
    </row>
    <row r="15" spans="1:8" x14ac:dyDescent="0.25">
      <c r="A15" s="2"/>
      <c r="B15" s="100">
        <f>+C9</f>
        <v>7366375</v>
      </c>
      <c r="C15" s="100">
        <f>(B15*15%)</f>
        <v>1104956.25</v>
      </c>
      <c r="D15" s="100">
        <f>(B15+C15)</f>
        <v>8471331.25</v>
      </c>
      <c r="E15" s="100">
        <f>(D15*19%)</f>
        <v>1609552.9375</v>
      </c>
      <c r="F15" s="143">
        <f>D15+E15</f>
        <v>10080884.1875</v>
      </c>
      <c r="G15" s="143">
        <f>+G9</f>
        <v>25990</v>
      </c>
      <c r="H15" s="144">
        <f>(F15+G15)</f>
        <v>10106874.1875</v>
      </c>
    </row>
    <row r="16" spans="1:8" ht="15" customHeight="1" x14ac:dyDescent="0.25">
      <c r="A16" s="2"/>
      <c r="B16" s="2"/>
      <c r="C16" s="2"/>
      <c r="D16" s="2"/>
      <c r="E16" s="2"/>
      <c r="F16" s="2"/>
      <c r="G16" s="2"/>
      <c r="H16" s="2"/>
    </row>
    <row r="17" spans="1:8" ht="15" customHeight="1" x14ac:dyDescent="0.25">
      <c r="A17" s="2"/>
      <c r="B17" s="2"/>
      <c r="C17" s="2"/>
      <c r="D17" s="2"/>
      <c r="E17" s="2"/>
      <c r="F17" s="2"/>
      <c r="G17" s="2"/>
      <c r="H17" s="2"/>
    </row>
    <row r="18" spans="1:8" ht="15" customHeight="1" x14ac:dyDescent="0.25">
      <c r="A18" s="2"/>
      <c r="B18" s="2"/>
      <c r="C18" s="2"/>
      <c r="D18" s="2"/>
      <c r="E18" s="2"/>
      <c r="F18" s="2"/>
      <c r="G18" s="2"/>
      <c r="H18" s="2"/>
    </row>
    <row r="19" spans="1:8" ht="15" customHeight="1" x14ac:dyDescent="0.25">
      <c r="A19" s="2"/>
      <c r="B19" s="2"/>
      <c r="C19" s="2"/>
      <c r="D19" s="2"/>
      <c r="E19" s="2"/>
      <c r="F19" s="2"/>
      <c r="G19" s="2"/>
      <c r="H19" s="2"/>
    </row>
    <row r="20" spans="1:8" ht="15" customHeight="1" x14ac:dyDescent="0.25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5">
      <c r="A21" s="2"/>
      <c r="B21" s="2"/>
      <c r="C21" s="2"/>
      <c r="D21" s="2"/>
      <c r="E21" s="2"/>
      <c r="F21" s="2"/>
      <c r="G21" s="2"/>
      <c r="H21" s="2"/>
    </row>
    <row r="22" spans="1:8" ht="15.75" customHeight="1" x14ac:dyDescent="0.25">
      <c r="A22" s="2"/>
      <c r="B22" s="53" t="s">
        <v>118</v>
      </c>
      <c r="C22" s="145"/>
      <c r="D22" s="2"/>
      <c r="E22" s="2"/>
      <c r="F22" s="146" t="s">
        <v>119</v>
      </c>
      <c r="G22" s="54"/>
      <c r="H22" s="2"/>
    </row>
    <row r="23" spans="1:8" ht="15.75" customHeight="1" x14ac:dyDescent="0.25">
      <c r="A23" s="2"/>
      <c r="B23" s="56" t="s">
        <v>68</v>
      </c>
      <c r="C23" s="102">
        <f>+'Fact. Economica Desarrollo'!E72</f>
        <v>5953270</v>
      </c>
      <c r="D23" s="2"/>
      <c r="E23" s="2"/>
      <c r="F23" s="57" t="s">
        <v>68</v>
      </c>
      <c r="G23" s="104">
        <f>+'Fact. Economica Cliente'!L18</f>
        <v>939380</v>
      </c>
      <c r="H23" s="2"/>
    </row>
    <row r="24" spans="1:8" ht="15.75" customHeight="1" x14ac:dyDescent="0.25">
      <c r="A24" s="2"/>
      <c r="B24" s="56" t="s">
        <v>67</v>
      </c>
      <c r="C24" s="104">
        <f>+'Fact. Economica Desarrollo'!E63</f>
        <v>945290</v>
      </c>
      <c r="D24" s="2"/>
      <c r="E24" s="2"/>
      <c r="F24" s="57" t="s">
        <v>67</v>
      </c>
      <c r="G24" s="104">
        <f>+'Fact. Economica Cliente'!L8</f>
        <v>825990</v>
      </c>
      <c r="H24" s="2"/>
    </row>
    <row r="25" spans="1:8" ht="15.75" customHeight="1" x14ac:dyDescent="0.25">
      <c r="A25" s="2"/>
      <c r="B25" s="56" t="s">
        <v>69</v>
      </c>
      <c r="C25" s="104">
        <f>+'Fact. Economica Desarrollo'!G83</f>
        <v>6322898</v>
      </c>
      <c r="D25" s="2"/>
      <c r="E25" s="2"/>
      <c r="F25" s="57" t="s">
        <v>69</v>
      </c>
      <c r="G25" s="102">
        <f>+'Fact. Economica Cliente'!N25</f>
        <v>3200000</v>
      </c>
      <c r="H25" s="2"/>
    </row>
    <row r="26" spans="1:8" ht="15.75" customHeight="1" x14ac:dyDescent="0.25">
      <c r="A26" s="2"/>
      <c r="B26" s="56" t="s">
        <v>49</v>
      </c>
      <c r="C26" s="104">
        <f>+'Fact. Economica Desarrollo'!E91</f>
        <v>113100</v>
      </c>
      <c r="D26" s="2"/>
      <c r="E26" s="2"/>
      <c r="F26" s="57" t="s">
        <v>49</v>
      </c>
      <c r="G26" s="102">
        <f>+'Fact. Economica Cliente'!L33</f>
        <v>113106</v>
      </c>
      <c r="H26" s="2"/>
    </row>
    <row r="27" spans="1:8" ht="15.75" customHeight="1" x14ac:dyDescent="0.25">
      <c r="A27" s="2"/>
      <c r="B27" s="7"/>
      <c r="C27" s="104">
        <f>SUM(C24:C26)</f>
        <v>7381288</v>
      </c>
      <c r="D27" s="2"/>
      <c r="E27" s="2"/>
      <c r="F27" s="2"/>
      <c r="G27" s="104">
        <f>SUM(G23,G24)</f>
        <v>1765370</v>
      </c>
      <c r="H27" s="2"/>
    </row>
    <row r="28" spans="1:8" ht="15.75" customHeight="1" x14ac:dyDescent="0.25">
      <c r="A28" s="2"/>
      <c r="B28" s="2"/>
      <c r="C28" s="2"/>
      <c r="D28" s="2"/>
      <c r="E28" s="2"/>
      <c r="F28" s="2"/>
      <c r="G28" s="2"/>
      <c r="H28" s="2"/>
    </row>
    <row r="29" spans="1:8" ht="15.75" customHeight="1" x14ac:dyDescent="0.25">
      <c r="A29" s="2"/>
      <c r="B29" s="2"/>
      <c r="C29" s="2"/>
      <c r="D29" s="2"/>
      <c r="E29" s="2"/>
      <c r="F29" s="2"/>
      <c r="G29" s="2"/>
      <c r="H29" s="2"/>
    </row>
    <row r="30" spans="1:8" ht="15.7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2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25">
      <c r="A32" s="2"/>
      <c r="B32" s="103" t="s">
        <v>70</v>
      </c>
      <c r="C32" s="103" t="s">
        <v>110</v>
      </c>
      <c r="D32" s="103" t="s">
        <v>71</v>
      </c>
      <c r="E32" s="103" t="s">
        <v>72</v>
      </c>
      <c r="F32" s="103" t="s">
        <v>73</v>
      </c>
      <c r="G32" s="103" t="s">
        <v>120</v>
      </c>
      <c r="H32" s="103" t="s">
        <v>74</v>
      </c>
    </row>
    <row r="33" spans="1:8" ht="15.75" customHeight="1" x14ac:dyDescent="0.25">
      <c r="A33" s="2"/>
      <c r="B33" s="104">
        <f>+C27</f>
        <v>7381288</v>
      </c>
      <c r="C33" s="104">
        <f>(B33*35%)</f>
        <v>2583450.7999999998</v>
      </c>
      <c r="D33" s="104">
        <f>(B33+C33)</f>
        <v>9964738.8000000007</v>
      </c>
      <c r="E33" s="104">
        <f>(D33*19%)</f>
        <v>1893300.3720000002</v>
      </c>
      <c r="F33" s="143">
        <f>D33+E33</f>
        <v>11858039.172</v>
      </c>
      <c r="G33" s="143">
        <f>+G27</f>
        <v>1765370</v>
      </c>
      <c r="H33" s="144">
        <f>(F33+G33)</f>
        <v>13623409.172</v>
      </c>
    </row>
    <row r="34" spans="1:8" ht="15.75" customHeight="1" x14ac:dyDescent="0.2"/>
    <row r="35" spans="1:8" ht="15.75" customHeight="1" x14ac:dyDescent="0.2"/>
    <row r="36" spans="1:8" ht="15.75" customHeight="1" x14ac:dyDescent="0.2"/>
    <row r="37" spans="1:8" ht="15.75" customHeight="1" x14ac:dyDescent="0.2"/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4:C4"/>
    <mergeCell ref="F4:G4"/>
    <mergeCell ref="B22:C22"/>
    <mergeCell ref="F22:G2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Fact. Tecnica Cliente</vt:lpstr>
      <vt:lpstr>Fact. Economica Cliente</vt:lpstr>
      <vt:lpstr>Fact. tecnica desarrollo</vt:lpstr>
      <vt:lpstr>Fact. Economica Desarrollo</vt:lpstr>
      <vt:lpstr>Costo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2020-05-26T15:01:30Z</dcterms:modified>
</cp:coreProperties>
</file>