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:\UTN PACHECO\GUIA CURSO DE INGRESO 2024_bak\Resueltos_Guias_Repaso_TUP_2024_2025\INTRODUCCIÓN A LA INFORMÁTICA\Excel\Ejercicios_Resueltos\"/>
    </mc:Choice>
  </mc:AlternateContent>
  <xr:revisionPtr revIDLastSave="0" documentId="13_ncr:1_{2B475EE2-F596-438D-8B29-63F4B23E57A4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M2" i="1"/>
  <c r="F10" i="1"/>
  <c r="B10" i="1"/>
  <c r="F9" i="1"/>
  <c r="B9" i="1"/>
  <c r="I8" i="1"/>
  <c r="F8" i="1"/>
  <c r="B8" i="1"/>
  <c r="F7" i="1"/>
  <c r="B7" i="1"/>
  <c r="F6" i="1"/>
  <c r="B6" i="1"/>
  <c r="F5" i="1"/>
  <c r="B5" i="1"/>
  <c r="F4" i="1"/>
  <c r="B4" i="1"/>
  <c r="F3" i="1"/>
  <c r="B3" i="1"/>
  <c r="F2" i="1"/>
  <c r="I10" i="1" s="1"/>
  <c r="B2" i="1"/>
  <c r="I7" i="1" l="1"/>
  <c r="I9" i="1"/>
</calcChain>
</file>

<file path=xl/sharedStrings.xml><?xml version="1.0" encoding="utf-8"?>
<sst xmlns="http://schemas.openxmlformats.org/spreadsheetml/2006/main" count="62" uniqueCount="39">
  <si>
    <t>Código cliente</t>
  </si>
  <si>
    <t>Nombre cliente</t>
  </si>
  <si>
    <t>Servicio contratado</t>
  </si>
  <si>
    <t>Adicional</t>
  </si>
  <si>
    <t>Medio de pago</t>
  </si>
  <si>
    <t>Total a pagar</t>
  </si>
  <si>
    <t>Servicio</t>
  </si>
  <si>
    <t>Incluye</t>
  </si>
  <si>
    <t>Precio</t>
  </si>
  <si>
    <t>A001</t>
  </si>
  <si>
    <t>PACK 1</t>
  </si>
  <si>
    <t>SÍ</t>
  </si>
  <si>
    <t>DÉBITO</t>
  </si>
  <si>
    <t>TV por cable</t>
  </si>
  <si>
    <t>A002</t>
  </si>
  <si>
    <t>PACK 2</t>
  </si>
  <si>
    <t>NO</t>
  </si>
  <si>
    <t>CRÉDITO</t>
  </si>
  <si>
    <t>TV por cable + WIFI</t>
  </si>
  <si>
    <t>A003</t>
  </si>
  <si>
    <t>ADICIONAL</t>
  </si>
  <si>
    <t>PACK FUTBOL</t>
  </si>
  <si>
    <t>A004</t>
  </si>
  <si>
    <t>A005</t>
  </si>
  <si>
    <t>A006</t>
  </si>
  <si>
    <t>Promedio a pagar</t>
  </si>
  <si>
    <t>Clientes con pack futbol</t>
  </si>
  <si>
    <t>Mayor importe a pagar</t>
  </si>
  <si>
    <t>Cliente con mayor importe a pagar</t>
  </si>
  <si>
    <t>Descuento</t>
  </si>
  <si>
    <t>Incremento</t>
  </si>
  <si>
    <t>Cristian Viamonte</t>
  </si>
  <si>
    <t>DÉBITO AUTOMÁTICO</t>
  </si>
  <si>
    <t>Juliana Rosas</t>
  </si>
  <si>
    <t>TARJETA DE CRÉDITO</t>
  </si>
  <si>
    <t>Estefano Moreno</t>
  </si>
  <si>
    <t>Agustina Perez</t>
  </si>
  <si>
    <t>Estella Castellano</t>
  </si>
  <si>
    <t>Franco Antón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</si>
</sst>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&quot;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/>
    <xf numFmtId="0" fontId="1" fillId="2" borderId="1" xfId="0" applyFont="1" applyFill="1" applyBorder="1" applyAlignment="1"/>
    <xf numFmtId="0" fontId="0" fillId="0" borderId="1" xfId="0" applyBorder="1" applyAlignment="1"/>
    <xf numFmtId="164" fontId="0" fillId="0" borderId="1" xfId="0" applyNumberFormat="1" applyBorder="1" applyAlignment="1"/>
    <xf numFmtId="165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an\Desktop\Ejercicios-nivelaci&#243;n.xlsx" TargetMode="External"/><Relationship Id="rId1" Type="http://schemas.openxmlformats.org/officeDocument/2006/relationships/externalLinkPath" Target="file:///C:\Users\Alan\Desktop\Ejercicios-nivel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JERCICIO-1"/>
      <sheetName val="EJERCICIO-2"/>
      <sheetName val="EJERCICIO-3"/>
      <sheetName val="EJERCICIO-4"/>
      <sheetName val="EJERCICIO-5"/>
      <sheetName val="EJERCICIO-6"/>
      <sheetName val="EJERCICIO-7"/>
      <sheetName val="EJERCICIO-8"/>
      <sheetName val="EJERCICIO-9"/>
      <sheetName val="EJERCICIO-10"/>
      <sheetName val="EJERCICIO-11"/>
      <sheetName val="RESUMEN-EJERCICIO-11"/>
      <sheetName val="EJERCICIO-12"/>
      <sheetName val="Resumen-ejercicio12"/>
      <sheetName val="EJERCICIO-13"/>
      <sheetName val="EJERCICIO-14"/>
      <sheetName val="Datos-ejercicio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A2" t="str">
            <v>A001</v>
          </cell>
          <cell r="B2" t="str">
            <v>Cristian Viamonte</v>
          </cell>
          <cell r="F2">
            <v>0.96</v>
          </cell>
        </row>
        <row r="3">
          <cell r="A3" t="str">
            <v>A002</v>
          </cell>
          <cell r="B3" t="str">
            <v>Juliana Rosas</v>
          </cell>
          <cell r="G3">
            <v>1.05</v>
          </cell>
        </row>
        <row r="4">
          <cell r="A4" t="str">
            <v>A003</v>
          </cell>
          <cell r="B4" t="str">
            <v>Estefano Moreno</v>
          </cell>
        </row>
        <row r="5">
          <cell r="A5" t="str">
            <v>A004</v>
          </cell>
          <cell r="B5" t="str">
            <v>Agustina Perez</v>
          </cell>
        </row>
        <row r="6">
          <cell r="A6" t="str">
            <v>A005</v>
          </cell>
          <cell r="B6" t="str">
            <v>Estella Castellano</v>
          </cell>
        </row>
        <row r="7">
          <cell r="A7" t="str">
            <v>A006</v>
          </cell>
          <cell r="B7" t="str">
            <v>Franco Antón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L19" sqref="L19"/>
    </sheetView>
  </sheetViews>
  <sheetFormatPr baseColWidth="10" defaultColWidth="13.140625" defaultRowHeight="15" x14ac:dyDescent="0.25"/>
  <cols>
    <col min="1" max="1" width="7.140625" style="10" bestFit="1" customWidth="1"/>
    <col min="2" max="2" width="17" style="10" bestFit="1" customWidth="1"/>
    <col min="3" max="3" width="10.5703125" style="10" bestFit="1" customWidth="1"/>
    <col min="4" max="4" width="9.28515625" style="10" bestFit="1" customWidth="1"/>
    <col min="5" max="5" width="9.5703125" style="10" bestFit="1" customWidth="1"/>
    <col min="6" max="6" width="12.140625" style="10" bestFit="1" customWidth="1"/>
    <col min="7" max="8" width="13.140625" style="10"/>
    <col min="9" max="9" width="22.42578125" style="10" bestFit="1" customWidth="1"/>
    <col min="10" max="10" width="17.85546875" style="10" bestFit="1" customWidth="1"/>
    <col min="11" max="11" width="8" style="10" bestFit="1" customWidth="1"/>
    <col min="12" max="13" width="20.140625" style="10" bestFit="1" customWidth="1"/>
    <col min="14" max="14" width="17" style="10" bestFit="1" customWidth="1"/>
    <col min="15" max="15" width="11.28515625" style="10" bestFit="1" customWidth="1"/>
    <col min="16" max="16384" width="13.140625" style="10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9" t="s">
        <v>4</v>
      </c>
      <c r="F1" s="1" t="s">
        <v>5</v>
      </c>
      <c r="H1" s="1" t="s">
        <v>6</v>
      </c>
      <c r="I1" s="1" t="s">
        <v>7</v>
      </c>
      <c r="J1" s="1" t="s">
        <v>8</v>
      </c>
      <c r="L1" s="1" t="s">
        <v>4</v>
      </c>
      <c r="M1" s="11" t="s">
        <v>29</v>
      </c>
      <c r="N1" s="11" t="s">
        <v>30</v>
      </c>
    </row>
    <row r="2" spans="1:14" x14ac:dyDescent="0.25">
      <c r="A2" s="2" t="s">
        <v>9</v>
      </c>
      <c r="B2" s="12" t="str">
        <f>IFERROR(VLOOKUP(A2,'[1]Datos-ejercicio14'!A2:B7,2,FALSE),"")</f>
        <v>Cristian Viamonte</v>
      </c>
      <c r="C2" s="3" t="s">
        <v>10</v>
      </c>
      <c r="D2" s="2" t="s">
        <v>11</v>
      </c>
      <c r="E2" s="3" t="s">
        <v>12</v>
      </c>
      <c r="F2" s="13">
        <f>IF(E2="DÉBITO",(IF(C2=$H$2,$J$2,$J$3)+(IF(D2="SÍ",$J$4,0)))*'[1]Datos-ejercicio14'!$F$2,IF(E2="CRÉDITO",(IF(C2=$H$2,$J$2,$J$3)+(IF(D2="SÍ",$J$4,0)))*'[1]Datos-ejercicio14'!$G$3,""))</f>
        <v>33600</v>
      </c>
      <c r="H2" s="4" t="s">
        <v>10</v>
      </c>
      <c r="I2" s="12" t="s">
        <v>13</v>
      </c>
      <c r="J2" s="14">
        <v>25000</v>
      </c>
      <c r="L2" s="2" t="s">
        <v>32</v>
      </c>
      <c r="M2" s="12">
        <f>(100-4)/100</f>
        <v>0.96</v>
      </c>
      <c r="N2" s="12"/>
    </row>
    <row r="3" spans="1:14" x14ac:dyDescent="0.25">
      <c r="A3" s="2" t="s">
        <v>14</v>
      </c>
      <c r="B3" s="12" t="str">
        <f>IFERROR(VLOOKUP(A3,'[1]Datos-ejercicio14'!A3:B8,2,FALSE),"")</f>
        <v>Juliana Rosas</v>
      </c>
      <c r="C3" s="3" t="s">
        <v>15</v>
      </c>
      <c r="D3" s="2" t="s">
        <v>16</v>
      </c>
      <c r="E3" s="3" t="s">
        <v>17</v>
      </c>
      <c r="F3" s="13">
        <f>IF(E3="DÉBITO",(IF(C3=$H$2,$J$2,$J$3)+(IF(D3="SÍ",$J$4,0)))*'[1]Datos-ejercicio14'!$F$2,IF(E3="CRÉDITO",(IF(C3=$H$2,$J$2,$J$3)+(IF(D3="SÍ",$J$4,0)))*'[1]Datos-ejercicio14'!$G$3,""))</f>
        <v>42000</v>
      </c>
      <c r="H3" s="4" t="s">
        <v>15</v>
      </c>
      <c r="I3" s="12" t="s">
        <v>18</v>
      </c>
      <c r="J3" s="14">
        <v>40000</v>
      </c>
      <c r="L3" s="2" t="s">
        <v>34</v>
      </c>
      <c r="M3" s="12"/>
      <c r="N3" s="12">
        <f>(5/100)+1</f>
        <v>1.05</v>
      </c>
    </row>
    <row r="4" spans="1:14" x14ac:dyDescent="0.25">
      <c r="A4" s="2" t="s">
        <v>19</v>
      </c>
      <c r="B4" s="12" t="str">
        <f>IFERROR(VLOOKUP(A4,'[1]Datos-ejercicio14'!A4:B9,2,FALSE),"")</f>
        <v>Estefano Moreno</v>
      </c>
      <c r="C4" s="3" t="s">
        <v>10</v>
      </c>
      <c r="D4" s="2" t="s">
        <v>11</v>
      </c>
      <c r="E4" s="3" t="s">
        <v>12</v>
      </c>
      <c r="F4" s="13">
        <f>IF(E4="DÉBITO",(IF(C4=$H$2,$J$2,$J$3)+(IF(D4="SÍ",$J$4,0)))*'[1]Datos-ejercicio14'!$F$2,IF(E4="CRÉDITO",(IF(C4=$H$2,$J$2,$J$3)+(IF(D4="SÍ",$J$4,0)))*'[1]Datos-ejercicio14'!$G$3,""))</f>
        <v>33600</v>
      </c>
      <c r="H4" s="5" t="s">
        <v>20</v>
      </c>
      <c r="I4" s="12" t="s">
        <v>21</v>
      </c>
      <c r="J4" s="6">
        <v>10000</v>
      </c>
    </row>
    <row r="5" spans="1:14" x14ac:dyDescent="0.25">
      <c r="A5" s="2" t="s">
        <v>22</v>
      </c>
      <c r="B5" s="12" t="str">
        <f>IFERROR(VLOOKUP(A5,'[1]Datos-ejercicio14'!A5:B10,2,FALSE),"")</f>
        <v>Agustina Perez</v>
      </c>
      <c r="C5" s="3" t="s">
        <v>10</v>
      </c>
      <c r="D5" s="2" t="s">
        <v>16</v>
      </c>
      <c r="E5" s="3" t="s">
        <v>17</v>
      </c>
      <c r="F5" s="13">
        <f>IF(E5="DÉBITO",(IF(C5=$H$2,$J$2,$J$3)+(IF(D5="SÍ",$J$4,0)))*'[1]Datos-ejercicio14'!$F$2,IF(E5="CRÉDITO",(IF(C5=$H$2,$J$2,$J$3)+(IF(D5="SÍ",$J$4,0)))*'[1]Datos-ejercicio14'!$G$3,""))</f>
        <v>26250</v>
      </c>
    </row>
    <row r="6" spans="1:14" x14ac:dyDescent="0.25">
      <c r="A6" s="2" t="s">
        <v>23</v>
      </c>
      <c r="B6" s="12" t="str">
        <f>IFERROR(VLOOKUP(A6,'[1]Datos-ejercicio14'!A6:B11,2,FALSE),"")</f>
        <v>Estella Castellano</v>
      </c>
      <c r="C6" s="3" t="s">
        <v>15</v>
      </c>
      <c r="D6" s="2" t="s">
        <v>11</v>
      </c>
      <c r="E6" s="3" t="s">
        <v>17</v>
      </c>
      <c r="F6" s="13">
        <f>IF(E6="DÉBITO",(IF(C6=$H$2,$J$2,$J$3)+(IF(D6="SÍ",$J$4,0)))*'[1]Datos-ejercicio14'!$F$2,IF(E6="CRÉDITO",(IF(C6=$H$2,$J$2,$J$3)+(IF(D6="SÍ",$J$4,0)))*'[1]Datos-ejercicio14'!$G$3,""))</f>
        <v>52500</v>
      </c>
    </row>
    <row r="7" spans="1:14" x14ac:dyDescent="0.25">
      <c r="A7" s="2" t="s">
        <v>24</v>
      </c>
      <c r="B7" s="12" t="str">
        <f>IFERROR(VLOOKUP(A7,'[1]Datos-ejercicio14'!A7:B12,2,FALSE),"")</f>
        <v>Franco Antón</v>
      </c>
      <c r="C7" s="3" t="s">
        <v>15</v>
      </c>
      <c r="D7" s="2" t="s">
        <v>11</v>
      </c>
      <c r="E7" s="3" t="s">
        <v>12</v>
      </c>
      <c r="F7" s="13">
        <f>IF(E7="DÉBITO",(IF(C7=$H$2,$J$2,$J$3)+(IF(D7="SÍ",$J$4,0)))*'[1]Datos-ejercicio14'!$F$2,IF(E7="CRÉDITO",(IF(C7=$H$2,$J$2,$J$3)+(IF(D7="SÍ",$J$4,0)))*'[1]Datos-ejercicio14'!$G$3,""))</f>
        <v>48000</v>
      </c>
      <c r="H7" s="11" t="s">
        <v>25</v>
      </c>
      <c r="I7" s="7">
        <f>AVERAGE(F2:F101)</f>
        <v>39325</v>
      </c>
      <c r="L7" s="1" t="s">
        <v>0</v>
      </c>
      <c r="M7" s="1" t="s">
        <v>1</v>
      </c>
    </row>
    <row r="8" spans="1:14" x14ac:dyDescent="0.25">
      <c r="A8" s="2"/>
      <c r="B8" s="12" t="str">
        <f>IFERROR(VLOOKUP(A8,'[1]Datos-ejercicio14'!A8:B13,2,FALSE),"")</f>
        <v/>
      </c>
      <c r="C8" s="12"/>
      <c r="D8" s="12"/>
      <c r="E8" s="3"/>
      <c r="F8" s="13" t="str">
        <f>IF(E8="DÉBITO",(IF(C8=$H$2,$J$2,$J$3)+(IF(D8="SÍ",$J$4,0)))*'[1]Datos-ejercicio14'!$F$2,IF(E8="CRÉDITO",(IF(C8=$H$2,$J$2,$J$3)+(IF(D8="SÍ",$J$4,0)))*'[1]Datos-ejercicio14'!$G$3,""))</f>
        <v/>
      </c>
      <c r="H8" s="11" t="s">
        <v>26</v>
      </c>
      <c r="I8" s="2">
        <f>COUNTIF(D2:D101,"SÍ")</f>
        <v>4</v>
      </c>
      <c r="L8" s="3" t="s">
        <v>9</v>
      </c>
      <c r="M8" s="12" t="s">
        <v>31</v>
      </c>
    </row>
    <row r="9" spans="1:14" x14ac:dyDescent="0.25">
      <c r="A9" s="2"/>
      <c r="B9" s="12" t="str">
        <f>IFERROR(VLOOKUP(A9,'[1]Datos-ejercicio14'!A9:B14,2,FALSE),"")</f>
        <v/>
      </c>
      <c r="C9" s="12"/>
      <c r="D9" s="12"/>
      <c r="E9" s="3"/>
      <c r="F9" s="13" t="str">
        <f>IF(E9="DÉBITO",(IF(C9=$H$2,$J$2,$J$3)+(IF(D9="SÍ",$J$4,0)))*'[1]Datos-ejercicio14'!$F$2,IF(E9="CRÉDITO",(IF(C9=$H$2,$J$2,$J$3)+(IF(D9="SÍ",$J$4,0)))*'[1]Datos-ejercicio14'!$G$3,""))</f>
        <v/>
      </c>
      <c r="H9" s="11" t="s">
        <v>27</v>
      </c>
      <c r="I9" s="7">
        <f>MAX(F2:F101)</f>
        <v>52500</v>
      </c>
      <c r="L9" s="3" t="s">
        <v>14</v>
      </c>
      <c r="M9" s="12" t="s">
        <v>33</v>
      </c>
    </row>
    <row r="10" spans="1:14" x14ac:dyDescent="0.25">
      <c r="A10" s="2"/>
      <c r="B10" s="12" t="str">
        <f>IFERROR(VLOOKUP(A10,'[1]Datos-ejercicio14'!A10:B15,2,FALSE),"")</f>
        <v/>
      </c>
      <c r="C10" s="12"/>
      <c r="D10" s="12"/>
      <c r="E10" s="3"/>
      <c r="F10" s="13" t="str">
        <f>IF(E10="DÉBITO",(IF(C10=$H$2,$J$2,$J$3)+(IF(D10="SÍ",$J$4,0)))*'[1]Datos-ejercicio14'!$F$2,IF(E10="CRÉDITO",(IF(C10=$H$2,$J$2,$J$3)+(IF(D10="SÍ",$J$4,0)))*'[1]Datos-ejercicio14'!$G$3,""))</f>
        <v/>
      </c>
      <c r="H10" s="11" t="s">
        <v>28</v>
      </c>
      <c r="I10" s="2" t="str">
        <f>INDEX(B2:B101,MATCH(MAX(F2:F101),F2:F101,0))</f>
        <v>Estella Castellano</v>
      </c>
      <c r="L10" s="3" t="s">
        <v>19</v>
      </c>
      <c r="M10" s="12" t="s">
        <v>35</v>
      </c>
    </row>
    <row r="11" spans="1:14" x14ac:dyDescent="0.25">
      <c r="L11" s="3" t="s">
        <v>22</v>
      </c>
      <c r="M11" s="12" t="s">
        <v>36</v>
      </c>
    </row>
    <row r="12" spans="1:14" x14ac:dyDescent="0.25">
      <c r="L12" s="3" t="s">
        <v>23</v>
      </c>
      <c r="M12" s="12" t="s">
        <v>37</v>
      </c>
    </row>
    <row r="13" spans="1:14" x14ac:dyDescent="0.25">
      <c r="L13" s="3" t="s">
        <v>24</v>
      </c>
      <c r="M13" s="12" t="s">
        <v>38</v>
      </c>
    </row>
    <row r="15" spans="1:14" x14ac:dyDescent="0.25">
      <c r="M15" s="8"/>
    </row>
    <row r="16" spans="1:14" x14ac:dyDescent="0.25">
      <c r="M16" s="8"/>
    </row>
    <row r="17" spans="13:13" x14ac:dyDescent="0.25">
      <c r="M17" s="8"/>
    </row>
    <row r="18" spans="13:13" x14ac:dyDescent="0.25">
      <c r="M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pablo alan zahlut</cp:lastModifiedBy>
  <dcterms:created xsi:type="dcterms:W3CDTF">2015-06-05T18:19:34Z</dcterms:created>
  <dcterms:modified xsi:type="dcterms:W3CDTF">2024-10-12T19:07:00Z</dcterms:modified>
</cp:coreProperties>
</file>