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pclaissacs\OneDrive - Instituto de Seguridad Laboral\2.- 2025\4.Monitoreo\3.Indicadores Prevención\Power BI\"/>
    </mc:Choice>
  </mc:AlternateContent>
  <xr:revisionPtr revIDLastSave="0" documentId="13_ncr:1_{05FC392C-AA2E-4E53-B29F-36DF00B66076}" xr6:coauthVersionLast="47" xr6:coauthVersionMax="47" xr10:uidLastSave="{00000000-0000-0000-0000-000000000000}"/>
  <bookViews>
    <workbookView xWindow="-28920" yWindow="-120" windowWidth="29040" windowHeight="15840" firstSheet="1" activeTab="1" xr2:uid="{00000000-000D-0000-FFFF-FFFF00000000}"/>
  </bookViews>
  <sheets>
    <sheet name="TBDIN" sheetId="11" state="hidden" r:id="rId1"/>
    <sheet name="PANEL" sheetId="10" r:id="rId2"/>
  </sheets>
  <definedNames>
    <definedName name="_xleta.CONCATENATE" hidden="1" xlm="1">#NAME?</definedName>
    <definedName name="SegmentaciónDeDatos_Dirección_Regional">#N/A</definedName>
  </definedNames>
  <calcPr calcId="191028"/>
  <pivotCaches>
    <pivotCache cacheId="0" r:id="rId3"/>
    <pivotCache cacheId="1" r:id="rId4"/>
    <pivotCache cacheId="1813" r:id="rId5"/>
    <pivotCache cacheId="1816" r:id="rId6"/>
    <pivotCache cacheId="1819" r:id="rId7"/>
    <pivotCache cacheId="1822" r:id="rId8"/>
    <pivotCache cacheId="1825" r:id="rId9"/>
    <pivotCache cacheId="1862" r:id="rId10"/>
    <pivotCache cacheId="2249" r:id="rId11"/>
    <pivotCache cacheId="2252" r:id="rId12"/>
    <pivotCache cacheId="2255" r:id="rId13"/>
    <pivotCache cacheId="2258" r:id="rId14"/>
  </pivotCaches>
  <extLst>
    <ext xmlns:x14="http://schemas.microsoft.com/office/spreadsheetml/2009/9/main" uri="{876F7934-8845-4945-9796-88D515C7AA90}">
      <x14:pivotCaches>
        <pivotCache cacheId="1828" r:id="rId15"/>
      </x14:pivotCaches>
    </ex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841E416B-1EF1-43b6-AB56-02D37102CBD5}">
      <x15:pivotCaches>
        <pivotCache cacheId="1804" r:id="rId17"/>
        <pivotCache cacheId="1807" r:id="rId18"/>
        <pivotCache cacheId="1810" r:id="rId19"/>
        <pivotCache cacheId="2261" r:id="rId20"/>
        <pivotCache cacheId="2264" r:id="rId21"/>
        <pivotCache cacheId="2267" r:id="rId22"/>
      </x15:pivotCaches>
    </ext>
    <ext xmlns:x15="http://schemas.microsoft.com/office/spreadsheetml/2010/11/main" uri="{983426D0-5260-488c-9760-48F4B6AC55F4}">
      <x15:pivotTableReferences>
        <x15:pivotTableReference r:id="rId23"/>
        <x15:pivotTableReference r:id="rId24"/>
        <x15:pivotTableReference r:id="rId25"/>
        <x15:pivotTableReference r:id="rId26"/>
        <x15:pivotTableReference r:id="rId27"/>
        <x15:pivotTableReference r:id="rId28"/>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ja1_a0a705fa-e564-425b-bc55-b75ef83f8af7" name="Hoja1" connection="Excel TABLAS-BI"/>
          <x15:modelTable id="Hoja2_8f8c9c92-8c9c-495e-885b-4f9986b4690d" name="Hoja2" connection="Excel TABLAS-BI"/>
          <x15:modelTable id="Hoja3_d8fc3825-4014-4e9d-995a-fca218cb3c8e" name="Hoja3" connection="Excel TABLAS-BI"/>
          <x15:modelTable id="Hoja4_528a3f9d-9ee6-4ee6-ae68-6670574c33a1" name="Hoja4" connection="Excel TABLAS-BI"/>
          <x15:modelTable id="Hoja5_a18eeab2-18c3-4020-9436-3499951dc681" name="Hoja5" connection="Excel TABLAS-BI"/>
          <x15:modelTable id="Hoja6_2a96e2be-2657-4827-b65d-d00a29e02ccd" name="Hoja6" connection="Excel TABLAS ACCIDENTES"/>
          <x15:modelTable id="Calendario" name="Calendario" connection="Conexión"/>
        </x15:modelTables>
        <x15:modelRelationships>
          <x15:modelRelationship fromTable="Hoja1" fromColumn="DIRECCIÓN REGIONAL" toTable="Hoja4" toColumn="Dirección Regional"/>
          <x15:modelRelationship fromTable="Hoja1" fromColumn="MES" toTable="Hoja3" toColumn="Mes"/>
          <x15:modelRelationship fromTable="Hoja1" fromColumn="REPORTE" toTable="Hoja5" toColumn="Tipo Reporte"/>
          <x15:modelRelationship fromTable="Hoja2" fromColumn="SPM - Fecha creación de Siniestro" toTable="Calendario" toColumn="Date"/>
          <x15:modelRelationship fromTable="Hoja2" fromColumn="Dirección Regional" toTable="Hoja4" toColumn="Dirección Regional"/>
          <x15:modelRelationship fromTable="Calendario" fromColumn="Mes" toTable="Hoja3" toColumn="Mes"/>
          <x15:modelRelationship fromTable="Hoja6" fromColumn="Dirección Regional" toTable="Hoja4" toColumn="Dirección Regional"/>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9" roundtripDataChecksum="7tVtFU43+8wjvP0Bfw+tjF4KYjLZ1wdciy4cTRiFAtg="/>
    </ext>
  </extLst>
</workbook>
</file>

<file path=xl/calcChain.xml><?xml version="1.0" encoding="utf-8"?>
<calcChain xmlns="http://schemas.openxmlformats.org/spreadsheetml/2006/main">
  <c r="F1" i="11" l="1"/>
  <c r="N1" i="11"/>
  <c r="N2" i="11"/>
  <c r="AA2" i="11"/>
  <c r="N6" i="11"/>
  <c r="W8" i="11"/>
  <c r="X2" i="11"/>
  <c r="X8" i="11"/>
  <c r="Z2" i="11"/>
  <c r="Z8" i="11"/>
  <c r="M19" i="11"/>
  <c r="M18" i="11"/>
  <c r="AA8" i="11"/>
  <c r="Y8" i="11"/>
  <c r="M17" i="11"/>
  <c r="Y2" i="11"/>
  <c r="W2" i="11"/>
  <c r="N7" i="11"/>
  <c r="M20" i="11"/>
  <c r="AB9" i="11" l="1"/>
  <c r="AB10" i="11"/>
  <c r="AB11" i="11"/>
  <c r="AB5" i="11"/>
  <c r="AB8" i="11"/>
  <c r="AB7" i="11"/>
  <c r="AB1" i="11"/>
  <c r="AB3" i="11"/>
  <c r="AB2" i="11"/>
  <c r="AB4" i="11"/>
  <c r="O1" i="11"/>
  <c r="O2" i="11"/>
  <c r="L2" i="11"/>
  <c r="L1" i="11"/>
  <c r="L6" i="11"/>
  <c r="O6" i="11"/>
  <c r="L7" i="11"/>
  <c r="O7"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78033B-F52E-43FA-9196-C8977483E1C7}" name="Conexión" type="104" refreshedVersion="0" background="1">
    <extLst>
      <ext xmlns:x15="http://schemas.microsoft.com/office/spreadsheetml/2010/11/main" uri="{DE250136-89BD-433C-8126-D09CA5730AF9}">
        <x15:connection id="Calendario"/>
      </ext>
    </extLst>
  </connection>
  <connection id="2" xr16:uid="{EB6C85BF-DFF3-43ED-B5AD-FB41D01E117A}" name="Excel TABLAS ACCIDENTES" type="100" refreshedVersion="8">
    <extLst>
      <ext xmlns:x15="http://schemas.microsoft.com/office/spreadsheetml/2010/11/main" uri="{DE250136-89BD-433C-8126-D09CA5730AF9}">
        <x15:connection id="90d0a3d7-0af3-470b-ab39-63fb965864b6"/>
      </ext>
    </extLst>
  </connection>
  <connection id="3" xr16:uid="{08881832-8717-4CD9-9248-3B3BE9E7FE4E}" name="Excel TABLAS-BI" type="100" refreshedVersion="8">
    <extLst>
      <ext xmlns:x15="http://schemas.microsoft.com/office/spreadsheetml/2010/11/main" uri="{DE250136-89BD-433C-8126-D09CA5730AF9}">
        <x15:connection id="d878e962-1e86-4070-a3be-b223dc64edc1"/>
      </ext>
    </extLst>
  </connection>
  <connection id="4" xr16:uid="{043E1A7A-6F66-40E2-9DBE-01006EF937D0}" keepAlive="1" name="ThisWorkbookDataModel" description="Modelo de datos"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<sst xmlns="http://schemas.openxmlformats.org/spreadsheetml/2006/main" count="120" uniqueCount="60">
  <si>
    <t>Fatal</t>
  </si>
  <si>
    <t>Grave</t>
  </si>
  <si>
    <t>Otro</t>
  </si>
  <si>
    <t>Total</t>
  </si>
  <si>
    <t>Etiquetas de fila</t>
  </si>
  <si>
    <t>Recuento de SPM - Sexo</t>
  </si>
  <si>
    <t>F</t>
  </si>
  <si>
    <t>Suma de INI.</t>
  </si>
  <si>
    <t>Suma de FIN EP.</t>
  </si>
  <si>
    <t>Suma de FIN FP.</t>
  </si>
  <si>
    <t>Suma de FIN T.</t>
  </si>
  <si>
    <t>Suma de PEND.</t>
  </si>
  <si>
    <t>Suma_Ini</t>
  </si>
  <si>
    <t>Suma_FinEP</t>
  </si>
  <si>
    <t>Suma_FinFP</t>
  </si>
  <si>
    <t>Suma_FinTotal</t>
  </si>
  <si>
    <t>Suma_Pend</t>
  </si>
  <si>
    <t>eDoc 142</t>
  </si>
  <si>
    <t>eDoc 143</t>
  </si>
  <si>
    <t>eDoc 144</t>
  </si>
  <si>
    <t>eDoc 145</t>
  </si>
  <si>
    <t>eDoc 146</t>
  </si>
  <si>
    <t>TARAPACA</t>
  </si>
  <si>
    <t>M</t>
  </si>
  <si>
    <t>ATACAMA</t>
  </si>
  <si>
    <t>ANTOFAGASTA</t>
  </si>
  <si>
    <t>Total general</t>
  </si>
  <si>
    <t>VALPARAISO</t>
  </si>
  <si>
    <t>COQUIMBO</t>
  </si>
  <si>
    <t>Suma de INI</t>
  </si>
  <si>
    <t>Suma de FIN EP</t>
  </si>
  <si>
    <t>Suma de FIN FP</t>
  </si>
  <si>
    <t>Suma de FIN T</t>
  </si>
  <si>
    <t>Suma de PEND</t>
  </si>
  <si>
    <t>MAULE</t>
  </si>
  <si>
    <t>N° Accidentes</t>
  </si>
  <si>
    <t>BIO - BIO</t>
  </si>
  <si>
    <t>LIBERTADOR GENERAL BERNARDO OHIGGINS</t>
  </si>
  <si>
    <t>Reporte control de Indicadores Accidentes 1 (eDoc 145 dentro de los 30 días)</t>
  </si>
  <si>
    <t>ARAUCANIA</t>
  </si>
  <si>
    <t>LOS LAGOS</t>
  </si>
  <si>
    <t>AYSEN</t>
  </si>
  <si>
    <t>METROPOLITANA</t>
  </si>
  <si>
    <t>LOS RIOS</t>
  </si>
  <si>
    <t>ARICA y PARINACOTA</t>
  </si>
  <si>
    <t>MAGALLANES</t>
  </si>
  <si>
    <t>Reporte control de Indicadores Accidentes 2 (eDoc 146 en plazo 90 días)</t>
  </si>
  <si>
    <t>ÑUBLE</t>
  </si>
  <si>
    <t>Acc_Fatal</t>
  </si>
  <si>
    <t>Acc_Grave</t>
  </si>
  <si>
    <t>Acc_Otro</t>
  </si>
  <si>
    <t>Acc_Total</t>
  </si>
  <si>
    <t>Dependiente</t>
  </si>
  <si>
    <t>Independiente</t>
  </si>
  <si>
    <t>Cant.</t>
  </si>
  <si>
    <t>Trabajador dependiente</t>
  </si>
  <si>
    <t>Trabajador independiente</t>
  </si>
  <si>
    <t>Empleador</t>
  </si>
  <si>
    <t>Tabla para Regiones</t>
  </si>
  <si>
    <t>Trabajador Voluntario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</si>
</sst>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x14ac:knownFonts="1">
    <font>
      <sz val="11"/>
      <color theme="1"/>
      <name val="Calibri"/>
      <scheme val="minor"/>
    </font>
    <font>
      <sz val="11"/>
      <color theme="1"/>
      <name val="Calibri"/>
      <family val="2"/>
      <scheme val="minor"/>
    </font>
    <font>
      <sz val="11"/>
      <color theme="1"/>
      <name val="Calibri"/>
      <family val="2"/>
      <scheme val="minor"/>
    </font>
    <font>
      <sz val="10"/>
      <color theme="1"/>
      <name val="Calibri"/>
      <family val="2"/>
      <scheme val="minor"/>
    </font>
    <font>
      <b/>
      <sz val="11"/>
      <color theme="1"/>
      <name val="Calibri"/>
      <family val="2"/>
      <scheme val="minor"/>
    </font>
    <font>
      <sz val="10.5"/>
      <color theme="1"/>
      <name val="Calibri"/>
      <family val="2"/>
      <scheme val="minor"/>
    </font>
    <font>
      <sz val="10.5"/>
      <color theme="1"/>
      <name val="Calibri"/>
      <scheme val="minor"/>
    </font>
    <font>
      <sz val="10.5"/>
      <color rgb="FFFFFFFF"/>
      <name val="Calibri"/>
      <scheme val="minor"/>
    </font>
    <font>
      <sz val="11"/>
      <color rgb="FFFFFFFF"/>
      <name val="Calibri"/>
      <scheme val="minor"/>
    </font>
  </fonts>
  <fills count="12">
    <fill>
      <patternFill patternType="none"/>
    </fill>
    <fill>
      <patternFill patternType="gray125"/>
    </fill>
    <fill>
      <patternFill patternType="solid">
        <fgColor rgb="FFD9D9D9"/>
        <bgColor indexed="64"/>
      </patternFill>
    </fill>
    <fill>
      <patternFill patternType="solid">
        <fgColor theme="0"/>
        <bgColor indexed="64"/>
      </patternFill>
    </fill>
    <fill>
      <patternFill patternType="solid">
        <fgColor theme="9" tint="0.39997558519241921"/>
        <bgColor indexed="64"/>
      </patternFill>
    </fill>
    <fill>
      <patternFill patternType="solid">
        <fgColor rgb="FF92D050"/>
        <bgColor indexed="64"/>
      </patternFill>
    </fill>
    <fill>
      <patternFill patternType="solid">
        <fgColor rgb="FFDDEFFB"/>
        <bgColor indexed="64"/>
      </patternFill>
    </fill>
    <fill>
      <patternFill patternType="solid">
        <fgColor theme="0" tint="-0.14999847407452621"/>
        <bgColor indexed="64"/>
      </patternFill>
    </fill>
    <fill>
      <patternFill patternType="solid">
        <fgColor rgb="FF0F69B4"/>
        <bgColor indexed="64"/>
      </patternFill>
    </fill>
    <fill>
      <patternFill patternType="solid">
        <fgColor theme="9" tint="0.59999389629810485"/>
        <bgColor indexed="64"/>
      </patternFill>
    </fill>
    <fill>
      <patternFill patternType="solid">
        <fgColor theme="9" tint="0.59999389629810485"/>
        <bgColor theme="4" tint="0.79998168889431442"/>
      </patternFill>
    </fill>
    <fill>
      <patternFill patternType="solid">
        <fgColor theme="5" tint="0.79998168889431442"/>
        <bgColor indexed="64"/>
      </patternFill>
    </fill>
  </fills>
  <borders count="3">
    <border>
      <left/>
      <right/>
      <top/>
      <bottom/>
      <diagonal/>
    </border>
    <border>
      <left/>
      <right/>
      <top/>
      <bottom/>
      <diagonal/>
    </border>
    <border>
      <left/>
      <right/>
      <top/>
      <bottom style="thin">
        <color theme="4" tint="0.39997558519241921"/>
      </bottom>
      <diagonal/>
    </border>
  </borders>
  <cellStyleXfs count="2">
    <xf numFmtId="0" fontId="0" fillId="0" borderId="0"/>
    <xf numFmtId="9" fontId="2" fillId="0" borderId="0" applyFont="0" applyFill="0" applyBorder="0" applyAlignment="0" applyProtection="0"/>
  </cellStyleXfs>
  <cellXfs count="49">
    <xf numFmtId="0" fontId="0" fillId="0" borderId="0" xfId="0"/>
    <xf numFmtId="0" fontId="0" fillId="2" borderId="0" xfId="0" applyFill="1"/>
    <xf numFmtId="0" fontId="0" fillId="2" borderId="0" xfId="0" applyFill="1" applyAlignment="1">
      <alignment horizontal="center"/>
    </xf>
    <xf numFmtId="0" fontId="0" fillId="3" borderId="0" xfId="0" applyFill="1"/>
    <xf numFmtId="0" fontId="0" fillId="2" borderId="0" xfId="0" applyFill="1" applyAlignment="1">
      <alignment horizontal="center" wrapText="1"/>
    </xf>
    <xf numFmtId="0" fontId="0" fillId="3" borderId="0" xfId="0" applyFill="1" applyAlignment="1">
      <alignment horizontal="center"/>
    </xf>
    <xf numFmtId="0" fontId="0" fillId="3" borderId="0" xfId="0" applyFill="1" applyAlignment="1">
      <alignment horizontal="center" wrapText="1"/>
    </xf>
    <xf numFmtId="0" fontId="0" fillId="0" borderId="1" xfId="0" applyBorder="1"/>
    <xf numFmtId="0" fontId="0" fillId="0" borderId="0" xfId="0" pivotButton="1"/>
    <xf numFmtId="0" fontId="0" fillId="0" borderId="0" xfId="0" applyAlignment="1">
      <alignment horizontal="left"/>
    </xf>
    <xf numFmtId="0" fontId="0" fillId="4" borderId="0" xfId="0" applyFill="1"/>
    <xf numFmtId="0" fontId="0" fillId="4" borderId="0" xfId="1" applyNumberFormat="1" applyFont="1" applyFill="1" applyAlignment="1">
      <alignment horizontal="center"/>
    </xf>
    <xf numFmtId="0" fontId="3" fillId="0" borderId="0" xfId="0" applyFont="1"/>
    <xf numFmtId="0" fontId="3" fillId="0" borderId="0" xfId="0" applyFont="1" applyAlignment="1">
      <alignment horizontal="left"/>
    </xf>
    <xf numFmtId="0" fontId="3" fillId="0" borderId="0" xfId="0" applyFont="1" applyAlignment="1">
      <alignment horizontal="center"/>
    </xf>
    <xf numFmtId="0" fontId="0" fillId="5" borderId="0" xfId="0" applyFill="1" applyAlignment="1">
      <alignment horizontal="left"/>
    </xf>
    <xf numFmtId="0" fontId="0" fillId="6" borderId="0" xfId="0" applyFill="1" applyAlignment="1">
      <alignment horizontal="left"/>
    </xf>
    <xf numFmtId="0" fontId="0" fillId="7" borderId="0" xfId="0" applyFill="1"/>
    <xf numFmtId="0" fontId="0" fillId="6" borderId="0" xfId="0" applyFill="1"/>
    <xf numFmtId="0" fontId="0" fillId="0" borderId="0" xfId="0" applyAlignment="1">
      <alignment horizontal="center"/>
    </xf>
    <xf numFmtId="0" fontId="0" fillId="0" borderId="0" xfId="0" applyAlignment="1">
      <alignment horizontal="center" wrapText="1"/>
    </xf>
    <xf numFmtId="0" fontId="0" fillId="9" borderId="0" xfId="0" applyFill="1" applyAlignment="1">
      <alignment horizontal="center"/>
    </xf>
    <xf numFmtId="0" fontId="4" fillId="10" borderId="2" xfId="0" applyFont="1" applyFill="1" applyBorder="1" applyAlignment="1">
      <alignment horizontal="center"/>
    </xf>
    <xf numFmtId="0" fontId="0" fillId="11" borderId="0" xfId="0" applyFill="1"/>
    <xf numFmtId="9" fontId="0" fillId="11" borderId="0" xfId="1" applyFont="1" applyFill="1"/>
    <xf numFmtId="0" fontId="0" fillId="0" borderId="0" xfId="0" applyAlignment="1">
      <alignment horizontal="left" indent="1"/>
    </xf>
    <xf numFmtId="14" fontId="0" fillId="0" borderId="0" xfId="0" applyNumberFormat="1" applyAlignment="1">
      <alignment horizontal="center"/>
    </xf>
    <xf numFmtId="0" fontId="5" fillId="0" borderId="0" xfId="0" applyFont="1"/>
    <xf numFmtId="0" fontId="1" fillId="0" borderId="0" xfId="0" applyFont="1"/>
    <xf numFmtId="0" fontId="1" fillId="4" borderId="0" xfId="0" applyFont="1" applyFill="1"/>
    <xf numFmtId="0" fontId="1" fillId="4" borderId="0" xfId="1" applyNumberFormat="1" applyFont="1" applyFill="1" applyAlignment="1">
      <alignment horizontal="center"/>
    </xf>
    <xf numFmtId="0" fontId="1" fillId="9" borderId="0" xfId="0" applyFont="1" applyFill="1" applyAlignment="1">
      <alignment horizontal="center"/>
    </xf>
    <xf numFmtId="0" fontId="1" fillId="9" borderId="0" xfId="0" applyFont="1" applyFill="1" applyAlignment="1">
      <alignment horizontal="left"/>
    </xf>
    <xf numFmtId="0" fontId="5" fillId="0" borderId="0" xfId="0" applyFont="1" applyAlignment="1">
      <alignment horizontal="center"/>
    </xf>
    <xf numFmtId="0" fontId="0" fillId="0" borderId="0" xfId="0" applyNumberFormat="1"/>
    <xf numFmtId="0" fontId="0" fillId="0" borderId="0" xfId="0" applyNumberFormat="1" applyAlignment="1">
      <alignment horizontal="center"/>
    </xf>
    <xf numFmtId="0" fontId="6" fillId="0" borderId="0" xfId="0" applyFont="1"/>
    <xf numFmtId="0" fontId="6" fillId="0" borderId="0" xfId="0" applyFont="1" applyAlignment="1">
      <alignment horizontal="left"/>
    </xf>
    <xf numFmtId="0" fontId="6" fillId="0" borderId="0" xfId="0" applyNumberFormat="1" applyFont="1" applyAlignment="1">
      <alignment horizontal="center"/>
    </xf>
    <xf numFmtId="0" fontId="7" fillId="8" borderId="0" xfId="0" applyNumberFormat="1" applyFont="1" applyFill="1" applyAlignment="1">
      <alignment horizontal="center"/>
    </xf>
    <xf numFmtId="0" fontId="7" fillId="8" borderId="0" xfId="0" applyFont="1" applyFill="1" applyAlignment="1">
      <alignment horizontal="left"/>
    </xf>
    <xf numFmtId="0" fontId="0" fillId="0" borderId="0" xfId="0" applyFont="1"/>
    <xf numFmtId="0" fontId="0" fillId="0" borderId="0" xfId="0" applyFont="1" applyAlignment="1">
      <alignment horizontal="left"/>
    </xf>
    <xf numFmtId="0" fontId="0" fillId="0" borderId="0" xfId="0" applyNumberFormat="1" applyFont="1" applyAlignment="1">
      <alignment horizontal="center"/>
    </xf>
    <xf numFmtId="0" fontId="8" fillId="8" borderId="0" xfId="0" applyFont="1" applyFill="1" applyAlignment="1">
      <alignment horizontal="left"/>
    </xf>
    <xf numFmtId="0" fontId="8" fillId="8" borderId="0" xfId="0" applyNumberFormat="1" applyFont="1" applyFill="1" applyAlignment="1">
      <alignment horizontal="center"/>
    </xf>
    <xf numFmtId="0" fontId="8" fillId="8" borderId="0" xfId="0" applyFont="1" applyFill="1" applyAlignment="1">
      <alignment horizontal="center" vertical="center"/>
    </xf>
    <xf numFmtId="0" fontId="7" fillId="8" borderId="0" xfId="0" applyFont="1" applyFill="1" applyAlignment="1">
      <alignment horizontal="center" vertical="center"/>
    </xf>
    <xf numFmtId="0" fontId="5" fillId="0" borderId="0" xfId="0" applyNumberFormat="1" applyFont="1" applyAlignment="1">
      <alignment horizontal="center"/>
    </xf>
  </cellXfs>
  <cellStyles count="2">
    <cellStyle name="Normal" xfId="0" builtinId="0"/>
    <cellStyle name="Porcentaje" xfId="1" builtinId="5"/>
  </cellStyles>
  <dxfs count="94">
    <dxf>
      <alignment horizontal="center"/>
    </dxf>
    <dxf>
      <alignment horizontal="center"/>
    </dxf>
    <dxf>
      <alignment horizontal="center"/>
    </dxf>
    <dxf>
      <alignment horizontal="center"/>
    </dxf>
    <dxf>
      <alignment horizontal="center"/>
    </dxf>
    <dxf>
      <font>
        <sz val="10.5"/>
      </font>
    </dxf>
    <dxf>
      <font>
        <sz val="10.5"/>
      </font>
    </dxf>
    <dxf>
      <font>
        <sz val="10.5"/>
      </font>
    </dxf>
    <dxf>
      <font>
        <sz val="10.5"/>
      </font>
    </dxf>
    <dxf>
      <alignment horizontal="center"/>
    </dxf>
    <dxf>
      <alignment horizontal="center"/>
    </dxf>
    <dxf>
      <alignment horizontal="center"/>
    </dxf>
    <dxf>
      <alignment horizontal="center"/>
    </dxf>
    <dxf>
      <font>
        <sz val="10.5"/>
      </font>
    </dxf>
    <dxf>
      <font>
        <sz val="10.5"/>
      </font>
    </dxf>
    <dxf>
      <font>
        <sz val="10.5"/>
      </font>
    </dxf>
    <dxf>
      <font>
        <sz val="10.5"/>
      </font>
    </dxf>
    <dxf>
      <font>
        <sz val="10.5"/>
      </font>
    </dxf>
    <dxf>
      <font>
        <color rgb="FFFFFFFF"/>
      </font>
    </dxf>
    <dxf>
      <font>
        <color rgb="FFFFFFFF"/>
      </font>
    </dxf>
    <dxf>
      <fill>
        <patternFill patternType="solid">
          <bgColor rgb="FF0F69B4"/>
        </patternFill>
      </fill>
    </dxf>
    <dxf>
      <fill>
        <patternFill patternType="solid">
          <bgColor rgb="FF0F69B4"/>
        </patternFill>
      </fill>
    </dxf>
    <dxf>
      <font>
        <color rgb="FFFFFFFF"/>
      </font>
    </dxf>
    <dxf>
      <fill>
        <patternFill patternType="solid">
          <bgColor rgb="FF0F69B4"/>
        </patternFill>
      </fill>
    </dxf>
    <dxf>
      <font>
        <sz val="12"/>
      </font>
    </dxf>
    <dxf>
      <alignment vertical="center"/>
    </dxf>
    <dxf>
      <alignment horizontal="center"/>
    </dxf>
    <dxf>
      <alignment horizontal="center"/>
    </dxf>
    <dxf>
      <alignment wrapText="0"/>
    </dxf>
    <dxf>
      <font>
        <sz val="11"/>
      </font>
    </dxf>
    <dxf>
      <font>
        <sz val="11"/>
      </font>
    </dxf>
    <dxf>
      <font>
        <sz val="11"/>
      </font>
    </dxf>
    <dxf>
      <font>
        <sz val="11"/>
      </font>
    </dxf>
    <dxf>
      <font>
        <sz val="11"/>
      </font>
    </dxf>
    <dxf>
      <alignment vertical="center"/>
    </dxf>
    <dxf>
      <alignment wrapText="1"/>
    </dxf>
    <dxf>
      <font>
        <color rgb="FFFFFFFF"/>
      </font>
    </dxf>
    <dxf>
      <font>
        <color rgb="FFFFFFFF"/>
      </font>
    </dxf>
    <dxf>
      <fill>
        <patternFill patternType="solid">
          <bgColor rgb="FF0F69B4"/>
        </patternFill>
      </fill>
    </dxf>
    <dxf>
      <fill>
        <patternFill patternType="solid">
          <bgColor rgb="FF0F69B4"/>
        </patternFill>
      </fill>
    </dxf>
    <dxf>
      <font>
        <color rgb="FFFFFFFF"/>
      </font>
    </dxf>
    <dxf>
      <fill>
        <patternFill patternType="solid">
          <bgColor rgb="FF0F69B4"/>
        </patternFill>
      </fill>
    </dxf>
    <dxf>
      <font>
        <sz val="10.5"/>
      </font>
    </dxf>
    <dxf>
      <font>
        <sz val="10.5"/>
      </font>
    </dxf>
    <dxf>
      <font>
        <sz val="10.5"/>
      </font>
    </dxf>
    <dxf>
      <alignment horizontal="center"/>
    </dxf>
    <dxf>
      <alignment horizontal="center"/>
    </dxf>
    <dxf>
      <font>
        <sz val="11"/>
      </font>
    </dxf>
    <dxf>
      <font>
        <sz val="11"/>
      </font>
    </dxf>
    <dxf>
      <font>
        <sz val="11"/>
      </font>
    </dxf>
    <dxf>
      <font>
        <sz val="11"/>
      </font>
    </dxf>
    <dxf>
      <font>
        <sz val="11"/>
      </font>
    </dxf>
    <dxf>
      <alignment vertical="center"/>
    </dxf>
    <dxf>
      <font>
        <color rgb="FFFFFFFF"/>
      </font>
    </dxf>
    <dxf>
      <font>
        <color rgb="FFFFFFFF"/>
      </font>
    </dxf>
    <dxf>
      <fill>
        <patternFill patternType="solid">
          <bgColor rgb="FF0F69B4"/>
        </patternFill>
      </fill>
    </dxf>
    <dxf>
      <fill>
        <patternFill patternType="solid">
          <bgColor rgb="FF0F69B4"/>
        </patternFill>
      </fill>
    </dxf>
    <dxf>
      <font>
        <color rgb="FFFFFFFF"/>
      </font>
    </dxf>
    <dxf>
      <fill>
        <patternFill patternType="solid">
          <bgColor rgb="FF0F69B4"/>
        </patternFill>
      </fill>
    </dxf>
    <dxf>
      <font>
        <sz val="10.5"/>
      </font>
    </dxf>
    <dxf>
      <font>
        <sz val="10.5"/>
      </font>
    </dxf>
    <dxf>
      <font>
        <sz val="10.5"/>
      </font>
    </dxf>
    <dxf>
      <alignment horizontal="center"/>
    </dxf>
    <dxf>
      <alignment horizontal="center"/>
    </dxf>
    <dxf>
      <fill>
        <patternFill patternType="solid">
          <bgColor rgb="FFDDEFFB"/>
        </patternFill>
      </fill>
    </dxf>
    <dxf>
      <fill>
        <patternFill patternType="solid">
          <bgColor rgb="FFDDEFFB"/>
        </patternFill>
      </fill>
    </dxf>
    <dxf>
      <alignment horizontal="center"/>
    </dxf>
    <dxf>
      <alignment horizontal="center"/>
    </dxf>
    <dxf>
      <alignment wrapText="1"/>
    </dxf>
    <dxf>
      <alignment horizontal="center"/>
    </dxf>
    <dxf>
      <font>
        <sz val="10"/>
      </font>
    </dxf>
    <dxf>
      <font>
        <sz val="10"/>
      </font>
    </dxf>
    <dxf>
      <font>
        <sz val="10"/>
      </font>
    </dxf>
    <dxf>
      <font>
        <sz val="10"/>
      </font>
    </dxf>
    <dxf>
      <font>
        <sz val="10"/>
      </font>
    </dxf>
    <dxf>
      <alignment horizontal="center"/>
    </dxf>
    <dxf>
      <alignment horizontal="center"/>
    </dxf>
    <dxf>
      <font>
        <sz val="10"/>
      </font>
    </dxf>
    <dxf>
      <font>
        <sz val="10"/>
      </font>
    </dxf>
    <dxf>
      <font>
        <sz val="10"/>
      </font>
    </dxf>
    <dxf>
      <font>
        <sz val="10"/>
      </font>
    </dxf>
    <dxf>
      <font>
        <sz val="10"/>
      </font>
    </dxf>
    <dxf>
      <alignment horizontal="center"/>
    </dxf>
    <dxf>
      <alignment horizontal="center"/>
    </dxf>
    <dxf>
      <font>
        <b/>
        <i val="0"/>
        <color theme="0"/>
      </font>
      <fill>
        <patternFill>
          <bgColor rgb="FFE8385F"/>
        </patternFill>
      </fill>
    </dxf>
    <dxf>
      <font>
        <b/>
        <color theme="1"/>
      </font>
      <border>
        <bottom style="thin">
          <color theme="4"/>
        </bottom>
        <vertical/>
        <horizontal/>
      </border>
    </dxf>
    <dxf>
      <font>
        <b/>
        <i val="0"/>
        <sz val="9"/>
        <color theme="0"/>
        <name val="Calibri"/>
        <family val="2"/>
        <scheme val="major"/>
      </font>
      <fill>
        <patternFill patternType="none">
          <bgColor auto="1"/>
        </patternFill>
      </fill>
      <border diagonalUp="0" diagonalDown="0">
        <left/>
        <right/>
        <top/>
        <bottom/>
        <vertical/>
        <horizontal/>
      </border>
    </dxf>
    <dxf>
      <fill>
        <patternFill patternType="none">
          <bgColor auto="1"/>
        </patternFill>
      </fill>
    </dxf>
    <dxf>
      <fill>
        <patternFill patternType="solid">
          <fgColor theme="4" tint="0.79995117038483843"/>
          <bgColor theme="4" tint="0.79995117038483843"/>
        </patternFill>
      </fill>
      <border>
        <top/>
      </border>
    </dxf>
    <dxf>
      <font>
        <b/>
        <i val="0"/>
        <color theme="0"/>
      </font>
      <fill>
        <patternFill patternType="solid">
          <fgColor theme="4" tint="0.79992065187536243"/>
          <bgColor rgb="FF0F69B4"/>
        </patternFill>
      </fill>
      <border>
        <bottom/>
      </border>
    </dxf>
    <dxf>
      <fill>
        <patternFill patternType="none">
          <bgColor auto="1"/>
        </patternFill>
      </fill>
      <border>
        <left/>
        <right style="hair">
          <color theme="0" tint="-0.14996795556505021"/>
        </right>
        <top style="hair">
          <color theme="0" tint="-0.14996795556505021"/>
        </top>
        <bottom style="hair">
          <color theme="0" tint="-0.14996795556505021"/>
        </bottom>
        <vertical style="hair">
          <color theme="0" tint="-0.14996795556505021"/>
        </vertical>
        <horizontal style="hair">
          <color theme="0" tint="-0.14996795556505021"/>
        </horizontal>
      </border>
    </dxf>
    <dxf>
      <fill>
        <patternFill>
          <bgColor theme="4" tint="0.79995117038483843"/>
        </patternFill>
      </fill>
    </dxf>
    <dxf>
      <fill>
        <patternFill patternType="solid">
          <fgColor theme="4" tint="0.79995117038483843"/>
          <bgColor theme="4" tint="0.79995117038483843"/>
        </patternFill>
      </fill>
      <border>
        <top/>
      </border>
    </dxf>
    <dxf>
      <fill>
        <patternFill patternType="solid">
          <fgColor theme="4" tint="0.79995117038483843"/>
          <bgColor theme="4" tint="0.79995117038483843"/>
        </patternFill>
      </fill>
      <border>
        <bottom/>
      </border>
    </dxf>
  </dxfs>
  <tableStyles count="3" defaultTableStyle="TableStyleMedium2" defaultPivotStyle="PivotStyleLight16">
    <tableStyle name="Estilo dinámico plano" table="0" count="3" xr9:uid="{9A43E409-2314-4E6F-8898-8A22A7AB6020}">
      <tableStyleElement type="headerRow" dxfId="93"/>
      <tableStyleElement type="totalRow" dxfId="92"/>
      <tableStyleElement type="secondRowStripe" dxfId="91"/>
    </tableStyle>
    <tableStyle name="Estilo dinámico plano 2" table="0" count="4" xr9:uid="{4157D5DF-00EA-42FA-97DC-B9453314173D}">
      <tableStyleElement type="wholeTable" dxfId="90"/>
      <tableStyleElement type="headerRow" dxfId="89"/>
      <tableStyleElement type="totalRow" dxfId="88"/>
      <tableStyleElement type="secondRowStripe" dxfId="87"/>
    </tableStyle>
    <tableStyle name="Mi_Segmentador" pivot="0" table="0" count="10" xr9:uid="{EB7C8C1C-7E18-4CF9-BB53-9A9AB3160B1F}">
      <tableStyleElement type="wholeTable" dxfId="86"/>
      <tableStyleElement type="headerRow" dxfId="85"/>
    </tableStyle>
  </tableStyles>
  <colors>
    <mruColors>
      <color rgb="FFDDEFFB"/>
      <color rgb="FF0F69B4"/>
      <color rgb="FFE8385F"/>
      <color rgb="FFFFFFFF"/>
      <color rgb="FFF2F2F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0F69B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i_Segmentado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Table" Target="pivotTables/pivotTable4.xml"/><Relationship Id="rId21" Type="http://schemas.openxmlformats.org/officeDocument/2006/relationships/pivotCacheDefinition" Target="pivotCache/pivotCacheDefinition18.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2" Type="http://schemas.openxmlformats.org/officeDocument/2006/relationships/worksheet" Target="worksheets/sheet2.xml"/><Relationship Id="rId16" Type="http://schemas.microsoft.com/office/2007/relationships/slicerCache" Target="slicerCaches/slicerCache1.xml"/><Relationship Id="rId29" Type="http://customschemas.google.com/relationships/workbookmetadata" Target="metadata"/><Relationship Id="rId11" Type="http://schemas.openxmlformats.org/officeDocument/2006/relationships/pivotCacheDefinition" Target="pivotCache/pivotCacheDefinition9.xml"/><Relationship Id="rId24" Type="http://schemas.openxmlformats.org/officeDocument/2006/relationships/pivotTable" Target="pivotTables/pivotTable2.xml"/><Relationship Id="rId32" Type="http://schemas.openxmlformats.org/officeDocument/2006/relationships/styles" Target="style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microsoft.com/office/2006/relationships/vbaProject" Target="vbaProject.bin"/><Relationship Id="rId5" Type="http://schemas.openxmlformats.org/officeDocument/2006/relationships/pivotCacheDefinition" Target="pivotCache/pivotCacheDefinition3.xml"/><Relationship Id="rId61" Type="http://schemas.openxmlformats.org/officeDocument/2006/relationships/customXml" Target="../customXml/item26.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2.xml"/><Relationship Id="rId22" Type="http://schemas.openxmlformats.org/officeDocument/2006/relationships/pivotCacheDefinition" Target="pivotCache/pivotCacheDefinition19.xml"/><Relationship Id="rId27" Type="http://schemas.openxmlformats.org/officeDocument/2006/relationships/pivotTable" Target="pivotTables/pivotTable5.xml"/><Relationship Id="rId30" Type="http://schemas.openxmlformats.org/officeDocument/2006/relationships/theme" Target="theme/theme1.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8" Type="http://schemas.openxmlformats.org/officeDocument/2006/relationships/pivotCacheDefinition" Target="pivotCache/pivotCacheDefinition6.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pivotCacheDefinition" Target="pivotCache/pivotCacheDefinition14.xml"/><Relationship Id="rId25" Type="http://schemas.openxmlformats.org/officeDocument/2006/relationships/pivotTable" Target="pivotTables/pivotTable3.xml"/><Relationship Id="rId33" Type="http://schemas.openxmlformats.org/officeDocument/2006/relationships/sharedStrings" Target="sharedStrings.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7.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openxmlformats.org/officeDocument/2006/relationships/pivotCacheDefinition" Target="pivotCache/pivotCacheDefinition13.xml"/><Relationship Id="rId23" Type="http://schemas.openxmlformats.org/officeDocument/2006/relationships/pivotTable" Target="pivotTables/pivotTable1.xml"/><Relationship Id="rId28" Type="http://schemas.openxmlformats.org/officeDocument/2006/relationships/pivotTable" Target="pivotTables/pivotTable6.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8.xml"/><Relationship Id="rId31" Type="http://schemas.openxmlformats.org/officeDocument/2006/relationships/connections" Target="connection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3" Type="http://schemas.openxmlformats.org/officeDocument/2006/relationships/pivotCacheDefinition" Target="pivotCache/pivotCacheDefinition11.xml"/><Relationship Id="rId18" Type="http://schemas.openxmlformats.org/officeDocument/2006/relationships/pivotCacheDefinition" Target="pivotCache/pivotCacheDefinition15.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pivotCacheDefinition" Target="pivotCache/pivotCacheDefinition5.xml"/><Relationship Id="rId71"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StackUnit val="100"/>
            </c:pictureOptions>
            <c:extLst>
              <c:ext xmlns:c16="http://schemas.microsoft.com/office/drawing/2014/chart" uri="{C3380CC4-5D6E-409C-BE32-E72D297353CC}">
                <c16:uniqueId val="{00000003-2CEB-43A7-8DE5-7E29E554CE2F}"/>
              </c:ext>
            </c:extLst>
          </c:dPt>
          <c:dPt>
            <c:idx val="1"/>
            <c:invertIfNegative val="0"/>
            <c:bubble3D val="0"/>
            <c:spPr>
              <a:blipFill>
                <a:blip xmlns:r="http://schemas.openxmlformats.org/officeDocument/2006/relationships" r:embed="rId4"/>
                <a:stretch>
                  <a:fillRect/>
                </a:stretch>
              </a:blipFill>
              <a:ln>
                <a:noFill/>
              </a:ln>
              <a:effectLst/>
            </c:spPr>
            <c:pictureOptions>
              <c:pictureFormat val="stackScale"/>
              <c:pictureStackUnit val="100"/>
            </c:pictureOptions>
            <c:extLst>
              <c:ext xmlns:c16="http://schemas.microsoft.com/office/drawing/2014/chart" uri="{C3380CC4-5D6E-409C-BE32-E72D297353CC}">
                <c16:uniqueId val="{00000004-2CEB-43A7-8DE5-7E29E554CE2F}"/>
              </c:ext>
            </c:extLst>
          </c:dPt>
          <c:cat>
            <c:strRef>
              <c:f>TBDIN!$K$1:$K$2</c:f>
              <c:strCache>
                <c:ptCount val="2"/>
                <c:pt idx="0">
                  <c:v>F</c:v>
                </c:pt>
                <c:pt idx="1">
                  <c:v>M</c:v>
                </c:pt>
              </c:strCache>
            </c:strRef>
          </c:cat>
          <c:val>
            <c:numRef>
              <c:f>TBDIN!$L$1:$L$2</c:f>
              <c:numCache>
                <c:formatCode>General</c:formatCode>
                <c:ptCount val="2"/>
                <c:pt idx="0">
                  <c:v>12.826603325415679</c:v>
                </c:pt>
                <c:pt idx="1">
                  <c:v>87.173396674584325</c:v>
                </c:pt>
              </c:numCache>
            </c:numRef>
          </c:val>
          <c:extLst>
            <c:ext xmlns:c16="http://schemas.microsoft.com/office/drawing/2014/chart" uri="{C3380CC4-5D6E-409C-BE32-E72D297353CC}">
              <c16:uniqueId val="{00000000-2CEB-43A7-8DE5-7E29E554CE2F}"/>
            </c:ext>
          </c:extLst>
        </c:ser>
        <c:ser>
          <c:idx val="1"/>
          <c:order val="1"/>
          <c:spPr>
            <a:solidFill>
              <a:schemeClr val="accent2"/>
            </a:solidFill>
            <a:ln>
              <a:noFill/>
            </a:ln>
            <a:effectLst/>
          </c:spPr>
          <c:invertIfNegative val="0"/>
          <c:dPt>
            <c:idx val="0"/>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6-2CEB-43A7-8DE5-7E29E554CE2F}"/>
              </c:ext>
            </c:extLst>
          </c:dPt>
          <c:dPt>
            <c:idx val="1"/>
            <c:invertIfNegative val="0"/>
            <c:bubble3D val="0"/>
            <c:spPr>
              <a:blipFill>
                <a:blip xmlns:r="http://schemas.openxmlformats.org/officeDocument/2006/relationships" r:embed="rId6"/>
                <a:stretch>
                  <a:fillRect/>
                </a:stretch>
              </a:blipFill>
              <a:ln>
                <a:noFill/>
              </a:ln>
              <a:effectLst/>
            </c:spPr>
            <c:extLst>
              <c:ext xmlns:c16="http://schemas.microsoft.com/office/drawing/2014/chart" uri="{C3380CC4-5D6E-409C-BE32-E72D297353CC}">
                <c16:uniqueId val="{00000007-2CEB-43A7-8DE5-7E29E554CE2F}"/>
              </c:ext>
            </c:extLst>
          </c:dPt>
          <c:cat>
            <c:strRef>
              <c:f>TBDIN!$K$1:$K$2</c:f>
              <c:strCache>
                <c:ptCount val="2"/>
                <c:pt idx="0">
                  <c:v>F</c:v>
                </c:pt>
                <c:pt idx="1">
                  <c:v>M</c:v>
                </c:pt>
              </c:strCache>
            </c:strRef>
          </c:cat>
          <c:val>
            <c:numRef>
              <c:f>TBDIN!$M$1:$M$2</c:f>
              <c:numCache>
                <c:formatCode>General</c:formatCode>
                <c:ptCount val="2"/>
                <c:pt idx="0">
                  <c:v>100</c:v>
                </c:pt>
                <c:pt idx="1">
                  <c:v>100</c:v>
                </c:pt>
              </c:numCache>
            </c:numRef>
          </c:val>
          <c:extLst>
            <c:ext xmlns:c16="http://schemas.microsoft.com/office/drawing/2014/chart" uri="{C3380CC4-5D6E-409C-BE32-E72D297353CC}">
              <c16:uniqueId val="{00000001-2CEB-43A7-8DE5-7E29E554CE2F}"/>
            </c:ext>
          </c:extLst>
        </c:ser>
        <c:dLbls>
          <c:showLegendKey val="0"/>
          <c:showVal val="0"/>
          <c:showCatName val="0"/>
          <c:showSerName val="0"/>
          <c:showPercent val="0"/>
          <c:showBubbleSize val="0"/>
        </c:dLbls>
        <c:gapWidth val="10"/>
        <c:overlap val="100"/>
        <c:axId val="1255529903"/>
        <c:axId val="1255482863"/>
      </c:barChart>
      <c:catAx>
        <c:axId val="1255529903"/>
        <c:scaling>
          <c:orientation val="minMax"/>
        </c:scaling>
        <c:delete val="1"/>
        <c:axPos val="b"/>
        <c:numFmt formatCode="General" sourceLinked="1"/>
        <c:majorTickMark val="none"/>
        <c:minorTickMark val="none"/>
        <c:tickLblPos val="nextTo"/>
        <c:crossAx val="1255482863"/>
        <c:crosses val="autoZero"/>
        <c:auto val="1"/>
        <c:lblAlgn val="ctr"/>
        <c:lblOffset val="100"/>
        <c:noMultiLvlLbl val="0"/>
      </c:catAx>
      <c:valAx>
        <c:axId val="1255482863"/>
        <c:scaling>
          <c:orientation val="minMax"/>
        </c:scaling>
        <c:delete val="1"/>
        <c:axPos val="l"/>
        <c:numFmt formatCode="General" sourceLinked="1"/>
        <c:majorTickMark val="none"/>
        <c:minorTickMark val="none"/>
        <c:tickLblPos val="nextTo"/>
        <c:crossAx val="1255529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 según Calificación</a:t>
            </a:r>
            <a:endParaRPr lang="es-CL" sz="1000">
              <a:effectLst/>
            </a:endParaRPr>
          </a:p>
        </c:rich>
      </c:tx>
      <c:layout>
        <c:manualLayout>
          <c:xMode val="edge"/>
          <c:yMode val="edge"/>
          <c:x val="0.17961412718147071"/>
          <c:y val="1.08108154121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rgbClr val="E8385F"/>
          </a:solidFill>
          <a:ln>
            <a:noFill/>
          </a:ln>
          <a:effectLst>
            <a:outerShdw blurRad="254000" sx="102000" sy="102000" algn="ctr" rotWithShape="0">
              <a:prstClr val="black">
                <a:alpha val="20000"/>
              </a:prstClr>
            </a:outerShdw>
          </a:effectLst>
        </c:spPr>
      </c:pivotFmt>
      <c:pivotFmt>
        <c:idx val="30"/>
        <c:spPr>
          <a:solidFill>
            <a:srgbClr val="0F69B4"/>
          </a:solidFill>
          <a:ln>
            <a:noFill/>
          </a:ln>
          <a:effectLst>
            <a:outerShdw blurRad="254000" sx="102000" sy="102000" algn="ctr" rotWithShape="0">
              <a:prstClr val="black">
                <a:alpha val="20000"/>
              </a:prstClr>
            </a:outerShdw>
          </a:effectLst>
        </c:spPr>
      </c:pivotFmt>
      <c:pivotFmt>
        <c:idx val="3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s>
    <c:plotArea>
      <c:layout>
        <c:manualLayout>
          <c:layoutTarget val="inner"/>
          <c:xMode val="edge"/>
          <c:yMode val="edge"/>
          <c:x val="0.19923156973799327"/>
          <c:y val="0.10736331447683102"/>
          <c:w val="0.60468130957314548"/>
          <c:h val="0.69865235099057288"/>
        </c:manualLayout>
      </c:layout>
      <c:doughnutChart>
        <c:varyColors val="1"/>
        <c:ser>
          <c:idx val="0"/>
          <c:order val="0"/>
          <c:tx>
            <c:v>Total</c:v>
          </c:tx>
          <c:dPt>
            <c:idx val="0"/>
            <c:bubble3D val="0"/>
            <c:spPr>
              <a:solidFill>
                <a:srgbClr val="E8385F"/>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9D3-44E5-9BE9-6322B0D66629}"/>
              </c:ext>
            </c:extLst>
          </c:dPt>
          <c:dPt>
            <c:idx val="1"/>
            <c:bubble3D val="0"/>
            <c:spPr>
              <a:solidFill>
                <a:srgbClr val="0F69B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9D3-44E5-9BE9-6322B0D66629}"/>
              </c:ext>
            </c:extLst>
          </c:dPt>
          <c:dPt>
            <c:idx val="2"/>
            <c:bubble3D val="0"/>
            <c:spPr>
              <a:solidFill>
                <a:srgbClr val="DDEFFB"/>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9D3-44E5-9BE9-6322B0D66629}"/>
              </c:ext>
            </c:extLst>
          </c:dPt>
          <c:dLbls>
            <c:dLbl>
              <c:idx val="2"/>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4-59D3-44E5-9BE9-6322B0D66629}"/>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3"/>
              <c:pt idx="0">
                <c:v>Fatal</c:v>
              </c:pt>
              <c:pt idx="1">
                <c:v>Grave</c:v>
              </c:pt>
              <c:pt idx="2">
                <c:v>Otro</c:v>
              </c:pt>
            </c:strLit>
          </c:cat>
          <c:val>
            <c:numLit>
              <c:formatCode>General</c:formatCode>
              <c:ptCount val="3"/>
              <c:pt idx="0">
                <c:v>132</c:v>
              </c:pt>
              <c:pt idx="1">
                <c:v>263</c:v>
              </c:pt>
              <c:pt idx="2">
                <c:v>26</c:v>
              </c:pt>
            </c:numLit>
          </c:val>
          <c:extLst>
            <c:ext xmlns:c16="http://schemas.microsoft.com/office/drawing/2014/chart" uri="{C3380CC4-5D6E-409C-BE32-E72D297353CC}">
              <c16:uniqueId val="{00000001-59D3-44E5-9BE9-6322B0D66629}"/>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16494543445227242"/>
          <c:y val="0.79526954469867817"/>
          <c:w val="0.48297425979647279"/>
          <c:h val="9.12168934738852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a:t>
            </a:r>
            <a:r>
              <a:rPr lang="es-CL" sz="1000" b="1" baseline="0">
                <a:effectLst/>
              </a:rPr>
              <a:t> según Categoría Ocupacional</a:t>
            </a:r>
            <a:endParaRPr lang="es-CL" sz="1000">
              <a:effectLst/>
            </a:endParaRPr>
          </a:p>
        </c:rich>
      </c:tx>
      <c:layout>
        <c:manualLayout>
          <c:xMode val="edge"/>
          <c:yMode val="edge"/>
          <c:x val="0.20768430262006723"/>
          <c:y val="1.114097819985819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30"/>
        <c:spPr>
          <a:solidFill>
            <a:srgbClr val="E8385F"/>
          </a:solidFill>
          <a:ln>
            <a:noFill/>
          </a:ln>
          <a:effectLst>
            <a:outerShdw blurRad="254000" sx="102000" sy="102000" algn="ctr" rotWithShape="0">
              <a:prstClr val="black">
                <a:alpha val="20000"/>
              </a:prstClr>
            </a:outerShdw>
          </a:effectLst>
        </c:spPr>
      </c:pivotFmt>
      <c:pivotFmt>
        <c:idx val="31"/>
        <c:spPr>
          <a:solidFill>
            <a:srgbClr val="0F69B4"/>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0"/>
          <c:showCatName val="0"/>
          <c:showSerName val="0"/>
          <c:showPercent val="1"/>
          <c:showBubbleSize val="1"/>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0"/>
          <c:showCatName val="0"/>
          <c:showSerName val="0"/>
          <c:showPercent val="1"/>
          <c:showBubbleSize val="1"/>
          <c:extLst>
            <c:ext xmlns:c15="http://schemas.microsoft.com/office/drawing/2012/chart" uri="{CE6537A1-D6FC-4f65-9D91-7224C49458BB}"/>
          </c:extLst>
        </c:dLbl>
      </c:pivotFmt>
    </c:pivotFmts>
    <c:plotArea>
      <c:layout>
        <c:manualLayout>
          <c:layoutTarget val="inner"/>
          <c:xMode val="edge"/>
          <c:yMode val="edge"/>
          <c:x val="0.20896381361527047"/>
          <c:y val="7.540432004303349E-2"/>
          <c:w val="0.60468130957314548"/>
          <c:h val="0.69865235099057288"/>
        </c:manualLayout>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3FE5-4370-B3D4-7A4D084D75D3}"/>
              </c:ext>
            </c:extLst>
          </c:dPt>
          <c:dPt>
            <c:idx val="1"/>
            <c:bubble3D val="0"/>
            <c:spPr>
              <a:solidFill>
                <a:srgbClr val="E8385F"/>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3FE5-4370-B3D4-7A4D084D75D3}"/>
              </c:ext>
            </c:extLst>
          </c:dPt>
          <c:dPt>
            <c:idx val="2"/>
            <c:bubble3D val="0"/>
            <c:spPr>
              <a:solidFill>
                <a:srgbClr val="0F69B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3FE5-4370-B3D4-7A4D084D75D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3FE5-4370-B3D4-7A4D084D75D3}"/>
              </c:ext>
            </c:extLst>
          </c:dPt>
          <c:dLbls>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F-3FE5-4370-B3D4-7A4D084D75D3}"/>
                </c:ext>
              </c:extLst>
            </c:dLbl>
            <c:dLbl>
              <c:idx val="3"/>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E-3FE5-4370-B3D4-7A4D084D75D3}"/>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1"/>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Empleador</c:v>
              </c:pt>
              <c:pt idx="1">
                <c:v>Trabajador dependiente</c:v>
              </c:pt>
              <c:pt idx="2">
                <c:v>Trabajador independiente</c:v>
              </c:pt>
              <c:pt idx="3">
                <c:v>Trabajador Voluntario</c:v>
              </c:pt>
            </c:strLit>
          </c:cat>
          <c:val>
            <c:numLit>
              <c:formatCode>General</c:formatCode>
              <c:ptCount val="4"/>
              <c:pt idx="0">
                <c:v>2</c:v>
              </c:pt>
              <c:pt idx="1">
                <c:v>371</c:v>
              </c:pt>
              <c:pt idx="2">
                <c:v>47</c:v>
              </c:pt>
              <c:pt idx="3">
                <c:v>1</c:v>
              </c:pt>
            </c:numLit>
          </c:val>
          <c:extLst>
            <c:ext xmlns:c16="http://schemas.microsoft.com/office/drawing/2014/chart" uri="{C3380CC4-5D6E-409C-BE32-E72D297353CC}">
              <c16:uniqueId val="{00000001-3FE5-4370-B3D4-7A4D084D75D3}"/>
            </c:ext>
          </c:extLst>
        </c:ser>
        <c:dLbls>
          <c:showLegendKey val="0"/>
          <c:showVal val="1"/>
          <c:showCatName val="0"/>
          <c:showSerName val="0"/>
          <c:showPercent val="0"/>
          <c:showBubbleSize val="0"/>
          <c:showLeaderLines val="1"/>
        </c:dLbls>
        <c:firstSliceAng val="92"/>
      </c:pieChart>
      <c:spPr>
        <a:noFill/>
        <a:ln>
          <a:noFill/>
        </a:ln>
        <a:effectLst/>
      </c:spPr>
    </c:plotArea>
    <c:legend>
      <c:legendPos val="b"/>
      <c:layout>
        <c:manualLayout>
          <c:xMode val="edge"/>
          <c:yMode val="edge"/>
          <c:x val="9.4327296330170805E-3"/>
          <c:y val="0.75254667371525552"/>
          <c:w val="0.51251509186929967"/>
          <c:h val="0.247453326284744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2025.xlsm]PivotChartTable2</c15:name>
        <c15:fmtId val="3"/>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 según Calificación</a:t>
            </a:r>
            <a:endParaRPr lang="es-CL" sz="1000">
              <a:effectLst/>
            </a:endParaRPr>
          </a:p>
        </c:rich>
      </c:tx>
      <c:layout>
        <c:manualLayout>
          <c:xMode val="edge"/>
          <c:yMode val="edge"/>
          <c:x val="0.17961412718147071"/>
          <c:y val="1.08108154121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9"/>
        <c:spPr>
          <a:solidFill>
            <a:srgbClr val="E8385F"/>
          </a:solidFill>
          <a:ln>
            <a:noFill/>
          </a:ln>
          <a:effectLst>
            <a:outerShdw blurRad="254000" sx="102000" sy="102000" algn="ctr" rotWithShape="0">
              <a:prstClr val="black">
                <a:alpha val="20000"/>
              </a:prstClr>
            </a:outerShdw>
          </a:effectLst>
        </c:spPr>
      </c:pivotFmt>
      <c:pivotFmt>
        <c:idx val="30"/>
        <c:spPr>
          <a:solidFill>
            <a:srgbClr val="0F69B4"/>
          </a:solidFill>
          <a:ln>
            <a:noFill/>
          </a:ln>
          <a:effectLst>
            <a:outerShdw blurRad="254000" sx="102000" sy="102000" algn="ctr" rotWithShape="0">
              <a:prstClr val="black">
                <a:alpha val="20000"/>
              </a:prstClr>
            </a:outerShdw>
          </a:effectLst>
        </c:spPr>
      </c:pivotFmt>
      <c:pivotFmt>
        <c:idx val="3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3"/>
        <c:spPr>
          <a:solidFill>
            <a:srgbClr val="E8385F"/>
          </a:solidFill>
          <a:ln>
            <a:noFill/>
          </a:ln>
          <a:effectLst>
            <a:outerShdw blurRad="254000" sx="102000" sy="102000" algn="ctr" rotWithShape="0">
              <a:prstClr val="black">
                <a:alpha val="20000"/>
              </a:prstClr>
            </a:outerShdw>
          </a:effectLst>
        </c:spPr>
      </c:pivotFmt>
      <c:pivotFmt>
        <c:idx val="34"/>
        <c:spPr>
          <a:solidFill>
            <a:srgbClr val="0F69B4"/>
          </a:solidFill>
          <a:ln>
            <a:noFill/>
          </a:ln>
          <a:effectLst>
            <a:outerShdw blurRad="254000" sx="102000" sy="102000" algn="ctr" rotWithShape="0">
              <a:prstClr val="black">
                <a:alpha val="20000"/>
              </a:prstClr>
            </a:outerShdw>
          </a:effectLst>
        </c:spPr>
      </c:pivotFmt>
      <c:pivotFmt>
        <c:idx val="3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923156973799327"/>
          <c:y val="0.10736331447683102"/>
          <c:w val="0.60468130957314548"/>
          <c:h val="0.69865235099057288"/>
        </c:manualLayout>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legend>
      <c:legendPos val="b"/>
      <c:layout>
        <c:manualLayout>
          <c:xMode val="edge"/>
          <c:yMode val="edge"/>
          <c:x val="0.19769397246396833"/>
          <c:y val="0.88716147570184101"/>
          <c:w val="0.61396841184325646"/>
          <c:h val="9.12168934738852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2025.xlsm]PivotChartTable3</c15:name>
        <c15:fmtId val="4"/>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a:t>
            </a:r>
            <a:r>
              <a:rPr lang="es-CL" sz="1000" b="1" baseline="0">
                <a:effectLst/>
              </a:rPr>
              <a:t> según Categoría Ocupacional</a:t>
            </a:r>
            <a:endParaRPr lang="es-CL" sz="1000">
              <a:effectLst/>
            </a:endParaRPr>
          </a:p>
        </c:rich>
      </c:tx>
      <c:layout>
        <c:manualLayout>
          <c:xMode val="edge"/>
          <c:yMode val="edge"/>
          <c:x val="0.20768430262006723"/>
          <c:y val="1.114097819985819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31"/>
        <c:spPr>
          <a:solidFill>
            <a:srgbClr val="E8385F"/>
          </a:solidFill>
          <a:ln>
            <a:noFill/>
          </a:ln>
          <a:effectLst>
            <a:outerShdw blurRad="254000" sx="102000" sy="102000" algn="ctr" rotWithShape="0">
              <a:prstClr val="black">
                <a:alpha val="20000"/>
              </a:prstClr>
            </a:outerShdw>
          </a:effectLst>
        </c:spPr>
      </c:pivotFmt>
      <c:pivotFmt>
        <c:idx val="32"/>
        <c:spPr>
          <a:solidFill>
            <a:srgbClr val="0F69B4"/>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
        <c:idx val="36"/>
        <c:spPr>
          <a:solidFill>
            <a:srgbClr val="E8385F"/>
          </a:solidFill>
          <a:ln>
            <a:noFill/>
          </a:ln>
          <a:effectLst>
            <a:outerShdw blurRad="254000" sx="102000" sy="102000" algn="ctr" rotWithShape="0">
              <a:prstClr val="black">
                <a:alpha val="20000"/>
              </a:prstClr>
            </a:outerShdw>
          </a:effectLst>
        </c:spPr>
      </c:pivotFmt>
      <c:pivotFmt>
        <c:idx val="37"/>
        <c:spPr>
          <a:solidFill>
            <a:srgbClr val="0F69B4"/>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s>
    <c:plotArea>
      <c:layout>
        <c:manualLayout>
          <c:layoutTarget val="inner"/>
          <c:xMode val="edge"/>
          <c:yMode val="edge"/>
          <c:x val="0.19923156973799327"/>
          <c:y val="0.10736331447683102"/>
          <c:w val="0.60468130957314548"/>
          <c:h val="0.69865235099057288"/>
        </c:manualLayout>
      </c:layout>
      <c:pieChart>
        <c:varyColors val="1"/>
        <c:dLbls>
          <c:showLegendKey val="0"/>
          <c:showVal val="1"/>
          <c:showCatName val="0"/>
          <c:showSerName val="0"/>
          <c:showPercent val="0"/>
          <c:showBubbleSize val="0"/>
          <c:showLeaderLines val="0"/>
        </c:dLbls>
        <c:firstSliceAng val="92"/>
      </c:pieChart>
      <c:spPr>
        <a:noFill/>
        <a:ln>
          <a:noFill/>
        </a:ln>
        <a:effectLst/>
      </c:spPr>
    </c:plotArea>
    <c:legend>
      <c:legendPos val="b"/>
      <c:layout>
        <c:manualLayout>
          <c:xMode val="edge"/>
          <c:yMode val="edge"/>
          <c:x val="3.8629644978588208E-2"/>
          <c:y val="0.79023820135690592"/>
          <c:w val="0.87715982870562237"/>
          <c:h val="0.20473045530132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2025.xlsm]PivotChartTable4</c15:name>
        <c15:fmtId val="5"/>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pictureOptions>
              <c:pictureFormat val="stackScale"/>
              <c:pictureStackUnit val="100"/>
            </c:pictureOptions>
            <c:extLst>
              <c:ext xmlns:c16="http://schemas.microsoft.com/office/drawing/2014/chart" uri="{C3380CC4-5D6E-409C-BE32-E72D297353CC}">
                <c16:uniqueId val="{00000001-543D-4855-BCA1-FBFA0B32040F}"/>
              </c:ext>
            </c:extLst>
          </c:dPt>
          <c:dPt>
            <c:idx val="1"/>
            <c:invertIfNegative val="0"/>
            <c:bubble3D val="0"/>
            <c:spPr>
              <a:blipFill>
                <a:blip xmlns:r="http://schemas.openxmlformats.org/officeDocument/2006/relationships" r:embed="rId4"/>
                <a:stretch>
                  <a:fillRect/>
                </a:stretch>
              </a:blipFill>
              <a:ln>
                <a:noFill/>
              </a:ln>
              <a:effectLst/>
            </c:spPr>
            <c:pictureOptions>
              <c:pictureFormat val="stackScale"/>
              <c:pictureStackUnit val="100"/>
            </c:pictureOptions>
            <c:extLst>
              <c:ext xmlns:c16="http://schemas.microsoft.com/office/drawing/2014/chart" uri="{C3380CC4-5D6E-409C-BE32-E72D297353CC}">
                <c16:uniqueId val="{00000003-543D-4855-BCA1-FBFA0B32040F}"/>
              </c:ext>
            </c:extLst>
          </c:dPt>
          <c:cat>
            <c:strRef>
              <c:f>TBDIN!$K$6:$K$7</c:f>
              <c:strCache>
                <c:ptCount val="2"/>
                <c:pt idx="0">
                  <c:v>F</c:v>
                </c:pt>
                <c:pt idx="1">
                  <c:v>M</c:v>
                </c:pt>
              </c:strCache>
            </c:strRef>
          </c:cat>
          <c:val>
            <c:numRef>
              <c:f>TBDIN!$L$6:$L$7</c:f>
              <c:numCache>
                <c:formatCode>General</c:formatCode>
                <c:ptCount val="2"/>
                <c:pt idx="0">
                  <c:v>6.666666666666667</c:v>
                </c:pt>
                <c:pt idx="1">
                  <c:v>93.333333333333329</c:v>
                </c:pt>
              </c:numCache>
            </c:numRef>
          </c:val>
          <c:extLst>
            <c:ext xmlns:c16="http://schemas.microsoft.com/office/drawing/2014/chart" uri="{C3380CC4-5D6E-409C-BE32-E72D297353CC}">
              <c16:uniqueId val="{00000004-543D-4855-BCA1-FBFA0B32040F}"/>
            </c:ext>
          </c:extLst>
        </c:ser>
        <c:ser>
          <c:idx val="1"/>
          <c:order val="1"/>
          <c:spPr>
            <a:solidFill>
              <a:schemeClr val="accent2"/>
            </a:solidFill>
            <a:ln>
              <a:noFill/>
            </a:ln>
            <a:effectLst/>
          </c:spPr>
          <c:invertIfNegative val="0"/>
          <c:dPt>
            <c:idx val="0"/>
            <c:invertIfNegative val="0"/>
            <c:bubble3D val="0"/>
            <c:spPr>
              <a:blipFill>
                <a:blip xmlns:r="http://schemas.openxmlformats.org/officeDocument/2006/relationships" r:embed="rId5"/>
                <a:stretch>
                  <a:fillRect/>
                </a:stretch>
              </a:blipFill>
              <a:ln>
                <a:noFill/>
              </a:ln>
              <a:effectLst/>
            </c:spPr>
            <c:extLst>
              <c:ext xmlns:c16="http://schemas.microsoft.com/office/drawing/2014/chart" uri="{C3380CC4-5D6E-409C-BE32-E72D297353CC}">
                <c16:uniqueId val="{00000006-543D-4855-BCA1-FBFA0B32040F}"/>
              </c:ext>
            </c:extLst>
          </c:dPt>
          <c:dPt>
            <c:idx val="1"/>
            <c:invertIfNegative val="0"/>
            <c:bubble3D val="0"/>
            <c:spPr>
              <a:blipFill>
                <a:blip xmlns:r="http://schemas.openxmlformats.org/officeDocument/2006/relationships" r:embed="rId6"/>
                <a:stretch>
                  <a:fillRect/>
                </a:stretch>
              </a:blipFill>
              <a:ln>
                <a:noFill/>
              </a:ln>
              <a:effectLst/>
            </c:spPr>
            <c:extLst>
              <c:ext xmlns:c16="http://schemas.microsoft.com/office/drawing/2014/chart" uri="{C3380CC4-5D6E-409C-BE32-E72D297353CC}">
                <c16:uniqueId val="{00000008-543D-4855-BCA1-FBFA0B32040F}"/>
              </c:ext>
            </c:extLst>
          </c:dPt>
          <c:cat>
            <c:strRef>
              <c:f>TBDIN!$K$6:$K$7</c:f>
              <c:strCache>
                <c:ptCount val="2"/>
                <c:pt idx="0">
                  <c:v>F</c:v>
                </c:pt>
                <c:pt idx="1">
                  <c:v>M</c:v>
                </c:pt>
              </c:strCache>
            </c:strRef>
          </c:cat>
          <c:val>
            <c:numRef>
              <c:f>TBDIN!$M$6:$M$7</c:f>
              <c:numCache>
                <c:formatCode>General</c:formatCode>
                <c:ptCount val="2"/>
                <c:pt idx="0">
                  <c:v>100</c:v>
                </c:pt>
                <c:pt idx="1">
                  <c:v>100</c:v>
                </c:pt>
              </c:numCache>
            </c:numRef>
          </c:val>
          <c:extLst>
            <c:ext xmlns:c16="http://schemas.microsoft.com/office/drawing/2014/chart" uri="{C3380CC4-5D6E-409C-BE32-E72D297353CC}">
              <c16:uniqueId val="{00000009-543D-4855-BCA1-FBFA0B32040F}"/>
            </c:ext>
          </c:extLst>
        </c:ser>
        <c:dLbls>
          <c:showLegendKey val="0"/>
          <c:showVal val="0"/>
          <c:showCatName val="0"/>
          <c:showSerName val="0"/>
          <c:showPercent val="0"/>
          <c:showBubbleSize val="0"/>
        </c:dLbls>
        <c:gapWidth val="10"/>
        <c:overlap val="100"/>
        <c:axId val="1255529903"/>
        <c:axId val="1255482863"/>
      </c:barChart>
      <c:catAx>
        <c:axId val="1255529903"/>
        <c:scaling>
          <c:orientation val="minMax"/>
        </c:scaling>
        <c:delete val="1"/>
        <c:axPos val="b"/>
        <c:numFmt formatCode="General" sourceLinked="1"/>
        <c:majorTickMark val="none"/>
        <c:minorTickMark val="none"/>
        <c:tickLblPos val="nextTo"/>
        <c:crossAx val="1255482863"/>
        <c:crosses val="autoZero"/>
        <c:auto val="1"/>
        <c:lblAlgn val="ctr"/>
        <c:lblOffset val="100"/>
        <c:noMultiLvlLbl val="0"/>
      </c:catAx>
      <c:valAx>
        <c:axId val="1255482863"/>
        <c:scaling>
          <c:orientation val="minMax"/>
        </c:scaling>
        <c:delete val="1"/>
        <c:axPos val="l"/>
        <c:numFmt formatCode="General" sourceLinked="1"/>
        <c:majorTickMark val="none"/>
        <c:minorTickMark val="none"/>
        <c:tickLblPos val="nextTo"/>
        <c:crossAx val="12555299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a:t>
            </a:r>
            <a:r>
              <a:rPr lang="es-CL" sz="1000" b="1" baseline="0">
                <a:effectLst/>
              </a:rPr>
              <a:t> según Categoría Ocupacional</a:t>
            </a:r>
            <a:endParaRPr lang="es-CL" sz="1000">
              <a:effectLst/>
            </a:endParaRPr>
          </a:p>
        </c:rich>
      </c:tx>
      <c:layout>
        <c:manualLayout>
          <c:xMode val="edge"/>
          <c:yMode val="edge"/>
          <c:x val="0.20768430262006723"/>
          <c:y val="1.114097819985819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L"/>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6"/>
        <c:spPr>
          <a:solidFill>
            <a:srgbClr val="0F69B4"/>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dLbl>
      </c:pivotFmt>
      <c:pivotFmt>
        <c:idx val="37"/>
        <c:spPr>
          <a:solidFill>
            <a:srgbClr val="E8385F"/>
          </a:solidFill>
          <a:ln>
            <a:noFill/>
          </a:ln>
          <a:effectLst>
            <a:outerShdw blurRad="254000" sx="102000" sy="102000" algn="ctr" rotWithShape="0">
              <a:prstClr val="black">
                <a:alpha val="20000"/>
              </a:prstClr>
            </a:outerShdw>
          </a:effectLst>
        </c:spPr>
      </c:pivotFmt>
      <c:pivotFmt>
        <c:idx val="38"/>
        <c:spPr>
          <a:solidFill>
            <a:schemeClr val="accent1"/>
          </a:solidFill>
          <a:ln>
            <a:noFill/>
          </a:ln>
          <a:effectLst>
            <a:outerShdw blurRad="254000" sx="102000" sy="102000" algn="ctr" rotWithShape="0">
              <a:prstClr val="black">
                <a:alpha val="20000"/>
              </a:prstClr>
            </a:outerShdw>
          </a:effectLst>
        </c:spPr>
      </c:pivotFmt>
      <c:pivotFmt>
        <c:idx val="3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896381361527047"/>
          <c:y val="7.540432004303349E-2"/>
          <c:w val="0.60468130957314548"/>
          <c:h val="0.69865235099057288"/>
        </c:manualLayout>
      </c:layout>
      <c:pieChart>
        <c:varyColors val="1"/>
        <c:ser>
          <c:idx val="0"/>
          <c:order val="0"/>
          <c:tx>
            <c:v>Total</c:v>
          </c:tx>
          <c:dPt>
            <c:idx val="0"/>
            <c:bubble3D val="0"/>
            <c:spPr>
              <a:solidFill>
                <a:srgbClr val="E8385F"/>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C2-40EB-A815-36C5E043CF0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C2-40EB-A815-36C5E043CF0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C2-40EB-A815-36C5E043CF0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5C2-40EB-A815-36C5E043CF06}"/>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2"/>
              <c:pt idx="0">
                <c:v>Trabajador dependiente</c:v>
              </c:pt>
              <c:pt idx="1">
                <c:v>Trabajador independiente</c:v>
              </c:pt>
            </c:strLit>
          </c:cat>
          <c:val>
            <c:numLit>
              <c:formatCode>General</c:formatCode>
              <c:ptCount val="2"/>
              <c:pt idx="0">
                <c:v>36</c:v>
              </c:pt>
              <c:pt idx="1">
                <c:v>9</c:v>
              </c:pt>
            </c:numLit>
          </c:val>
          <c:extLst>
            <c:ext xmlns:c16="http://schemas.microsoft.com/office/drawing/2014/chart" uri="{C3380CC4-5D6E-409C-BE32-E72D297353CC}">
              <c16:uniqueId val="{00000008-95C2-40EB-A815-36C5E043CF06}"/>
            </c:ext>
          </c:extLst>
        </c:ser>
        <c:dLbls>
          <c:showLegendKey val="0"/>
          <c:showVal val="1"/>
          <c:showCatName val="0"/>
          <c:showSerName val="0"/>
          <c:showPercent val="0"/>
          <c:showBubbleSize val="0"/>
          <c:showLeaderLines val="1"/>
        </c:dLbls>
        <c:firstSliceAng val="92"/>
      </c:pieChart>
      <c:spPr>
        <a:noFill/>
        <a:ln>
          <a:noFill/>
        </a:ln>
        <a:effectLst/>
      </c:spPr>
    </c:plotArea>
    <c:legend>
      <c:legendPos val="b"/>
      <c:layout>
        <c:manualLayout>
          <c:xMode val="edge"/>
          <c:yMode val="edge"/>
          <c:x val="4.836218493866886E-2"/>
          <c:y val="0.71956669727238154"/>
          <c:w val="0.91154200875223046"/>
          <c:h val="0.266299027109243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2025.xlsm]PivotChartTable5</c15:name>
        <c15:fmtId val="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L" sz="1000" b="1">
                <a:effectLst/>
              </a:rPr>
              <a:t>% Accidentes según Calificación</a:t>
            </a:r>
            <a:endParaRPr lang="es-CL" sz="1000">
              <a:effectLst/>
            </a:endParaRPr>
          </a:p>
        </c:rich>
      </c:tx>
      <c:layout>
        <c:manualLayout>
          <c:xMode val="edge"/>
          <c:yMode val="edge"/>
          <c:x val="0.17961412718147071"/>
          <c:y val="1.08108154121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L"/>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E8385F"/>
          </a:solidFill>
          <a:ln>
            <a:noFill/>
          </a:ln>
          <a:effectLst>
            <a:outerShdw blurRad="254000" sx="102000" sy="102000" algn="ctr" rotWithShape="0">
              <a:prstClr val="black">
                <a:alpha val="20000"/>
              </a:prstClr>
            </a:outerShdw>
          </a:effectLst>
        </c:spPr>
      </c:pivotFmt>
      <c:pivotFmt>
        <c:idx val="2"/>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0F69B4"/>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E8385F"/>
          </a:solidFill>
          <a:ln>
            <a:noFill/>
          </a:ln>
          <a:effectLst>
            <a:outerShdw blurRad="254000" sx="102000" sy="102000" algn="ctr" rotWithShape="0">
              <a:prstClr val="black">
                <a:alpha val="20000"/>
              </a:prstClr>
            </a:outerShdw>
          </a:effectLst>
        </c:spPr>
      </c:pivotFmt>
      <c:pivotFmt>
        <c:idx val="6"/>
        <c:spPr>
          <a:solidFill>
            <a:srgbClr val="0F69B4"/>
          </a:solidFill>
          <a:ln>
            <a:noFill/>
          </a:ln>
          <a:effectLst>
            <a:outerShdw blurRad="254000" sx="102000" sy="102000" algn="ctr" rotWithShape="0">
              <a:prstClr val="black">
                <a:alpha val="20000"/>
              </a:prstClr>
            </a:outerShdw>
          </a:effectLst>
        </c:spPr>
      </c:pivotFmt>
      <c:pivotFmt>
        <c:idx val="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rgbClr val="E8385F"/>
          </a:solidFill>
          <a:ln>
            <a:noFill/>
          </a:ln>
          <a:effectLst>
            <a:outerShdw blurRad="254000" sx="102000" sy="102000" algn="ctr" rotWithShape="0">
              <a:prstClr val="black">
                <a:alpha val="20000"/>
              </a:prstClr>
            </a:outerShdw>
          </a:effectLst>
        </c:spPr>
      </c:pivotFmt>
      <c:pivotFmt>
        <c:idx val="10"/>
        <c:spPr>
          <a:solidFill>
            <a:srgbClr val="0F69B4"/>
          </a:solidFill>
          <a:ln>
            <a:noFill/>
          </a:ln>
          <a:effectLst>
            <a:outerShdw blurRad="254000" sx="102000" sy="102000" algn="ctr" rotWithShape="0">
              <a:prstClr val="black">
                <a:alpha val="20000"/>
              </a:prstClr>
            </a:outerShdw>
          </a:effectLst>
        </c:spPr>
      </c:pivotFmt>
      <c:pivotFmt>
        <c:idx val="11"/>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rgbClr val="E8385F"/>
          </a:solidFill>
          <a:ln>
            <a:noFill/>
          </a:ln>
          <a:effectLst>
            <a:outerShdw blurRad="254000" sx="102000" sy="102000" algn="ctr" rotWithShape="0">
              <a:prstClr val="black">
                <a:alpha val="20000"/>
              </a:prstClr>
            </a:outerShdw>
          </a:effectLst>
        </c:spPr>
      </c:pivotFmt>
      <c:pivotFmt>
        <c:idx val="14"/>
        <c:spPr>
          <a:solidFill>
            <a:srgbClr val="0F69B4"/>
          </a:solidFill>
          <a:ln>
            <a:noFill/>
          </a:ln>
          <a:effectLst>
            <a:outerShdw blurRad="254000" sx="102000" sy="102000" algn="ctr" rotWithShape="0">
              <a:prstClr val="black">
                <a:alpha val="20000"/>
              </a:prstClr>
            </a:outerShdw>
          </a:effectLst>
        </c:spPr>
      </c:pivotFmt>
      <c:pivotFmt>
        <c:idx val="15"/>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E8385F"/>
          </a:solidFill>
          <a:ln>
            <a:noFill/>
          </a:ln>
          <a:effectLst>
            <a:outerShdw blurRad="254000" sx="102000" sy="102000" algn="ctr" rotWithShape="0">
              <a:prstClr val="black">
                <a:alpha val="20000"/>
              </a:prstClr>
            </a:outerShdw>
          </a:effectLst>
        </c:spPr>
      </c:pivotFmt>
      <c:pivotFmt>
        <c:idx val="18"/>
        <c:spPr>
          <a:solidFill>
            <a:srgbClr val="0F69B4"/>
          </a:solidFill>
          <a:ln>
            <a:noFill/>
          </a:ln>
          <a:effectLst>
            <a:outerShdw blurRad="254000" sx="102000" sy="102000" algn="ctr" rotWithShape="0">
              <a:prstClr val="black">
                <a:alpha val="20000"/>
              </a:prstClr>
            </a:outerShdw>
          </a:effectLst>
        </c:spPr>
      </c:pivotFmt>
      <c:pivotFmt>
        <c:idx val="19"/>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rgbClr val="E8385F"/>
          </a:solidFill>
          <a:ln>
            <a:noFill/>
          </a:ln>
          <a:effectLst>
            <a:outerShdw blurRad="254000" sx="102000" sy="102000" algn="ctr" rotWithShape="0">
              <a:prstClr val="black">
                <a:alpha val="20000"/>
              </a:prstClr>
            </a:outerShdw>
          </a:effectLst>
        </c:spPr>
      </c:pivotFmt>
      <c:pivotFmt>
        <c:idx val="22"/>
        <c:spPr>
          <a:solidFill>
            <a:srgbClr val="0F69B4"/>
          </a:solidFill>
          <a:ln>
            <a:noFill/>
          </a:ln>
          <a:effectLst>
            <a:outerShdw blurRad="254000" sx="102000" sy="102000" algn="ctr" rotWithShape="0">
              <a:prstClr val="black">
                <a:alpha val="20000"/>
              </a:prstClr>
            </a:outerShdw>
          </a:effectLst>
        </c:spPr>
      </c:pivotFmt>
      <c:pivotFmt>
        <c:idx val="23"/>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5"/>
        <c:spPr>
          <a:solidFill>
            <a:srgbClr val="E8385F"/>
          </a:solidFill>
          <a:ln>
            <a:noFill/>
          </a:ln>
          <a:effectLst>
            <a:outerShdw blurRad="254000" sx="102000" sy="102000" algn="ctr" rotWithShape="0">
              <a:prstClr val="black">
                <a:alpha val="20000"/>
              </a:prstClr>
            </a:outerShdw>
          </a:effectLst>
        </c:spPr>
      </c:pivotFmt>
      <c:pivotFmt>
        <c:idx val="26"/>
        <c:spPr>
          <a:solidFill>
            <a:srgbClr val="0F69B4"/>
          </a:solidFill>
          <a:ln>
            <a:noFill/>
          </a:ln>
          <a:effectLst>
            <a:outerShdw blurRad="254000" sx="102000" sy="102000" algn="ctr" rotWithShape="0">
              <a:prstClr val="black">
                <a:alpha val="20000"/>
              </a:prstClr>
            </a:outerShdw>
          </a:effectLst>
        </c:spPr>
      </c:pivotFmt>
      <c:pivotFmt>
        <c:idx val="27"/>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L"/>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CL"/>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extLst>
            <c:ext xmlns:c15="http://schemas.microsoft.com/office/drawing/2012/chart" uri="{CE6537A1-D6FC-4f65-9D91-7224C49458BB}"/>
          </c:extLst>
        </c:dLbl>
      </c:pivotFmt>
      <c:pivotFmt>
        <c:idx val="34"/>
        <c:spPr>
          <a:solidFill>
            <a:srgbClr val="E8385F"/>
          </a:solidFill>
          <a:ln>
            <a:noFill/>
          </a:ln>
          <a:effectLst>
            <a:outerShdw blurRad="254000" sx="102000" sy="102000" algn="ctr" rotWithShape="0">
              <a:prstClr val="black">
                <a:alpha val="20000"/>
              </a:prstClr>
            </a:outerShdw>
          </a:effectLst>
        </c:spPr>
      </c:pivotFmt>
      <c:pivotFmt>
        <c:idx val="35"/>
        <c:spPr>
          <a:solidFill>
            <a:srgbClr val="0F69B4"/>
          </a:solidFill>
          <a:ln>
            <a:noFill/>
          </a:ln>
          <a:effectLst>
            <a:outerShdw blurRad="254000" sx="102000" sy="102000" algn="ctr" rotWithShape="0">
              <a:prstClr val="black">
                <a:alpha val="20000"/>
              </a:prstClr>
            </a:outerShdw>
          </a:effectLst>
        </c:spPr>
      </c:pivotFmt>
      <c:pivotFmt>
        <c:idx val="36"/>
        <c:spPr>
          <a:solidFill>
            <a:srgbClr val="DDEFFB"/>
          </a:solidFill>
          <a:ln>
            <a:noFill/>
          </a:ln>
          <a:effectLst>
            <a:outerShdw blurRad="254000" sx="102000" sy="102000" algn="ctr" rotWithShape="0">
              <a:prstClr val="black">
                <a:alpha val="20000"/>
              </a:prstClr>
            </a:outerShdw>
          </a:effectLst>
        </c:spP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Lst>
        </c:dLbl>
      </c:pivotFmt>
    </c:pivotFmts>
    <c:plotArea>
      <c:layout>
        <c:manualLayout>
          <c:layoutTarget val="inner"/>
          <c:xMode val="edge"/>
          <c:yMode val="edge"/>
          <c:x val="0.19923156973799327"/>
          <c:y val="0.10736331447683102"/>
          <c:w val="0.60468130957314548"/>
          <c:h val="0.69865235099057288"/>
        </c:manualLayout>
      </c:layout>
      <c:doughnutChart>
        <c:varyColors val="1"/>
        <c:ser>
          <c:idx val="0"/>
          <c:order val="0"/>
          <c:tx>
            <c:v>Total</c:v>
          </c:tx>
          <c:dPt>
            <c:idx val="0"/>
            <c:bubble3D val="0"/>
            <c:spPr>
              <a:solidFill>
                <a:srgbClr val="E8385F"/>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200-4F12-BF52-194BEA7830FF}"/>
              </c:ext>
            </c:extLst>
          </c:dPt>
          <c:dPt>
            <c:idx val="1"/>
            <c:bubble3D val="0"/>
            <c:spPr>
              <a:solidFill>
                <a:srgbClr val="0F69B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200-4F12-BF52-194BEA7830FF}"/>
              </c:ext>
            </c:extLst>
          </c:dPt>
          <c:dPt>
            <c:idx val="2"/>
            <c:bubble3D val="0"/>
            <c:spPr>
              <a:solidFill>
                <a:srgbClr val="DDEFFB"/>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200-4F12-BF52-194BEA7830FF}"/>
              </c:ext>
            </c:extLst>
          </c:dPt>
          <c:dLbls>
            <c:dLbl>
              <c:idx val="2"/>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s-CL"/>
                </a:p>
              </c:txPr>
              <c:showLegendKey val="0"/>
              <c:showVal val="0"/>
              <c:showCatName val="0"/>
              <c:showSerName val="0"/>
              <c:showPercent val="1"/>
              <c:showBubbleSize val="1"/>
              <c:extLst>
                <c:ext xmlns:c15="http://schemas.microsoft.com/office/drawing/2012/chart" uri="{CE6537A1-D6FC-4f65-9D91-7224C49458BB}"/>
                <c:ext xmlns:c16="http://schemas.microsoft.com/office/drawing/2014/chart" uri="{C3380CC4-5D6E-409C-BE32-E72D297353CC}">
                  <c16:uniqueId val="{00000005-A200-4F12-BF52-194BEA7830FF}"/>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s-CL"/>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3"/>
              <c:pt idx="0">
                <c:v>Fatal</c:v>
              </c:pt>
              <c:pt idx="1">
                <c:v>Grave</c:v>
              </c:pt>
              <c:pt idx="2">
                <c:v>Otro</c:v>
              </c:pt>
            </c:strLit>
          </c:cat>
          <c:val>
            <c:numLit>
              <c:formatCode>General</c:formatCode>
              <c:ptCount val="3"/>
              <c:pt idx="0">
                <c:v>11</c:v>
              </c:pt>
              <c:pt idx="1">
                <c:v>31</c:v>
              </c:pt>
              <c:pt idx="2">
                <c:v>3</c:v>
              </c:pt>
            </c:numLit>
          </c:val>
          <c:extLst>
            <c:ext xmlns:c16="http://schemas.microsoft.com/office/drawing/2014/chart" uri="{C3380CC4-5D6E-409C-BE32-E72D297353CC}">
              <c16:uniqueId val="{00000006-A200-4F12-BF52-194BEA7830FF}"/>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23979923562186306"/>
          <c:y val="0.90878310652611471"/>
          <c:w val="0.48297425979647279"/>
          <c:h val="9.121689347388529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L"/>
        </a:p>
      </c:txPr>
    </c:legend>
    <c:plotVisOnly val="1"/>
    <c:dispBlanksAs val="gap"/>
    <c:showDLblsOverMax val="0"/>
    <c:extLst/>
  </c:chart>
  <c:spPr>
    <a:noFill/>
    <a:ln w="9525" cap="flat" cmpd="sng" algn="ctr">
      <a:noFill/>
      <a:round/>
    </a:ln>
    <a:effectLst/>
  </c:spPr>
  <c:txPr>
    <a:bodyPr/>
    <a:lstStyle/>
    <a:p>
      <a:pPr>
        <a:defRPr/>
      </a:pPr>
      <a:endParaRPr lang="es-CL"/>
    </a:p>
  </c:txPr>
  <c:extLst>
    <c:ext xmlns:c15="http://schemas.microsoft.com/office/drawing/2012/chart" uri="{723BEF56-08C2-4564-9609-F4CBC75E7E54}">
      <c15:pivotSource>
        <c15:name>[ACCIDENTES 2025.xlsm]PivotChartTable6</c15:name>
        <c15:fmtId val="4"/>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hart" Target="../charts/chart8.xml"/><Relationship Id="rId3" Type="http://schemas.openxmlformats.org/officeDocument/2006/relationships/chart" Target="../charts/chart2.xml"/><Relationship Id="rId7" Type="http://schemas.openxmlformats.org/officeDocument/2006/relationships/image" Target="../media/image6.emf"/><Relationship Id="rId12" Type="http://schemas.openxmlformats.org/officeDocument/2006/relationships/chart" Target="../charts/chart7.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11" Type="http://schemas.openxmlformats.org/officeDocument/2006/relationships/image" Target="../media/image9.emf"/><Relationship Id="rId5" Type="http://schemas.openxmlformats.org/officeDocument/2006/relationships/chart" Target="../charts/chart4.xml"/><Relationship Id="rId10" Type="http://schemas.openxmlformats.org/officeDocument/2006/relationships/chart" Target="../charts/chart6.xml"/><Relationship Id="rId4" Type="http://schemas.openxmlformats.org/officeDocument/2006/relationships/chart" Target="../charts/chart3.xml"/><Relationship Id="rId9"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0</xdr:row>
      <xdr:rowOff>9525</xdr:rowOff>
    </xdr:from>
    <xdr:to>
      <xdr:col>21</xdr:col>
      <xdr:colOff>264225</xdr:colOff>
      <xdr:row>45</xdr:row>
      <xdr:rowOff>142875</xdr:rowOff>
    </xdr:to>
    <xdr:sp macro="" textlink="">
      <xdr:nvSpPr>
        <xdr:cNvPr id="12" name="Rectángulo: esquinas redondeadas 11">
          <a:extLst>
            <a:ext uri="{FF2B5EF4-FFF2-40B4-BE49-F238E27FC236}">
              <a16:creationId xmlns:a16="http://schemas.microsoft.com/office/drawing/2014/main" id="{00000000-0008-0000-0A00-00000C000000}"/>
            </a:ext>
          </a:extLst>
        </xdr:cNvPr>
        <xdr:cNvSpPr/>
      </xdr:nvSpPr>
      <xdr:spPr>
        <a:xfrm>
          <a:off x="152400" y="9525"/>
          <a:ext cx="17514000" cy="8705850"/>
        </a:xfrm>
        <a:prstGeom prst="roundRect">
          <a:avLst>
            <a:gd name="adj" fmla="val 433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             </a:t>
          </a:r>
        </a:p>
      </xdr:txBody>
    </xdr:sp>
    <xdr:clientData/>
  </xdr:twoCellAnchor>
  <xdr:twoCellAnchor editAs="absolute">
    <xdr:from>
      <xdr:col>10</xdr:col>
      <xdr:colOff>765525</xdr:colOff>
      <xdr:row>5</xdr:row>
      <xdr:rowOff>61887</xdr:rowOff>
    </xdr:from>
    <xdr:to>
      <xdr:col>10</xdr:col>
      <xdr:colOff>765525</xdr:colOff>
      <xdr:row>45</xdr:row>
      <xdr:rowOff>1886</xdr:rowOff>
    </xdr:to>
    <xdr:cxnSp macro="">
      <xdr:nvCxnSpPr>
        <xdr:cNvPr id="86" name="Conector recto 85">
          <a:extLst>
            <a:ext uri="{FF2B5EF4-FFF2-40B4-BE49-F238E27FC236}">
              <a16:creationId xmlns:a16="http://schemas.microsoft.com/office/drawing/2014/main" id="{00000000-0008-0000-0A00-000056000000}"/>
            </a:ext>
          </a:extLst>
        </xdr:cNvPr>
        <xdr:cNvCxnSpPr/>
      </xdr:nvCxnSpPr>
      <xdr:spPr>
        <a:xfrm flipH="1">
          <a:off x="8842725" y="1014387"/>
          <a:ext cx="0" cy="7559999"/>
        </a:xfrm>
        <a:prstGeom prst="line">
          <a:avLst/>
        </a:prstGeom>
        <a:ln>
          <a:solidFill>
            <a:srgbClr val="E8385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669658</xdr:colOff>
      <xdr:row>5</xdr:row>
      <xdr:rowOff>95249</xdr:rowOff>
    </xdr:from>
    <xdr:to>
      <xdr:col>19</xdr:col>
      <xdr:colOff>193408</xdr:colOff>
      <xdr:row>8</xdr:row>
      <xdr:rowOff>138114</xdr:rowOff>
    </xdr:to>
    <xdr:grpSp>
      <xdr:nvGrpSpPr>
        <xdr:cNvPr id="99" name="Grupo 98">
          <a:extLst>
            <a:ext uri="{FF2B5EF4-FFF2-40B4-BE49-F238E27FC236}">
              <a16:creationId xmlns:a16="http://schemas.microsoft.com/office/drawing/2014/main" id="{00000000-0008-0000-0A00-000063000000}"/>
            </a:ext>
          </a:extLst>
        </xdr:cNvPr>
        <xdr:cNvGrpSpPr/>
      </xdr:nvGrpSpPr>
      <xdr:grpSpPr>
        <a:xfrm>
          <a:off x="10442308" y="1047749"/>
          <a:ext cx="5457825" cy="614365"/>
          <a:chOff x="2028825" y="1038224"/>
          <a:chExt cx="5457825" cy="614365"/>
        </a:xfrm>
      </xdr:grpSpPr>
      <xdr:sp macro="" textlink="">
        <xdr:nvSpPr>
          <xdr:cNvPr id="100" name="Rectángulo: esquinas redondeadas 99">
            <a:extLst>
              <a:ext uri="{FF2B5EF4-FFF2-40B4-BE49-F238E27FC236}">
                <a16:creationId xmlns:a16="http://schemas.microsoft.com/office/drawing/2014/main" id="{00000000-0008-0000-0A00-000064000000}"/>
              </a:ext>
            </a:extLst>
          </xdr:cNvPr>
          <xdr:cNvSpPr/>
        </xdr:nvSpPr>
        <xdr:spPr>
          <a:xfrm>
            <a:off x="2028825" y="1040606"/>
            <a:ext cx="5457825" cy="609600"/>
          </a:xfrm>
          <a:prstGeom prst="roundRect">
            <a:avLst>
              <a:gd name="adj" fmla="val 11625"/>
            </a:avLst>
          </a:prstGeom>
          <a:noFill/>
          <a:ln>
            <a:solidFill>
              <a:srgbClr val="0F69B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101" name="CuadroTexto 100">
            <a:extLst>
              <a:ext uri="{FF2B5EF4-FFF2-40B4-BE49-F238E27FC236}">
                <a16:creationId xmlns:a16="http://schemas.microsoft.com/office/drawing/2014/main" id="{00000000-0008-0000-0A00-000065000000}"/>
              </a:ext>
            </a:extLst>
          </xdr:cNvPr>
          <xdr:cNvSpPr txBox="1"/>
        </xdr:nvSpPr>
        <xdr:spPr>
          <a:xfrm>
            <a:off x="2084550" y="1062037"/>
            <a:ext cx="906300" cy="59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DATOS</a:t>
            </a:r>
            <a:r>
              <a:rPr lang="es-CL" sz="1000" b="1" baseline="0">
                <a:solidFill>
                  <a:sysClr val="windowText" lastClr="000000"/>
                </a:solidFill>
              </a:rPr>
              <a:t> ACCIDENTES  </a:t>
            </a:r>
            <a:r>
              <a:rPr lang="es-CL" sz="1000" b="1" baseline="0">
                <a:solidFill>
                  <a:srgbClr val="E8385F"/>
                </a:solidFill>
              </a:rPr>
              <a:t>(Regional)</a:t>
            </a:r>
            <a:endParaRPr lang="es-CL" sz="1000" b="1">
              <a:solidFill>
                <a:srgbClr val="E8385F"/>
              </a:solidFill>
            </a:endParaRPr>
          </a:p>
        </xdr:txBody>
      </xdr:sp>
      <xdr:sp macro="" textlink="">
        <xdr:nvSpPr>
          <xdr:cNvPr id="102" name="CuadroTexto 101">
            <a:extLst>
              <a:ext uri="{FF2B5EF4-FFF2-40B4-BE49-F238E27FC236}">
                <a16:creationId xmlns:a16="http://schemas.microsoft.com/office/drawing/2014/main" id="{00000000-0008-0000-0A00-000066000000}"/>
              </a:ext>
            </a:extLst>
          </xdr:cNvPr>
          <xdr:cNvSpPr txBox="1"/>
        </xdr:nvSpPr>
        <xdr:spPr>
          <a:xfrm>
            <a:off x="3208500"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Totales</a:t>
            </a:r>
            <a:endParaRPr lang="es-CL" sz="1000" b="1">
              <a:solidFill>
                <a:sysClr val="windowText" lastClr="000000"/>
              </a:solidFill>
            </a:endParaRPr>
          </a:p>
        </xdr:txBody>
      </xdr:sp>
      <xdr:sp macro="" textlink="">
        <xdr:nvSpPr>
          <xdr:cNvPr id="103" name="CuadroTexto 102">
            <a:extLst>
              <a:ext uri="{FF2B5EF4-FFF2-40B4-BE49-F238E27FC236}">
                <a16:creationId xmlns:a16="http://schemas.microsoft.com/office/drawing/2014/main" id="{00000000-0008-0000-0A00-000067000000}"/>
              </a:ext>
            </a:extLst>
          </xdr:cNvPr>
          <xdr:cNvSpPr txBox="1"/>
        </xdr:nvSpPr>
        <xdr:spPr>
          <a:xfrm>
            <a:off x="4326100"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Fatales</a:t>
            </a:r>
            <a:endParaRPr lang="es-CL" sz="1000" b="1">
              <a:solidFill>
                <a:sysClr val="windowText" lastClr="000000"/>
              </a:solidFill>
            </a:endParaRPr>
          </a:p>
        </xdr:txBody>
      </xdr:sp>
      <xdr:sp macro="" textlink="">
        <xdr:nvSpPr>
          <xdr:cNvPr id="104" name="CuadroTexto 103">
            <a:extLst>
              <a:ext uri="{FF2B5EF4-FFF2-40B4-BE49-F238E27FC236}">
                <a16:creationId xmlns:a16="http://schemas.microsoft.com/office/drawing/2014/main" id="{00000000-0008-0000-0A00-000068000000}"/>
              </a:ext>
            </a:extLst>
          </xdr:cNvPr>
          <xdr:cNvSpPr txBox="1"/>
        </xdr:nvSpPr>
        <xdr:spPr>
          <a:xfrm>
            <a:off x="5453225"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Graves</a:t>
            </a:r>
            <a:endParaRPr lang="es-CL" sz="1000" b="1">
              <a:solidFill>
                <a:sysClr val="windowText" lastClr="000000"/>
              </a:solidFill>
            </a:endParaRPr>
          </a:p>
        </xdr:txBody>
      </xdr:sp>
      <xdr:sp macro="" textlink="">
        <xdr:nvSpPr>
          <xdr:cNvPr id="105" name="CuadroTexto 104">
            <a:extLst>
              <a:ext uri="{FF2B5EF4-FFF2-40B4-BE49-F238E27FC236}">
                <a16:creationId xmlns:a16="http://schemas.microsoft.com/office/drawing/2014/main" id="{00000000-0008-0000-0A00-000069000000}"/>
              </a:ext>
            </a:extLst>
          </xdr:cNvPr>
          <xdr:cNvSpPr txBox="1"/>
        </xdr:nvSpPr>
        <xdr:spPr>
          <a:xfrm>
            <a:off x="6847050" y="1376362"/>
            <a:ext cx="47767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Otros</a:t>
            </a:r>
          </a:p>
        </xdr:txBody>
      </xdr:sp>
      <xdr:sp macro="" textlink="TBDIN!M20">
        <xdr:nvSpPr>
          <xdr:cNvPr id="106" name="CuadroTexto 105">
            <a:extLst>
              <a:ext uri="{FF2B5EF4-FFF2-40B4-BE49-F238E27FC236}">
                <a16:creationId xmlns:a16="http://schemas.microsoft.com/office/drawing/2014/main" id="{00000000-0008-0000-0A00-00006A000000}"/>
              </a:ext>
            </a:extLst>
          </xdr:cNvPr>
          <xdr:cNvSpPr txBox="1"/>
        </xdr:nvSpPr>
        <xdr:spPr>
          <a:xfrm>
            <a:off x="3532349"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B87B651-7ACC-402E-9694-D7BD67C40A55}" type="TxLink">
              <a:rPr lang="en-US" sz="2000" b="0">
                <a:solidFill>
                  <a:sysClr val="windowText" lastClr="000000"/>
                </a:solidFill>
                <a:latin typeface="+mn-lt"/>
                <a:ea typeface="+mn-ea"/>
                <a:cs typeface="+mn-cs"/>
              </a:rPr>
              <a:pPr marL="0" indent="0" algn="ctr"/>
              <a:t>45</a:t>
            </a:fld>
            <a:endParaRPr lang="es-CL" sz="2000" b="0">
              <a:solidFill>
                <a:sysClr val="windowText" lastClr="000000"/>
              </a:solidFill>
              <a:latin typeface="+mn-lt"/>
              <a:ea typeface="+mn-ea"/>
              <a:cs typeface="+mn-cs"/>
            </a:endParaRPr>
          </a:p>
        </xdr:txBody>
      </xdr:sp>
      <xdr:sp macro="" textlink="TBDIN!M17">
        <xdr:nvSpPr>
          <xdr:cNvPr id="107" name="CuadroTexto 106">
            <a:extLst>
              <a:ext uri="{FF2B5EF4-FFF2-40B4-BE49-F238E27FC236}">
                <a16:creationId xmlns:a16="http://schemas.microsoft.com/office/drawing/2014/main" id="{00000000-0008-0000-0A00-00006B000000}"/>
              </a:ext>
            </a:extLst>
          </xdr:cNvPr>
          <xdr:cNvSpPr txBox="1"/>
        </xdr:nvSpPr>
        <xdr:spPr>
          <a:xfrm>
            <a:off x="4621374"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3171BD-7E9E-4965-99D3-C3F6309BCBFC}" type="TxLink">
              <a:rPr lang="en-US" sz="2000" b="0">
                <a:solidFill>
                  <a:sysClr val="windowText" lastClr="000000"/>
                </a:solidFill>
                <a:latin typeface="+mn-lt"/>
                <a:ea typeface="+mn-ea"/>
                <a:cs typeface="+mn-cs"/>
              </a:rPr>
              <a:pPr marL="0" indent="0" algn="ctr"/>
              <a:t>11</a:t>
            </a:fld>
            <a:endParaRPr lang="es-CL" sz="2000" b="0">
              <a:solidFill>
                <a:sysClr val="windowText" lastClr="000000"/>
              </a:solidFill>
              <a:latin typeface="+mn-lt"/>
              <a:ea typeface="+mn-ea"/>
              <a:cs typeface="+mn-cs"/>
            </a:endParaRPr>
          </a:p>
        </xdr:txBody>
      </xdr:sp>
      <xdr:sp macro="" textlink="TBDIN!M18">
        <xdr:nvSpPr>
          <xdr:cNvPr id="108" name="CuadroTexto 107">
            <a:extLst>
              <a:ext uri="{FF2B5EF4-FFF2-40B4-BE49-F238E27FC236}">
                <a16:creationId xmlns:a16="http://schemas.microsoft.com/office/drawing/2014/main" id="{00000000-0008-0000-0A00-00006C000000}"/>
              </a:ext>
            </a:extLst>
          </xdr:cNvPr>
          <xdr:cNvSpPr txBox="1"/>
        </xdr:nvSpPr>
        <xdr:spPr>
          <a:xfrm>
            <a:off x="5710399"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39E076B-A003-4CE4-A480-F6119C589D98}" type="TxLink">
              <a:rPr lang="en-US" sz="2000" b="0">
                <a:solidFill>
                  <a:sysClr val="windowText" lastClr="000000"/>
                </a:solidFill>
                <a:latin typeface="+mn-lt"/>
                <a:ea typeface="+mn-ea"/>
                <a:cs typeface="+mn-cs"/>
              </a:rPr>
              <a:pPr marL="0" indent="0" algn="ctr"/>
              <a:t>31</a:t>
            </a:fld>
            <a:endParaRPr lang="es-CL" sz="2000" b="0">
              <a:solidFill>
                <a:sysClr val="windowText" lastClr="000000"/>
              </a:solidFill>
              <a:latin typeface="+mn-lt"/>
              <a:ea typeface="+mn-ea"/>
              <a:cs typeface="+mn-cs"/>
            </a:endParaRPr>
          </a:p>
        </xdr:txBody>
      </xdr:sp>
      <xdr:sp macro="" textlink="TBDIN!M19">
        <xdr:nvSpPr>
          <xdr:cNvPr id="109" name="CuadroTexto 108">
            <a:extLst>
              <a:ext uri="{FF2B5EF4-FFF2-40B4-BE49-F238E27FC236}">
                <a16:creationId xmlns:a16="http://schemas.microsoft.com/office/drawing/2014/main" id="{00000000-0008-0000-0A00-00006D000000}"/>
              </a:ext>
            </a:extLst>
          </xdr:cNvPr>
          <xdr:cNvSpPr txBox="1"/>
        </xdr:nvSpPr>
        <xdr:spPr>
          <a:xfrm>
            <a:off x="6799424"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64FDD7C-7066-4E29-989B-5230FB86B185}" type="TxLink">
              <a:rPr lang="en-US" sz="2000" b="0">
                <a:solidFill>
                  <a:sysClr val="windowText" lastClr="000000"/>
                </a:solidFill>
                <a:latin typeface="+mn-lt"/>
                <a:ea typeface="+mn-ea"/>
                <a:cs typeface="+mn-cs"/>
              </a:rPr>
              <a:pPr marL="0" indent="0" algn="ctr"/>
              <a:t>3</a:t>
            </a:fld>
            <a:endParaRPr lang="es-CL" sz="2000" b="0">
              <a:solidFill>
                <a:sysClr val="windowText" lastClr="000000"/>
              </a:solidFill>
              <a:latin typeface="+mn-lt"/>
              <a:ea typeface="+mn-ea"/>
              <a:cs typeface="+mn-cs"/>
            </a:endParaRPr>
          </a:p>
        </xdr:txBody>
      </xdr:sp>
    </xdr:grpSp>
    <xdr:clientData/>
  </xdr:twoCellAnchor>
  <xdr:twoCellAnchor>
    <xdr:from>
      <xdr:col>1</xdr:col>
      <xdr:colOff>522450</xdr:colOff>
      <xdr:row>0</xdr:row>
      <xdr:rowOff>0</xdr:rowOff>
    </xdr:from>
    <xdr:to>
      <xdr:col>20</xdr:col>
      <xdr:colOff>313275</xdr:colOff>
      <xdr:row>4</xdr:row>
      <xdr:rowOff>130628</xdr:rowOff>
    </xdr:to>
    <xdr:grpSp>
      <xdr:nvGrpSpPr>
        <xdr:cNvPr id="43" name="Grupo 42">
          <a:extLst>
            <a:ext uri="{FF2B5EF4-FFF2-40B4-BE49-F238E27FC236}">
              <a16:creationId xmlns:a16="http://schemas.microsoft.com/office/drawing/2014/main" id="{7ABBB1CF-01DC-53CA-399C-0258EF210D05}"/>
            </a:ext>
          </a:extLst>
        </xdr:cNvPr>
        <xdr:cNvGrpSpPr/>
      </xdr:nvGrpSpPr>
      <xdr:grpSpPr>
        <a:xfrm>
          <a:off x="970125" y="0"/>
          <a:ext cx="15897600" cy="892628"/>
          <a:chOff x="970125" y="0"/>
          <a:chExt cx="15897600" cy="892628"/>
        </a:xfrm>
      </xdr:grpSpPr>
      <xdr:sp macro="" textlink="">
        <xdr:nvSpPr>
          <xdr:cNvPr id="2" name="Rectángulo: esquinas redondeadas 1">
            <a:extLst>
              <a:ext uri="{FF2B5EF4-FFF2-40B4-BE49-F238E27FC236}">
                <a16:creationId xmlns:a16="http://schemas.microsoft.com/office/drawing/2014/main" id="{00000000-0008-0000-0A00-000002000000}"/>
              </a:ext>
            </a:extLst>
          </xdr:cNvPr>
          <xdr:cNvSpPr/>
        </xdr:nvSpPr>
        <xdr:spPr>
          <a:xfrm>
            <a:off x="970125" y="0"/>
            <a:ext cx="15897600" cy="887865"/>
          </a:xfrm>
          <a:prstGeom prst="roundRect">
            <a:avLst>
              <a:gd name="adj" fmla="val 9661"/>
            </a:avLst>
          </a:prstGeom>
          <a:solidFill>
            <a:srgbClr val="0F69B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3" name="CuadroTexto 2">
            <a:extLst>
              <a:ext uri="{FF2B5EF4-FFF2-40B4-BE49-F238E27FC236}">
                <a16:creationId xmlns:a16="http://schemas.microsoft.com/office/drawing/2014/main" id="{00000000-0008-0000-0A00-000003000000}"/>
              </a:ext>
            </a:extLst>
          </xdr:cNvPr>
          <xdr:cNvSpPr txBox="1"/>
        </xdr:nvSpPr>
        <xdr:spPr>
          <a:xfrm>
            <a:off x="2930373" y="238576"/>
            <a:ext cx="3194201" cy="571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1200" b="1" baseline="0">
                <a:solidFill>
                  <a:schemeClr val="bg1"/>
                </a:solidFill>
                <a:latin typeface="Fira Sans Black" panose="020B0A03050000020004" pitchFamily="34" charset="0"/>
              </a:rPr>
              <a:t>REPORTE CONTROL DE ACCIDENTES </a:t>
            </a:r>
            <a:r>
              <a:rPr lang="es-CL" sz="1000" b="0" baseline="0">
                <a:solidFill>
                  <a:schemeClr val="bg1"/>
                </a:solidFill>
                <a:latin typeface="Fira Sans" panose="020B0803050000020004" pitchFamily="34" charset="0"/>
              </a:rPr>
              <a:t>Información Nivel nacional  y Regional</a:t>
            </a:r>
            <a:endParaRPr lang="es-CL" sz="1000" b="0">
              <a:solidFill>
                <a:schemeClr val="bg1"/>
              </a:solidFill>
              <a:latin typeface="Fira Sans" panose="020B0803050000020004" pitchFamily="34" charset="0"/>
            </a:endParaRPr>
          </a:p>
        </xdr:txBody>
      </xdr:sp>
      <xdr:grpSp>
        <xdr:nvGrpSpPr>
          <xdr:cNvPr id="41" name="Grupo 40">
            <a:extLst>
              <a:ext uri="{FF2B5EF4-FFF2-40B4-BE49-F238E27FC236}">
                <a16:creationId xmlns:a16="http://schemas.microsoft.com/office/drawing/2014/main" id="{5549FF3B-14BF-4041-5DC2-64E26D042A67}"/>
              </a:ext>
            </a:extLst>
          </xdr:cNvPr>
          <xdr:cNvGrpSpPr/>
        </xdr:nvGrpSpPr>
        <xdr:grpSpPr>
          <a:xfrm>
            <a:off x="1063508" y="5307"/>
            <a:ext cx="1637841" cy="887321"/>
            <a:chOff x="1063508" y="5307"/>
            <a:chExt cx="1637841" cy="887321"/>
          </a:xfrm>
        </xdr:grpSpPr>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7377" y="5307"/>
              <a:ext cx="932723" cy="662859"/>
            </a:xfrm>
            <a:prstGeom prst="rect">
              <a:avLst/>
            </a:prstGeom>
          </xdr:spPr>
        </xdr:pic>
        <xdr:sp macro="" textlink="">
          <xdr:nvSpPr>
            <xdr:cNvPr id="5" name="CuadroTexto 4">
              <a:extLst>
                <a:ext uri="{FF2B5EF4-FFF2-40B4-BE49-F238E27FC236}">
                  <a16:creationId xmlns:a16="http://schemas.microsoft.com/office/drawing/2014/main" id="{00000000-0008-0000-0A00-000005000000}"/>
                </a:ext>
              </a:extLst>
            </xdr:cNvPr>
            <xdr:cNvSpPr txBox="1"/>
          </xdr:nvSpPr>
          <xdr:spPr>
            <a:xfrm>
              <a:off x="1063508" y="678243"/>
              <a:ext cx="1637841" cy="214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900" b="1">
                  <a:solidFill>
                    <a:schemeClr val="bg1"/>
                  </a:solidFill>
                  <a:latin typeface="Fira Sans Light" panose="020B0403050000020004" pitchFamily="34" charset="0"/>
                </a:rPr>
                <a:t>Coordinación Territorial</a:t>
              </a:r>
            </a:p>
          </xdr:txBody>
        </xdr:sp>
      </xdr:grpSp>
      <xdr:grpSp>
        <xdr:nvGrpSpPr>
          <xdr:cNvPr id="40" name="Grupo 39">
            <a:extLst>
              <a:ext uri="{FF2B5EF4-FFF2-40B4-BE49-F238E27FC236}">
                <a16:creationId xmlns:a16="http://schemas.microsoft.com/office/drawing/2014/main" id="{072B57F4-F469-9F53-4B8C-EE4234A4B3CE}"/>
              </a:ext>
            </a:extLst>
          </xdr:cNvPr>
          <xdr:cNvGrpSpPr/>
        </xdr:nvGrpSpPr>
        <xdr:grpSpPr>
          <a:xfrm>
            <a:off x="15648292" y="213423"/>
            <a:ext cx="1080000" cy="461019"/>
            <a:chOff x="15648292" y="52947"/>
            <a:chExt cx="1080000" cy="461019"/>
          </a:xfrm>
        </xdr:grpSpPr>
        <xdr:sp macro="" textlink="">
          <xdr:nvSpPr>
            <xdr:cNvPr id="6" name="Rectángulo: esquinas redondeadas 5">
              <a:extLst>
                <a:ext uri="{FF2B5EF4-FFF2-40B4-BE49-F238E27FC236}">
                  <a16:creationId xmlns:a16="http://schemas.microsoft.com/office/drawing/2014/main" id="{00000000-0008-0000-0A00-000006000000}"/>
                </a:ext>
              </a:extLst>
            </xdr:cNvPr>
            <xdr:cNvSpPr/>
          </xdr:nvSpPr>
          <xdr:spPr>
            <a:xfrm>
              <a:off x="15648292" y="52947"/>
              <a:ext cx="1080000" cy="461019"/>
            </a:xfrm>
            <a:prstGeom prst="roundRect">
              <a:avLst/>
            </a:prstGeom>
            <a:solidFill>
              <a:srgbClr val="53CCF4"/>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7" name="CuadroTexto 6">
              <a:extLst>
                <a:ext uri="{FF2B5EF4-FFF2-40B4-BE49-F238E27FC236}">
                  <a16:creationId xmlns:a16="http://schemas.microsoft.com/office/drawing/2014/main" id="{00000000-0008-0000-0A00-000007000000}"/>
                </a:ext>
              </a:extLst>
            </xdr:cNvPr>
            <xdr:cNvSpPr txBox="1"/>
          </xdr:nvSpPr>
          <xdr:spPr>
            <a:xfrm>
              <a:off x="15648294" y="52947"/>
              <a:ext cx="646632" cy="191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L" sz="900">
                  <a:solidFill>
                    <a:schemeClr val="bg1"/>
                  </a:solidFill>
                </a:rPr>
                <a:t>Fecha</a:t>
              </a:r>
            </a:p>
          </xdr:txBody>
        </xdr:sp>
        <xdr:sp macro="" textlink="TBDIN!F1">
          <xdr:nvSpPr>
            <xdr:cNvPr id="8" name="CuadroTexto 7">
              <a:extLst>
                <a:ext uri="{FF2B5EF4-FFF2-40B4-BE49-F238E27FC236}">
                  <a16:creationId xmlns:a16="http://schemas.microsoft.com/office/drawing/2014/main" id="{00000000-0008-0000-0A00-000008000000}"/>
                </a:ext>
              </a:extLst>
            </xdr:cNvPr>
            <xdr:cNvSpPr txBox="1"/>
          </xdr:nvSpPr>
          <xdr:spPr>
            <a:xfrm>
              <a:off x="15740872" y="217060"/>
              <a:ext cx="848126" cy="251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899B6C2-2CD6-4246-BAC6-DB29CB9CC076}" type="TxLink">
                <a:rPr lang="en-US" sz="1000" b="0" i="0" u="none" strike="noStrike">
                  <a:solidFill>
                    <a:srgbClr val="FFFFFF"/>
                  </a:solidFill>
                  <a:latin typeface="Aptos Narrow"/>
                  <a:ea typeface="+mn-ea"/>
                  <a:cs typeface="+mn-cs"/>
                </a:rPr>
                <a:pPr marL="0" indent="0" algn="ctr"/>
                <a:t>10-09-2025</a:t>
              </a:fld>
              <a:endParaRPr lang="en-US" sz="1000" b="0" i="0" u="none" strike="noStrike">
                <a:solidFill>
                  <a:srgbClr val="FFFFFF"/>
                </a:solidFill>
                <a:latin typeface="Aptos Narrow"/>
                <a:ea typeface="+mn-ea"/>
                <a:cs typeface="+mn-cs"/>
              </a:endParaRPr>
            </a:p>
          </xdr:txBody>
        </xdr:sp>
      </xdr:grpSp>
      <xdr:grpSp>
        <xdr:nvGrpSpPr>
          <xdr:cNvPr id="25" name="Grupo 24">
            <a:extLst>
              <a:ext uri="{FF2B5EF4-FFF2-40B4-BE49-F238E27FC236}">
                <a16:creationId xmlns:a16="http://schemas.microsoft.com/office/drawing/2014/main" id="{5E8C10B4-889B-1B7A-2BE9-B0A930AFED5D}"/>
              </a:ext>
            </a:extLst>
          </xdr:cNvPr>
          <xdr:cNvGrpSpPr/>
        </xdr:nvGrpSpPr>
        <xdr:grpSpPr>
          <a:xfrm>
            <a:off x="14370750" y="214057"/>
            <a:ext cx="1219450" cy="459751"/>
            <a:chOff x="14370750" y="52947"/>
            <a:chExt cx="1219450" cy="459751"/>
          </a:xfrm>
        </xdr:grpSpPr>
        <xdr:sp macro="" textlink="">
          <xdr:nvSpPr>
            <xdr:cNvPr id="9" name="Rectángulo: esquinas redondeadas 8">
              <a:extLst>
                <a:ext uri="{FF2B5EF4-FFF2-40B4-BE49-F238E27FC236}">
                  <a16:creationId xmlns:a16="http://schemas.microsoft.com/office/drawing/2014/main" id="{00000000-0008-0000-0A00-000009000000}"/>
                </a:ext>
              </a:extLst>
            </xdr:cNvPr>
            <xdr:cNvSpPr/>
          </xdr:nvSpPr>
          <xdr:spPr>
            <a:xfrm>
              <a:off x="14395830" y="52947"/>
              <a:ext cx="1080000" cy="459751"/>
            </a:xfrm>
            <a:prstGeom prst="roundRect">
              <a:avLst/>
            </a:prstGeom>
            <a:solidFill>
              <a:srgbClr val="53CCF4"/>
            </a:solidFill>
            <a:ln>
              <a:noFill/>
            </a:ln>
            <a:effectLst>
              <a:outerShdw blurRad="50800" dist="38100" algn="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10" name="CuadroTexto 9">
              <a:extLst>
                <a:ext uri="{FF2B5EF4-FFF2-40B4-BE49-F238E27FC236}">
                  <a16:creationId xmlns:a16="http://schemas.microsoft.com/office/drawing/2014/main" id="{00000000-0008-0000-0A00-00000A000000}"/>
                </a:ext>
              </a:extLst>
            </xdr:cNvPr>
            <xdr:cNvSpPr txBox="1"/>
          </xdr:nvSpPr>
          <xdr:spPr>
            <a:xfrm>
              <a:off x="14370750" y="52947"/>
              <a:ext cx="1219450" cy="239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L" sz="900">
                  <a:solidFill>
                    <a:schemeClr val="bg1"/>
                  </a:solidFill>
                </a:rPr>
                <a:t>Última</a:t>
              </a:r>
              <a:r>
                <a:rPr lang="es-CL" sz="900" baseline="0">
                  <a:solidFill>
                    <a:schemeClr val="bg1"/>
                  </a:solidFill>
                </a:rPr>
                <a:t> Actualización</a:t>
              </a:r>
              <a:endParaRPr lang="es-CL" sz="900">
                <a:solidFill>
                  <a:schemeClr val="bg1"/>
                </a:solidFill>
              </a:endParaRPr>
            </a:p>
          </xdr:txBody>
        </xdr:sp>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516230" y="217060"/>
              <a:ext cx="873132" cy="251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000" b="0" i="0" u="none" strike="noStrike">
                  <a:solidFill>
                    <a:srgbClr val="FFFFFF"/>
                  </a:solidFill>
                  <a:latin typeface="Aptos Narrow"/>
                  <a:ea typeface="+mn-ea"/>
                  <a:cs typeface="+mn-cs"/>
                </a:rPr>
                <a:t>10-09-2025</a:t>
              </a:r>
            </a:p>
          </xdr:txBody>
        </xdr:sp>
      </xdr:grpSp>
    </xdr:grpSp>
    <xdr:clientData/>
  </xdr:twoCellAnchor>
  <xdr:twoCellAnchor>
    <xdr:from>
      <xdr:col>2</xdr:col>
      <xdr:colOff>543978</xdr:colOff>
      <xdr:row>5</xdr:row>
      <xdr:rowOff>85724</xdr:rowOff>
    </xdr:from>
    <xdr:to>
      <xdr:col>9</xdr:col>
      <xdr:colOff>67728</xdr:colOff>
      <xdr:row>8</xdr:row>
      <xdr:rowOff>128589</xdr:rowOff>
    </xdr:to>
    <xdr:grpSp>
      <xdr:nvGrpSpPr>
        <xdr:cNvPr id="97" name="Grupo 96">
          <a:extLst>
            <a:ext uri="{FF2B5EF4-FFF2-40B4-BE49-F238E27FC236}">
              <a16:creationId xmlns:a16="http://schemas.microsoft.com/office/drawing/2014/main" id="{00000000-0008-0000-0A00-000061000000}"/>
            </a:ext>
          </a:extLst>
        </xdr:cNvPr>
        <xdr:cNvGrpSpPr/>
      </xdr:nvGrpSpPr>
      <xdr:grpSpPr>
        <a:xfrm>
          <a:off x="1839378" y="1038224"/>
          <a:ext cx="5457825" cy="614365"/>
          <a:chOff x="2028825" y="1038224"/>
          <a:chExt cx="5457825" cy="614365"/>
        </a:xfrm>
      </xdr:grpSpPr>
      <xdr:sp macro="" textlink="">
        <xdr:nvSpPr>
          <xdr:cNvPr id="15" name="Rectángulo: esquinas redondeadas 14">
            <a:extLst>
              <a:ext uri="{FF2B5EF4-FFF2-40B4-BE49-F238E27FC236}">
                <a16:creationId xmlns:a16="http://schemas.microsoft.com/office/drawing/2014/main" id="{00000000-0008-0000-0A00-00000F000000}"/>
              </a:ext>
            </a:extLst>
          </xdr:cNvPr>
          <xdr:cNvSpPr/>
        </xdr:nvSpPr>
        <xdr:spPr>
          <a:xfrm>
            <a:off x="2028825" y="1040606"/>
            <a:ext cx="5457825" cy="609600"/>
          </a:xfrm>
          <a:prstGeom prst="roundRect">
            <a:avLst>
              <a:gd name="adj" fmla="val 11625"/>
            </a:avLst>
          </a:prstGeom>
          <a:noFill/>
          <a:ln>
            <a:solidFill>
              <a:srgbClr val="0F69B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16" name="CuadroTexto 15">
            <a:extLst>
              <a:ext uri="{FF2B5EF4-FFF2-40B4-BE49-F238E27FC236}">
                <a16:creationId xmlns:a16="http://schemas.microsoft.com/office/drawing/2014/main" id="{00000000-0008-0000-0A00-000010000000}"/>
              </a:ext>
            </a:extLst>
          </xdr:cNvPr>
          <xdr:cNvSpPr txBox="1"/>
        </xdr:nvSpPr>
        <xdr:spPr>
          <a:xfrm>
            <a:off x="2084550" y="1062037"/>
            <a:ext cx="906300" cy="59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DATOS</a:t>
            </a:r>
            <a:r>
              <a:rPr lang="es-CL" sz="1000" b="1" baseline="0">
                <a:solidFill>
                  <a:sysClr val="windowText" lastClr="000000"/>
                </a:solidFill>
              </a:rPr>
              <a:t> ACCIDENTES  </a:t>
            </a:r>
            <a:r>
              <a:rPr lang="es-CL" sz="1000" b="1" baseline="0">
                <a:solidFill>
                  <a:srgbClr val="E8385F"/>
                </a:solidFill>
              </a:rPr>
              <a:t>(Nacional)</a:t>
            </a:r>
            <a:endParaRPr lang="es-CL" sz="1000" b="1">
              <a:solidFill>
                <a:srgbClr val="E8385F"/>
              </a:solidFill>
            </a:endParaRPr>
          </a:p>
        </xdr:txBody>
      </xdr:sp>
      <xdr:sp macro="" textlink="">
        <xdr:nvSpPr>
          <xdr:cNvPr id="17" name="CuadroTexto 16">
            <a:extLst>
              <a:ext uri="{FF2B5EF4-FFF2-40B4-BE49-F238E27FC236}">
                <a16:creationId xmlns:a16="http://schemas.microsoft.com/office/drawing/2014/main" id="{00000000-0008-0000-0A00-000011000000}"/>
              </a:ext>
            </a:extLst>
          </xdr:cNvPr>
          <xdr:cNvSpPr txBox="1"/>
        </xdr:nvSpPr>
        <xdr:spPr>
          <a:xfrm>
            <a:off x="3208500"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Totales</a:t>
            </a:r>
            <a:endParaRPr lang="es-CL" sz="1000" b="1">
              <a:solidFill>
                <a:sysClr val="windowText" lastClr="000000"/>
              </a:solidFill>
            </a:endParaRPr>
          </a:p>
        </xdr:txBody>
      </xdr:sp>
      <xdr:sp macro="" textlink="">
        <xdr:nvSpPr>
          <xdr:cNvPr id="18" name="CuadroTexto 17">
            <a:extLst>
              <a:ext uri="{FF2B5EF4-FFF2-40B4-BE49-F238E27FC236}">
                <a16:creationId xmlns:a16="http://schemas.microsoft.com/office/drawing/2014/main" id="{00000000-0008-0000-0A00-000012000000}"/>
              </a:ext>
            </a:extLst>
          </xdr:cNvPr>
          <xdr:cNvSpPr txBox="1"/>
        </xdr:nvSpPr>
        <xdr:spPr>
          <a:xfrm>
            <a:off x="4326100"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Fatales</a:t>
            </a:r>
            <a:endParaRPr lang="es-CL" sz="1000" b="1">
              <a:solidFill>
                <a:sysClr val="windowText" lastClr="000000"/>
              </a:solidFill>
            </a:endParaRPr>
          </a:p>
        </xdr:txBody>
      </xdr:sp>
      <xdr:sp macro="" textlink="">
        <xdr:nvSpPr>
          <xdr:cNvPr id="19" name="CuadroTexto 18">
            <a:extLst>
              <a:ext uri="{FF2B5EF4-FFF2-40B4-BE49-F238E27FC236}">
                <a16:creationId xmlns:a16="http://schemas.microsoft.com/office/drawing/2014/main" id="{00000000-0008-0000-0A00-000013000000}"/>
              </a:ext>
            </a:extLst>
          </xdr:cNvPr>
          <xdr:cNvSpPr txBox="1"/>
        </xdr:nvSpPr>
        <xdr:spPr>
          <a:xfrm>
            <a:off x="5453225" y="1376362"/>
            <a:ext cx="12111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Graves</a:t>
            </a:r>
            <a:endParaRPr lang="es-CL" sz="1000" b="1">
              <a:solidFill>
                <a:sysClr val="windowText" lastClr="000000"/>
              </a:solidFill>
            </a:endParaRPr>
          </a:p>
        </xdr:txBody>
      </xdr:sp>
      <xdr:sp macro="" textlink="">
        <xdr:nvSpPr>
          <xdr:cNvPr id="20" name="CuadroTexto 19">
            <a:extLst>
              <a:ext uri="{FF2B5EF4-FFF2-40B4-BE49-F238E27FC236}">
                <a16:creationId xmlns:a16="http://schemas.microsoft.com/office/drawing/2014/main" id="{00000000-0008-0000-0A00-000014000000}"/>
              </a:ext>
            </a:extLst>
          </xdr:cNvPr>
          <xdr:cNvSpPr txBox="1"/>
        </xdr:nvSpPr>
        <xdr:spPr>
          <a:xfrm>
            <a:off x="6847050" y="1376362"/>
            <a:ext cx="47767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Otros</a:t>
            </a:r>
          </a:p>
        </xdr:txBody>
      </xdr:sp>
      <xdr:sp macro="" textlink="TBDIN!H15">
        <xdr:nvSpPr>
          <xdr:cNvPr id="21" name="CuadroTexto 20">
            <a:extLst>
              <a:ext uri="{FF2B5EF4-FFF2-40B4-BE49-F238E27FC236}">
                <a16:creationId xmlns:a16="http://schemas.microsoft.com/office/drawing/2014/main" id="{00000000-0008-0000-0A00-000015000000}"/>
              </a:ext>
            </a:extLst>
          </xdr:cNvPr>
          <xdr:cNvSpPr txBox="1"/>
        </xdr:nvSpPr>
        <xdr:spPr>
          <a:xfrm>
            <a:off x="3532349"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899BC8C-3F0C-4664-A334-13E586FA00BF}" type="TxLink">
              <a:rPr lang="en-US" sz="2000" b="0">
                <a:solidFill>
                  <a:sysClr val="windowText" lastClr="000000"/>
                </a:solidFill>
                <a:latin typeface="+mn-lt"/>
                <a:ea typeface="+mn-ea"/>
                <a:cs typeface="+mn-cs"/>
              </a:rPr>
              <a:pPr marL="0" indent="0" algn="ctr"/>
              <a:t>421</a:t>
            </a:fld>
            <a:endParaRPr lang="es-CL" sz="2000" b="0">
              <a:solidFill>
                <a:sysClr val="windowText" lastClr="000000"/>
              </a:solidFill>
              <a:latin typeface="+mn-lt"/>
              <a:ea typeface="+mn-ea"/>
              <a:cs typeface="+mn-cs"/>
            </a:endParaRPr>
          </a:p>
        </xdr:txBody>
      </xdr:sp>
      <xdr:sp macro="" textlink="TBDIN!H12">
        <xdr:nvSpPr>
          <xdr:cNvPr id="22" name="CuadroTexto 21">
            <a:extLst>
              <a:ext uri="{FF2B5EF4-FFF2-40B4-BE49-F238E27FC236}">
                <a16:creationId xmlns:a16="http://schemas.microsoft.com/office/drawing/2014/main" id="{00000000-0008-0000-0A00-000016000000}"/>
              </a:ext>
            </a:extLst>
          </xdr:cNvPr>
          <xdr:cNvSpPr txBox="1"/>
        </xdr:nvSpPr>
        <xdr:spPr>
          <a:xfrm>
            <a:off x="4621374"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ECA10E-6F69-4980-95CA-08592FE69613}" type="TxLink">
              <a:rPr lang="en-US" sz="2000" b="0">
                <a:solidFill>
                  <a:sysClr val="windowText" lastClr="000000"/>
                </a:solidFill>
                <a:latin typeface="+mn-lt"/>
                <a:ea typeface="+mn-ea"/>
                <a:cs typeface="+mn-cs"/>
              </a:rPr>
              <a:pPr marL="0" indent="0" algn="ctr"/>
              <a:t>132</a:t>
            </a:fld>
            <a:endParaRPr lang="es-CL" sz="2000" b="0">
              <a:solidFill>
                <a:sysClr val="windowText" lastClr="000000"/>
              </a:solidFill>
              <a:latin typeface="+mn-lt"/>
              <a:ea typeface="+mn-ea"/>
              <a:cs typeface="+mn-cs"/>
            </a:endParaRPr>
          </a:p>
        </xdr:txBody>
      </xdr:sp>
      <xdr:sp macro="" textlink="TBDIN!H13">
        <xdr:nvSpPr>
          <xdr:cNvPr id="23" name="CuadroTexto 22">
            <a:extLst>
              <a:ext uri="{FF2B5EF4-FFF2-40B4-BE49-F238E27FC236}">
                <a16:creationId xmlns:a16="http://schemas.microsoft.com/office/drawing/2014/main" id="{00000000-0008-0000-0A00-000017000000}"/>
              </a:ext>
            </a:extLst>
          </xdr:cNvPr>
          <xdr:cNvSpPr txBox="1"/>
        </xdr:nvSpPr>
        <xdr:spPr>
          <a:xfrm>
            <a:off x="5710399"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BBA603-4AC2-430C-96AB-15D6A52797E4}" type="TxLink">
              <a:rPr lang="en-US" sz="2000" b="0">
                <a:solidFill>
                  <a:sysClr val="windowText" lastClr="000000"/>
                </a:solidFill>
                <a:latin typeface="+mn-lt"/>
                <a:ea typeface="+mn-ea"/>
                <a:cs typeface="+mn-cs"/>
              </a:rPr>
              <a:pPr marL="0" indent="0" algn="ctr"/>
              <a:t>263</a:t>
            </a:fld>
            <a:endParaRPr lang="es-CL" sz="2000" b="0">
              <a:solidFill>
                <a:sysClr val="windowText" lastClr="000000"/>
              </a:solidFill>
              <a:latin typeface="+mn-lt"/>
              <a:ea typeface="+mn-ea"/>
              <a:cs typeface="+mn-cs"/>
            </a:endParaRPr>
          </a:p>
        </xdr:txBody>
      </xdr:sp>
      <xdr:sp macro="" textlink="TBDIN!H14">
        <xdr:nvSpPr>
          <xdr:cNvPr id="24" name="CuadroTexto 23">
            <a:extLst>
              <a:ext uri="{FF2B5EF4-FFF2-40B4-BE49-F238E27FC236}">
                <a16:creationId xmlns:a16="http://schemas.microsoft.com/office/drawing/2014/main" id="{00000000-0008-0000-0A00-000018000000}"/>
              </a:ext>
            </a:extLst>
          </xdr:cNvPr>
          <xdr:cNvSpPr txBox="1"/>
        </xdr:nvSpPr>
        <xdr:spPr>
          <a:xfrm>
            <a:off x="6799424" y="1038224"/>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2637B68-09C5-4990-973A-DECF8A4DFD1E}" type="TxLink">
              <a:rPr lang="en-US" sz="2000" b="0">
                <a:solidFill>
                  <a:sysClr val="windowText" lastClr="000000"/>
                </a:solidFill>
                <a:latin typeface="+mn-lt"/>
                <a:ea typeface="+mn-ea"/>
                <a:cs typeface="+mn-cs"/>
              </a:rPr>
              <a:pPr marL="0" indent="0" algn="ctr"/>
              <a:t>26</a:t>
            </a:fld>
            <a:endParaRPr lang="es-CL" sz="2000" b="0">
              <a:solidFill>
                <a:sysClr val="windowText" lastClr="000000"/>
              </a:solidFill>
              <a:latin typeface="+mn-lt"/>
              <a:ea typeface="+mn-ea"/>
              <a:cs typeface="+mn-cs"/>
            </a:endParaRPr>
          </a:p>
        </xdr:txBody>
      </xdr:sp>
    </xdr:grpSp>
    <xdr:clientData/>
  </xdr:twoCellAnchor>
  <xdr:twoCellAnchor>
    <xdr:from>
      <xdr:col>7</xdr:col>
      <xdr:colOff>495300</xdr:colOff>
      <xdr:row>10</xdr:row>
      <xdr:rowOff>23814</xdr:rowOff>
    </xdr:from>
    <xdr:to>
      <xdr:col>9</xdr:col>
      <xdr:colOff>561976</xdr:colOff>
      <xdr:row>18</xdr:row>
      <xdr:rowOff>85725</xdr:rowOff>
    </xdr:to>
    <xdr:graphicFrame macro="">
      <xdr:nvGraphicFramePr>
        <xdr:cNvPr id="51" name="Gráfico 50">
          <a:extLst>
            <a:ext uri="{FF2B5EF4-FFF2-40B4-BE49-F238E27FC236}">
              <a16:creationId xmlns:a16="http://schemas.microsoft.com/office/drawing/2014/main" id="{00000000-0008-0000-0A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752969</xdr:colOff>
      <xdr:row>17</xdr:row>
      <xdr:rowOff>90330</xdr:rowOff>
    </xdr:from>
    <xdr:to>
      <xdr:col>8</xdr:col>
      <xdr:colOff>405202</xdr:colOff>
      <xdr:row>18</xdr:row>
      <xdr:rowOff>149399</xdr:rowOff>
    </xdr:to>
    <xdr:sp macro="" textlink="TBDIN!N1">
      <xdr:nvSpPr>
        <xdr:cNvPr id="46" name="CuadroTexto 45">
          <a:extLst>
            <a:ext uri="{FF2B5EF4-FFF2-40B4-BE49-F238E27FC236}">
              <a16:creationId xmlns:a16="http://schemas.microsoft.com/office/drawing/2014/main" id="{00000000-0008-0000-0A00-00002E000000}"/>
            </a:ext>
          </a:extLst>
        </xdr:cNvPr>
        <xdr:cNvSpPr txBox="1"/>
      </xdr:nvSpPr>
      <xdr:spPr>
        <a:xfrm>
          <a:off x="6286994" y="3328830"/>
          <a:ext cx="499958"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FB8D410-EC97-4C7C-B9D2-43C09CF039AD}" type="TxLink">
            <a:rPr lang="en-US" sz="1100" b="0" i="0" u="none" strike="noStrike">
              <a:solidFill>
                <a:srgbClr val="000000"/>
              </a:solidFill>
              <a:latin typeface="Calibri"/>
              <a:ea typeface="Calibri"/>
              <a:cs typeface="Calibri"/>
            </a:rPr>
            <a:pPr marL="0" indent="0" algn="ctr"/>
            <a:t>54</a:t>
          </a:fld>
          <a:endParaRPr lang="es-CL" sz="1100" b="0" i="0" u="none" strike="noStrike">
            <a:solidFill>
              <a:srgbClr val="000000"/>
            </a:solidFill>
            <a:latin typeface="Calibri"/>
            <a:ea typeface="Calibri"/>
            <a:cs typeface="Calibri"/>
          </a:endParaRPr>
        </a:p>
      </xdr:txBody>
    </xdr:sp>
    <xdr:clientData/>
  </xdr:twoCellAnchor>
  <xdr:twoCellAnchor>
    <xdr:from>
      <xdr:col>8</xdr:col>
      <xdr:colOff>645004</xdr:colOff>
      <xdr:row>17</xdr:row>
      <xdr:rowOff>90330</xdr:rowOff>
    </xdr:from>
    <xdr:to>
      <xdr:col>9</xdr:col>
      <xdr:colOff>297237</xdr:colOff>
      <xdr:row>18</xdr:row>
      <xdr:rowOff>149399</xdr:rowOff>
    </xdr:to>
    <xdr:sp macro="" textlink="TBDIN!N2">
      <xdr:nvSpPr>
        <xdr:cNvPr id="47" name="CuadroTexto 46">
          <a:extLst>
            <a:ext uri="{FF2B5EF4-FFF2-40B4-BE49-F238E27FC236}">
              <a16:creationId xmlns:a16="http://schemas.microsoft.com/office/drawing/2014/main" id="{00000000-0008-0000-0A00-00002F000000}"/>
            </a:ext>
          </a:extLst>
        </xdr:cNvPr>
        <xdr:cNvSpPr txBox="1"/>
      </xdr:nvSpPr>
      <xdr:spPr>
        <a:xfrm>
          <a:off x="7026754" y="3328830"/>
          <a:ext cx="499958"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95F320-7062-40E0-8395-2B0CCA5CE307}" type="TxLink">
            <a:rPr lang="en-US" sz="1100" b="0" i="0" u="none" strike="noStrike">
              <a:solidFill>
                <a:srgbClr val="000000"/>
              </a:solidFill>
              <a:latin typeface="Calibri"/>
              <a:ea typeface="Calibri"/>
              <a:cs typeface="Calibri"/>
            </a:rPr>
            <a:pPr marL="0" indent="0" algn="ctr"/>
            <a:t>367</a:t>
          </a:fld>
          <a:endParaRPr lang="es-CL" sz="1100" b="0" i="0" u="none" strike="noStrike">
            <a:solidFill>
              <a:srgbClr val="000000"/>
            </a:solidFill>
            <a:latin typeface="Calibri"/>
            <a:ea typeface="Calibri"/>
            <a:cs typeface="Calibri"/>
          </a:endParaRPr>
        </a:p>
      </xdr:txBody>
    </xdr:sp>
    <xdr:clientData/>
  </xdr:twoCellAnchor>
  <xdr:twoCellAnchor>
    <xdr:from>
      <xdr:col>7</xdr:col>
      <xdr:colOff>724393</xdr:colOff>
      <xdr:row>18</xdr:row>
      <xdr:rowOff>51479</xdr:rowOff>
    </xdr:from>
    <xdr:to>
      <xdr:col>8</xdr:col>
      <xdr:colOff>457199</xdr:colOff>
      <xdr:row>19</xdr:row>
      <xdr:rowOff>110548</xdr:rowOff>
    </xdr:to>
    <xdr:sp macro="" textlink="TBDIN!O1">
      <xdr:nvSpPr>
        <xdr:cNvPr id="72" name="CuadroTexto 71">
          <a:extLst>
            <a:ext uri="{FF2B5EF4-FFF2-40B4-BE49-F238E27FC236}">
              <a16:creationId xmlns:a16="http://schemas.microsoft.com/office/drawing/2014/main" id="{00000000-0008-0000-0A00-000048000000}"/>
            </a:ext>
          </a:extLst>
        </xdr:cNvPr>
        <xdr:cNvSpPr txBox="1"/>
      </xdr:nvSpPr>
      <xdr:spPr>
        <a:xfrm>
          <a:off x="6258418" y="3480479"/>
          <a:ext cx="580531"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BA3B741-CE22-4A0F-BE05-045D3E688A7D}" type="TxLink">
            <a:rPr lang="en-US" sz="1100" b="0" i="0" u="none" strike="noStrike">
              <a:solidFill>
                <a:srgbClr val="000000"/>
              </a:solidFill>
              <a:latin typeface="Calibri"/>
              <a:ea typeface="Calibri"/>
              <a:cs typeface="Calibri"/>
            </a:rPr>
            <a:pPr marL="0" indent="0" algn="ctr"/>
            <a:t>12,8%</a:t>
          </a:fld>
          <a:endParaRPr lang="es-CL" sz="1400" b="0">
            <a:solidFill>
              <a:sysClr val="windowText" lastClr="000000"/>
            </a:solidFill>
            <a:latin typeface="+mn-lt"/>
            <a:ea typeface="+mn-ea"/>
            <a:cs typeface="+mn-cs"/>
          </a:endParaRPr>
        </a:p>
      </xdr:txBody>
    </xdr:sp>
    <xdr:clientData/>
  </xdr:twoCellAnchor>
  <xdr:twoCellAnchor>
    <xdr:from>
      <xdr:col>8</xdr:col>
      <xdr:colOff>616428</xdr:colOff>
      <xdr:row>18</xdr:row>
      <xdr:rowOff>51479</xdr:rowOff>
    </xdr:from>
    <xdr:to>
      <xdr:col>9</xdr:col>
      <xdr:colOff>409574</xdr:colOff>
      <xdr:row>19</xdr:row>
      <xdr:rowOff>110548</xdr:rowOff>
    </xdr:to>
    <xdr:sp macro="" textlink="TBDIN!O2">
      <xdr:nvSpPr>
        <xdr:cNvPr id="73" name="CuadroTexto 72">
          <a:extLst>
            <a:ext uri="{FF2B5EF4-FFF2-40B4-BE49-F238E27FC236}">
              <a16:creationId xmlns:a16="http://schemas.microsoft.com/office/drawing/2014/main" id="{00000000-0008-0000-0A00-000049000000}"/>
            </a:ext>
          </a:extLst>
        </xdr:cNvPr>
        <xdr:cNvSpPr txBox="1"/>
      </xdr:nvSpPr>
      <xdr:spPr>
        <a:xfrm>
          <a:off x="6998178" y="3480479"/>
          <a:ext cx="640871"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2CD3B46-1CD9-4C72-88B0-93E77E7A25FE}" type="TxLink">
            <a:rPr lang="en-US" sz="1100" b="0" i="0" u="none" strike="noStrike">
              <a:solidFill>
                <a:srgbClr val="000000"/>
              </a:solidFill>
              <a:latin typeface="Calibri"/>
              <a:ea typeface="Calibri"/>
              <a:cs typeface="Calibri"/>
            </a:rPr>
            <a:pPr marL="0" indent="0" algn="ctr"/>
            <a:t>87,2%</a:t>
          </a:fld>
          <a:endParaRPr lang="es-CL" sz="1100" b="0" i="0" u="none" strike="noStrike">
            <a:solidFill>
              <a:srgbClr val="000000"/>
            </a:solidFill>
            <a:latin typeface="Calibri"/>
            <a:ea typeface="Calibri"/>
            <a:cs typeface="Calibri"/>
          </a:endParaRPr>
        </a:p>
      </xdr:txBody>
    </xdr:sp>
    <xdr:clientData/>
  </xdr:twoCellAnchor>
  <xdr:twoCellAnchor>
    <xdr:from>
      <xdr:col>7</xdr:col>
      <xdr:colOff>611375</xdr:colOff>
      <xdr:row>10</xdr:row>
      <xdr:rowOff>14287</xdr:rowOff>
    </xdr:from>
    <xdr:to>
      <xdr:col>9</xdr:col>
      <xdr:colOff>473262</xdr:colOff>
      <xdr:row>11</xdr:row>
      <xdr:rowOff>71438</xdr:rowOff>
    </xdr:to>
    <xdr:sp macro="" textlink="">
      <xdr:nvSpPr>
        <xdr:cNvPr id="66" name="CuadroTexto 65">
          <a:extLst>
            <a:ext uri="{FF2B5EF4-FFF2-40B4-BE49-F238E27FC236}">
              <a16:creationId xmlns:a16="http://schemas.microsoft.com/office/drawing/2014/main" id="{00000000-0008-0000-0A00-000042000000}"/>
            </a:ext>
          </a:extLst>
        </xdr:cNvPr>
        <xdr:cNvSpPr txBox="1"/>
      </xdr:nvSpPr>
      <xdr:spPr>
        <a:xfrm>
          <a:off x="6145400" y="1919287"/>
          <a:ext cx="1557337"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según Género</a:t>
          </a:r>
          <a:endParaRPr lang="es-CL" sz="1000" b="1">
            <a:solidFill>
              <a:sysClr val="windowText" lastClr="000000"/>
            </a:solidFill>
          </a:endParaRPr>
        </a:p>
      </xdr:txBody>
    </xdr:sp>
    <xdr:clientData/>
  </xdr:twoCellAnchor>
  <xdr:twoCellAnchor>
    <xdr:from>
      <xdr:col>12</xdr:col>
      <xdr:colOff>196316</xdr:colOff>
      <xdr:row>24</xdr:row>
      <xdr:rowOff>97631</xdr:rowOff>
    </xdr:from>
    <xdr:to>
      <xdr:col>19</xdr:col>
      <xdr:colOff>666750</xdr:colOff>
      <xdr:row>27</xdr:row>
      <xdr:rowOff>135731</xdr:rowOff>
    </xdr:to>
    <xdr:grpSp>
      <xdr:nvGrpSpPr>
        <xdr:cNvPr id="39" name="Grupo 38">
          <a:extLst>
            <a:ext uri="{FF2B5EF4-FFF2-40B4-BE49-F238E27FC236}">
              <a16:creationId xmlns:a16="http://schemas.microsoft.com/office/drawing/2014/main" id="{00000000-0008-0000-0A00-000027000000}"/>
            </a:ext>
          </a:extLst>
        </xdr:cNvPr>
        <xdr:cNvGrpSpPr/>
      </xdr:nvGrpSpPr>
      <xdr:grpSpPr>
        <a:xfrm>
          <a:off x="9968966" y="4669631"/>
          <a:ext cx="6404509" cy="609600"/>
          <a:chOff x="10216616" y="4545806"/>
          <a:chExt cx="6404509" cy="609600"/>
        </a:xfrm>
      </xdr:grpSpPr>
      <xdr:sp macro="" textlink="">
        <xdr:nvSpPr>
          <xdr:cNvPr id="27" name="Rectángulo: esquinas redondeadas 26">
            <a:extLst>
              <a:ext uri="{FF2B5EF4-FFF2-40B4-BE49-F238E27FC236}">
                <a16:creationId xmlns:a16="http://schemas.microsoft.com/office/drawing/2014/main" id="{00000000-0008-0000-0A00-00001B000000}"/>
              </a:ext>
            </a:extLst>
          </xdr:cNvPr>
          <xdr:cNvSpPr/>
        </xdr:nvSpPr>
        <xdr:spPr>
          <a:xfrm>
            <a:off x="10216616" y="4545806"/>
            <a:ext cx="6404509" cy="609600"/>
          </a:xfrm>
          <a:prstGeom prst="roundRect">
            <a:avLst>
              <a:gd name="adj" fmla="val 11625"/>
            </a:avLst>
          </a:prstGeom>
          <a:noFill/>
          <a:ln>
            <a:solidFill>
              <a:srgbClr val="0F69B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sp macro="" textlink="">
        <xdr:nvSpPr>
          <xdr:cNvPr id="28" name="CuadroTexto 27">
            <a:extLst>
              <a:ext uri="{FF2B5EF4-FFF2-40B4-BE49-F238E27FC236}">
                <a16:creationId xmlns:a16="http://schemas.microsoft.com/office/drawing/2014/main" id="{00000000-0008-0000-0A00-00001C000000}"/>
              </a:ext>
            </a:extLst>
          </xdr:cNvPr>
          <xdr:cNvSpPr txBox="1"/>
        </xdr:nvSpPr>
        <xdr:spPr>
          <a:xfrm>
            <a:off x="10310441" y="4662488"/>
            <a:ext cx="906300" cy="43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DATOS</a:t>
            </a:r>
          </a:p>
          <a:p>
            <a:pPr algn="l"/>
            <a:r>
              <a:rPr lang="es-CL" sz="1000" b="1">
                <a:solidFill>
                  <a:sysClr val="windowText" lastClr="000000"/>
                </a:solidFill>
              </a:rPr>
              <a:t>e</a:t>
            </a:r>
            <a:r>
              <a:rPr lang="es-CL" sz="1000" b="1" baseline="0">
                <a:solidFill>
                  <a:sysClr val="windowText" lastClr="000000"/>
                </a:solidFill>
              </a:rPr>
              <a:t>DOC 145</a:t>
            </a:r>
            <a:endParaRPr lang="es-CL" sz="1000" b="1">
              <a:solidFill>
                <a:sysClr val="windowText" lastClr="000000"/>
              </a:solidFill>
            </a:endParaRPr>
          </a:p>
        </xdr:txBody>
      </xdr:sp>
      <xdr:sp macro="" textlink="">
        <xdr:nvSpPr>
          <xdr:cNvPr id="29" name="CuadroTexto 28">
            <a:extLst>
              <a:ext uri="{FF2B5EF4-FFF2-40B4-BE49-F238E27FC236}">
                <a16:creationId xmlns:a16="http://schemas.microsoft.com/office/drawing/2014/main" id="{00000000-0008-0000-0A00-00001D000000}"/>
              </a:ext>
            </a:extLst>
          </xdr:cNvPr>
          <xdr:cNvSpPr txBox="1"/>
        </xdr:nvSpPr>
        <xdr:spPr>
          <a:xfrm>
            <a:off x="11539166" y="4881562"/>
            <a:ext cx="96715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Total Iniciados</a:t>
            </a:r>
          </a:p>
        </xdr:txBody>
      </xdr:sp>
      <xdr:sp macro="" textlink="">
        <xdr:nvSpPr>
          <xdr:cNvPr id="30" name="CuadroTexto 29">
            <a:extLst>
              <a:ext uri="{FF2B5EF4-FFF2-40B4-BE49-F238E27FC236}">
                <a16:creationId xmlns:a16="http://schemas.microsoft.com/office/drawing/2014/main" id="{00000000-0008-0000-0A00-00001E000000}"/>
              </a:ext>
            </a:extLst>
          </xdr:cNvPr>
          <xdr:cNvSpPr txBox="1"/>
        </xdr:nvSpPr>
        <xdr:spPr>
          <a:xfrm>
            <a:off x="12771066" y="4881562"/>
            <a:ext cx="63060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En Plazo</a:t>
            </a:r>
          </a:p>
        </xdr:txBody>
      </xdr:sp>
      <xdr:sp macro="" textlink="">
        <xdr:nvSpPr>
          <xdr:cNvPr id="31" name="CuadroTexto 30">
            <a:extLst>
              <a:ext uri="{FF2B5EF4-FFF2-40B4-BE49-F238E27FC236}">
                <a16:creationId xmlns:a16="http://schemas.microsoft.com/office/drawing/2014/main" id="{00000000-0008-0000-0A00-00001F000000}"/>
              </a:ext>
            </a:extLst>
          </xdr:cNvPr>
          <xdr:cNvSpPr txBox="1"/>
        </xdr:nvSpPr>
        <xdr:spPr>
          <a:xfrm>
            <a:off x="13707691" y="4881562"/>
            <a:ext cx="951284"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Fuera de Plazo</a:t>
            </a:r>
          </a:p>
        </xdr:txBody>
      </xdr:sp>
      <xdr:sp macro="" textlink="">
        <xdr:nvSpPr>
          <xdr:cNvPr id="32" name="CuadroTexto 31">
            <a:extLst>
              <a:ext uri="{FF2B5EF4-FFF2-40B4-BE49-F238E27FC236}">
                <a16:creationId xmlns:a16="http://schemas.microsoft.com/office/drawing/2014/main" id="{00000000-0008-0000-0A00-000020000000}"/>
              </a:ext>
            </a:extLst>
          </xdr:cNvPr>
          <xdr:cNvSpPr txBox="1"/>
        </xdr:nvSpPr>
        <xdr:spPr>
          <a:xfrm>
            <a:off x="14911016" y="4881562"/>
            <a:ext cx="786183"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Pendientes</a:t>
            </a:r>
          </a:p>
        </xdr:txBody>
      </xdr:sp>
      <xdr:sp macro="" textlink="TBDIN!AB1">
        <xdr:nvSpPr>
          <xdr:cNvPr id="33" name="CuadroTexto 32">
            <a:extLst>
              <a:ext uri="{FF2B5EF4-FFF2-40B4-BE49-F238E27FC236}">
                <a16:creationId xmlns:a16="http://schemas.microsoft.com/office/drawing/2014/main" id="{00000000-0008-0000-0A00-000021000000}"/>
              </a:ext>
            </a:extLst>
          </xdr:cNvPr>
          <xdr:cNvSpPr txBox="1"/>
        </xdr:nvSpPr>
        <xdr:spPr>
          <a:xfrm>
            <a:off x="11720140" y="4557711"/>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3CF46C-8EDF-4328-811E-5E1F7F17B39D}" type="TxLink">
              <a:rPr lang="en-US" sz="2000" b="0">
                <a:solidFill>
                  <a:sysClr val="windowText" lastClr="000000"/>
                </a:solidFill>
                <a:latin typeface="+mn-lt"/>
                <a:ea typeface="+mn-ea"/>
                <a:cs typeface="+mn-cs"/>
              </a:rPr>
              <a:pPr marL="0" indent="0" algn="ctr"/>
              <a:t>15</a:t>
            </a:fld>
            <a:endParaRPr lang="es-CL" sz="2000" b="0">
              <a:solidFill>
                <a:sysClr val="windowText" lastClr="000000"/>
              </a:solidFill>
              <a:latin typeface="+mn-lt"/>
              <a:ea typeface="+mn-ea"/>
              <a:cs typeface="+mn-cs"/>
            </a:endParaRPr>
          </a:p>
        </xdr:txBody>
      </xdr:sp>
      <xdr:sp macro="" textlink="TBDIN!AB2">
        <xdr:nvSpPr>
          <xdr:cNvPr id="34" name="CuadroTexto 33">
            <a:extLst>
              <a:ext uri="{FF2B5EF4-FFF2-40B4-BE49-F238E27FC236}">
                <a16:creationId xmlns:a16="http://schemas.microsoft.com/office/drawing/2014/main" id="{00000000-0008-0000-0A00-000022000000}"/>
              </a:ext>
            </a:extLst>
          </xdr:cNvPr>
          <xdr:cNvSpPr txBox="1"/>
        </xdr:nvSpPr>
        <xdr:spPr>
          <a:xfrm>
            <a:off x="12809165" y="4557711"/>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CD76C1-14C6-4AB7-9708-FA1440674EEF}" type="TxLink">
              <a:rPr lang="en-US" sz="2000" b="0">
                <a:solidFill>
                  <a:sysClr val="windowText" lastClr="000000"/>
                </a:solidFill>
                <a:latin typeface="+mn-lt"/>
                <a:ea typeface="+mn-ea"/>
                <a:cs typeface="+mn-cs"/>
              </a:rPr>
              <a:pPr marL="0" indent="0" algn="ctr"/>
              <a:t>15</a:t>
            </a:fld>
            <a:endParaRPr lang="es-CL" sz="2000" b="0">
              <a:solidFill>
                <a:sysClr val="windowText" lastClr="000000"/>
              </a:solidFill>
              <a:latin typeface="+mn-lt"/>
              <a:ea typeface="+mn-ea"/>
              <a:cs typeface="+mn-cs"/>
            </a:endParaRPr>
          </a:p>
        </xdr:txBody>
      </xdr:sp>
      <xdr:sp macro="" textlink="TBDIN!AB3">
        <xdr:nvSpPr>
          <xdr:cNvPr id="35" name="CuadroTexto 34">
            <a:extLst>
              <a:ext uri="{FF2B5EF4-FFF2-40B4-BE49-F238E27FC236}">
                <a16:creationId xmlns:a16="http://schemas.microsoft.com/office/drawing/2014/main" id="{00000000-0008-0000-0A00-000023000000}"/>
              </a:ext>
            </a:extLst>
          </xdr:cNvPr>
          <xdr:cNvSpPr txBox="1"/>
        </xdr:nvSpPr>
        <xdr:spPr>
          <a:xfrm>
            <a:off x="13898190" y="4557711"/>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2778A54-1755-40F3-BE21-FF2D8BEEC33C}" type="TxLink">
              <a:rPr lang="en-US" sz="2000" b="0">
                <a:solidFill>
                  <a:sysClr val="windowText" lastClr="000000"/>
                </a:solidFill>
                <a:latin typeface="+mn-lt"/>
                <a:ea typeface="+mn-ea"/>
                <a:cs typeface="+mn-cs"/>
              </a:rPr>
              <a:pPr marL="0" indent="0" algn="ctr"/>
              <a:t>0</a:t>
            </a:fld>
            <a:endParaRPr lang="es-CL" sz="2000" b="0">
              <a:solidFill>
                <a:sysClr val="windowText" lastClr="000000"/>
              </a:solidFill>
              <a:latin typeface="+mn-lt"/>
              <a:ea typeface="+mn-ea"/>
              <a:cs typeface="+mn-cs"/>
            </a:endParaRPr>
          </a:p>
        </xdr:txBody>
      </xdr:sp>
      <xdr:sp macro="" textlink="TBDIN!AB4">
        <xdr:nvSpPr>
          <xdr:cNvPr id="36" name="CuadroTexto 35">
            <a:extLst>
              <a:ext uri="{FF2B5EF4-FFF2-40B4-BE49-F238E27FC236}">
                <a16:creationId xmlns:a16="http://schemas.microsoft.com/office/drawing/2014/main" id="{00000000-0008-0000-0A00-000024000000}"/>
              </a:ext>
            </a:extLst>
          </xdr:cNvPr>
          <xdr:cNvSpPr txBox="1"/>
        </xdr:nvSpPr>
        <xdr:spPr>
          <a:xfrm>
            <a:off x="14987215" y="4557711"/>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02A1DEE-1298-46F5-A32A-49711DD7E606}" type="TxLink">
              <a:rPr lang="en-US" sz="2000" b="0">
                <a:solidFill>
                  <a:sysClr val="windowText" lastClr="000000"/>
                </a:solidFill>
                <a:latin typeface="+mn-lt"/>
                <a:ea typeface="+mn-ea"/>
                <a:cs typeface="+mn-cs"/>
              </a:rPr>
              <a:pPr marL="0" indent="0" algn="ctr"/>
              <a:t>0</a:t>
            </a:fld>
            <a:endParaRPr lang="es-CL" sz="2000" b="0">
              <a:solidFill>
                <a:sysClr val="windowText" lastClr="000000"/>
              </a:solidFill>
              <a:latin typeface="+mn-lt"/>
              <a:ea typeface="+mn-ea"/>
              <a:cs typeface="+mn-cs"/>
            </a:endParaRPr>
          </a:p>
        </xdr:txBody>
      </xdr:sp>
      <xdr:sp macro="" textlink="">
        <xdr:nvSpPr>
          <xdr:cNvPr id="37" name="CuadroTexto 36">
            <a:extLst>
              <a:ext uri="{FF2B5EF4-FFF2-40B4-BE49-F238E27FC236}">
                <a16:creationId xmlns:a16="http://schemas.microsoft.com/office/drawing/2014/main" id="{00000000-0008-0000-0A00-000025000000}"/>
              </a:ext>
            </a:extLst>
          </xdr:cNvPr>
          <xdr:cNvSpPr txBox="1"/>
        </xdr:nvSpPr>
        <xdr:spPr>
          <a:xfrm>
            <a:off x="15777791" y="4872037"/>
            <a:ext cx="58615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Avance</a:t>
            </a:r>
          </a:p>
        </xdr:txBody>
      </xdr:sp>
      <xdr:sp macro="" textlink="TBDIN!AB5">
        <xdr:nvSpPr>
          <xdr:cNvPr id="38" name="CuadroTexto 37">
            <a:extLst>
              <a:ext uri="{FF2B5EF4-FFF2-40B4-BE49-F238E27FC236}">
                <a16:creationId xmlns:a16="http://schemas.microsoft.com/office/drawing/2014/main" id="{00000000-0008-0000-0A00-000026000000}"/>
              </a:ext>
            </a:extLst>
          </xdr:cNvPr>
          <xdr:cNvSpPr txBox="1"/>
        </xdr:nvSpPr>
        <xdr:spPr>
          <a:xfrm>
            <a:off x="15730165" y="4567236"/>
            <a:ext cx="82428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D3F8A44-0330-45AF-86CC-06F72E3212BB}" type="TxLink">
              <a:rPr lang="en-US" sz="2000" b="0">
                <a:solidFill>
                  <a:sysClr val="windowText" lastClr="000000"/>
                </a:solidFill>
                <a:latin typeface="+mn-lt"/>
                <a:ea typeface="+mn-ea"/>
                <a:cs typeface="+mn-cs"/>
              </a:rPr>
              <a:pPr marL="0" indent="0" algn="ctr"/>
              <a:t>100%</a:t>
            </a:fld>
            <a:endParaRPr lang="es-CL" sz="2000" b="0">
              <a:solidFill>
                <a:sysClr val="windowText" lastClr="000000"/>
              </a:solidFill>
              <a:latin typeface="+mn-lt"/>
              <a:ea typeface="+mn-ea"/>
              <a:cs typeface="+mn-cs"/>
            </a:endParaRPr>
          </a:p>
        </xdr:txBody>
      </xdr:sp>
    </xdr:grpSp>
    <xdr:clientData/>
  </xdr:twoCellAnchor>
  <xdr:twoCellAnchor>
    <xdr:from>
      <xdr:col>12</xdr:col>
      <xdr:colOff>781050</xdr:colOff>
      <xdr:row>32</xdr:row>
      <xdr:rowOff>66675</xdr:rowOff>
    </xdr:from>
    <xdr:to>
      <xdr:col>15</xdr:col>
      <xdr:colOff>790575</xdr:colOff>
      <xdr:row>33</xdr:row>
      <xdr:rowOff>114300</xdr:rowOff>
    </xdr:to>
    <xdr:sp macro="" textlink="">
      <xdr:nvSpPr>
        <xdr:cNvPr id="87" name="CuadroTexto 86">
          <a:extLst>
            <a:ext uri="{FF2B5EF4-FFF2-40B4-BE49-F238E27FC236}">
              <a16:creationId xmlns:a16="http://schemas.microsoft.com/office/drawing/2014/main" id="{00000000-0008-0000-0A00-000057000000}"/>
            </a:ext>
          </a:extLst>
        </xdr:cNvPr>
        <xdr:cNvSpPr txBox="1"/>
      </xdr:nvSpPr>
      <xdr:spPr>
        <a:xfrm>
          <a:off x="10553700" y="6162675"/>
          <a:ext cx="25527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N°</a:t>
          </a:r>
          <a:r>
            <a:rPr lang="es-CL" sz="1000" b="1" baseline="0">
              <a:solidFill>
                <a:sysClr val="windowText" lastClr="000000"/>
              </a:solidFill>
            </a:rPr>
            <a:t> de </a:t>
          </a:r>
          <a:r>
            <a:rPr lang="es-CL" sz="1000" b="1">
              <a:solidFill>
                <a:sysClr val="windowText" lastClr="000000"/>
              </a:solidFill>
            </a:rPr>
            <a:t>Reportes "FUERA</a:t>
          </a:r>
          <a:r>
            <a:rPr lang="es-CL" sz="1000" b="1" baseline="0">
              <a:solidFill>
                <a:sysClr val="windowText" lastClr="000000"/>
              </a:solidFill>
            </a:rPr>
            <a:t> DE PLAZO"</a:t>
          </a:r>
          <a:endParaRPr lang="es-CL" sz="1000" b="1">
            <a:solidFill>
              <a:sysClr val="windowText" lastClr="000000"/>
            </a:solidFill>
          </a:endParaRPr>
        </a:p>
      </xdr:txBody>
    </xdr:sp>
    <xdr:clientData/>
  </xdr:twoCellAnchor>
  <xdr:twoCellAnchor>
    <xdr:from>
      <xdr:col>1</xdr:col>
      <xdr:colOff>752475</xdr:colOff>
      <xdr:row>10</xdr:row>
      <xdr:rowOff>28575</xdr:rowOff>
    </xdr:from>
    <xdr:to>
      <xdr:col>5</xdr:col>
      <xdr:colOff>76200</xdr:colOff>
      <xdr:row>22</xdr:row>
      <xdr:rowOff>92074</xdr:rowOff>
    </xdr:to>
    <xdr:graphicFrame macro="">
      <xdr:nvGraphicFramePr>
        <xdr:cNvPr id="26" name="Gráfico 25">
          <a:extLst>
            <a:ext uri="{FF2B5EF4-FFF2-40B4-BE49-F238E27FC236}">
              <a16:creationId xmlns:a16="http://schemas.microsoft.com/office/drawing/2014/main" id="{17C9BE1B-DDA9-4E2B-BEEF-489EF7308D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276226</xdr:colOff>
      <xdr:row>9</xdr:row>
      <xdr:rowOff>152400</xdr:rowOff>
    </xdr:from>
    <xdr:to>
      <xdr:col>7</xdr:col>
      <xdr:colOff>342900</xdr:colOff>
      <xdr:row>23</xdr:row>
      <xdr:rowOff>180975</xdr:rowOff>
    </xdr:to>
    <xdr:graphicFrame macro="">
      <xdr:nvGraphicFramePr>
        <xdr:cNvPr id="91" name="Gráfico 90">
          <a:extLst>
            <a:ext uri="{FF2B5EF4-FFF2-40B4-BE49-F238E27FC236}">
              <a16:creationId xmlns:a16="http://schemas.microsoft.com/office/drawing/2014/main" id="{A94DF6D0-CECA-45C8-B9E6-C92AB09425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123825</xdr:colOff>
      <xdr:row>10</xdr:row>
      <xdr:rowOff>28575</xdr:rowOff>
    </xdr:from>
    <xdr:to>
      <xdr:col>16</xdr:col>
      <xdr:colOff>295275</xdr:colOff>
      <xdr:row>22</xdr:row>
      <xdr:rowOff>92074</xdr:rowOff>
    </xdr:to>
    <xdr:graphicFrame macro="">
      <xdr:nvGraphicFramePr>
        <xdr:cNvPr id="42" name="Gráfico 41">
          <a:extLst>
            <a:ext uri="{FF2B5EF4-FFF2-40B4-BE49-F238E27FC236}">
              <a16:creationId xmlns:a16="http://schemas.microsoft.com/office/drawing/2014/main" id="{63963655-8A03-4BA4-AFE8-68AB89B899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504825</xdr:colOff>
      <xdr:row>9</xdr:row>
      <xdr:rowOff>152400</xdr:rowOff>
    </xdr:from>
    <xdr:to>
      <xdr:col>18</xdr:col>
      <xdr:colOff>571499</xdr:colOff>
      <xdr:row>22</xdr:row>
      <xdr:rowOff>180975</xdr:rowOff>
    </xdr:to>
    <xdr:graphicFrame macro="">
      <xdr:nvGraphicFramePr>
        <xdr:cNvPr id="44" name="Gráfico 43">
          <a:extLst>
            <a:ext uri="{FF2B5EF4-FFF2-40B4-BE49-F238E27FC236}">
              <a16:creationId xmlns:a16="http://schemas.microsoft.com/office/drawing/2014/main" id="{74E190BA-99DF-4273-B4DC-6FA804D39C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278000</xdr:colOff>
      <xdr:row>23</xdr:row>
      <xdr:rowOff>90487</xdr:rowOff>
    </xdr:from>
    <xdr:to>
      <xdr:col>10</xdr:col>
      <xdr:colOff>247650</xdr:colOff>
      <xdr:row>44</xdr:row>
      <xdr:rowOff>76200</xdr:rowOff>
    </xdr:to>
    <xdr:grpSp>
      <xdr:nvGrpSpPr>
        <xdr:cNvPr id="13" name="Grupo 12">
          <a:extLst>
            <a:ext uri="{FF2B5EF4-FFF2-40B4-BE49-F238E27FC236}">
              <a16:creationId xmlns:a16="http://schemas.microsoft.com/office/drawing/2014/main" id="{CE5F4FFC-96F2-435B-954B-B8DA233FD2D3}"/>
            </a:ext>
          </a:extLst>
        </xdr:cNvPr>
        <xdr:cNvGrpSpPr/>
      </xdr:nvGrpSpPr>
      <xdr:grpSpPr>
        <a:xfrm>
          <a:off x="725675" y="4471987"/>
          <a:ext cx="7599175" cy="3986213"/>
          <a:chOff x="725675" y="4471987"/>
          <a:chExt cx="7599175" cy="3986213"/>
        </a:xfrm>
      </xdr:grpSpPr>
      <mc:AlternateContent xmlns:mc="http://schemas.openxmlformats.org/markup-compatibility/2006" xmlns:a14="http://schemas.microsoft.com/office/drawing/2010/main">
        <mc:Choice Requires="a14">
          <xdr:pic>
            <xdr:nvPicPr>
              <xdr:cNvPr id="57" name="Imagen 56">
                <a:extLst>
                  <a:ext uri="{FF2B5EF4-FFF2-40B4-BE49-F238E27FC236}">
                    <a16:creationId xmlns:a16="http://schemas.microsoft.com/office/drawing/2014/main" id="{1DCFBFE9-3B10-7792-0D33-328FF7DF8F0A}"/>
                  </a:ext>
                </a:extLst>
              </xdr:cNvPr>
              <xdr:cNvPicPr>
                <a:picLocks noChangeAspect="1" noChangeArrowheads="1"/>
                <a:extLst>
                  <a:ext uri="{84589F7E-364E-4C9E-8A38-B11213B215E9}">
                    <a14:cameraTool cellRange="TBDIN!$A$1:$D$18" spid="_x0000_s4694"/>
                  </a:ext>
                </a:extLst>
              </xdr:cNvPicPr>
            </xdr:nvPicPr>
            <xdr:blipFill>
              <a:blip xmlns:r="http://schemas.openxmlformats.org/officeDocument/2006/relationships" r:embed="rId7"/>
              <a:srcRect/>
              <a:stretch>
                <a:fillRect/>
              </a:stretch>
            </xdr:blipFill>
            <xdr:spPr bwMode="auto">
              <a:xfrm>
                <a:off x="781050" y="4686300"/>
                <a:ext cx="4210051" cy="3771900"/>
              </a:xfrm>
              <a:prstGeom prst="rect">
                <a:avLst/>
              </a:prstGeom>
              <a:noFill/>
              <a:ln w="9525">
                <a:noFill/>
                <a:miter lim="800000"/>
                <a:headEnd/>
                <a:tailEnd/>
              </a:ln>
            </xdr:spPr>
          </xdr:pic>
        </mc:Choice>
        <mc:Fallback xmlns=""/>
      </mc:AlternateContent>
      <mc:AlternateContent xmlns:mc="http://schemas.openxmlformats.org/markup-compatibility/2006" xmlns:a14="http://schemas.microsoft.com/office/drawing/2010/main">
        <mc:Choice Requires="a14">
          <xdr:pic>
            <xdr:nvPicPr>
              <xdr:cNvPr id="58" name="Imagen 57">
                <a:extLst>
                  <a:ext uri="{FF2B5EF4-FFF2-40B4-BE49-F238E27FC236}">
                    <a16:creationId xmlns:a16="http://schemas.microsoft.com/office/drawing/2014/main" id="{56CAB595-2F35-2B03-257A-DAC2DB637B49}"/>
                  </a:ext>
                </a:extLst>
              </xdr:cNvPr>
              <xdr:cNvPicPr>
                <a:picLocks noChangeAspect="1" noChangeArrowheads="1"/>
                <a:extLst>
                  <a:ext uri="{84589F7E-364E-4C9E-8A38-B11213B215E9}">
                    <a14:cameraTool cellRange="TBDIN!$A$20:$B$23" spid="_x0000_s4695"/>
                  </a:ext>
                </a:extLst>
              </xdr:cNvPicPr>
            </xdr:nvPicPr>
            <xdr:blipFill>
              <a:blip xmlns:r="http://schemas.openxmlformats.org/officeDocument/2006/relationships" r:embed="rId8"/>
              <a:srcRect/>
              <a:stretch>
                <a:fillRect/>
              </a:stretch>
            </xdr:blipFill>
            <xdr:spPr bwMode="auto">
              <a:xfrm>
                <a:off x="5648324" y="4686300"/>
                <a:ext cx="2676526" cy="914400"/>
              </a:xfrm>
              <a:prstGeom prst="rect">
                <a:avLst/>
              </a:prstGeom>
              <a:noFill/>
              <a:ln w="9525">
                <a:noFill/>
                <a:miter lim="800000"/>
                <a:headEnd/>
                <a:tailEnd/>
              </a:ln>
            </xdr:spPr>
          </xdr:pic>
        </mc:Choice>
        <mc:Fallback xmlns=""/>
      </mc:AlternateContent>
      <xdr:sp macro="" textlink="">
        <xdr:nvSpPr>
          <xdr:cNvPr id="59" name="CuadroTexto 58">
            <a:extLst>
              <a:ext uri="{FF2B5EF4-FFF2-40B4-BE49-F238E27FC236}">
                <a16:creationId xmlns:a16="http://schemas.microsoft.com/office/drawing/2014/main" id="{EE141705-03A6-49DD-8A48-96B4A40B9921}"/>
              </a:ext>
            </a:extLst>
          </xdr:cNvPr>
          <xdr:cNvSpPr txBox="1"/>
        </xdr:nvSpPr>
        <xdr:spPr>
          <a:xfrm>
            <a:off x="5592950" y="4471987"/>
            <a:ext cx="182702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rgbClr val="E8385F"/>
                </a:solidFill>
              </a:rPr>
              <a:t>Accidentes</a:t>
            </a:r>
            <a:r>
              <a:rPr lang="es-CL" sz="1000" b="1" baseline="0">
                <a:solidFill>
                  <a:srgbClr val="E8385F"/>
                </a:solidFill>
              </a:rPr>
              <a:t> según Dependencia</a:t>
            </a:r>
            <a:endParaRPr lang="es-CL" sz="1000" b="1">
              <a:solidFill>
                <a:srgbClr val="E8385F"/>
              </a:solidFill>
            </a:endParaRPr>
          </a:p>
        </xdr:txBody>
      </xdr:sp>
      <xdr:sp macro="" textlink="">
        <xdr:nvSpPr>
          <xdr:cNvPr id="60" name="CuadroTexto 59">
            <a:extLst>
              <a:ext uri="{FF2B5EF4-FFF2-40B4-BE49-F238E27FC236}">
                <a16:creationId xmlns:a16="http://schemas.microsoft.com/office/drawing/2014/main" id="{1249CA88-C666-4C69-A063-3BCAE6273782}"/>
              </a:ext>
            </a:extLst>
          </xdr:cNvPr>
          <xdr:cNvSpPr txBox="1"/>
        </xdr:nvSpPr>
        <xdr:spPr>
          <a:xfrm>
            <a:off x="725675" y="4471987"/>
            <a:ext cx="1827025"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rgbClr val="E8385F"/>
                </a:solidFill>
              </a:rPr>
              <a:t>Accidentes</a:t>
            </a:r>
            <a:r>
              <a:rPr lang="es-CL" sz="1000" b="1" baseline="0">
                <a:solidFill>
                  <a:srgbClr val="E8385F"/>
                </a:solidFill>
              </a:rPr>
              <a:t> Totales</a:t>
            </a:r>
            <a:endParaRPr lang="es-CL" sz="1000" b="1">
              <a:solidFill>
                <a:srgbClr val="E8385F"/>
              </a:solidFill>
            </a:endParaRPr>
          </a:p>
        </xdr:txBody>
      </xdr:sp>
      <xdr:sp macro="" textlink="">
        <xdr:nvSpPr>
          <xdr:cNvPr id="61" name="CuadroTexto 60">
            <a:extLst>
              <a:ext uri="{FF2B5EF4-FFF2-40B4-BE49-F238E27FC236}">
                <a16:creationId xmlns:a16="http://schemas.microsoft.com/office/drawing/2014/main" id="{30451BEF-BD3A-4A0A-8DC5-3BE903B00A7C}"/>
              </a:ext>
            </a:extLst>
          </xdr:cNvPr>
          <xdr:cNvSpPr txBox="1"/>
        </xdr:nvSpPr>
        <xdr:spPr>
          <a:xfrm>
            <a:off x="5602475" y="6176962"/>
            <a:ext cx="2350900"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rgbClr val="E8385F"/>
                </a:solidFill>
              </a:rPr>
              <a:t>Accidentes</a:t>
            </a:r>
            <a:r>
              <a:rPr lang="es-CL" sz="1000" b="1" baseline="0">
                <a:solidFill>
                  <a:srgbClr val="E8385F"/>
                </a:solidFill>
              </a:rPr>
              <a:t> según Categoría Ocupacional</a:t>
            </a:r>
            <a:endParaRPr lang="es-CL" sz="1000" b="1">
              <a:solidFill>
                <a:srgbClr val="E8385F"/>
              </a:solidFill>
            </a:endParaRPr>
          </a:p>
        </xdr:txBody>
      </xdr:sp>
      <mc:AlternateContent xmlns:mc="http://schemas.openxmlformats.org/markup-compatibility/2006" xmlns:a14="http://schemas.microsoft.com/office/drawing/2010/main">
        <mc:Choice Requires="a14">
          <xdr:pic>
            <xdr:nvPicPr>
              <xdr:cNvPr id="62" name="Imagen 61">
                <a:extLst>
                  <a:ext uri="{FF2B5EF4-FFF2-40B4-BE49-F238E27FC236}">
                    <a16:creationId xmlns:a16="http://schemas.microsoft.com/office/drawing/2014/main" id="{3B7DCF9A-03C3-699D-D7ED-9F2224417868}"/>
                  </a:ext>
                </a:extLst>
              </xdr:cNvPr>
              <xdr:cNvPicPr>
                <a:picLocks noChangeAspect="1" noChangeArrowheads="1"/>
                <a:extLst>
                  <a:ext uri="{84589F7E-364E-4C9E-8A38-B11213B215E9}">
                    <a14:cameraTool cellRange="TBDIN!$A$25:$B$30" spid="_x0000_s4696"/>
                  </a:ext>
                </a:extLst>
              </xdr:cNvPicPr>
            </xdr:nvPicPr>
            <xdr:blipFill>
              <a:blip xmlns:r="http://schemas.openxmlformats.org/officeDocument/2006/relationships" r:embed="rId9"/>
              <a:srcRect/>
              <a:stretch>
                <a:fillRect/>
              </a:stretch>
            </xdr:blipFill>
            <xdr:spPr bwMode="auto">
              <a:xfrm>
                <a:off x="5657850" y="6419850"/>
                <a:ext cx="2647950" cy="1323975"/>
              </a:xfrm>
              <a:prstGeom prst="rect">
                <a:avLst/>
              </a:prstGeom>
              <a:noFill/>
              <a:ln w="9525">
                <a:noFill/>
                <a:miter lim="800000"/>
                <a:headEnd/>
                <a:tailEnd/>
              </a:ln>
            </xdr:spPr>
          </xdr:pic>
        </mc:Choice>
        <mc:Fallback xmlns=""/>
      </mc:AlternateContent>
    </xdr:grpSp>
    <xdr:clientData/>
  </xdr:twoCellAnchor>
  <xdr:twoCellAnchor>
    <xdr:from>
      <xdr:col>18</xdr:col>
      <xdr:colOff>428625</xdr:colOff>
      <xdr:row>10</xdr:row>
      <xdr:rowOff>19050</xdr:rowOff>
    </xdr:from>
    <xdr:to>
      <xdr:col>20</xdr:col>
      <xdr:colOff>495301</xdr:colOff>
      <xdr:row>18</xdr:row>
      <xdr:rowOff>80961</xdr:rowOff>
    </xdr:to>
    <xdr:graphicFrame macro="">
      <xdr:nvGraphicFramePr>
        <xdr:cNvPr id="64" name="Gráfico 63">
          <a:extLst>
            <a:ext uri="{FF2B5EF4-FFF2-40B4-BE49-F238E27FC236}">
              <a16:creationId xmlns:a16="http://schemas.microsoft.com/office/drawing/2014/main" id="{0E569390-803D-496A-B4DF-07F4DB00A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667244</xdr:colOff>
      <xdr:row>17</xdr:row>
      <xdr:rowOff>99855</xdr:rowOff>
    </xdr:from>
    <xdr:to>
      <xdr:col>19</xdr:col>
      <xdr:colOff>319477</xdr:colOff>
      <xdr:row>18</xdr:row>
      <xdr:rowOff>158924</xdr:rowOff>
    </xdr:to>
    <xdr:sp macro="" textlink="TBDIN!N6">
      <xdr:nvSpPr>
        <xdr:cNvPr id="69" name="CuadroTexto 68">
          <a:extLst>
            <a:ext uri="{FF2B5EF4-FFF2-40B4-BE49-F238E27FC236}">
              <a16:creationId xmlns:a16="http://schemas.microsoft.com/office/drawing/2014/main" id="{4ADCACC3-50D4-4EC6-B8FF-2449F90AF3D8}"/>
            </a:ext>
          </a:extLst>
        </xdr:cNvPr>
        <xdr:cNvSpPr txBox="1"/>
      </xdr:nvSpPr>
      <xdr:spPr>
        <a:xfrm>
          <a:off x="15526244" y="3338355"/>
          <a:ext cx="499958"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7C89EF-7545-4D84-A7D6-A080E5211444}" type="TxLink">
            <a:rPr lang="en-US" sz="1100" b="0" i="0" u="none" strike="noStrike">
              <a:solidFill>
                <a:srgbClr val="000000"/>
              </a:solidFill>
              <a:latin typeface="Calibri"/>
              <a:ea typeface="Calibri"/>
              <a:cs typeface="Calibri"/>
            </a:rPr>
            <a:pPr marL="0" indent="0" algn="ctr"/>
            <a:t>3</a:t>
          </a:fld>
          <a:endParaRPr lang="es-CL" sz="1100" b="0" i="0" u="none" strike="noStrike">
            <a:solidFill>
              <a:srgbClr val="000000"/>
            </a:solidFill>
            <a:latin typeface="Calibri"/>
            <a:ea typeface="Calibri"/>
            <a:cs typeface="Calibri"/>
          </a:endParaRPr>
        </a:p>
      </xdr:txBody>
    </xdr:sp>
    <xdr:clientData/>
  </xdr:twoCellAnchor>
  <xdr:twoCellAnchor>
    <xdr:from>
      <xdr:col>19</xdr:col>
      <xdr:colOff>559279</xdr:colOff>
      <xdr:row>17</xdr:row>
      <xdr:rowOff>99855</xdr:rowOff>
    </xdr:from>
    <xdr:to>
      <xdr:col>20</xdr:col>
      <xdr:colOff>211512</xdr:colOff>
      <xdr:row>18</xdr:row>
      <xdr:rowOff>158924</xdr:rowOff>
    </xdr:to>
    <xdr:sp macro="" textlink="TBDIN!N7">
      <xdr:nvSpPr>
        <xdr:cNvPr id="70" name="CuadroTexto 69">
          <a:extLst>
            <a:ext uri="{FF2B5EF4-FFF2-40B4-BE49-F238E27FC236}">
              <a16:creationId xmlns:a16="http://schemas.microsoft.com/office/drawing/2014/main" id="{28F7684E-1F31-4CCB-81E4-C6468683BC0D}"/>
            </a:ext>
          </a:extLst>
        </xdr:cNvPr>
        <xdr:cNvSpPr txBox="1"/>
      </xdr:nvSpPr>
      <xdr:spPr>
        <a:xfrm>
          <a:off x="16266004" y="3338355"/>
          <a:ext cx="499958"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A07ED20-2011-4308-8950-2511CD5B780B}" type="TxLink">
            <a:rPr lang="en-US" sz="1100" b="0" i="0" u="none" strike="noStrike">
              <a:solidFill>
                <a:srgbClr val="000000"/>
              </a:solidFill>
              <a:latin typeface="Calibri"/>
              <a:ea typeface="Calibri"/>
              <a:cs typeface="Calibri"/>
            </a:rPr>
            <a:pPr marL="0" indent="0" algn="ctr"/>
            <a:t>42</a:t>
          </a:fld>
          <a:endParaRPr lang="es-CL" sz="1100" b="0" i="0" u="none" strike="noStrike">
            <a:solidFill>
              <a:srgbClr val="000000"/>
            </a:solidFill>
            <a:latin typeface="Calibri"/>
            <a:ea typeface="Calibri"/>
            <a:cs typeface="Calibri"/>
          </a:endParaRPr>
        </a:p>
      </xdr:txBody>
    </xdr:sp>
    <xdr:clientData/>
  </xdr:twoCellAnchor>
  <xdr:twoCellAnchor>
    <xdr:from>
      <xdr:col>18</xdr:col>
      <xdr:colOff>638668</xdr:colOff>
      <xdr:row>18</xdr:row>
      <xdr:rowOff>61004</xdr:rowOff>
    </xdr:from>
    <xdr:to>
      <xdr:col>19</xdr:col>
      <xdr:colOff>371474</xdr:colOff>
      <xdr:row>19</xdr:row>
      <xdr:rowOff>120073</xdr:rowOff>
    </xdr:to>
    <xdr:sp macro="" textlink="TBDIN!O6">
      <xdr:nvSpPr>
        <xdr:cNvPr id="71" name="CuadroTexto 70">
          <a:extLst>
            <a:ext uri="{FF2B5EF4-FFF2-40B4-BE49-F238E27FC236}">
              <a16:creationId xmlns:a16="http://schemas.microsoft.com/office/drawing/2014/main" id="{21AF7829-B2E8-460C-8DBD-ABED83D08F01}"/>
            </a:ext>
          </a:extLst>
        </xdr:cNvPr>
        <xdr:cNvSpPr txBox="1"/>
      </xdr:nvSpPr>
      <xdr:spPr>
        <a:xfrm>
          <a:off x="15497668" y="3490004"/>
          <a:ext cx="580531"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B94BF7-D5C0-4313-9FC6-710D9E151133}" type="TxLink">
            <a:rPr lang="en-US" sz="1100" b="0" i="0" u="none" strike="noStrike">
              <a:solidFill>
                <a:srgbClr val="000000"/>
              </a:solidFill>
              <a:latin typeface="Calibri"/>
              <a:ea typeface="Calibri"/>
              <a:cs typeface="Calibri"/>
            </a:rPr>
            <a:pPr marL="0" indent="0" algn="ctr"/>
            <a:t>6,7%</a:t>
          </a:fld>
          <a:endParaRPr lang="es-CL" sz="1400" b="0">
            <a:solidFill>
              <a:sysClr val="windowText" lastClr="000000"/>
            </a:solidFill>
            <a:latin typeface="+mn-lt"/>
            <a:ea typeface="+mn-ea"/>
            <a:cs typeface="+mn-cs"/>
          </a:endParaRPr>
        </a:p>
      </xdr:txBody>
    </xdr:sp>
    <xdr:clientData/>
  </xdr:twoCellAnchor>
  <xdr:twoCellAnchor>
    <xdr:from>
      <xdr:col>19</xdr:col>
      <xdr:colOff>530703</xdr:colOff>
      <xdr:row>18</xdr:row>
      <xdr:rowOff>61004</xdr:rowOff>
    </xdr:from>
    <xdr:to>
      <xdr:col>20</xdr:col>
      <xdr:colOff>323849</xdr:colOff>
      <xdr:row>19</xdr:row>
      <xdr:rowOff>120073</xdr:rowOff>
    </xdr:to>
    <xdr:sp macro="" textlink="TBDIN!O7">
      <xdr:nvSpPr>
        <xdr:cNvPr id="74" name="CuadroTexto 73">
          <a:extLst>
            <a:ext uri="{FF2B5EF4-FFF2-40B4-BE49-F238E27FC236}">
              <a16:creationId xmlns:a16="http://schemas.microsoft.com/office/drawing/2014/main" id="{DE9E91C3-C57F-4368-ACDE-52753EAE8BF4}"/>
            </a:ext>
          </a:extLst>
        </xdr:cNvPr>
        <xdr:cNvSpPr txBox="1"/>
      </xdr:nvSpPr>
      <xdr:spPr>
        <a:xfrm>
          <a:off x="16237428" y="3490004"/>
          <a:ext cx="640871" cy="2495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878579-D9E9-486A-AB42-2BF63608EBE5}" type="TxLink">
            <a:rPr lang="en-US" sz="1100" b="0" i="0" u="none" strike="noStrike">
              <a:solidFill>
                <a:srgbClr val="000000"/>
              </a:solidFill>
              <a:latin typeface="Calibri"/>
              <a:ea typeface="Calibri"/>
              <a:cs typeface="Calibri"/>
            </a:rPr>
            <a:pPr marL="0" indent="0" algn="ctr"/>
            <a:t>93,3%</a:t>
          </a:fld>
          <a:endParaRPr lang="es-CL" sz="1100" b="0" i="0" u="none" strike="noStrike">
            <a:solidFill>
              <a:srgbClr val="000000"/>
            </a:solidFill>
            <a:latin typeface="Calibri"/>
            <a:ea typeface="Calibri"/>
            <a:cs typeface="Calibri"/>
          </a:endParaRPr>
        </a:p>
      </xdr:txBody>
    </xdr:sp>
    <xdr:clientData/>
  </xdr:twoCellAnchor>
  <xdr:twoCellAnchor>
    <xdr:from>
      <xdr:col>18</xdr:col>
      <xdr:colOff>468500</xdr:colOff>
      <xdr:row>10</xdr:row>
      <xdr:rowOff>14287</xdr:rowOff>
    </xdr:from>
    <xdr:to>
      <xdr:col>20</xdr:col>
      <xdr:colOff>330387</xdr:colOff>
      <xdr:row>11</xdr:row>
      <xdr:rowOff>71438</xdr:rowOff>
    </xdr:to>
    <xdr:sp macro="" textlink="">
      <xdr:nvSpPr>
        <xdr:cNvPr id="75" name="CuadroTexto 74">
          <a:extLst>
            <a:ext uri="{FF2B5EF4-FFF2-40B4-BE49-F238E27FC236}">
              <a16:creationId xmlns:a16="http://schemas.microsoft.com/office/drawing/2014/main" id="{965C9081-446E-4B9E-A2C7-4369D14B796A}"/>
            </a:ext>
          </a:extLst>
        </xdr:cNvPr>
        <xdr:cNvSpPr txBox="1"/>
      </xdr:nvSpPr>
      <xdr:spPr>
        <a:xfrm>
          <a:off x="15327500" y="1919287"/>
          <a:ext cx="1557337"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Accidentes</a:t>
          </a:r>
          <a:r>
            <a:rPr lang="es-CL" sz="1000" b="1" baseline="0">
              <a:solidFill>
                <a:sysClr val="windowText" lastClr="000000"/>
              </a:solidFill>
            </a:rPr>
            <a:t> según Género</a:t>
          </a:r>
          <a:endParaRPr lang="es-CL" sz="1000" b="1">
            <a:solidFill>
              <a:sysClr val="windowText" lastClr="000000"/>
            </a:solidFill>
          </a:endParaRPr>
        </a:p>
      </xdr:txBody>
    </xdr:sp>
    <xdr:clientData/>
  </xdr:twoCellAnchor>
  <xdr:twoCellAnchor editAs="oneCell">
    <xdr:from>
      <xdr:col>11</xdr:col>
      <xdr:colOff>95250</xdr:colOff>
      <xdr:row>10</xdr:row>
      <xdr:rowOff>95250</xdr:rowOff>
    </xdr:from>
    <xdr:to>
      <xdr:col>13</xdr:col>
      <xdr:colOff>228600</xdr:colOff>
      <xdr:row>23</xdr:row>
      <xdr:rowOff>85725</xdr:rowOff>
    </xdr:to>
    <mc:AlternateContent xmlns:mc="http://schemas.openxmlformats.org/markup-compatibility/2006" xmlns:a14="http://schemas.microsoft.com/office/drawing/2010/main">
      <mc:Choice Requires="a14">
        <xdr:graphicFrame macro="">
          <xdr:nvGraphicFramePr>
            <xdr:cNvPr id="76" name="Dirección Regional">
              <a:extLst>
                <a:ext uri="{FF2B5EF4-FFF2-40B4-BE49-F238E27FC236}">
                  <a16:creationId xmlns:a16="http://schemas.microsoft.com/office/drawing/2014/main" id="{E3FC540C-BC02-499E-993B-1FDBFCD1E5A9}"/>
                </a:ext>
              </a:extLst>
            </xdr:cNvPr>
            <xdr:cNvGraphicFramePr/>
          </xdr:nvGraphicFramePr>
          <xdr:xfrm>
            <a:off x="0" y="0"/>
            <a:ext cx="0" cy="0"/>
          </xdr:xfrm>
          <a:graphic>
            <a:graphicData uri="http://schemas.microsoft.com/office/drawing/2010/slicer">
              <sle:slicer xmlns:sle="http://schemas.microsoft.com/office/drawing/2010/slicer" name="Dirección Regional"/>
            </a:graphicData>
          </a:graphic>
        </xdr:graphicFrame>
      </mc:Choice>
      <mc:Fallback xmlns="">
        <xdr:sp macro="" textlink="">
          <xdr:nvSpPr>
            <xdr:cNvPr id="0" name=""/>
            <xdr:cNvSpPr>
              <a:spLocks noTextEdit="1"/>
            </xdr:cNvSpPr>
          </xdr:nvSpPr>
          <xdr:spPr>
            <a:xfrm>
              <a:off x="9020175" y="2000250"/>
              <a:ext cx="1828800" cy="2466975"/>
            </a:xfrm>
            <a:prstGeom prst="rect">
              <a:avLst/>
            </a:prstGeom>
            <a:solidFill>
              <a:prstClr val="white"/>
            </a:solidFill>
            <a:ln w="1">
              <a:solidFill>
                <a:prstClr val="green"/>
              </a:solidFill>
            </a:ln>
          </xdr:spPr>
          <xdr:txBody>
            <a:bodyPr vertOverflow="clip" horzOverflow="clip"/>
            <a:lstStyle/>
            <a:p>
              <a:r>
                <a:rPr lang="es-CL"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828676</xdr:colOff>
          <xdr:row>33</xdr:row>
          <xdr:rowOff>142876</xdr:rowOff>
        </xdr:from>
        <xdr:to>
          <xdr:col>19</xdr:col>
          <xdr:colOff>219075</xdr:colOff>
          <xdr:row>45</xdr:row>
          <xdr:rowOff>142876</xdr:rowOff>
        </xdr:to>
        <xdr:pic>
          <xdr:nvPicPr>
            <xdr:cNvPr id="77" name="Imagen 76">
              <a:extLst>
                <a:ext uri="{FF2B5EF4-FFF2-40B4-BE49-F238E27FC236}">
                  <a16:creationId xmlns:a16="http://schemas.microsoft.com/office/drawing/2014/main" id="{CE809B65-4351-3618-03C0-95EBA577C87D}"/>
                </a:ext>
              </a:extLst>
            </xdr:cNvPr>
            <xdr:cNvPicPr>
              <a:picLocks noChangeAspect="1" noChangeArrowheads="1"/>
              <a:extLst>
                <a:ext uri="{84589F7E-364E-4C9E-8A38-B11213B215E9}">
                  <a14:cameraTool cellRange="TBDIN!$AC$1:$AI$14" spid="_x0000_s4697"/>
                </a:ext>
              </a:extLst>
            </xdr:cNvPicPr>
          </xdr:nvPicPr>
          <xdr:blipFill>
            <a:blip xmlns:r="http://schemas.openxmlformats.org/officeDocument/2006/relationships" r:embed="rId11"/>
            <a:srcRect/>
            <a:stretch>
              <a:fillRect/>
            </a:stretch>
          </xdr:blipFill>
          <xdr:spPr bwMode="auto">
            <a:xfrm>
              <a:off x="10601326" y="6429376"/>
              <a:ext cx="5324474" cy="2286000"/>
            </a:xfrm>
            <a:prstGeom prst="rect">
              <a:avLst/>
            </a:prstGeom>
            <a:noFill/>
            <a:ln w="9525">
              <a:noFill/>
              <a:miter lim="800000"/>
              <a:headEnd/>
              <a:tailEnd/>
            </a:ln>
          </xdr:spPr>
        </xdr:pic>
        <xdr:clientData/>
      </xdr:twoCellAnchor>
    </mc:Choice>
    <mc:Fallback/>
  </mc:AlternateContent>
  <xdr:twoCellAnchor>
    <xdr:from>
      <xdr:col>15</xdr:col>
      <xdr:colOff>704850</xdr:colOff>
      <xdr:row>9</xdr:row>
      <xdr:rowOff>152400</xdr:rowOff>
    </xdr:from>
    <xdr:to>
      <xdr:col>18</xdr:col>
      <xdr:colOff>771524</xdr:colOff>
      <xdr:row>23</xdr:row>
      <xdr:rowOff>180975</xdr:rowOff>
    </xdr:to>
    <xdr:graphicFrame macro="">
      <xdr:nvGraphicFramePr>
        <xdr:cNvPr id="80" name="Gráfico 79">
          <a:extLst>
            <a:ext uri="{FF2B5EF4-FFF2-40B4-BE49-F238E27FC236}">
              <a16:creationId xmlns:a16="http://schemas.microsoft.com/office/drawing/2014/main" id="{EEAB14F7-8A6C-436A-9C73-259E21B0E1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190500</xdr:colOff>
      <xdr:row>10</xdr:row>
      <xdr:rowOff>28575</xdr:rowOff>
    </xdr:from>
    <xdr:to>
      <xdr:col>16</xdr:col>
      <xdr:colOff>361950</xdr:colOff>
      <xdr:row>22</xdr:row>
      <xdr:rowOff>92074</xdr:rowOff>
    </xdr:to>
    <xdr:graphicFrame macro="">
      <xdr:nvGraphicFramePr>
        <xdr:cNvPr id="81" name="Gráfico 80">
          <a:extLst>
            <a:ext uri="{FF2B5EF4-FFF2-40B4-BE49-F238E27FC236}">
              <a16:creationId xmlns:a16="http://schemas.microsoft.com/office/drawing/2014/main" id="{FE922477-DB45-4592-AF67-81F246F915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196316</xdr:colOff>
      <xdr:row>28</xdr:row>
      <xdr:rowOff>40481</xdr:rowOff>
    </xdr:from>
    <xdr:to>
      <xdr:col>19</xdr:col>
      <xdr:colOff>666750</xdr:colOff>
      <xdr:row>31</xdr:row>
      <xdr:rowOff>78581</xdr:rowOff>
    </xdr:to>
    <xdr:sp macro="" textlink="">
      <xdr:nvSpPr>
        <xdr:cNvPr id="78" name="Rectángulo: esquinas redondeadas 77">
          <a:extLst>
            <a:ext uri="{FF2B5EF4-FFF2-40B4-BE49-F238E27FC236}">
              <a16:creationId xmlns:a16="http://schemas.microsoft.com/office/drawing/2014/main" id="{E4B0DA37-4796-972F-7F11-00E3480F0FAC}"/>
            </a:ext>
          </a:extLst>
        </xdr:cNvPr>
        <xdr:cNvSpPr/>
      </xdr:nvSpPr>
      <xdr:spPr>
        <a:xfrm>
          <a:off x="9968966" y="5374481"/>
          <a:ext cx="6404509" cy="609600"/>
        </a:xfrm>
        <a:prstGeom prst="roundRect">
          <a:avLst>
            <a:gd name="adj" fmla="val 11625"/>
          </a:avLst>
        </a:prstGeom>
        <a:noFill/>
        <a:ln>
          <a:solidFill>
            <a:srgbClr val="0F69B4"/>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clientData/>
  </xdr:twoCellAnchor>
  <xdr:twoCellAnchor>
    <xdr:from>
      <xdr:col>12</xdr:col>
      <xdr:colOff>290141</xdr:colOff>
      <xdr:row>28</xdr:row>
      <xdr:rowOff>157163</xdr:rowOff>
    </xdr:from>
    <xdr:to>
      <xdr:col>13</xdr:col>
      <xdr:colOff>348716</xdr:colOff>
      <xdr:row>31</xdr:row>
      <xdr:rowOff>19051</xdr:rowOff>
    </xdr:to>
    <xdr:sp macro="" textlink="">
      <xdr:nvSpPr>
        <xdr:cNvPr id="79" name="CuadroTexto 78">
          <a:extLst>
            <a:ext uri="{FF2B5EF4-FFF2-40B4-BE49-F238E27FC236}">
              <a16:creationId xmlns:a16="http://schemas.microsoft.com/office/drawing/2014/main" id="{8C695C50-0949-BBFC-7ECB-FAE4FE87B390}"/>
            </a:ext>
          </a:extLst>
        </xdr:cNvPr>
        <xdr:cNvSpPr txBox="1"/>
      </xdr:nvSpPr>
      <xdr:spPr>
        <a:xfrm>
          <a:off x="10062791" y="5491163"/>
          <a:ext cx="906300" cy="43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DATOS</a:t>
          </a:r>
        </a:p>
        <a:p>
          <a:pPr algn="l"/>
          <a:r>
            <a:rPr lang="es-CL" sz="1000" b="1">
              <a:solidFill>
                <a:sysClr val="windowText" lastClr="000000"/>
              </a:solidFill>
            </a:rPr>
            <a:t>e</a:t>
          </a:r>
          <a:r>
            <a:rPr lang="es-CL" sz="1000" b="1" baseline="0">
              <a:solidFill>
                <a:sysClr val="windowText" lastClr="000000"/>
              </a:solidFill>
            </a:rPr>
            <a:t>DOC 146</a:t>
          </a:r>
          <a:endParaRPr lang="es-CL" sz="1000" b="1">
            <a:solidFill>
              <a:sysClr val="windowText" lastClr="000000"/>
            </a:solidFill>
          </a:endParaRPr>
        </a:p>
      </xdr:txBody>
    </xdr:sp>
    <xdr:clientData/>
  </xdr:twoCellAnchor>
  <xdr:twoCellAnchor>
    <xdr:from>
      <xdr:col>13</xdr:col>
      <xdr:colOff>671141</xdr:colOff>
      <xdr:row>29</xdr:row>
      <xdr:rowOff>185737</xdr:rowOff>
    </xdr:from>
    <xdr:to>
      <xdr:col>14</xdr:col>
      <xdr:colOff>790575</xdr:colOff>
      <xdr:row>31</xdr:row>
      <xdr:rowOff>52388</xdr:rowOff>
    </xdr:to>
    <xdr:sp macro="" textlink="">
      <xdr:nvSpPr>
        <xdr:cNvPr id="82" name="CuadroTexto 81">
          <a:extLst>
            <a:ext uri="{FF2B5EF4-FFF2-40B4-BE49-F238E27FC236}">
              <a16:creationId xmlns:a16="http://schemas.microsoft.com/office/drawing/2014/main" id="{AC07DE9F-D4D8-B18B-86D2-DB593275744F}"/>
            </a:ext>
          </a:extLst>
        </xdr:cNvPr>
        <xdr:cNvSpPr txBox="1"/>
      </xdr:nvSpPr>
      <xdr:spPr>
        <a:xfrm>
          <a:off x="11291516" y="5710237"/>
          <a:ext cx="96715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Total Iniciados</a:t>
          </a:r>
        </a:p>
      </xdr:txBody>
    </xdr:sp>
    <xdr:clientData/>
  </xdr:twoCellAnchor>
  <xdr:twoCellAnchor>
    <xdr:from>
      <xdr:col>15</xdr:col>
      <xdr:colOff>198066</xdr:colOff>
      <xdr:row>29</xdr:row>
      <xdr:rowOff>185737</xdr:rowOff>
    </xdr:from>
    <xdr:to>
      <xdr:col>16</xdr:col>
      <xdr:colOff>9525</xdr:colOff>
      <xdr:row>31</xdr:row>
      <xdr:rowOff>52388</xdr:rowOff>
    </xdr:to>
    <xdr:sp macro="" textlink="">
      <xdr:nvSpPr>
        <xdr:cNvPr id="83" name="CuadroTexto 82">
          <a:extLst>
            <a:ext uri="{FF2B5EF4-FFF2-40B4-BE49-F238E27FC236}">
              <a16:creationId xmlns:a16="http://schemas.microsoft.com/office/drawing/2014/main" id="{082BB560-1DC6-31C4-A76D-D72B2C7AE760}"/>
            </a:ext>
          </a:extLst>
        </xdr:cNvPr>
        <xdr:cNvSpPr txBox="1"/>
      </xdr:nvSpPr>
      <xdr:spPr>
        <a:xfrm>
          <a:off x="12513891" y="5710237"/>
          <a:ext cx="659184"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En Plazo</a:t>
          </a:r>
        </a:p>
      </xdr:txBody>
    </xdr:sp>
    <xdr:clientData/>
  </xdr:twoCellAnchor>
  <xdr:twoCellAnchor>
    <xdr:from>
      <xdr:col>16</xdr:col>
      <xdr:colOff>296491</xdr:colOff>
      <xdr:row>29</xdr:row>
      <xdr:rowOff>185737</xdr:rowOff>
    </xdr:from>
    <xdr:to>
      <xdr:col>17</xdr:col>
      <xdr:colOff>400050</xdr:colOff>
      <xdr:row>31</xdr:row>
      <xdr:rowOff>52388</xdr:rowOff>
    </xdr:to>
    <xdr:sp macro="" textlink="">
      <xdr:nvSpPr>
        <xdr:cNvPr id="84" name="CuadroTexto 83">
          <a:extLst>
            <a:ext uri="{FF2B5EF4-FFF2-40B4-BE49-F238E27FC236}">
              <a16:creationId xmlns:a16="http://schemas.microsoft.com/office/drawing/2014/main" id="{3AD0A834-D7F1-207F-6280-E4B72FF2BCC5}"/>
            </a:ext>
          </a:extLst>
        </xdr:cNvPr>
        <xdr:cNvSpPr txBox="1"/>
      </xdr:nvSpPr>
      <xdr:spPr>
        <a:xfrm>
          <a:off x="13460041" y="5710237"/>
          <a:ext cx="951284"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Fuera de Plazo</a:t>
          </a:r>
        </a:p>
      </xdr:txBody>
    </xdr:sp>
    <xdr:clientData/>
  </xdr:twoCellAnchor>
  <xdr:twoCellAnchor>
    <xdr:from>
      <xdr:col>17</xdr:col>
      <xdr:colOff>652091</xdr:colOff>
      <xdr:row>29</xdr:row>
      <xdr:rowOff>185737</xdr:rowOff>
    </xdr:from>
    <xdr:to>
      <xdr:col>18</xdr:col>
      <xdr:colOff>590549</xdr:colOff>
      <xdr:row>31</xdr:row>
      <xdr:rowOff>52388</xdr:rowOff>
    </xdr:to>
    <xdr:sp macro="" textlink="">
      <xdr:nvSpPr>
        <xdr:cNvPr id="85" name="CuadroTexto 84">
          <a:extLst>
            <a:ext uri="{FF2B5EF4-FFF2-40B4-BE49-F238E27FC236}">
              <a16:creationId xmlns:a16="http://schemas.microsoft.com/office/drawing/2014/main" id="{3430D99F-A676-B01F-C150-F1225F587208}"/>
            </a:ext>
          </a:extLst>
        </xdr:cNvPr>
        <xdr:cNvSpPr txBox="1"/>
      </xdr:nvSpPr>
      <xdr:spPr>
        <a:xfrm>
          <a:off x="14663366" y="5710237"/>
          <a:ext cx="786183"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Pendientes</a:t>
          </a:r>
        </a:p>
      </xdr:txBody>
    </xdr:sp>
    <xdr:clientData/>
  </xdr:twoCellAnchor>
  <xdr:twoCellAnchor>
    <xdr:from>
      <xdr:col>14</xdr:col>
      <xdr:colOff>4390</xdr:colOff>
      <xdr:row>28</xdr:row>
      <xdr:rowOff>52386</xdr:rowOff>
    </xdr:from>
    <xdr:to>
      <xdr:col>14</xdr:col>
      <xdr:colOff>577315</xdr:colOff>
      <xdr:row>30</xdr:row>
      <xdr:rowOff>23812</xdr:rowOff>
    </xdr:to>
    <xdr:sp macro="" textlink="TBDIN!AB7">
      <xdr:nvSpPr>
        <xdr:cNvPr id="88" name="CuadroTexto 87">
          <a:extLst>
            <a:ext uri="{FF2B5EF4-FFF2-40B4-BE49-F238E27FC236}">
              <a16:creationId xmlns:a16="http://schemas.microsoft.com/office/drawing/2014/main" id="{2480F53F-14FA-0D1C-17BE-3E60489E81A4}"/>
            </a:ext>
          </a:extLst>
        </xdr:cNvPr>
        <xdr:cNvSpPr txBox="1"/>
      </xdr:nvSpPr>
      <xdr:spPr>
        <a:xfrm>
          <a:off x="11472490" y="5386386"/>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65E520-B997-4A81-89D2-CFB1F9CA2968}" type="TxLink">
            <a:rPr lang="en-US" sz="2000" b="0">
              <a:solidFill>
                <a:sysClr val="windowText" lastClr="000000"/>
              </a:solidFill>
              <a:latin typeface="+mn-lt"/>
              <a:ea typeface="+mn-ea"/>
              <a:cs typeface="+mn-cs"/>
            </a:rPr>
            <a:pPr marL="0" indent="0" algn="ctr"/>
            <a:t>15</a:t>
          </a:fld>
          <a:endParaRPr lang="es-CL" sz="2000" b="0">
            <a:solidFill>
              <a:sysClr val="windowText" lastClr="000000"/>
            </a:solidFill>
            <a:latin typeface="+mn-lt"/>
            <a:ea typeface="+mn-ea"/>
            <a:cs typeface="+mn-cs"/>
          </a:endParaRPr>
        </a:p>
      </xdr:txBody>
    </xdr:sp>
    <xdr:clientData/>
  </xdr:twoCellAnchor>
  <xdr:twoCellAnchor>
    <xdr:from>
      <xdr:col>15</xdr:col>
      <xdr:colOff>245690</xdr:colOff>
      <xdr:row>28</xdr:row>
      <xdr:rowOff>52386</xdr:rowOff>
    </xdr:from>
    <xdr:to>
      <xdr:col>15</xdr:col>
      <xdr:colOff>818615</xdr:colOff>
      <xdr:row>30</xdr:row>
      <xdr:rowOff>23812</xdr:rowOff>
    </xdr:to>
    <xdr:sp macro="" textlink="TBDIN!AB8">
      <xdr:nvSpPr>
        <xdr:cNvPr id="89" name="CuadroTexto 88">
          <a:extLst>
            <a:ext uri="{FF2B5EF4-FFF2-40B4-BE49-F238E27FC236}">
              <a16:creationId xmlns:a16="http://schemas.microsoft.com/office/drawing/2014/main" id="{22EB7AE7-6210-402A-4251-4E67AB42BACC}"/>
            </a:ext>
          </a:extLst>
        </xdr:cNvPr>
        <xdr:cNvSpPr txBox="1"/>
      </xdr:nvSpPr>
      <xdr:spPr>
        <a:xfrm>
          <a:off x="12561515" y="5386386"/>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50917-3E90-491C-995C-2884AA114572}" type="TxLink">
            <a:rPr lang="en-US" sz="2000" b="0">
              <a:solidFill>
                <a:sysClr val="windowText" lastClr="000000"/>
              </a:solidFill>
              <a:latin typeface="+mn-lt"/>
              <a:ea typeface="+mn-ea"/>
              <a:cs typeface="+mn-cs"/>
            </a:rPr>
            <a:pPr marL="0" indent="0" algn="ctr"/>
            <a:t>11</a:t>
          </a:fld>
          <a:endParaRPr lang="es-CL" sz="2000" b="0">
            <a:solidFill>
              <a:sysClr val="windowText" lastClr="000000"/>
            </a:solidFill>
            <a:latin typeface="+mn-lt"/>
            <a:ea typeface="+mn-ea"/>
            <a:cs typeface="+mn-cs"/>
          </a:endParaRPr>
        </a:p>
      </xdr:txBody>
    </xdr:sp>
    <xdr:clientData/>
  </xdr:twoCellAnchor>
  <xdr:twoCellAnchor>
    <xdr:from>
      <xdr:col>16</xdr:col>
      <xdr:colOff>486990</xdr:colOff>
      <xdr:row>28</xdr:row>
      <xdr:rowOff>52386</xdr:rowOff>
    </xdr:from>
    <xdr:to>
      <xdr:col>17</xdr:col>
      <xdr:colOff>212190</xdr:colOff>
      <xdr:row>30</xdr:row>
      <xdr:rowOff>23812</xdr:rowOff>
    </xdr:to>
    <xdr:sp macro="" textlink="TBDIN!AB9">
      <xdr:nvSpPr>
        <xdr:cNvPr id="90" name="CuadroTexto 89">
          <a:extLst>
            <a:ext uri="{FF2B5EF4-FFF2-40B4-BE49-F238E27FC236}">
              <a16:creationId xmlns:a16="http://schemas.microsoft.com/office/drawing/2014/main" id="{15C9C7E4-4F48-BC6E-7914-1D0C6A9D66BD}"/>
            </a:ext>
          </a:extLst>
        </xdr:cNvPr>
        <xdr:cNvSpPr txBox="1"/>
      </xdr:nvSpPr>
      <xdr:spPr>
        <a:xfrm>
          <a:off x="13650540" y="5386386"/>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DB01A00-20D6-4449-99D7-D124735CD417}" type="TxLink">
            <a:rPr lang="en-US" sz="2000" b="0">
              <a:solidFill>
                <a:sysClr val="windowText" lastClr="000000"/>
              </a:solidFill>
              <a:latin typeface="+mn-lt"/>
              <a:ea typeface="+mn-ea"/>
              <a:cs typeface="+mn-cs"/>
            </a:rPr>
            <a:pPr marL="0" indent="0" algn="ctr"/>
            <a:t>0</a:t>
          </a:fld>
          <a:endParaRPr lang="es-CL" sz="2000" b="0">
            <a:solidFill>
              <a:sysClr val="windowText" lastClr="000000"/>
            </a:solidFill>
            <a:latin typeface="+mn-lt"/>
            <a:ea typeface="+mn-ea"/>
            <a:cs typeface="+mn-cs"/>
          </a:endParaRPr>
        </a:p>
      </xdr:txBody>
    </xdr:sp>
    <xdr:clientData/>
  </xdr:twoCellAnchor>
  <xdr:twoCellAnchor>
    <xdr:from>
      <xdr:col>17</xdr:col>
      <xdr:colOff>728290</xdr:colOff>
      <xdr:row>28</xdr:row>
      <xdr:rowOff>52386</xdr:rowOff>
    </xdr:from>
    <xdr:to>
      <xdr:col>18</xdr:col>
      <xdr:colOff>453490</xdr:colOff>
      <xdr:row>30</xdr:row>
      <xdr:rowOff>23812</xdr:rowOff>
    </xdr:to>
    <xdr:sp macro="" textlink="TBDIN!AB10">
      <xdr:nvSpPr>
        <xdr:cNvPr id="92" name="CuadroTexto 91">
          <a:extLst>
            <a:ext uri="{FF2B5EF4-FFF2-40B4-BE49-F238E27FC236}">
              <a16:creationId xmlns:a16="http://schemas.microsoft.com/office/drawing/2014/main" id="{D956EAEA-6F84-3EA9-C600-450B7C0C1193}"/>
            </a:ext>
          </a:extLst>
        </xdr:cNvPr>
        <xdr:cNvSpPr txBox="1"/>
      </xdr:nvSpPr>
      <xdr:spPr>
        <a:xfrm>
          <a:off x="14739565" y="5386386"/>
          <a:ext cx="57292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5C383F-2EFE-481F-8FD2-540498AD6A20}" type="TxLink">
            <a:rPr lang="en-US" sz="2000" b="0">
              <a:solidFill>
                <a:sysClr val="windowText" lastClr="000000"/>
              </a:solidFill>
              <a:latin typeface="+mn-lt"/>
              <a:ea typeface="+mn-ea"/>
              <a:cs typeface="+mn-cs"/>
            </a:rPr>
            <a:pPr marL="0" indent="0" algn="ctr"/>
            <a:t>4</a:t>
          </a:fld>
          <a:endParaRPr lang="es-CL" sz="2000" b="0">
            <a:solidFill>
              <a:sysClr val="windowText" lastClr="000000"/>
            </a:solidFill>
            <a:latin typeface="+mn-lt"/>
            <a:ea typeface="+mn-ea"/>
            <a:cs typeface="+mn-cs"/>
          </a:endParaRPr>
        </a:p>
      </xdr:txBody>
    </xdr:sp>
    <xdr:clientData/>
  </xdr:twoCellAnchor>
  <xdr:twoCellAnchor>
    <xdr:from>
      <xdr:col>18</xdr:col>
      <xdr:colOff>671141</xdr:colOff>
      <xdr:row>29</xdr:row>
      <xdr:rowOff>176212</xdr:rowOff>
    </xdr:from>
    <xdr:to>
      <xdr:col>19</xdr:col>
      <xdr:colOff>409575</xdr:colOff>
      <xdr:row>31</xdr:row>
      <xdr:rowOff>42863</xdr:rowOff>
    </xdr:to>
    <xdr:sp macro="" textlink="">
      <xdr:nvSpPr>
        <xdr:cNvPr id="93" name="CuadroTexto 92">
          <a:extLst>
            <a:ext uri="{FF2B5EF4-FFF2-40B4-BE49-F238E27FC236}">
              <a16:creationId xmlns:a16="http://schemas.microsoft.com/office/drawing/2014/main" id="{445CF986-2920-48BE-B867-DA17A3CEC28D}"/>
            </a:ext>
          </a:extLst>
        </xdr:cNvPr>
        <xdr:cNvSpPr txBox="1"/>
      </xdr:nvSpPr>
      <xdr:spPr>
        <a:xfrm>
          <a:off x="15530141" y="5700712"/>
          <a:ext cx="586159"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L" sz="1000" b="1">
              <a:solidFill>
                <a:sysClr val="windowText" lastClr="000000"/>
              </a:solidFill>
            </a:rPr>
            <a:t>Avance</a:t>
          </a:r>
        </a:p>
      </xdr:txBody>
    </xdr:sp>
    <xdr:clientData/>
  </xdr:twoCellAnchor>
  <xdr:twoCellAnchor>
    <xdr:from>
      <xdr:col>18</xdr:col>
      <xdr:colOff>623515</xdr:colOff>
      <xdr:row>28</xdr:row>
      <xdr:rowOff>61911</xdr:rowOff>
    </xdr:from>
    <xdr:to>
      <xdr:col>19</xdr:col>
      <xdr:colOff>600075</xdr:colOff>
      <xdr:row>30</xdr:row>
      <xdr:rowOff>33337</xdr:rowOff>
    </xdr:to>
    <xdr:sp macro="" textlink="TBDIN!AB11">
      <xdr:nvSpPr>
        <xdr:cNvPr id="94" name="CuadroTexto 93">
          <a:extLst>
            <a:ext uri="{FF2B5EF4-FFF2-40B4-BE49-F238E27FC236}">
              <a16:creationId xmlns:a16="http://schemas.microsoft.com/office/drawing/2014/main" id="{5007FE89-8AB4-5CE0-09F4-31A438EBE7EE}"/>
            </a:ext>
          </a:extLst>
        </xdr:cNvPr>
        <xdr:cNvSpPr txBox="1"/>
      </xdr:nvSpPr>
      <xdr:spPr>
        <a:xfrm>
          <a:off x="15482515" y="5395911"/>
          <a:ext cx="824285" cy="352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A925891-D22F-4EE3-900E-AC9863CCEF0A}" type="TxLink">
            <a:rPr lang="en-US" sz="2000" b="0">
              <a:solidFill>
                <a:sysClr val="windowText" lastClr="000000"/>
              </a:solidFill>
              <a:latin typeface="+mn-lt"/>
              <a:ea typeface="+mn-ea"/>
              <a:cs typeface="+mn-cs"/>
            </a:rPr>
            <a:pPr marL="0" indent="0" algn="ctr"/>
            <a:t>73%</a:t>
          </a:fld>
          <a:endParaRPr lang="es-CL" sz="2000" b="0">
            <a:solidFill>
              <a:sysClr val="windowText" lastClr="000000"/>
            </a:solidFill>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ablo Gustavo Claissac Schnake" refreshedDate="45789.324889236108" createdVersion="8" refreshedVersion="8" minRefreshableVersion="3" recordCount="577" xr:uid="{F1D2D43B-E10C-42B8-A254-EEC4B6ADC63A}">
  <cacheSource type="worksheet">
    <worksheetSource ref="A1:L20000" sheet="Hoja1"/>
  </cacheSource>
  <cacheFields count="12">
    <cacheField name="REPORTE" numFmtId="0">
      <sharedItems containsBlank="1"/>
    </cacheField>
    <cacheField name="DIRECCIÓN REGIONAL" numFmtId="0">
      <sharedItems containsBlank="1" count="20">
        <s v="TARAPACA"/>
        <s v="ANTOFAGASTA"/>
        <s v="ATACAMA"/>
        <s v="COQUIMBO"/>
        <s v="VALPARAISO"/>
        <s v="LIBERTADOR GENERAL BERNARDO OHIGGINS"/>
        <s v="MAULE"/>
        <s v="BIO - BIO"/>
        <s v="ARAUCANIA"/>
        <s v="LOS LAGOS"/>
        <s v="AYSEN"/>
        <s v="MAGALLANES"/>
        <s v="METROPOLITANA"/>
        <s v="LOS RIOS"/>
        <s v="ARICA Y PARINACOTA"/>
        <s v="ÑUBLE"/>
        <m/>
        <s v="OHIGGINS" u="1"/>
        <s v="ARICA" u="1"/>
        <s v="BIOBIO" u="1"/>
      </sharedItems>
    </cacheField>
    <cacheField name="MES" numFmtId="0">
      <sharedItems containsBlank="1"/>
    </cacheField>
    <cacheField name="INI." numFmtId="0">
      <sharedItems containsString="0" containsBlank="1" containsNumber="1" containsInteger="1" minValue="0" maxValue="9"/>
    </cacheField>
    <cacheField name="FIN EP." numFmtId="0">
      <sharedItems containsString="0" containsBlank="1" containsNumber="1" containsInteger="1" minValue="0" maxValue="8"/>
    </cacheField>
    <cacheField name="FIN FP." numFmtId="0">
      <sharedItems containsString="0" containsBlank="1" containsNumber="1" containsInteger="1" minValue="0" maxValue="3"/>
    </cacheField>
    <cacheField name="FIN T." numFmtId="0">
      <sharedItems containsString="0" containsBlank="1" containsNumber="1" containsInteger="1" minValue="0" maxValue="8"/>
    </cacheField>
    <cacheField name="PEND." numFmtId="0">
      <sharedItems containsString="0" containsBlank="1" containsNumber="1" containsInteger="1" minValue="0" maxValue="8"/>
    </cacheField>
    <cacheField name="TOTAL ACUMULADO INI." numFmtId="0">
      <sharedItems containsString="0" containsBlank="1" containsNumber="1" containsInteger="1" minValue="0" maxValue="23"/>
    </cacheField>
    <cacheField name="TOTAL ACUMULADO FIN EP." numFmtId="0">
      <sharedItems containsString="0" containsBlank="1" containsNumber="1" containsInteger="1" minValue="0" maxValue="18"/>
    </cacheField>
    <cacheField name="TOTAL ACUMULADO FIN FP." numFmtId="0">
      <sharedItems containsString="0" containsBlank="1" containsNumber="1" containsInteger="1" minValue="0" maxValue="3"/>
    </cacheField>
    <cacheField name="TOTAL ACUMULADO FIN T." numFmtId="0">
      <sharedItems containsString="0" containsBlank="1" containsNumber="1" containsInteger="1" minValue="0" maxValue="8"/>
    </cacheField>
  </cacheFields>
  <extLst>
    <ext xmlns:x14="http://schemas.microsoft.com/office/spreadsheetml/2009/9/main" uri="{725AE2AE-9491-48be-B2B4-4EB974FC3084}">
      <x14:pivotCacheDefinition pivotCacheId="174140662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Pablo Gustavo Claissac Schnake" refreshedDate="45789.32489074074" createdVersion="8" refreshedVersion="8" minRefreshableVersion="3" recordCount="224" xr:uid="{72B68867-8958-46E6-9460-821D01BC2F9E}">
  <cacheSource type="worksheet">
    <worksheetSource ref="A1:BN225" sheet="Hoja2"/>
  </cacheSource>
  <cacheFields count="66">
    <cacheField name="N°" numFmtId="0">
      <sharedItems containsSemiMixedTypes="0" containsString="0" containsNumber="1" containsInteger="1" minValue="1" maxValue="224"/>
    </cacheField>
    <cacheField name="REVISIÓN NC " numFmtId="0">
      <sharedItems containsBlank="1"/>
    </cacheField>
    <cacheField name="TIENE COMUNICACIÓN INMEDIATA (FATAL) " numFmtId="0">
      <sharedItems containsBlank="1"/>
    </cacheField>
    <cacheField name="SPM - Siniestro " numFmtId="0">
      <sharedItems containsSemiMixedTypes="0" containsString="0" containsNumber="1" containsInteger="1" minValue="634779" maxValue="1349500"/>
    </cacheField>
    <cacheField name="CUN" numFmtId="0">
      <sharedItems containsMixedTypes="1" containsNumber="1" containsInteger="1" minValue="5056091" maxValue="9055905"/>
    </cacheField>
    <cacheField name="SPM - Fecha creación de Siniestro " numFmtId="0">
      <sharedItems containsDate="1" containsMixedTypes="1" minDate="2019-01-22T00:00:00" maxDate="2025-04-30T00:00:00"/>
    </cacheField>
    <cacheField name="SPM - Fecha Emisión de Denuncia OA" numFmtId="0">
      <sharedItems containsDate="1" containsMixedTypes="1" minDate="2019-01-25T00:00:00" maxDate="2025-05-01T00:00:00"/>
    </cacheField>
    <cacheField name="SPM - Rut Trabajador " numFmtId="0">
      <sharedItems/>
    </cacheField>
    <cacheField name="SPM - Nombre Accidentado" numFmtId="0">
      <sharedItems/>
    </cacheField>
    <cacheField name="SPM - Apellido Paterno Accidentado" numFmtId="0">
      <sharedItems/>
    </cacheField>
    <cacheField name="SPM - Apellido Materno Accidentado" numFmtId="0">
      <sharedItems/>
    </cacheField>
    <cacheField name="SPM - Edad" numFmtId="0">
      <sharedItems containsSemiMixedTypes="0" containsString="0" containsNumber="1" containsInteger="1" minValue="19" maxValue="78"/>
    </cacheField>
    <cacheField name="SPM - Sexo" numFmtId="0">
      <sharedItems containsBlank="1" count="3">
        <s v="F"/>
        <s v="M"/>
        <m u="1"/>
      </sharedItems>
    </cacheField>
    <cacheField name="SPM - Tipo de calificación de Accidente" numFmtId="0">
      <sharedItems containsBlank="1" count="4">
        <s v="Grave"/>
        <s v="Fatal"/>
        <s v="Otro"/>
        <m u="1"/>
      </sharedItems>
    </cacheField>
    <cacheField name="Aplica investigación " numFmtId="0">
      <sharedItems/>
    </cacheField>
    <cacheField name="Fecha de creación 141" numFmtId="0">
      <sharedItems containsSemiMixedTypes="0" containsDate="1" containsString="0" containsMixedTypes="1" minDate="2025-01-02T00:00:00" maxDate="1900-01-03T21:51:04"/>
    </cacheField>
    <cacheField name="MES" numFmtId="0">
      <sharedItems containsSemiMixedTypes="0" containsString="0" containsNumber="1" containsInteger="1" minValue="1" maxValue="4"/>
    </cacheField>
    <cacheField name="Dirección Regional" numFmtId="0">
      <sharedItems containsBlank="1" count="20">
        <s v="METROPOLITANA"/>
        <s v="VALPARAISO"/>
        <s v="ANTOFAGASTA"/>
        <s v="LOS RIOS"/>
        <s v="ÑUBLE"/>
        <s v="ARAUCANIA"/>
        <s v="ARICA Y PARINACOTA"/>
        <s v="MAGALLANES"/>
        <s v="MAULE"/>
        <s v="LIBERTADOR GENERAL BERNARDO OHIGGINS"/>
        <s v="AYSEN"/>
        <s v="BIO - BIO"/>
        <s v="ATACAMA"/>
        <s v="COQUIMBO"/>
        <s v="LOS LAGOS"/>
        <s v="TARAPACA"/>
        <m u="1"/>
        <s v="OHIGGINS" u="1"/>
        <s v="ARICA" u="1"/>
        <s v="BIOBIO" u="1"/>
      </sharedItems>
    </cacheField>
    <cacheField name="Prevencionista" numFmtId="0">
      <sharedItems/>
    </cacheField>
    <cacheField name="Rut Trabajador " numFmtId="0">
      <sharedItems containsMixedTypes="1" containsNumber="1" containsInteger="1" minValue="12759132" maxValue="12759132"/>
    </cacheField>
    <cacheField name="Nombre Accidentado " numFmtId="0">
      <sharedItems/>
    </cacheField>
    <cacheField name="Apellido Paterno Accidentado " numFmtId="0">
      <sharedItems/>
    </cacheField>
    <cacheField name="Apellido Materno Accidentado " numFmtId="0">
      <sharedItems/>
    </cacheField>
    <cacheField name="Rut Empresa" numFmtId="0">
      <sharedItems/>
    </cacheField>
    <cacheField name="Razón Social " numFmtId="0">
      <sharedItems/>
    </cacheField>
    <cacheField name="Dirección Empresa" numFmtId="0">
      <sharedItems/>
    </cacheField>
    <cacheField name="Comuna Empresa" numFmtId="0">
      <sharedItems/>
    </cacheField>
    <cacheField name="Región Empresa " numFmtId="0">
      <sharedItems/>
    </cacheField>
    <cacheField name="CIIU" numFmtId="0">
      <sharedItems/>
    </cacheField>
    <cacheField name="Fecha Accidente " numFmtId="0">
      <sharedItems containsMixedTypes="1" containsNumber="1" containsInteger="1" minValue="43488" maxValue="45773"/>
    </cacheField>
    <cacheField name="Hora Accidente " numFmtId="14">
      <sharedItems containsDate="1" containsMixedTypes="1" minDate="1899-12-30T00:00:00" maxDate="1899-12-30T23:15:00"/>
    </cacheField>
    <cacheField name="Criterio Gravedad " numFmtId="0">
      <sharedItems/>
    </cacheField>
    <cacheField name="Dirección Accidente " numFmtId="0">
      <sharedItems containsMixedTypes="1" containsNumber="1" containsInteger="1" minValue="114001" maxValue="114001"/>
    </cacheField>
    <cacheField name="Comuna Accidente " numFmtId="0">
      <sharedItems/>
    </cacheField>
    <cacheField name="Región Acciente" numFmtId="0">
      <sharedItems/>
    </cacheField>
    <cacheField name="Descripción Accidente " numFmtId="0">
      <sharedItems longText="1"/>
    </cacheField>
    <cacheField name="Categoría Ocupacional" numFmtId="0">
      <sharedItems containsBlank="1" count="7">
        <s v="Trabajador dependiente"/>
        <s v="Trabajador independiente"/>
        <s v="Empleador"/>
        <s v="Trabajador Voluntario"/>
        <m u="1"/>
        <s v="Dependiente" u="1"/>
        <s v="Independiente" u="1"/>
      </sharedItems>
    </cacheField>
    <cacheField name="Dependencia" numFmtId="0">
      <sharedItems containsMixedTypes="1" containsNumber="1" containsInteger="1" minValue="45659" maxValue="45777" count="75">
        <s v="Dependiente"/>
        <s v="Independiente"/>
        <n v="45715" u="1"/>
        <n v="45664" u="1"/>
        <n v="45684" u="1"/>
        <n v="45755" u="1"/>
        <n v="45775" u="1"/>
        <n v="45673" u="1"/>
        <n v="45744" u="1"/>
        <n v="45693" u="1"/>
        <n v="45764" u="1"/>
        <n v="45713" u="1"/>
        <n v="45733" u="1"/>
        <n v="45753" u="1"/>
        <n v="45702" u="1"/>
        <n v="45722" u="1"/>
        <n v="45671" u="1"/>
        <n v="45742" u="1"/>
        <n v="45691" u="1"/>
        <n v="45762" u="1"/>
        <n v="45751" u="1"/>
        <n v="45700" u="1"/>
        <n v="45771" u="1"/>
        <n v="45740" u="1"/>
        <n v="45729" u="1"/>
        <n v="45678" u="1"/>
        <n v="45749" u="1"/>
        <n v="45769" u="1"/>
        <n v="45667" u="1"/>
        <n v="45687" u="1"/>
        <n v="45758" u="1"/>
        <n v="45707" u="1"/>
        <n v="45727" u="1"/>
        <n v="45747" u="1"/>
        <n v="45665" u="1"/>
        <n v="45736" u="1"/>
        <n v="45685" u="1"/>
        <n v="45756" u="1"/>
        <n v="45776" u="1"/>
        <n v="45674" u="1"/>
        <n v="45663" u="1"/>
        <n v="45734" u="1"/>
        <n v="45754" u="1"/>
        <n v="45672" u="1"/>
        <n v="45743" u="1"/>
        <n v="45692" u="1"/>
        <n v="45763" u="1"/>
        <n v="45712" u="1"/>
        <n v="45681" u="1"/>
        <n v="45752" u="1"/>
        <n v="45701" u="1"/>
        <n v="45772" u="1"/>
        <n v="45721" u="1"/>
        <n v="45670" u="1"/>
        <n v="45741" u="1"/>
        <n v="45761" u="1"/>
        <n v="45659" u="1"/>
        <n v="45679" u="1"/>
        <n v="45750" u="1"/>
        <n v="45699" u="1"/>
        <n v="45770" u="1"/>
        <n v="45719" u="1"/>
        <n v="45688" u="1"/>
        <n v="45708" u="1"/>
        <n v="45728" u="1"/>
        <n v="45677" u="1"/>
        <n v="45748" u="1"/>
        <n v="45768" u="1"/>
        <n v="45666" u="1"/>
        <n v="45737" u="1"/>
        <n v="45686" u="1"/>
        <n v="45757" u="1"/>
        <n v="45706" u="1"/>
        <n v="45777" u="1"/>
        <n v="45726" u="1"/>
      </sharedItems>
    </cacheField>
    <cacheField name="Fecha de creación 1412" numFmtId="0">
      <sharedItems containsSemiMixedTypes="0" containsString="0" containsNumber="1" containsInteger="1" minValue="45659" maxValue="45777"/>
    </cacheField>
    <cacheField name="Plazo " numFmtId="14">
      <sharedItems containsDate="1" containsMixedTypes="1" minDate="2025-01-04T00:00:00" maxDate="2025-05-03T00:00:00"/>
    </cacheField>
    <cacheField name="Estado" numFmtId="14">
      <sharedItems/>
    </cacheField>
    <cacheField name="Fecha Creación_x000a_142" numFmtId="0">
      <sharedItems containsDate="1" containsBlank="1" containsMixedTypes="1" minDate="2025-01-02T00:00:00" maxDate="1900-01-03T21:51:04"/>
    </cacheField>
    <cacheField name="Fecha Envío Suseso 142" numFmtId="14">
      <sharedItems containsNonDate="0" containsDate="1" containsString="0" containsBlank="1" minDate="2025-01-02T00:00:00" maxDate="2025-05-03T00:00:00"/>
    </cacheField>
    <cacheField name="Plazo 2" numFmtId="14">
      <sharedItems containsDate="1" containsMixedTypes="1" minDate="2025-02-01T00:00:00" maxDate="2025-05-21T00:00:00"/>
    </cacheField>
    <cacheField name="Estado2" numFmtId="14">
      <sharedItems containsBlank="1"/>
    </cacheField>
    <cacheField name="Fecha Creación _x000a_143" numFmtId="0">
      <sharedItems containsDate="1" containsBlank="1" containsMixedTypes="1" minDate="2025-01-07T00:00:00" maxDate="1900-01-03T21:51:04"/>
    </cacheField>
    <cacheField name="Fecha Envío Suseso 143" numFmtId="14">
      <sharedItems containsDate="1" containsBlank="1" containsMixedTypes="1" minDate="2025-01-09T18:00:08" maxDate="2025-04-04T12:02:04"/>
    </cacheField>
    <cacheField name="Plazo 3" numFmtId="14">
      <sharedItems containsDate="1" containsBlank="1" containsMixedTypes="1" minDate="2025-02-01T00:00:00" maxDate="2025-05-21T00:00:00"/>
    </cacheField>
    <cacheField name="Estado3" numFmtId="14">
      <sharedItems containsBlank="1"/>
    </cacheField>
    <cacheField name="Fecha Creación _x000a_144" numFmtId="0">
      <sharedItems containsDate="1" containsBlank="1" containsMixedTypes="1" minDate="2025-01-15T00:00:00" maxDate="1900-01-03T21:51:04"/>
    </cacheField>
    <cacheField name="Fecha Envío Suseso 144" numFmtId="14">
      <sharedItems containsDate="1" containsBlank="1" containsMixedTypes="1" minDate="2025-01-16T09:25:02" maxDate="2025-04-03T15:00:06"/>
    </cacheField>
    <cacheField name="Plazo 4" numFmtId="14">
      <sharedItems containsDate="1" containsBlank="1" containsMixedTypes="1" minDate="2025-02-01T00:00:00" maxDate="2025-05-21T00:00:00"/>
    </cacheField>
    <cacheField name="Estado4" numFmtId="14">
      <sharedItems containsBlank="1"/>
    </cacheField>
    <cacheField name="Fecha Creación _x000a_145" numFmtId="0">
      <sharedItems containsDate="1" containsBlank="1" containsMixedTypes="1" minDate="2025-01-27T00:00:00" maxDate="1900-01-03T21:51:04"/>
    </cacheField>
    <cacheField name="Fecha Envío Suseso 145" numFmtId="14">
      <sharedItems containsDate="1" containsBlank="1" containsMixedTypes="1" minDate="2025-01-16T09:39:20" maxDate="2025-05-03T00:00:00"/>
    </cacheField>
    <cacheField name="Mes Creación" numFmtId="14">
      <sharedItems containsDate="1" containsBlank="1" containsMixedTypes="1" minDate="1899-12-31T00:00:00" maxDate="1900-01-04T00:00:00"/>
    </cacheField>
    <cacheField name="Plazo 5" numFmtId="14">
      <sharedItems containsDate="1" containsBlank="1" containsMixedTypes="1" minDate="1900-03-30T00:00:00" maxDate="2025-08-01T00:00:00"/>
    </cacheField>
    <cacheField name="Estado5" numFmtId="14">
      <sharedItems containsBlank="1"/>
    </cacheField>
    <cacheField name="Fecha creación_x000a_146" numFmtId="0">
      <sharedItems containsDate="1" containsBlank="1" containsMixedTypes="1" minDate="2025-01-28T00:00:00" maxDate="1900-01-03T21:51:04"/>
    </cacheField>
    <cacheField name="Fecha Envío Suseso 146" numFmtId="14">
      <sharedItems containsDate="1" containsBlank="1" containsMixedTypes="1" minDate="2025-01-29T12:00:06" maxDate="2025-04-03T15:00:05"/>
    </cacheField>
    <cacheField name="Mes Creación2" numFmtId="14">
      <sharedItems containsDate="1" containsBlank="1" containsMixedTypes="1" minDate="1900-01-03T00:00:00" maxDate="1900-01-04T00:00:00"/>
    </cacheField>
    <cacheField name="Plazo 6" numFmtId="0">
      <sharedItems containsDate="1" containsBlank="1" containsMixedTypes="1" minDate="1899-12-31T00:01:04" maxDate="1900-01-03T21:51:04"/>
    </cacheField>
    <cacheField name="Estado6" numFmtId="14">
      <sharedItems containsBlank="1"/>
    </cacheField>
    <cacheField name="Fecha Creación _x000a_147" numFmtId="0">
      <sharedItems containsDate="1" containsBlank="1" containsMixedTypes="1" minDate="2025-01-28T07:50:17" maxDate="1900-01-03T19:51:04"/>
    </cacheField>
    <cacheField name="Fecha Envío Suseso 147" numFmtId="14">
      <sharedItems containsDate="1" containsBlank="1" containsMixedTypes="1" minDate="2025-02-13T15:00:06" maxDate="2025-03-18T15:00:09"/>
    </cacheField>
    <cacheField name="Fecha Envío Suseso 1472" numFmtId="14">
      <sharedItems containsNonDate="0" containsDate="1" containsString="0" containsBlank="1" minDate="2025-02-13T15:00:06" maxDate="2025-02-13T15:00:06"/>
    </cacheField>
  </cacheFields>
  <extLst>
    <ext xmlns:x14="http://schemas.microsoft.com/office/spreadsheetml/2009/9/main" uri="{725AE2AE-9491-48be-B2B4-4EB974FC3084}">
      <x14:pivotCacheDefinition pivotCacheId="4147045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09490744" createdVersion="5" refreshedVersion="8" minRefreshableVersion="3" recordCount="0" supportSubquery="1" supportAdvancedDrill="1" xr:uid="{0B34FB15-60A3-44D8-A395-DBFABDB3EAF9}">
  <cacheSource type="external" connectionId="4"/>
  <cacheFields count="2">
    <cacheField name="[Hoja2].[Dependencia].[Dependencia]" caption="Dependencia" numFmtId="0" hierarchy="57" level="1">
      <sharedItems count="2">
        <s v="Dependiente"/>
        <s v="Independiente"/>
      </sharedItems>
    </cacheField>
    <cacheField name="[Measures].[Recuento de Dependencia]" caption="Recuento de Dependencia" numFmtId="0" hierarchy="103"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2" memberValueDatatype="130" unbalanced="0">
      <fieldsUsage count="2">
        <fieldUsage x="-1"/>
        <fieldUsage x="0"/>
      </fieldsUsage>
    </cacheHierarchy>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oneField="1">
      <fieldsUsage count="1">
        <fieldUsage x="1"/>
      </fieldsUsage>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12037038" createdVersion="5" refreshedVersion="8" minRefreshableVersion="3" recordCount="0" supportSubquery="1" supportAdvancedDrill="1" xr:uid="{36D34374-83C0-4069-A571-C5C4904500A9}">
  <cacheSource type="external" connectionId="4"/>
  <cacheFields count="2">
    <cacheField name="[Hoja2].[SPM - Sexo].[SPM - Sexo]" caption="SPM - Sexo" numFmtId="0" hierarchy="32" level="1">
      <sharedItems count="2">
        <s v="F"/>
        <s v="M"/>
      </sharedItems>
    </cacheField>
    <cacheField name="[Measures].[Recuento de SPM - Sexo]" caption="Recuento de SPM - Sexo" numFmtId="0" hierarchy="105"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2" memberValueDatatype="130" unbalanced="0">
      <fieldsUsage count="2">
        <fieldUsage x="-1"/>
        <fieldUsage x="0"/>
      </fieldsUsage>
    </cacheHierarchy>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oneField="1">
      <fieldsUsage count="1">
        <fieldUsage x="1"/>
      </fieldsUsage>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14467593" createdVersion="5" refreshedVersion="8" minRefreshableVersion="3" recordCount="0" supportSubquery="1" supportAdvancedDrill="1" xr:uid="{FC506F39-22BB-48EE-8611-C68A7B7D84AB}">
  <cacheSource type="external" connectionId="4"/>
  <cacheFields count="2">
    <cacheField name="[Hoja2].[SPM - Tipo de calificación de Accidente].[SPM - Tipo de calificación de Accidente]" caption="SPM - Tipo de calificación de Accidente" numFmtId="0" hierarchy="33" level="1">
      <sharedItems count="3">
        <s v="Fatal"/>
        <s v="Grave"/>
        <s v="Otro"/>
      </sharedItems>
    </cacheField>
    <cacheField name="[Measures].[Recuento de SPM - Tipo de calificación de Accidente]" caption="Recuento de SPM - Tipo de calificación de Accidente" numFmtId="0" hierarchy="106"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2" memberValueDatatype="130" unbalanced="0">
      <fieldsUsage count="2">
        <fieldUsage x="-1"/>
        <fieldUsage x="0"/>
      </fieldsUsage>
    </cacheHierarchy>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oneField="1">
      <fieldsUsage count="1">
        <fieldUsage x="1"/>
      </fieldsUsage>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16898149" createdVersion="5" refreshedVersion="8" minRefreshableVersion="3" recordCount="0" supportSubquery="1" supportAdvancedDrill="1" xr:uid="{562948F9-E96E-44C3-A1C9-BA721B8807F0}">
  <cacheSource type="external" connectionId="4"/>
  <cacheFields count="2">
    <cacheField name="[Hoja2].[Categoría Ocupacional].[Categoría Ocupacional]" caption="Categoría Ocupacional" numFmtId="0" hierarchy="56" level="1">
      <sharedItems count="4">
        <s v="Empleador"/>
        <s v="Trabajador dependiente"/>
        <s v="Trabajador independiente"/>
        <s v="Trabajador Voluntario"/>
      </sharedItems>
    </cacheField>
    <cacheField name="[Measures].[Recuento de Categoría Ocupacional]" caption="Recuento de Categoría Ocupacional" numFmtId="0" hierarchy="104"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2" memberValueDatatype="130" unbalanced="0">
      <fieldsUsage count="2">
        <fieldUsage x="-1"/>
        <fieldUsage x="0"/>
      </fieldsUsage>
    </cacheHierarchy>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oneField="1">
      <fieldsUsage count="1">
        <fieldUsage x="1"/>
      </fieldsUsage>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19444443" createdVersion="5" refreshedVersion="8" minRefreshableVersion="3" recordCount="0" supportSubquery="1" supportAdvancedDrill="1" xr:uid="{A543FA11-83E9-4E9B-A55B-761673D651BA}">
  <cacheSource type="external" connectionId="4"/>
  <cacheFields count="5">
    <cacheField name="[Hoja4].[Dirección Regional].[Dirección Regional]" caption="Dirección Regional" numFmtId="0" hierarchy="89" level="1">
      <sharedItems count="16">
        <s v="TARAPACA"/>
        <s v="ANTOFAGASTA"/>
        <s v="ATACAMA"/>
        <s v="COQUIMBO"/>
        <s v="VALPARAISO"/>
        <s v="LIBERTADOR GENERAL BERNARDO OHIGGINS"/>
        <s v="MAULE"/>
        <s v="BIO - BIO"/>
        <s v="ARAUCANIA"/>
        <s v="LOS LAGOS"/>
        <s v="AYSEN"/>
        <s v="MAGALLANES"/>
        <s v="METROPOLITANA"/>
        <s v="LOS RIOS"/>
        <s v="ARICA y PARINACOTA"/>
        <s v="ÑUBLE"/>
      </sharedItems>
    </cacheField>
    <cacheField name="[Measures].[Acc_Fatal]" caption="Acc_Fatal" numFmtId="0" hierarchy="117" level="32767"/>
    <cacheField name="[Measures].[Acc_Grave]" caption="Acc_Grave" numFmtId="0" hierarchy="118" level="32767"/>
    <cacheField name="[Measures].[Acc_Otro]" caption="Acc_Otro" numFmtId="0" hierarchy="119" level="32767"/>
    <cacheField name="[Measures].[Acc_Total]" caption="Acc_Total" numFmtId="0" hierarchy="120"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0"/>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oneField="1">
      <fieldsUsage count="1">
        <fieldUsage x="1"/>
      </fieldsUsage>
    </cacheHierarchy>
    <cacheHierarchy uniqueName="[Measures].[Acc_Grave]" caption="Acc_Grave" measure="1" displayFolder="" measureGroup="Hoja2" count="0" oneField="1">
      <fieldsUsage count="1">
        <fieldUsage x="2"/>
      </fieldsUsage>
    </cacheHierarchy>
    <cacheHierarchy uniqueName="[Measures].[Acc_Otro]" caption="Acc_Otro" measure="1" displayFolder="" measureGroup="Hoja2" count="0" oneField="1">
      <fieldsUsage count="1">
        <fieldUsage x="3"/>
      </fieldsUsage>
    </cacheHierarchy>
    <cacheHierarchy uniqueName="[Measures].[Acc_Total]" caption="Acc_Total" measure="1" displayFolder="" measureGroup="Hoja2" count="0" oneField="1">
      <fieldsUsage count="1">
        <fieldUsage x="4"/>
      </fieldsUsage>
    </cacheHierarchy>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47754513886" createdVersion="5" refreshedVersion="8" minRefreshableVersion="3" recordCount="0" supportSubquery="1" supportAdvancedDrill="1" xr:uid="{981A8903-BB04-427B-BED7-72907D680B73}">
  <cacheSource type="external" connectionId="4"/>
  <cacheFields count="6">
    <cacheField name="[Hoja4].[Dirección Regional].[Dirección Regional]" caption="Dirección Regional" numFmtId="0" hierarchy="89" level="1">
      <sharedItems count="11">
        <s v="ANTOFAGASTA"/>
        <s v="ATACAMA"/>
        <s v="VALPARAISO"/>
        <s v="MAULE"/>
        <s v="BIO - BIO"/>
        <s v="ARAUCANIA"/>
        <s v="LOS LAGOS"/>
        <s v="AYSEN"/>
        <s v="METROPOLITANA"/>
        <s v="LOS RIOS"/>
        <s v="ARICA y PARINACOTA"/>
      </sharedItems>
    </cacheField>
    <cacheField name="[Measures].[eDoc 142]" caption="eDoc 142" numFmtId="0" hierarchy="121" level="32767"/>
    <cacheField name="[Measures].[eDoc 143]" caption="eDoc 143" numFmtId="0" hierarchy="122" level="32767"/>
    <cacheField name="[Measures].[eDoc 144]" caption="eDoc 144" numFmtId="0" hierarchy="123" level="32767"/>
    <cacheField name="[Measures].[eDoc 145]" caption="eDoc 145" numFmtId="0" hierarchy="124" level="32767"/>
    <cacheField name="[Measures].[eDoc 146]" caption="eDoc 146" numFmtId="0" hierarchy="125"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0"/>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oneField="1">
      <fieldsUsage count="1">
        <fieldUsage x="1"/>
      </fieldsUsage>
    </cacheHierarchy>
    <cacheHierarchy uniqueName="[Measures].[eDoc 143]" caption="eDoc 143" measure="1" displayFolder="" measureGroup="Hoja6" count="0" oneField="1">
      <fieldsUsage count="1">
        <fieldUsage x="2"/>
      </fieldsUsage>
    </cacheHierarchy>
    <cacheHierarchy uniqueName="[Measures].[eDoc 144]" caption="eDoc 144" measure="1" displayFolder="" measureGroup="Hoja6" count="0" oneField="1">
      <fieldsUsage count="1">
        <fieldUsage x="3"/>
      </fieldsUsage>
    </cacheHierarchy>
    <cacheHierarchy uniqueName="[Measures].[eDoc 145]" caption="eDoc 145" measure="1" displayFolder="" measureGroup="Hoja6" count="0" oneField="1">
      <fieldsUsage count="1">
        <fieldUsage x="4"/>
      </fieldsUsage>
    </cacheHierarchy>
    <cacheHierarchy uniqueName="[Measures].[eDoc 146]" caption="eDoc 146" measure="1" displayFolder="" measureGroup="Hoja6" count="0" oneField="1">
      <fieldsUsage count="1">
        <fieldUsage x="5"/>
      </fieldsUsage>
    </cacheHierarchy>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0370368" createdVersion="5" refreshedVersion="8" minRefreshableVersion="3" recordCount="0" supportSubquery="1" supportAdvancedDrill="1" xr:uid="{2B10ACE0-DD78-4323-9647-BADC5203FFD6}">
  <cacheSource type="external" connectionId="4"/>
  <cacheFields count="5">
    <cacheField name="[Hoja4].[Dirección Regional].[Dirección Regional]" caption="Dirección Regional" numFmtId="0" hierarchy="89" level="1">
      <sharedItems count="1">
        <s v="VALPARAISO"/>
      </sharedItems>
    </cacheField>
    <cacheField name="[Measures].[Acc_Fatal]" caption="Acc_Fatal" numFmtId="0" hierarchy="117" level="32767"/>
    <cacheField name="[Measures].[Acc_Grave]" caption="Acc_Grave" numFmtId="0" hierarchy="118" level="32767"/>
    <cacheField name="[Measures].[Acc_Otro]" caption="Acc_Otro" numFmtId="0" hierarchy="119" level="32767"/>
    <cacheField name="[Measures].[Acc_Total]" caption="Acc_Total" numFmtId="0" hierarchy="120"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0"/>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oneField="1">
      <fieldsUsage count="1">
        <fieldUsage x="1"/>
      </fieldsUsage>
    </cacheHierarchy>
    <cacheHierarchy uniqueName="[Measures].[Acc_Grave]" caption="Acc_Grave" measure="1" displayFolder="" measureGroup="Hoja2" count="0" oneField="1">
      <fieldsUsage count="1">
        <fieldUsage x="2"/>
      </fieldsUsage>
    </cacheHierarchy>
    <cacheHierarchy uniqueName="[Measures].[Acc_Otro]" caption="Acc_Otro" measure="1" displayFolder="" measureGroup="Hoja2" count="0" oneField="1">
      <fieldsUsage count="1">
        <fieldUsage x="3"/>
      </fieldsUsage>
    </cacheHierarchy>
    <cacheHierarchy uniqueName="[Measures].[Acc_Total]" caption="Acc_Total" measure="1" displayFolder="" measureGroup="Hoja2" count="0" oneField="1">
      <fieldsUsage count="1">
        <fieldUsage x="4"/>
      </fieldsUsage>
    </cacheHierarchy>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2222222" createdVersion="5" refreshedVersion="8" minRefreshableVersion="3" recordCount="0" supportSubquery="1" supportAdvancedDrill="1" xr:uid="{2AE46EDA-0ED5-4A0A-B162-F9BCBD8E041A}">
  <cacheSource type="external" connectionId="4"/>
  <cacheFields count="7">
    <cacheField name="[Hoja4].[Dirección Regional].[Dirección Regional]" caption="Dirección Regional" numFmtId="0" hierarchy="89" level="1">
      <sharedItems count="1">
        <s v="VALPARAISO"/>
      </sharedItems>
    </cacheField>
    <cacheField name="[Measures].[Suma de INI]" caption="Suma de INI" numFmtId="0" hierarchy="107" level="32767"/>
    <cacheField name="[Measures].[Suma de FIN EP]" caption="Suma de FIN EP" numFmtId="0" hierarchy="108" level="32767"/>
    <cacheField name="[Measures].[Suma de FIN FP]" caption="Suma de FIN FP" numFmtId="0" hierarchy="109" level="32767"/>
    <cacheField name="[Measures].[Suma de FIN T]" caption="Suma de FIN T" numFmtId="0" hierarchy="110" level="32767"/>
    <cacheField name="[Measures].[Suma de PEND]" caption="Suma de PEND" numFmtId="0" hierarchy="111" level="32767"/>
    <cacheField name="[Hoja1].[REPORTE].[REPORTE]" caption="REPORTE" numFmtId="0" hierarchy="8" level="1">
      <sharedItems count="1">
        <s v="Reporte control de Indicadores Accidentes 1 (eDoc 145 dentro de los 30 días)"/>
      </sharedItems>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2" memberValueDatatype="130" unbalanced="0">
      <fieldsUsage count="2">
        <fieldUsage x="-1"/>
        <fieldUsage x="6"/>
      </fieldsUsage>
    </cacheHierarchy>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0"/>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oneField="1">
      <fieldsUsage count="1">
        <fieldUsage x="1"/>
      </fieldsUsage>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oneField="1">
      <fieldsUsage count="1">
        <fieldUsage x="2"/>
      </fieldsUsage>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oneField="1">
      <fieldsUsage count="1">
        <fieldUsage x="3"/>
      </fieldsUsage>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oneField="1">
      <fieldsUsage count="1">
        <fieldUsage x="4"/>
      </fieldsUsage>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oneField="1">
      <fieldsUsage count="1">
        <fieldUsage x="5"/>
      </fieldsUsage>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3611108" createdVersion="5" refreshedVersion="8" minRefreshableVersion="3" recordCount="0" supportSubquery="1" supportAdvancedDrill="1" xr:uid="{409F0BF4-7813-4BDE-85E2-931C94EA7ADD}">
  <cacheSource type="external" connectionId="4"/>
  <cacheFields count="3">
    <cacheField name="[Hoja2].[SPM - Sexo].[SPM - Sexo]" caption="SPM - Sexo" numFmtId="0" hierarchy="32" level="1">
      <sharedItems count="2">
        <s v="F"/>
        <s v="M"/>
      </sharedItems>
    </cacheField>
    <cacheField name="[Hoja4].[Dirección Regional].[Dirección Regional]" caption="Dirección Regional" numFmtId="0" hierarchy="89" level="1">
      <sharedItems containsSemiMixedTypes="0" containsNonDate="0" containsString="0"/>
    </cacheField>
    <cacheField name="[Measures].[Recuento de Dependencia]" caption="Recuento de Dependencia" numFmtId="0" hierarchy="103"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2" memberValueDatatype="130" unbalanced="0">
      <fieldsUsage count="2">
        <fieldUsage x="-1"/>
        <fieldUsage x="0"/>
      </fieldsUsage>
    </cacheHierarchy>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1"/>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oneField="1">
      <fieldsUsage count="1">
        <fieldUsage x="2"/>
      </fieldsUsage>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5231478" createdVersion="5" refreshedVersion="8" minRefreshableVersion="3" recordCount="0" supportSubquery="1" supportAdvancedDrill="1" xr:uid="{C3126AA8-E062-4354-8D2F-F7C79CD3B8A3}">
  <cacheSource type="external" connectionId="4"/>
  <cacheFields count="7">
    <cacheField name="[Hoja4].[Dirección Regional].[Dirección Regional]" caption="Dirección Regional" numFmtId="0" hierarchy="89" level="1">
      <sharedItems count="1">
        <s v="VALPARAISO"/>
      </sharedItems>
    </cacheField>
    <cacheField name="[Measures].[Suma de INI]" caption="Suma de INI" numFmtId="0" hierarchy="107" level="32767"/>
    <cacheField name="[Measures].[Suma de FIN EP]" caption="Suma de FIN EP" numFmtId="0" hierarchy="108" level="32767"/>
    <cacheField name="[Measures].[Suma de FIN FP]" caption="Suma de FIN FP" numFmtId="0" hierarchy="109" level="32767"/>
    <cacheField name="[Measures].[Suma de FIN T]" caption="Suma de FIN T" numFmtId="0" hierarchy="110" level="32767"/>
    <cacheField name="[Measures].[Suma de PEND]" caption="Suma de PEND" numFmtId="0" hierarchy="111" level="32767"/>
    <cacheField name="[Hoja1].[REPORTE].[REPORTE]" caption="REPORTE" numFmtId="0" hierarchy="8" level="1">
      <sharedItems count="1">
        <s v="Reporte control de Indicadores Accidentes 2 (eDoc 146 en plazo 90 días)"/>
      </sharedItems>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2" memberValueDatatype="130" unbalanced="0">
      <fieldsUsage count="2">
        <fieldUsage x="-1"/>
        <fieldUsage x="6"/>
      </fieldsUsage>
    </cacheHierarchy>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0"/>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oneField="1">
      <fieldsUsage count="1">
        <fieldUsage x="1"/>
      </fieldsUsage>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oneField="1">
      <fieldsUsage count="1">
        <fieldUsage x="2"/>
      </fieldsUsage>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oneField="1">
      <fieldsUsage count="1">
        <fieldUsage x="3"/>
      </fieldsUsage>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oneField="1">
      <fieldsUsage count="1">
        <fieldUsage x="4"/>
      </fieldsUsage>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oneField="1">
      <fieldsUsage count="1">
        <fieldUsage x="5"/>
      </fieldsUsage>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21412037" createdVersion="3" refreshedVersion="8" minRefreshableVersion="3" recordCount="0" supportSubquery="1" supportAdvancedDrill="1" xr:uid="{E6A1E805-9F1C-4C68-A521-5493AF65A7C5}">
  <cacheSource type="external" connectionId="4">
    <extLst>
      <ext xmlns:x14="http://schemas.microsoft.com/office/spreadsheetml/2009/9/main" uri="{F057638F-6D5F-4e77-A914-E7F072B9BCA8}">
        <x14:sourceConnection name="ThisWorkbookDataModel"/>
      </ext>
    </extLst>
  </cacheSource>
  <cacheFields count="0"/>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extLst>
    <ext xmlns:x14="http://schemas.microsoft.com/office/spreadsheetml/2009/9/main" uri="{725AE2AE-9491-48be-B2B4-4EB974FC3084}">
      <x14:pivotCacheDefinition slicerData="1" pivotCacheId="1232475119"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0590278" createdVersion="5" refreshedVersion="8" minRefreshableVersion="3" recordCount="0" supportSubquery="1" supportAdvancedDrill="1" xr:uid="{5D39B208-5181-4CBC-8576-252C753964D3}">
  <cacheSource type="external" connectionId="4">
    <extLst>
      <ext xmlns:x14="http://schemas.microsoft.com/office/spreadsheetml/2009/9/main" uri="{F057638F-6D5F-4e77-A914-E7F072B9BCA8}">
        <x14:sourceConnection name="ThisWorkbookDataModel"/>
      </ext>
    </extLst>
  </cacheSource>
  <cacheFields count="2">
    <cacheField name="[Hoja2].[Categoría Ocupacional].[Categoría Ocupacional]" caption="Categoría Ocupacional" numFmtId="0" hierarchy="56" level="1">
      <sharedItems count="4">
        <s v="Empleador"/>
        <s v="Trabajador dependiente"/>
        <s v="Trabajador independiente"/>
        <s v="Trabajador Voluntario"/>
      </sharedItems>
    </cacheField>
    <cacheField name="[Measures].[Recuento de Categoría Ocupacional]" caption="Recuento de Categoría Ocupacional" numFmtId="0" hierarchy="104"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2" memberValueDatatype="130" unbalanced="0">
      <fieldsUsage count="2">
        <fieldUsage x="-1"/>
        <fieldUsage x="0"/>
      </fieldsUsage>
    </cacheHierarchy>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oneField="1">
      <fieldsUsage count="1">
        <fieldUsage x="1"/>
      </fieldsUsage>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204071995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07060188" createdVersion="5" refreshedVersion="8" minRefreshableVersion="3" recordCount="0" supportSubquery="1" supportAdvancedDrill="1" xr:uid="{75580CFF-3AA4-4371-9CFE-E54DCF1B4693}">
  <cacheSource type="external" connectionId="4">
    <extLst>
      <ext xmlns:x14="http://schemas.microsoft.com/office/spreadsheetml/2009/9/main" uri="{F057638F-6D5F-4e77-A914-E7F072B9BCA8}">
        <x14:sourceConnection name="ThisWorkbookDataModel"/>
      </ext>
    </extLst>
  </cacheSource>
  <cacheFields count="2">
    <cacheField name="[Hoja2].[SPM - Tipo de calificación de Accidente].[SPM - Tipo de calificación de Accidente]" caption="SPM - Tipo de calificación de Accidente" numFmtId="0" hierarchy="33" level="1">
      <sharedItems count="3">
        <s v="Fatal"/>
        <s v="Grave"/>
        <s v="Otro"/>
      </sharedItems>
    </cacheField>
    <cacheField name="[Measures].[Recuento de SPM - Tipo de calificación de Accidente]" caption="Recuento de SPM - Tipo de calificación de Accidente" numFmtId="0" hierarchy="106" level="32767"/>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2" memberValueDatatype="130" unbalanced="0">
      <fieldsUsage count="2">
        <fieldUsage x="-1"/>
        <fieldUsage x="0"/>
      </fieldsUsage>
    </cacheHierarchy>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0" memberValueDatatype="130" unbalanced="0"/>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oneField="1">
      <fieldsUsage count="1">
        <fieldUsage x="1"/>
      </fieldsUsage>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6669593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539208217589" createdVersion="5" refreshedVersion="8" minRefreshableVersion="3" recordCount="0" supportSubquery="1" supportAdvancedDrill="1" xr:uid="{409AF09B-A48C-4D3F-8935-B606EA62FE28}">
  <cacheSource type="external" connectionId="4">
    <extLst>
      <ext xmlns:x14="http://schemas.microsoft.com/office/spreadsheetml/2009/9/main" uri="{F057638F-6D5F-4e77-A914-E7F072B9BCA8}">
        <x14:sourceConnection name="ThisWorkbookDataModel"/>
      </ext>
    </extLst>
  </cacheSource>
  <cacheFields count="2">
    <cacheField name="[Hoja2].[Categoría Ocupacional].[Categoría Ocupacional]" caption="Categoría Ocupacional" numFmtId="0" hierarchy="56" level="1">
      <sharedItems count="4">
        <s v="Empleador"/>
        <s v="Trabajador dependiente"/>
        <s v="Trabajador independiente"/>
        <s v="Trabajador Voluntario"/>
      </sharedItems>
    </cacheField>
    <cacheField name="[Hoja4].[Dirección Regional].[Dirección Regional]" caption="Dirección Regional" numFmtId="0" hierarchy="89" level="1">
      <sharedItems containsSemiMixedTypes="0" containsNonDate="0" containsString="0"/>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2" memberValueDatatype="130" unbalanced="0">
      <fieldsUsage count="2">
        <fieldUsage x="-1"/>
        <fieldUsage x="0"/>
      </fieldsUsage>
    </cacheHierarchy>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1"/>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126152645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6851849" createdVersion="5" refreshedVersion="8" minRefreshableVersion="3" recordCount="0" supportSubquery="1" supportAdvancedDrill="1" xr:uid="{76EAD48E-2D18-43B6-A7D6-E9E48F0639A7}">
  <cacheSource type="external" connectionId="4">
    <extLst>
      <ext xmlns:x14="http://schemas.microsoft.com/office/spreadsheetml/2009/9/main" uri="{F057638F-6D5F-4e77-A914-E7F072B9BCA8}">
        <x14:sourceConnection name="ThisWorkbookDataModel"/>
      </ext>
    </extLst>
  </cacheSource>
  <cacheFields count="3">
    <cacheField name="[Hoja2].[Categoría Ocupacional].[Categoría Ocupacional]" caption="Categoría Ocupacional" numFmtId="0" hierarchy="56" level="1">
      <sharedItems count="4">
        <s v="Trabajador dependiente"/>
        <s v="Trabajador independiente"/>
        <s v="Empleador" u="1"/>
        <s v="Trabajador Voluntario" u="1"/>
      </sharedItems>
    </cacheField>
    <cacheField name="[Measures].[Recuento de Categoría Ocupacional]" caption="Recuento de Categoría Ocupacional" numFmtId="0" hierarchy="104" level="32767"/>
    <cacheField name="[Hoja4].[Dirección Regional].[Dirección Regional]" caption="Dirección Regional" numFmtId="0" hierarchy="89" level="1">
      <sharedItems containsSemiMixedTypes="0" containsNonDate="0" containsString="0"/>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0" memberValueDatatype="130" unbalanced="0"/>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2" memberValueDatatype="130" unbalanced="0">
      <fieldsUsage count="2">
        <fieldUsage x="-1"/>
        <fieldUsage x="0"/>
      </fieldsUsage>
    </cacheHierarchy>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2"/>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oneField="1">
      <fieldsUsage count="1">
        <fieldUsage x="1"/>
      </fieldsUsage>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206814982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7430557" createdVersion="5" refreshedVersion="8" minRefreshableVersion="3" recordCount="0" supportSubquery="1" supportAdvancedDrill="1" xr:uid="{36801AA9-630F-489A-A06F-560C1ED0C941}">
  <cacheSource type="external" connectionId="4">
    <extLst>
      <ext xmlns:x14="http://schemas.microsoft.com/office/spreadsheetml/2009/9/main" uri="{F057638F-6D5F-4e77-A914-E7F072B9BCA8}">
        <x14:sourceConnection name="ThisWorkbookDataModel"/>
      </ext>
    </extLst>
  </cacheSource>
  <cacheFields count="3">
    <cacheField name="[Hoja2].[SPM - Tipo de calificación de Accidente].[SPM - Tipo de calificación de Accidente]" caption="SPM - Tipo de calificación de Accidente" numFmtId="0" hierarchy="33" level="1">
      <sharedItems count="3">
        <s v="Fatal"/>
        <s v="Grave"/>
        <s v="Otro"/>
      </sharedItems>
    </cacheField>
    <cacheField name="[Measures].[Recuento de SPM - Tipo de calificación de Accidente]" caption="Recuento de SPM - Tipo de calificación de Accidente" numFmtId="0" hierarchy="106" level="32767"/>
    <cacheField name="[Hoja4].[Dirección Regional].[Dirección Regional]" caption="Dirección Regional" numFmtId="0" hierarchy="89" level="1">
      <sharedItems containsSemiMixedTypes="0" containsNonDate="0" containsString="0"/>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2" memberValueDatatype="130" unbalanced="0">
      <fieldsUsage count="2">
        <fieldUsage x="-1"/>
        <fieldUsage x="0"/>
      </fieldsUsage>
    </cacheHierarchy>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2"/>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oneField="1">
      <fieldsUsage count="1">
        <fieldUsage x="1"/>
      </fieldsUsage>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115149621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ablo Gustavo Claissac Schnake" refreshedDate="45910.620278009257" createdVersion="5" refreshedVersion="8" minRefreshableVersion="3" recordCount="0" supportSubquery="1" supportAdvancedDrill="1" xr:uid="{075405B8-01D1-4AFF-B476-31E6CC55C460}">
  <cacheSource type="external" connectionId="4">
    <extLst>
      <ext xmlns:x14="http://schemas.microsoft.com/office/spreadsheetml/2009/9/main" uri="{F057638F-6D5F-4e77-A914-E7F072B9BCA8}">
        <x14:sourceConnection name="ThisWorkbookDataModel"/>
      </ext>
    </extLst>
  </cacheSource>
  <cacheFields count="2">
    <cacheField name="[Hoja2].[SPM - Tipo de calificación de Accidente].[SPM - Tipo de calificación de Accidente]" caption="SPM - Tipo de calificación de Accidente" numFmtId="0" hierarchy="33" level="1">
      <sharedItems count="3">
        <s v="Fatal"/>
        <s v="Grave"/>
        <s v="Otro"/>
      </sharedItems>
    </cacheField>
    <cacheField name="[Hoja4].[Dirección Regional].[Dirección Regional]" caption="Dirección Regional" numFmtId="0" hierarchy="89" level="1">
      <sharedItems containsSemiMixedTypes="0" containsNonDate="0" containsString="0"/>
    </cacheField>
  </cacheFields>
  <cacheHierarchies count="134">
    <cacheHierarchy uniqueName="[Calendario].[Date]" caption="Date" attribute="1" time="1" keyAttribute="1" defaultMemberUniqueName="[Calendario].[Date].[All]" allUniqueName="[Calendario].[Date].[All]" dimensionUniqueName="[Calendario]" displayFolder="" count="0" memberValueDatatype="7" unbalanced="0"/>
    <cacheHierarchy uniqueName="[Calendario].[Año]" caption="Año" attribute="1" time="1" defaultMemberUniqueName="[Calendario].[Año].[All]" allUniqueName="[Calendario].[Año].[All]" dimensionUniqueName="[Calendario]" displayFolder="" count="0" memberValueDatatype="20" unbalanced="0"/>
    <cacheHierarchy uniqueName="[Calendario].[Número de mes]" caption="Número de mes" attribute="1" time="1" defaultMemberUniqueName="[Calendario].[Número de mes].[All]" allUniqueName="[Calendario].[Número de mes].[All]" dimensionUniqueName="[Calendario]" displayFolder="" count="0" memberValueDatatype="20" unbalanced="0"/>
    <cacheHierarchy uniqueName="[Calendario].[Jerarquía de fechas]" caption="Jerarquía de fechas" time="1" defaultMemberUniqueName="[Calendario].[Jerarquía de fechas].[All]" allUniqueName="[Calendario].[Jerarquía de fechas].[All]" dimensionUniqueName="[Calendario]" displayFolder="" count="0" unbalanced="0"/>
    <cacheHierarchy uniqueName="[Calendario].[Mes]" caption="Mes" attribute="1" time="1" defaultMemberUniqueName="[Calendario].[Mes].[All]" allUniqueName="[Calendario].[Mes].[All]" dimensionUniqueName="[Calendario]" displayFolder="" count="0" memberValueDatatype="130" unbalanced="0"/>
    <cacheHierarchy uniqueName="[Calendario].[MMM-AAAA]" caption="MMM-AAAA" attribute="1" time="1" defaultMemberUniqueName="[Calendario].[MMM-AAAA].[All]" allUniqueName="[Calendario].[MMM-AAAA].[All]" dimensionUniqueName="[Calendario]" displayFolder="" count="0" memberValueDatatype="130" unbalanced="0"/>
    <cacheHierarchy uniqueName="[Calendario].[Número de día de la semana]" caption="Número de día de la semana" attribute="1" time="1" defaultMemberUniqueName="[Calendario].[Número de día de la semana].[All]" allUniqueName="[Calendario].[Número de día de la semana].[All]" dimensionUniqueName="[Calendario]" displayFolder="" count="0" memberValueDatatype="20" unbalanced="0"/>
    <cacheHierarchy uniqueName="[Calendario].[Día de la semana]" caption="Día de la semana" attribute="1" time="1" defaultMemberUniqueName="[Calendario].[Día de la semana].[All]" allUniqueName="[Calendario].[Día de la semana].[All]" dimensionUniqueName="[Calendario]" displayFolder="" count="0" memberValueDatatype="130" unbalanced="0"/>
    <cacheHierarchy uniqueName="[Hoja1].[REPORTE]" caption="REPORTE" attribute="1" defaultMemberUniqueName="[Hoja1].[REPORTE].[All]" allUniqueName="[Hoja1].[REPORTE].[All]" dimensionUniqueName="[Hoja1]" displayFolder="" count="0" memberValueDatatype="130" unbalanced="0"/>
    <cacheHierarchy uniqueName="[Hoja1].[DIRECCIÓN REGIONAL]" caption="DIRECCIÓN REGIONAL" attribute="1" defaultMemberUniqueName="[Hoja1].[DIRECCIÓN REGIONAL].[All]" allUniqueName="[Hoja1].[DIRECCIÓN REGIONAL].[All]" dimensionUniqueName="[Hoja1]" displayFolder="" count="0" memberValueDatatype="130" unbalanced="0"/>
    <cacheHierarchy uniqueName="[Hoja1].[MES]" caption="MES" attribute="1" defaultMemberUniqueName="[Hoja1].[MES].[All]" allUniqueName="[Hoja1].[MES].[All]" dimensionUniqueName="[Hoja1]" displayFolder="" count="0" memberValueDatatype="130" unbalanced="0"/>
    <cacheHierarchy uniqueName="[Hoja1].[INI]" caption="INI" attribute="1" defaultMemberUniqueName="[Hoja1].[INI].[All]" allUniqueName="[Hoja1].[INI].[All]" dimensionUniqueName="[Hoja1]" displayFolder="" count="0" memberValueDatatype="5" unbalanced="0"/>
    <cacheHierarchy uniqueName="[Hoja1].[FIN EP]" caption="FIN EP" attribute="1" defaultMemberUniqueName="[Hoja1].[FIN EP].[All]" allUniqueName="[Hoja1].[FIN EP].[All]" dimensionUniqueName="[Hoja1]" displayFolder="" count="0" memberValueDatatype="5" unbalanced="0"/>
    <cacheHierarchy uniqueName="[Hoja1].[FIN FP]" caption="FIN FP" attribute="1" defaultMemberUniqueName="[Hoja1].[FIN FP].[All]" allUniqueName="[Hoja1].[FIN FP].[All]" dimensionUniqueName="[Hoja1]" displayFolder="" count="0" memberValueDatatype="5" unbalanced="0"/>
    <cacheHierarchy uniqueName="[Hoja1].[FIN T]" caption="FIN T" attribute="1" defaultMemberUniqueName="[Hoja1].[FIN T].[All]" allUniqueName="[Hoja1].[FIN T].[All]" dimensionUniqueName="[Hoja1]" displayFolder="" count="0" memberValueDatatype="5" unbalanced="0"/>
    <cacheHierarchy uniqueName="[Hoja1].[PEND]" caption="PEND" attribute="1" defaultMemberUniqueName="[Hoja1].[PEND].[All]" allUniqueName="[Hoja1].[PEND].[All]" dimensionUniqueName="[Hoja1]" displayFolder="" count="0" memberValueDatatype="5" unbalanced="0"/>
    <cacheHierarchy uniqueName="[Hoja1].[TOTAL ACUMULADO INI]" caption="TOTAL ACUMULADO INI" attribute="1" defaultMemberUniqueName="[Hoja1].[TOTAL ACUMULADO INI].[All]" allUniqueName="[Hoja1].[TOTAL ACUMULADO INI].[All]" dimensionUniqueName="[Hoja1]" displayFolder="" count="0" memberValueDatatype="5" unbalanced="0"/>
    <cacheHierarchy uniqueName="[Hoja1].[TOTAL ACUMULADO FIN EP]" caption="TOTAL ACUMULADO FIN EP" attribute="1" defaultMemberUniqueName="[Hoja1].[TOTAL ACUMULADO FIN EP].[All]" allUniqueName="[Hoja1].[TOTAL ACUMULADO FIN EP].[All]" dimensionUniqueName="[Hoja1]" displayFolder="" count="0" memberValueDatatype="5" unbalanced="0"/>
    <cacheHierarchy uniqueName="[Hoja1].[TOTAL ACUMULADO FIN FP]" caption="TOTAL ACUMULADO FIN FP" attribute="1" defaultMemberUniqueName="[Hoja1].[TOTAL ACUMULADO FIN FP].[All]" allUniqueName="[Hoja1].[TOTAL ACUMULADO FIN FP].[All]" dimensionUniqueName="[Hoja1]" displayFolder="" count="0" memberValueDatatype="5" unbalanced="0"/>
    <cacheHierarchy uniqueName="[Hoja1].[TOTAL ACUMULADO FIN T]" caption="TOTAL ACUMULADO FIN T" attribute="1" defaultMemberUniqueName="[Hoja1].[TOTAL ACUMULADO FIN T].[All]" allUniqueName="[Hoja1].[TOTAL ACUMULADO FIN T].[All]" dimensionUniqueName="[Hoja1]" displayFolder="" count="0" memberValueDatatype="5" unbalanced="0"/>
    <cacheHierarchy uniqueName="[Hoja2].[N°]" caption="N°" attribute="1" defaultMemberUniqueName="[Hoja2].[N°].[All]" allUniqueName="[Hoja2].[N°].[All]" dimensionUniqueName="[Hoja2]" displayFolder="" count="0" memberValueDatatype="5" unbalanced="0"/>
    <cacheHierarchy uniqueName="[Hoja2].[REVISIÓN NC]" caption="REVISIÓN NC" attribute="1" defaultMemberUniqueName="[Hoja2].[REVISIÓN NC].[All]" allUniqueName="[Hoja2].[REVISIÓN NC].[All]" dimensionUniqueName="[Hoja2]" displayFolder="" count="0" memberValueDatatype="130" unbalanced="0"/>
    <cacheHierarchy uniqueName="[Hoja2].[TIENE COMUNICACIÓN INMEDIATA (FATAL)]" caption="TIENE COMUNICACIÓN INMEDIATA (FATAL)" attribute="1" defaultMemberUniqueName="[Hoja2].[TIENE COMUNICACIÓN INMEDIATA (FATAL)].[All]" allUniqueName="[Hoja2].[TIENE COMUNICACIÓN INMEDIATA (FATAL)].[All]" dimensionUniqueName="[Hoja2]" displayFolder="" count="0" memberValueDatatype="130" unbalanced="0"/>
    <cacheHierarchy uniqueName="[Hoja2].[SPM - Siniestro]" caption="SPM - Siniestro" attribute="1" defaultMemberUniqueName="[Hoja2].[SPM - Siniestro].[All]" allUniqueName="[Hoja2].[SPM - Siniestro].[All]" dimensionUniqueName="[Hoja2]" displayFolder="" count="0" memberValueDatatype="5" unbalanced="0"/>
    <cacheHierarchy uniqueName="[Hoja2].[CUN]" caption="CUN" attribute="1" defaultMemberUniqueName="[Hoja2].[CUN].[All]" allUniqueName="[Hoja2].[CUN].[All]" dimensionUniqueName="[Hoja2]" displayFolder="" count="0" memberValueDatatype="5" unbalanced="0"/>
    <cacheHierarchy uniqueName="[Hoja2].[SPM - Fecha creación de Siniestro]" caption="SPM - Fecha creación de Siniestro" attribute="1" time="1" defaultMemberUniqueName="[Hoja2].[SPM - Fecha creación de Siniestro].[All]" allUniqueName="[Hoja2].[SPM - Fecha creación de Siniestro].[All]" dimensionUniqueName="[Hoja2]" displayFolder="" count="0" memberValueDatatype="7" unbalanced="0"/>
    <cacheHierarchy uniqueName="[Hoja2].[SPM - Fecha Emisión de Denuncia OA]" caption="SPM - Fecha Emisión de Denuncia OA" attribute="1" time="1" defaultMemberUniqueName="[Hoja2].[SPM - Fecha Emisión de Denuncia OA].[All]" allUniqueName="[Hoja2].[SPM - Fecha Emisión de Denuncia OA].[All]" dimensionUniqueName="[Hoja2]" displayFolder="" count="0" memberValueDatatype="7" unbalanced="0"/>
    <cacheHierarchy uniqueName="[Hoja2].[SPM - Rut Trabajador]" caption="SPM - Rut Trabajador" attribute="1" defaultMemberUniqueName="[Hoja2].[SPM - Rut Trabajador].[All]" allUniqueName="[Hoja2].[SPM - Rut Trabajador].[All]" dimensionUniqueName="[Hoja2]" displayFolder="" count="0" memberValueDatatype="130" unbalanced="0"/>
    <cacheHierarchy uniqueName="[Hoja2].[SPM - Nombre Accidentado]" caption="SPM - Nombre Accidentado" attribute="1" defaultMemberUniqueName="[Hoja2].[SPM - Nombre Accidentado].[All]" allUniqueName="[Hoja2].[SPM - Nombre Accidentado].[All]" dimensionUniqueName="[Hoja2]" displayFolder="" count="0" memberValueDatatype="130" unbalanced="0"/>
    <cacheHierarchy uniqueName="[Hoja2].[SPM - Apellido Paterno Accidentado]" caption="SPM - Apellido Paterno Accidentado" attribute="1" defaultMemberUniqueName="[Hoja2].[SPM - Apellido Paterno Accidentado].[All]" allUniqueName="[Hoja2].[SPM - Apellido Paterno Accidentado].[All]" dimensionUniqueName="[Hoja2]" displayFolder="" count="0" memberValueDatatype="130" unbalanced="0"/>
    <cacheHierarchy uniqueName="[Hoja2].[SPM - Apellido Materno Accidentado]" caption="SPM - Apellido Materno Accidentado" attribute="1" defaultMemberUniqueName="[Hoja2].[SPM - Apellido Materno Accidentado].[All]" allUniqueName="[Hoja2].[SPM - Apellido Materno Accidentado].[All]" dimensionUniqueName="[Hoja2]" displayFolder="" count="0" memberValueDatatype="130" unbalanced="0"/>
    <cacheHierarchy uniqueName="[Hoja2].[SPM - Edad]" caption="SPM - Edad" attribute="1" defaultMemberUniqueName="[Hoja2].[SPM - Edad].[All]" allUniqueName="[Hoja2].[SPM - Edad].[All]" dimensionUniqueName="[Hoja2]" displayFolder="" count="0" memberValueDatatype="5" unbalanced="0"/>
    <cacheHierarchy uniqueName="[Hoja2].[SPM - Sexo]" caption="SPM - Sexo" attribute="1" defaultMemberUniqueName="[Hoja2].[SPM - Sexo].[All]" allUniqueName="[Hoja2].[SPM - Sexo].[All]" dimensionUniqueName="[Hoja2]" displayFolder="" count="0" memberValueDatatype="130" unbalanced="0"/>
    <cacheHierarchy uniqueName="[Hoja2].[SPM - Tipo de calificación de Accidente]" caption="SPM - Tipo de calificación de Accidente" attribute="1" defaultMemberUniqueName="[Hoja2].[SPM - Tipo de calificación de Accidente].[All]" allUniqueName="[Hoja2].[SPM - Tipo de calificación de Accidente].[All]" dimensionUniqueName="[Hoja2]" displayFolder="" count="2" memberValueDatatype="130" unbalanced="0">
      <fieldsUsage count="2">
        <fieldUsage x="-1"/>
        <fieldUsage x="0"/>
      </fieldsUsage>
    </cacheHierarchy>
    <cacheHierarchy uniqueName="[Hoja2].[Aplica investigación]" caption="Aplica investigación" attribute="1" defaultMemberUniqueName="[Hoja2].[Aplica investigación].[All]" allUniqueName="[Hoja2].[Aplica investigación].[All]" dimensionUniqueName="[Hoja2]" displayFolder="" count="0" memberValueDatatype="130" unbalanced="0"/>
    <cacheHierarchy uniqueName="[Hoja2].[Fecha de creación 141]" caption="Fecha de creación 141" attribute="1" time="1" defaultMemberUniqueName="[Hoja2].[Fecha de creación 141].[All]" allUniqueName="[Hoja2].[Fecha de creación 141].[All]" dimensionUniqueName="[Hoja2]" displayFolder="" count="0" memberValueDatatype="7" unbalanced="0"/>
    <cacheHierarchy uniqueName="[Hoja2].[MES]" caption="MES" attribute="1" defaultMemberUniqueName="[Hoja2].[MES].[All]" allUniqueName="[Hoja2].[MES].[All]" dimensionUniqueName="[Hoja2]" displayFolder="" count="0" memberValueDatatype="5" unbalanced="0"/>
    <cacheHierarchy uniqueName="[Hoja2].[Dirección Regional]" caption="Dirección Regional" attribute="1" defaultMemberUniqueName="[Hoja2].[Dirección Regional].[All]" allUniqueName="[Hoja2].[Dirección Regional].[All]" dimensionUniqueName="[Hoja2]" displayFolder="" count="0" memberValueDatatype="130" unbalanced="0"/>
    <cacheHierarchy uniqueName="[Hoja2].[Prevencionista]" caption="Prevencionista" attribute="1" defaultMemberUniqueName="[Hoja2].[Prevencionista].[All]" allUniqueName="[Hoja2].[Prevencionista].[All]" dimensionUniqueName="[Hoja2]" displayFolder="" count="0" memberValueDatatype="130" unbalanced="0"/>
    <cacheHierarchy uniqueName="[Hoja2].[Rut Trabajador]" caption="Rut Trabajador" attribute="1" defaultMemberUniqueName="[Hoja2].[Rut Trabajador].[All]" allUniqueName="[Hoja2].[Rut Trabajador].[All]" dimensionUniqueName="[Hoja2]" displayFolder="" count="0" memberValueDatatype="130" unbalanced="0"/>
    <cacheHierarchy uniqueName="[Hoja2].[Nombre Accidentado]" caption="Nombre Accidentado" attribute="1" defaultMemberUniqueName="[Hoja2].[Nombre Accidentado].[All]" allUniqueName="[Hoja2].[Nombre Accidentado].[All]" dimensionUniqueName="[Hoja2]" displayFolder="" count="0" memberValueDatatype="130" unbalanced="0"/>
    <cacheHierarchy uniqueName="[Hoja2].[Apellido Paterno Accidentado]" caption="Apellido Paterno Accidentado" attribute="1" defaultMemberUniqueName="[Hoja2].[Apellido Paterno Accidentado].[All]" allUniqueName="[Hoja2].[Apellido Paterno Accidentado].[All]" dimensionUniqueName="[Hoja2]" displayFolder="" count="0" memberValueDatatype="130" unbalanced="0"/>
    <cacheHierarchy uniqueName="[Hoja2].[Apellido Materno Accidentado]" caption="Apellido Materno Accidentado" attribute="1" defaultMemberUniqueName="[Hoja2].[Apellido Materno Accidentado].[All]" allUniqueName="[Hoja2].[Apellido Materno Accidentado].[All]" dimensionUniqueName="[Hoja2]" displayFolder="" count="0" memberValueDatatype="130" unbalanced="0"/>
    <cacheHierarchy uniqueName="[Hoja2].[Rut Empresa]" caption="Rut Empresa" attribute="1" defaultMemberUniqueName="[Hoja2].[Rut Empresa].[All]" allUniqueName="[Hoja2].[Rut Empresa].[All]" dimensionUniqueName="[Hoja2]" displayFolder="" count="0" memberValueDatatype="130" unbalanced="0"/>
    <cacheHierarchy uniqueName="[Hoja2].[Razón Social]" caption="Razón Social" attribute="1" defaultMemberUniqueName="[Hoja2].[Razón Social].[All]" allUniqueName="[Hoja2].[Razón Social].[All]" dimensionUniqueName="[Hoja2]" displayFolder="" count="0" memberValueDatatype="130" unbalanced="0"/>
    <cacheHierarchy uniqueName="[Hoja2].[Dirección Empresa]" caption="Dirección Empresa" attribute="1" defaultMemberUniqueName="[Hoja2].[Dirección Empresa].[All]" allUniqueName="[Hoja2].[Dirección Empresa].[All]" dimensionUniqueName="[Hoja2]" displayFolder="" count="0" memberValueDatatype="130" unbalanced="0"/>
    <cacheHierarchy uniqueName="[Hoja2].[Comuna Empresa]" caption="Comuna Empresa" attribute="1" defaultMemberUniqueName="[Hoja2].[Comuna Empresa].[All]" allUniqueName="[Hoja2].[Comuna Empresa].[All]" dimensionUniqueName="[Hoja2]" displayFolder="" count="0" memberValueDatatype="130" unbalanced="0"/>
    <cacheHierarchy uniqueName="[Hoja2].[Región Empresa]" caption="Región Empresa" attribute="1" defaultMemberUniqueName="[Hoja2].[Región Empresa].[All]" allUniqueName="[Hoja2].[Región Empresa].[All]" dimensionUniqueName="[Hoja2]" displayFolder="" count="0" memberValueDatatype="130" unbalanced="0"/>
    <cacheHierarchy uniqueName="[Hoja2].[CIIU]" caption="CIIU" attribute="1" defaultMemberUniqueName="[Hoja2].[CIIU].[All]" allUniqueName="[Hoja2].[CIIU].[All]" dimensionUniqueName="[Hoja2]" displayFolder="" count="0" memberValueDatatype="130" unbalanced="0"/>
    <cacheHierarchy uniqueName="[Hoja2].[Fecha Accidente]" caption="Fecha Accidente" attribute="1" time="1" defaultMemberUniqueName="[Hoja2].[Fecha Accidente].[All]" allUniqueName="[Hoja2].[Fecha Accidente].[All]" dimensionUniqueName="[Hoja2]" displayFolder="" count="0" memberValueDatatype="7" unbalanced="0"/>
    <cacheHierarchy uniqueName="[Hoja2].[Hora Accidente]" caption="Hora Accidente" attribute="1" time="1" defaultMemberUniqueName="[Hoja2].[Hora Accidente].[All]" allUniqueName="[Hoja2].[Hora Accidente].[All]" dimensionUniqueName="[Hoja2]" displayFolder="" count="0" memberValueDatatype="7" unbalanced="0"/>
    <cacheHierarchy uniqueName="[Hoja2].[Criterio Gravedad]" caption="Criterio Gravedad" attribute="1" defaultMemberUniqueName="[Hoja2].[Criterio Gravedad].[All]" allUniqueName="[Hoja2].[Criterio Gravedad].[All]" dimensionUniqueName="[Hoja2]" displayFolder="" count="0" memberValueDatatype="130" unbalanced="0"/>
    <cacheHierarchy uniqueName="[Hoja2].[Dirección Accidente]" caption="Dirección Accidente" attribute="1" defaultMemberUniqueName="[Hoja2].[Dirección Accidente].[All]" allUniqueName="[Hoja2].[Dirección Accidente].[All]" dimensionUniqueName="[Hoja2]" displayFolder="" count="0" memberValueDatatype="130" unbalanced="0"/>
    <cacheHierarchy uniqueName="[Hoja2].[Comuna Accidente]" caption="Comuna Accidente" attribute="1" defaultMemberUniqueName="[Hoja2].[Comuna Accidente].[All]" allUniqueName="[Hoja2].[Comuna Accidente].[All]" dimensionUniqueName="[Hoja2]" displayFolder="" count="0" memberValueDatatype="130" unbalanced="0"/>
    <cacheHierarchy uniqueName="[Hoja2].[Región Acciente]" caption="Región Acciente" attribute="1" defaultMemberUniqueName="[Hoja2].[Región Acciente].[All]" allUniqueName="[Hoja2].[Región Acciente].[All]" dimensionUniqueName="[Hoja2]" displayFolder="" count="0" memberValueDatatype="130" unbalanced="0"/>
    <cacheHierarchy uniqueName="[Hoja2].[Descripción Accidente]" caption="Descripción Accidente" attribute="1" defaultMemberUniqueName="[Hoja2].[Descripción Accidente].[All]" allUniqueName="[Hoja2].[Descripción Accidente].[All]" dimensionUniqueName="[Hoja2]" displayFolder="" count="0" memberValueDatatype="130" unbalanced="0"/>
    <cacheHierarchy uniqueName="[Hoja2].[Categoría Ocupacional]" caption="Categoría Ocupacional" attribute="1" defaultMemberUniqueName="[Hoja2].[Categoría Ocupacional].[All]" allUniqueName="[Hoja2].[Categoría Ocupacional].[All]" dimensionUniqueName="[Hoja2]" displayFolder="" count="0" memberValueDatatype="130" unbalanced="0"/>
    <cacheHierarchy uniqueName="[Hoja2].[Dependencia]" caption="Dependencia" attribute="1" defaultMemberUniqueName="[Hoja2].[Dependencia].[All]" allUniqueName="[Hoja2].[Dependencia].[All]" dimensionUniqueName="[Hoja2]" displayFolder="" count="0" memberValueDatatype="130" unbalanced="0"/>
    <cacheHierarchy uniqueName="[Hoja2].[Fecha de creación 1411]" caption="Fecha de creación 1411" attribute="1" time="1" defaultMemberUniqueName="[Hoja2].[Fecha de creación 1411].[All]" allUniqueName="[Hoja2].[Fecha de creación 1411].[All]" dimensionUniqueName="[Hoja2]" displayFolder="" count="0" memberValueDatatype="7" unbalanced="0"/>
    <cacheHierarchy uniqueName="[Hoja2].[Plazo]" caption="Plazo" attribute="1" time="1" defaultMemberUniqueName="[Hoja2].[Plazo].[All]" allUniqueName="[Hoja2].[Plazo].[All]" dimensionUniqueName="[Hoja2]" displayFolder="" count="0" memberValueDatatype="7" unbalanced="0"/>
    <cacheHierarchy uniqueName="[Hoja2].[Estado]" caption="Estado" attribute="1" defaultMemberUniqueName="[Hoja2].[Estado].[All]" allUniqueName="[Hoja2].[Estado].[All]" dimensionUniqueName="[Hoja2]" displayFolder="" count="0" memberValueDatatype="130" unbalanced="0"/>
    <cacheHierarchy uniqueName="[Hoja2].[Fecha Creación_142]" caption="Fecha Creación_142" attribute="1" time="1" defaultMemberUniqueName="[Hoja2].[Fecha Creación_142].[All]" allUniqueName="[Hoja2].[Fecha Creación_142].[All]" dimensionUniqueName="[Hoja2]" displayFolder="" count="0" memberValueDatatype="7" unbalanced="0"/>
    <cacheHierarchy uniqueName="[Hoja2].[Fecha Envío Suseso 142]" caption="Fecha Envío Suseso 142" attribute="1" time="1" defaultMemberUniqueName="[Hoja2].[Fecha Envío Suseso 142].[All]" allUniqueName="[Hoja2].[Fecha Envío Suseso 142].[All]" dimensionUniqueName="[Hoja2]" displayFolder="" count="0" memberValueDatatype="7" unbalanced="0"/>
    <cacheHierarchy uniqueName="[Hoja2].[Plazo 1]" caption="Plazo 1" attribute="1" time="1" defaultMemberUniqueName="[Hoja2].[Plazo 1].[All]" allUniqueName="[Hoja2].[Plazo 1].[All]" dimensionUniqueName="[Hoja2]" displayFolder="" count="0" memberValueDatatype="7" unbalanced="0"/>
    <cacheHierarchy uniqueName="[Hoja2].[Estado1]" caption="Estado1" attribute="1" defaultMemberUniqueName="[Hoja2].[Estado1].[All]" allUniqueName="[Hoja2].[Estado1].[All]" dimensionUniqueName="[Hoja2]" displayFolder="" count="0" memberValueDatatype="130" unbalanced="0"/>
    <cacheHierarchy uniqueName="[Hoja2].[Fecha Creación _143]" caption="Fecha Creación _143" attribute="1" time="1" defaultMemberUniqueName="[Hoja2].[Fecha Creación _143].[All]" allUniqueName="[Hoja2].[Fecha Creación _143].[All]" dimensionUniqueName="[Hoja2]" displayFolder="" count="0" memberValueDatatype="7" unbalanced="0"/>
    <cacheHierarchy uniqueName="[Hoja2].[Fecha Envío Suseso 143]" caption="Fecha Envío Suseso 143" attribute="1" time="1" defaultMemberUniqueName="[Hoja2].[Fecha Envío Suseso 143].[All]" allUniqueName="[Hoja2].[Fecha Envío Suseso 143].[All]" dimensionUniqueName="[Hoja2]" displayFolder="" count="0" memberValueDatatype="7" unbalanced="0"/>
    <cacheHierarchy uniqueName="[Hoja2].[Plazo 2]" caption="Plazo 2" attribute="1" time="1" defaultMemberUniqueName="[Hoja2].[Plazo 2].[All]" allUniqueName="[Hoja2].[Plazo 2].[All]" dimensionUniqueName="[Hoja2]" displayFolder="" count="0" memberValueDatatype="7" unbalanced="0"/>
    <cacheHierarchy uniqueName="[Hoja2].[Estado2]" caption="Estado2" attribute="1" defaultMemberUniqueName="[Hoja2].[Estado2].[All]" allUniqueName="[Hoja2].[Estado2].[All]" dimensionUniqueName="[Hoja2]" displayFolder="" count="0" memberValueDatatype="130" unbalanced="0"/>
    <cacheHierarchy uniqueName="[Hoja2].[Fecha Creación _144]" caption="Fecha Creación _144" attribute="1" time="1" defaultMemberUniqueName="[Hoja2].[Fecha Creación _144].[All]" allUniqueName="[Hoja2].[Fecha Creación _144].[All]" dimensionUniqueName="[Hoja2]" displayFolder="" count="0" memberValueDatatype="7" unbalanced="0"/>
    <cacheHierarchy uniqueName="[Hoja2].[Fecha Envío Suseso 144]" caption="Fecha Envío Suseso 144" attribute="1" time="1" defaultMemberUniqueName="[Hoja2].[Fecha Envío Suseso 144].[All]" allUniqueName="[Hoja2].[Fecha Envío Suseso 144].[All]" dimensionUniqueName="[Hoja2]" displayFolder="" count="0" memberValueDatatype="7" unbalanced="0"/>
    <cacheHierarchy uniqueName="[Hoja2].[Plazo 3]" caption="Plazo 3" attribute="1" time="1" defaultMemberUniqueName="[Hoja2].[Plazo 3].[All]" allUniqueName="[Hoja2].[Plazo 3].[All]" dimensionUniqueName="[Hoja2]" displayFolder="" count="0" memberValueDatatype="7" unbalanced="0"/>
    <cacheHierarchy uniqueName="[Hoja2].[Estado3]" caption="Estado3" attribute="1" defaultMemberUniqueName="[Hoja2].[Estado3].[All]" allUniqueName="[Hoja2].[Estado3].[All]" dimensionUniqueName="[Hoja2]" displayFolder="" count="0" memberValueDatatype="130" unbalanced="0"/>
    <cacheHierarchy uniqueName="[Hoja2].[Fecha Creación _145]" caption="Fecha Creación _145" attribute="1" time="1" defaultMemberUniqueName="[Hoja2].[Fecha Creación _145].[All]" allUniqueName="[Hoja2].[Fecha Creación _145].[All]" dimensionUniqueName="[Hoja2]" displayFolder="" count="0" memberValueDatatype="7" unbalanced="0"/>
    <cacheHierarchy uniqueName="[Hoja2].[Fecha Envío Suseso 145]" caption="Fecha Envío Suseso 145" attribute="1" defaultMemberUniqueName="[Hoja2].[Fecha Envío Suseso 145].[All]" allUniqueName="[Hoja2].[Fecha Envío Suseso 145].[All]" dimensionUniqueName="[Hoja2]" displayFolder="" count="0" memberValueDatatype="130" unbalanced="0"/>
    <cacheHierarchy uniqueName="[Hoja2].[Mes Creación]" caption="Mes Creación" attribute="1" defaultMemberUniqueName="[Hoja2].[Mes Creación].[All]" allUniqueName="[Hoja2].[Mes Creación].[All]" dimensionUniqueName="[Hoja2]" displayFolder="" count="0" memberValueDatatype="5" unbalanced="0"/>
    <cacheHierarchy uniqueName="[Hoja2].[Plazo 4]" caption="Plazo 4" attribute="1" time="1" defaultMemberUniqueName="[Hoja2].[Plazo 4].[All]" allUniqueName="[Hoja2].[Plazo 4].[All]" dimensionUniqueName="[Hoja2]" displayFolder="" count="0" memberValueDatatype="7" unbalanced="0"/>
    <cacheHierarchy uniqueName="[Hoja2].[Estado4]" caption="Estado4" attribute="1" defaultMemberUniqueName="[Hoja2].[Estado4].[All]" allUniqueName="[Hoja2].[Estado4].[All]" dimensionUniqueName="[Hoja2]" displayFolder="" count="0" memberValueDatatype="130" unbalanced="0"/>
    <cacheHierarchy uniqueName="[Hoja2].[Fecha creación_146]" caption="Fecha creación_146" attribute="1" time="1" defaultMemberUniqueName="[Hoja2].[Fecha creación_146].[All]" allUniqueName="[Hoja2].[Fecha creación_146].[All]" dimensionUniqueName="[Hoja2]" displayFolder="" count="0" memberValueDatatype="7" unbalanced="0"/>
    <cacheHierarchy uniqueName="[Hoja2].[Fecha Envío Suseso 146]" caption="Fecha Envío Suseso 146" attribute="1" time="1" defaultMemberUniqueName="[Hoja2].[Fecha Envío Suseso 146].[All]" allUniqueName="[Hoja2].[Fecha Envío Suseso 146].[All]" dimensionUniqueName="[Hoja2]" displayFolder="" count="0" memberValueDatatype="7" unbalanced="0"/>
    <cacheHierarchy uniqueName="[Hoja2].[Mes Creación1]" caption="Mes Creación1" attribute="1" defaultMemberUniqueName="[Hoja2].[Mes Creación1].[All]" allUniqueName="[Hoja2].[Mes Creación1].[All]" dimensionUniqueName="[Hoja2]" displayFolder="" count="0" memberValueDatatype="130" unbalanced="0"/>
    <cacheHierarchy uniqueName="[Hoja2].[Plazo 5]" caption="Plazo 5" attribute="1" defaultMemberUniqueName="[Hoja2].[Plazo 5].[All]" allUniqueName="[Hoja2].[Plazo 5].[All]" dimensionUniqueName="[Hoja2]" displayFolder="" count="0" memberValueDatatype="130" unbalanced="0"/>
    <cacheHierarchy uniqueName="[Hoja2].[Estado5]" caption="Estado5" attribute="1" defaultMemberUniqueName="[Hoja2].[Estado5].[All]" allUniqueName="[Hoja2].[Estado5].[All]" dimensionUniqueName="[Hoja2]" displayFolder="" count="0" memberValueDatatype="130" unbalanced="0"/>
    <cacheHierarchy uniqueName="[Hoja2].[Fecha Creación _147]" caption="Fecha Creación _147" attribute="1" defaultMemberUniqueName="[Hoja2].[Fecha Creación _147].[All]" allUniqueName="[Hoja2].[Fecha Creación _147].[All]" dimensionUniqueName="[Hoja2]" displayFolder="" count="0" memberValueDatatype="130" unbalanced="0"/>
    <cacheHierarchy uniqueName="[Hoja2].[Fecha Envío Suseso 147]" caption="Fecha Envío Suseso 147" attribute="1" defaultMemberUniqueName="[Hoja2].[Fecha Envío Suseso 147].[All]" allUniqueName="[Hoja2].[Fecha Envío Suseso 147].[All]" dimensionUniqueName="[Hoja2]" displayFolder="" count="0" memberValueDatatype="130" unbalanced="0"/>
    <cacheHierarchy uniqueName="[Hoja2].[Fecha Envío Suseso 1471]" caption="Fecha Envío Suseso 1471" attribute="1" defaultMemberUniqueName="[Hoja2].[Fecha Envío Suseso 1471].[All]" allUniqueName="[Hoja2].[Fecha Envío Suseso 1471].[All]" dimensionUniqueName="[Hoja2]" displayFolder="" count="0" memberValueDatatype="130" unbalanced="0"/>
    <cacheHierarchy uniqueName="[Hoja3].[N°Mes]" caption="N°Mes" attribute="1" defaultMemberUniqueName="[Hoja3].[N°Mes].[All]" allUniqueName="[Hoja3].[N°Mes].[All]" dimensionUniqueName="[Hoja3]" displayFolder="" count="0" memberValueDatatype="5" unbalanced="0"/>
    <cacheHierarchy uniqueName="[Hoja3].[Mes]" caption="Mes" attribute="1" defaultMemberUniqueName="[Hoja3].[Mes].[All]" allUniqueName="[Hoja3].[Mes].[All]" dimensionUniqueName="[Hoja3]" displayFolder="" count="0" memberValueDatatype="130" unbalanced="0"/>
    <cacheHierarchy uniqueName="[Hoja4].[N°Región]" caption="N°Región" attribute="1" defaultMemberUniqueName="[Hoja4].[N°Región].[All]" allUniqueName="[Hoja4].[N°Región].[All]" dimensionUniqueName="[Hoja4]" displayFolder="" count="0" memberValueDatatype="5" unbalanced="0"/>
    <cacheHierarchy uniqueName="[Hoja4].[Dirección Regional]" caption="Dirección Regional" attribute="1" defaultMemberUniqueName="[Hoja4].[Dirección Regional].[All]" allUniqueName="[Hoja4].[Dirección Regional].[All]" dimensionUniqueName="[Hoja4]" displayFolder="" count="2" memberValueDatatype="130" unbalanced="0">
      <fieldsUsage count="2">
        <fieldUsage x="-1"/>
        <fieldUsage x="1"/>
      </fieldsUsage>
    </cacheHierarchy>
    <cacheHierarchy uniqueName="[Hoja5].[N° Reporte]" caption="N° Reporte" attribute="1" defaultMemberUniqueName="[Hoja5].[N° Reporte].[All]" allUniqueName="[Hoja5].[N° Reporte].[All]" dimensionUniqueName="[Hoja5]" displayFolder="" count="0" memberValueDatatype="5" unbalanced="0"/>
    <cacheHierarchy uniqueName="[Hoja5].[Tipo Reporte]" caption="Tipo Reporte" attribute="1" defaultMemberUniqueName="[Hoja5].[Tipo Reporte].[All]" allUniqueName="[Hoja5].[Tipo Reporte].[All]" dimensionUniqueName="[Hoja5]" displayFolder="" count="0" memberValueDatatype="130" unbalanced="0"/>
    <cacheHierarchy uniqueName="[Hoja5].[Nombre corto]" caption="Nombre corto" attribute="1" defaultMemberUniqueName="[Hoja5].[Nombre corto].[All]" allUniqueName="[Hoja5].[Nombre corto].[All]" dimensionUniqueName="[Hoja5]" displayFolder="" count="0" memberValueDatatype="130" unbalanced="0"/>
    <cacheHierarchy uniqueName="[Hoja6].[N°]" caption="N°" attribute="1" defaultMemberUniqueName="[Hoja6].[N°].[All]" allUniqueName="[Hoja6].[N°].[All]" dimensionUniqueName="[Hoja6]" displayFolder="" count="0" memberValueDatatype="5" unbalanced="0"/>
    <cacheHierarchy uniqueName="[Hoja6].[REVISIÓN NC]" caption="REVISIÓN NC" attribute="1" defaultMemberUniqueName="[Hoja6].[REVISIÓN NC].[All]" allUniqueName="[Hoja6].[REVISIÓN NC].[All]" dimensionUniqueName="[Hoja6]" displayFolder="" count="0" memberValueDatatype="130" unbalanced="0"/>
    <cacheHierarchy uniqueName="[Hoja6].[Dirección Regional]" caption="Dirección Regional" attribute="1" defaultMemberUniqueName="[Hoja6].[Dirección Regional].[All]" allUniqueName="[Hoja6].[Dirección Regional].[All]" dimensionUniqueName="[Hoja6]" displayFolder="" count="0" memberValueDatatype="130" unbalanced="0"/>
    <cacheHierarchy uniqueName="[Hoja6].[Estado(142)]" caption="Estado(142)" attribute="1" defaultMemberUniqueName="[Hoja6].[Estado(142)].[All]" allUniqueName="[Hoja6].[Estado(142)].[All]" dimensionUniqueName="[Hoja6]" displayFolder="" count="0" memberValueDatatype="130" unbalanced="0"/>
    <cacheHierarchy uniqueName="[Hoja6].[Estado(143)]" caption="Estado(143)" attribute="1" defaultMemberUniqueName="[Hoja6].[Estado(143)].[All]" allUniqueName="[Hoja6].[Estado(143)].[All]" dimensionUniqueName="[Hoja6]" displayFolder="" count="0" memberValueDatatype="130" unbalanced="0"/>
    <cacheHierarchy uniqueName="[Hoja6].[Estado(144)]" caption="Estado(144)" attribute="1" defaultMemberUniqueName="[Hoja6].[Estado(144)].[All]" allUniqueName="[Hoja6].[Estado(144)].[All]" dimensionUniqueName="[Hoja6]" displayFolder="" count="0" memberValueDatatype="130" unbalanced="0"/>
    <cacheHierarchy uniqueName="[Hoja6].[Estado(145)]" caption="Estado(145)" attribute="1" defaultMemberUniqueName="[Hoja6].[Estado(145)].[All]" allUniqueName="[Hoja6].[Estado(145)].[All]" dimensionUniqueName="[Hoja6]" displayFolder="" count="0" memberValueDatatype="130" unbalanced="0"/>
    <cacheHierarchy uniqueName="[Hoja6].[Estado(146)]" caption="Estado(146)" attribute="1" defaultMemberUniqueName="[Hoja6].[Estado(146)].[All]" allUniqueName="[Hoja6].[Estado(146)].[All]" dimensionUniqueName="[Hoja6]" displayFolder="" count="0" memberValueDatatype="130" unbalanced="0"/>
    <cacheHierarchy uniqueName="[Hoja6].[Estado(147)]" caption="Estado(147)" attribute="1" defaultMemberUniqueName="[Hoja6].[Estado(147)].[All]" allUniqueName="[Hoja6].[Estado(147)].[All]" dimensionUniqueName="[Hoja6]" displayFolder="" count="0" memberValueDatatype="130" unbalanced="0"/>
    <cacheHierarchy uniqueName="[Hoja6].[Fecha Envío Suseso 147]" caption="Fecha Envío Suseso 147" attribute="1" time="1" defaultMemberUniqueName="[Hoja6].[Fecha Envío Suseso 147].[All]" allUniqueName="[Hoja6].[Fecha Envío Suseso 147].[All]" dimensionUniqueName="[Hoja6]" displayFolder="" count="0" memberValueDatatype="7" unbalanced="0"/>
    <cacheHierarchy uniqueName="[Measures].[Recuento de Dependencia]" caption="Recuento de Dependencia" measure="1" displayFolder="" measureGroup="Hoja2" count="0">
      <extLst>
        <ext xmlns:x15="http://schemas.microsoft.com/office/spreadsheetml/2010/11/main" uri="{B97F6D7D-B522-45F9-BDA1-12C45D357490}">
          <x15:cacheHierarchy aggregatedColumn="57"/>
        </ext>
      </extLst>
    </cacheHierarchy>
    <cacheHierarchy uniqueName="[Measures].[Recuento de Categoría Ocupacional]" caption="Recuento de Categoría Ocupacional" measure="1" displayFolder="" measureGroup="Hoja2" count="0">
      <extLst>
        <ext xmlns:x15="http://schemas.microsoft.com/office/spreadsheetml/2010/11/main" uri="{B97F6D7D-B522-45F9-BDA1-12C45D357490}">
          <x15:cacheHierarchy aggregatedColumn="56"/>
        </ext>
      </extLst>
    </cacheHierarchy>
    <cacheHierarchy uniqueName="[Measures].[Recuento de SPM - Sexo]" caption="Recuento de SPM - Sexo" measure="1" displayFolder="" measureGroup="Hoja2" count="0">
      <extLst>
        <ext xmlns:x15="http://schemas.microsoft.com/office/spreadsheetml/2010/11/main" uri="{B97F6D7D-B522-45F9-BDA1-12C45D357490}">
          <x15:cacheHierarchy aggregatedColumn="32"/>
        </ext>
      </extLst>
    </cacheHierarchy>
    <cacheHierarchy uniqueName="[Measures].[Recuento de SPM - Tipo de calificación de Accidente]" caption="Recuento de SPM - Tipo de calificación de Accidente" measure="1" displayFolder="" measureGroup="Hoja2" count="0">
      <extLst>
        <ext xmlns:x15="http://schemas.microsoft.com/office/spreadsheetml/2010/11/main" uri="{B97F6D7D-B522-45F9-BDA1-12C45D357490}">
          <x15:cacheHierarchy aggregatedColumn="33"/>
        </ext>
      </extLst>
    </cacheHierarchy>
    <cacheHierarchy uniqueName="[Measures].[Suma de INI]" caption="Suma de INI" measure="1" displayFolder="" measureGroup="Hoja1" count="0">
      <extLst>
        <ext xmlns:x15="http://schemas.microsoft.com/office/spreadsheetml/2010/11/main" uri="{B97F6D7D-B522-45F9-BDA1-12C45D357490}">
          <x15:cacheHierarchy aggregatedColumn="11"/>
        </ext>
      </extLst>
    </cacheHierarchy>
    <cacheHierarchy uniqueName="[Measures].[Suma de FIN EP]" caption="Suma de FIN EP" measure="1" displayFolder="" measureGroup="Hoja1" count="0">
      <extLst>
        <ext xmlns:x15="http://schemas.microsoft.com/office/spreadsheetml/2010/11/main" uri="{B97F6D7D-B522-45F9-BDA1-12C45D357490}">
          <x15:cacheHierarchy aggregatedColumn="12"/>
        </ext>
      </extLst>
    </cacheHierarchy>
    <cacheHierarchy uniqueName="[Measures].[Suma de FIN FP]" caption="Suma de FIN FP" measure="1" displayFolder="" measureGroup="Hoja1" count="0">
      <extLst>
        <ext xmlns:x15="http://schemas.microsoft.com/office/spreadsheetml/2010/11/main" uri="{B97F6D7D-B522-45F9-BDA1-12C45D357490}">
          <x15:cacheHierarchy aggregatedColumn="13"/>
        </ext>
      </extLst>
    </cacheHierarchy>
    <cacheHierarchy uniqueName="[Measures].[Suma de FIN T]" caption="Suma de FIN T" measure="1" displayFolder="" measureGroup="Hoja1" count="0">
      <extLst>
        <ext xmlns:x15="http://schemas.microsoft.com/office/spreadsheetml/2010/11/main" uri="{B97F6D7D-B522-45F9-BDA1-12C45D357490}">
          <x15:cacheHierarchy aggregatedColumn="14"/>
        </ext>
      </extLst>
    </cacheHierarchy>
    <cacheHierarchy uniqueName="[Measures].[Suma de PEND]" caption="Suma de PEND" measure="1" displayFolder="" measureGroup="Hoja1" count="0">
      <extLst>
        <ext xmlns:x15="http://schemas.microsoft.com/office/spreadsheetml/2010/11/main" uri="{B97F6D7D-B522-45F9-BDA1-12C45D357490}">
          <x15:cacheHierarchy aggregatedColumn="15"/>
        </ext>
      </extLst>
    </cacheHierarchy>
    <cacheHierarchy uniqueName="[Measures].[Suma_Ini]" caption="Suma_Ini" measure="1" displayFolder="" measureGroup="Hoja1" count="0"/>
    <cacheHierarchy uniqueName="[Measures].[Suma_FinEP]" caption="Suma_FinEP" measure="1" displayFolder="" measureGroup="Hoja1" count="0"/>
    <cacheHierarchy uniqueName="[Measures].[Suma_FinFP]" caption="Suma_FinFP" measure="1" displayFolder="" measureGroup="Hoja1" count="0"/>
    <cacheHierarchy uniqueName="[Measures].[Suma_FinTotal]" caption="Suma_FinTotal" measure="1" displayFolder="" measureGroup="Hoja1" count="0"/>
    <cacheHierarchy uniqueName="[Measures].[Suma_Pend]" caption="Suma_Pend" measure="1" displayFolder="" measureGroup="Hoja1" count="0"/>
    <cacheHierarchy uniqueName="[Measures].[Acc_Fatal]" caption="Acc_Fatal" measure="1" displayFolder="" measureGroup="Hoja2" count="0"/>
    <cacheHierarchy uniqueName="[Measures].[Acc_Grave]" caption="Acc_Grave" measure="1" displayFolder="" measureGroup="Hoja2" count="0"/>
    <cacheHierarchy uniqueName="[Measures].[Acc_Otro]" caption="Acc_Otro" measure="1" displayFolder="" measureGroup="Hoja2" count="0"/>
    <cacheHierarchy uniqueName="[Measures].[Acc_Total]" caption="Acc_Total" measure="1" displayFolder="" measureGroup="Hoja2" count="0"/>
    <cacheHierarchy uniqueName="[Measures].[eDoc 142]" caption="eDoc 142" measure="1" displayFolder="" measureGroup="Hoja6" count="0"/>
    <cacheHierarchy uniqueName="[Measures].[eDoc 143]" caption="eDoc 143" measure="1" displayFolder="" measureGroup="Hoja6" count="0"/>
    <cacheHierarchy uniqueName="[Measures].[eDoc 144]" caption="eDoc 144" measure="1" displayFolder="" measureGroup="Hoja6" count="0"/>
    <cacheHierarchy uniqueName="[Measures].[eDoc 145]" caption="eDoc 145" measure="1" displayFolder="" measureGroup="Hoja6" count="0"/>
    <cacheHierarchy uniqueName="[Measures].[eDoc 146]" caption="eDoc 146" measure="1" displayFolder="" measureGroup="Hoja6" count="0"/>
    <cacheHierarchy uniqueName="[Measures].[__XL_Count Hoja1]" caption="__XL_Count Hoja1" measure="1" displayFolder="" measureGroup="Hoja1" count="0" hidden="1"/>
    <cacheHierarchy uniqueName="[Measures].[__XL_Count Hoja2]" caption="__XL_Count Hoja2" measure="1" displayFolder="" measureGroup="Hoja2" count="0" hidden="1"/>
    <cacheHierarchy uniqueName="[Measures].[__XL_Count Hoja3]" caption="__XL_Count Hoja3" measure="1" displayFolder="" measureGroup="Hoja3" count="0" hidden="1"/>
    <cacheHierarchy uniqueName="[Measures].[__XL_Count Hoja4]" caption="__XL_Count Hoja4" measure="1" displayFolder="" measureGroup="Hoja4" count="0" hidden="1"/>
    <cacheHierarchy uniqueName="[Measures].[__XL_Count Hoja5]" caption="__XL_Count Hoja5" measure="1" displayFolder="" measureGroup="Hoja5" count="0" hidden="1"/>
    <cacheHierarchy uniqueName="[Measures].[__XL_Count Calendario]" caption="__XL_Count Calendario" measure="1" displayFolder="" measureGroup="Calendario" count="0" hidden="1"/>
    <cacheHierarchy uniqueName="[Measures].[__XL_Count Hoja6]" caption="__XL_Count Hoja6" measure="1" displayFolder="" measureGroup="Hoja6" count="0" hidden="1"/>
    <cacheHierarchy uniqueName="[Measures].[__No hay medidas definidas]" caption="__No hay medidas definidas" measure="1" displayFolder="" count="0" hidden="1"/>
  </cacheHierarchies>
  <kpis count="0"/>
  <dimensions count="8">
    <dimension name="Calendario" uniqueName="[Calendario]" caption="Calendario"/>
    <dimension name="Hoja1" uniqueName="[Hoja1]" caption="Hoja1"/>
    <dimension name="Hoja2" uniqueName="[Hoja2]" caption="Hoja2"/>
    <dimension name="Hoja3" uniqueName="[Hoja3]" caption="Hoja3"/>
    <dimension name="Hoja4" uniqueName="[Hoja4]" caption="Hoja4"/>
    <dimension name="Hoja5" uniqueName="[Hoja5]" caption="Hoja5"/>
    <dimension name="Hoja6" uniqueName="[Hoja6]" caption="Hoja6"/>
    <dimension measure="1" name="Measures" uniqueName="[Measures]" caption="Measures"/>
  </dimensions>
  <measureGroups count="7">
    <measureGroup name="Calendario" caption="Calendario"/>
    <measureGroup name="Hoja1" caption="Hoja1"/>
    <measureGroup name="Hoja2" caption="Hoja2"/>
    <measureGroup name="Hoja3" caption="Hoja3"/>
    <measureGroup name="Hoja4" caption="Hoja4"/>
    <measureGroup name="Hoja5" caption="Hoja5"/>
    <measureGroup name="Hoja6" caption="Hoja6"/>
  </measureGroups>
  <maps count="15">
    <map measureGroup="0" dimension="0"/>
    <map measureGroup="0" dimension="3"/>
    <map measureGroup="1" dimension="1"/>
    <map measureGroup="1" dimension="3"/>
    <map measureGroup="1" dimension="4"/>
    <map measureGroup="1" dimension="5"/>
    <map measureGroup="2" dimension="0"/>
    <map measureGroup="2" dimension="2"/>
    <map measureGroup="2" dimension="3"/>
    <map measureGroup="2" dimension="4"/>
    <map measureGroup="3" dimension="3"/>
    <map measureGroup="4" dimension="4"/>
    <map measureGroup="5" dimension="5"/>
    <map measureGroup="6" dimension="4"/>
    <map measureGroup="6" dimension="6"/>
  </maps>
  <extLst>
    <ext xmlns:x14="http://schemas.microsoft.com/office/spreadsheetml/2009/9/main" uri="{725AE2AE-9491-48be-B2B4-4EB974FC3084}">
      <x14:pivotCacheDefinition pivotCacheId="18399158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7">
  <r>
    <s v="Reporte control de Indicadores Accidentes 1 (eDoc 145 dentro de los 30 días)"/>
    <x v="0"/>
    <s v="enero"/>
    <n v="0"/>
    <n v="0"/>
    <n v="0"/>
    <n v="0"/>
    <n v="0"/>
    <n v="0"/>
    <n v="0"/>
    <n v="0"/>
    <n v="0"/>
  </r>
  <r>
    <s v="Reporte control de Indicadores Accidentes 1 (eDoc 145 dentro de los 30 días)"/>
    <x v="0"/>
    <s v="febrero"/>
    <n v="0"/>
    <n v="0"/>
    <n v="0"/>
    <n v="0"/>
    <n v="0"/>
    <n v="0"/>
    <n v="0"/>
    <n v="0"/>
    <n v="0"/>
  </r>
  <r>
    <s v="Reporte control de Indicadores Accidentes 1 (eDoc 145 dentro de los 30 días)"/>
    <x v="0"/>
    <s v="marzo"/>
    <n v="1"/>
    <n v="0"/>
    <n v="0"/>
    <n v="0"/>
    <n v="1"/>
    <n v="1"/>
    <n v="0"/>
    <n v="0"/>
    <n v="0"/>
  </r>
  <r>
    <s v="Reporte control de Indicadores Accidentes 1 (eDoc 145 dentro de los 30 días)"/>
    <x v="0"/>
    <s v="abril"/>
    <n v="0"/>
    <n v="0"/>
    <n v="0"/>
    <n v="0"/>
    <n v="0"/>
    <n v="1"/>
    <n v="0"/>
    <n v="0"/>
    <n v="0"/>
  </r>
  <r>
    <s v="Reporte control de Indicadores Accidentes 1 (eDoc 145 dentro de los 30 días)"/>
    <x v="0"/>
    <s v="mayo"/>
    <n v="0"/>
    <n v="0"/>
    <n v="0"/>
    <n v="0"/>
    <n v="0"/>
    <n v="1"/>
    <n v="0"/>
    <n v="0"/>
    <n v="0"/>
  </r>
  <r>
    <s v="Reporte control de Indicadores Accidentes 1 (eDoc 145 dentro de los 30 días)"/>
    <x v="0"/>
    <s v="junio"/>
    <n v="0"/>
    <n v="0"/>
    <n v="0"/>
    <n v="0"/>
    <n v="0"/>
    <n v="1"/>
    <n v="0"/>
    <n v="0"/>
    <n v="0"/>
  </r>
  <r>
    <s v="Reporte control de Indicadores Accidentes 1 (eDoc 145 dentro de los 30 días)"/>
    <x v="0"/>
    <s v="julio"/>
    <n v="0"/>
    <n v="0"/>
    <n v="0"/>
    <n v="0"/>
    <n v="0"/>
    <n v="1"/>
    <n v="0"/>
    <n v="0"/>
    <n v="0"/>
  </r>
  <r>
    <s v="Reporte control de Indicadores Accidentes 1 (eDoc 145 dentro de los 30 días)"/>
    <x v="0"/>
    <s v="agosto"/>
    <n v="0"/>
    <n v="0"/>
    <n v="0"/>
    <n v="0"/>
    <n v="0"/>
    <n v="1"/>
    <n v="0"/>
    <n v="0"/>
    <n v="0"/>
  </r>
  <r>
    <s v="Reporte control de Indicadores Accidentes 1 (eDoc 145 dentro de los 30 días)"/>
    <x v="0"/>
    <s v="septiembre"/>
    <n v="0"/>
    <n v="0"/>
    <n v="0"/>
    <n v="0"/>
    <n v="0"/>
    <n v="1"/>
    <n v="0"/>
    <n v="0"/>
    <n v="0"/>
  </r>
  <r>
    <s v="Reporte control de Indicadores Accidentes 1 (eDoc 145 dentro de los 30 días)"/>
    <x v="0"/>
    <s v="octubre"/>
    <n v="0"/>
    <n v="0"/>
    <n v="0"/>
    <n v="0"/>
    <n v="0"/>
    <n v="1"/>
    <n v="0"/>
    <n v="0"/>
    <n v="0"/>
  </r>
  <r>
    <s v="Reporte control de Indicadores Accidentes 1 (eDoc 145 dentro de los 30 días)"/>
    <x v="0"/>
    <s v="noviembre"/>
    <n v="0"/>
    <n v="0"/>
    <n v="0"/>
    <n v="0"/>
    <n v="0"/>
    <n v="1"/>
    <n v="0"/>
    <n v="0"/>
    <n v="0"/>
  </r>
  <r>
    <s v="Reporte control de Indicadores Accidentes 1 (eDoc 145 dentro de los 30 días)"/>
    <x v="0"/>
    <s v="diciembre"/>
    <n v="0"/>
    <n v="0"/>
    <n v="0"/>
    <n v="0"/>
    <n v="0"/>
    <n v="1"/>
    <n v="0"/>
    <n v="0"/>
    <n v="0"/>
  </r>
  <r>
    <s v="Reporte control de Indicadores Accidentes 1 (eDoc 145 dentro de los 30 días)"/>
    <x v="1"/>
    <s v="enero"/>
    <n v="0"/>
    <n v="0"/>
    <n v="0"/>
    <n v="0"/>
    <n v="0"/>
    <n v="0"/>
    <n v="0"/>
    <n v="0"/>
    <n v="0"/>
  </r>
  <r>
    <s v="Reporte control de Indicadores Accidentes 1 (eDoc 145 dentro de los 30 días)"/>
    <x v="1"/>
    <s v="febrero"/>
    <n v="2"/>
    <n v="2"/>
    <n v="0"/>
    <n v="2"/>
    <n v="0"/>
    <n v="2"/>
    <n v="2"/>
    <n v="0"/>
    <n v="2"/>
  </r>
  <r>
    <s v="Reporte control de Indicadores Accidentes 1 (eDoc 145 dentro de los 30 días)"/>
    <x v="1"/>
    <s v="marzo"/>
    <n v="1"/>
    <n v="1"/>
    <n v="0"/>
    <n v="1"/>
    <n v="0"/>
    <n v="3"/>
    <n v="3"/>
    <n v="0"/>
    <n v="1"/>
  </r>
  <r>
    <s v="Reporte control de Indicadores Accidentes 1 (eDoc 145 dentro de los 30 días)"/>
    <x v="1"/>
    <s v="abril"/>
    <n v="0"/>
    <n v="0"/>
    <n v="0"/>
    <n v="0"/>
    <n v="0"/>
    <n v="3"/>
    <n v="3"/>
    <n v="0"/>
    <n v="0"/>
  </r>
  <r>
    <s v="Reporte control de Indicadores Accidentes 1 (eDoc 145 dentro de los 30 días)"/>
    <x v="1"/>
    <s v="mayo"/>
    <n v="0"/>
    <n v="0"/>
    <n v="0"/>
    <n v="0"/>
    <n v="0"/>
    <n v="3"/>
    <n v="3"/>
    <n v="0"/>
    <n v="0"/>
  </r>
  <r>
    <s v="Reporte control de Indicadores Accidentes 1 (eDoc 145 dentro de los 30 días)"/>
    <x v="1"/>
    <s v="junio"/>
    <n v="0"/>
    <n v="0"/>
    <n v="0"/>
    <n v="0"/>
    <n v="0"/>
    <n v="3"/>
    <n v="3"/>
    <n v="0"/>
    <n v="0"/>
  </r>
  <r>
    <s v="Reporte control de Indicadores Accidentes 1 (eDoc 145 dentro de los 30 días)"/>
    <x v="1"/>
    <s v="julio"/>
    <n v="0"/>
    <n v="0"/>
    <n v="0"/>
    <n v="0"/>
    <n v="0"/>
    <n v="3"/>
    <n v="3"/>
    <n v="0"/>
    <n v="0"/>
  </r>
  <r>
    <s v="Reporte control de Indicadores Accidentes 1 (eDoc 145 dentro de los 30 días)"/>
    <x v="1"/>
    <s v="agosto"/>
    <n v="0"/>
    <n v="0"/>
    <n v="0"/>
    <n v="0"/>
    <n v="0"/>
    <n v="3"/>
    <n v="3"/>
    <n v="0"/>
    <n v="0"/>
  </r>
  <r>
    <s v="Reporte control de Indicadores Accidentes 1 (eDoc 145 dentro de los 30 días)"/>
    <x v="1"/>
    <s v="septiembre"/>
    <n v="0"/>
    <n v="0"/>
    <n v="0"/>
    <n v="0"/>
    <n v="0"/>
    <n v="3"/>
    <n v="3"/>
    <n v="0"/>
    <n v="0"/>
  </r>
  <r>
    <s v="Reporte control de Indicadores Accidentes 1 (eDoc 145 dentro de los 30 días)"/>
    <x v="1"/>
    <s v="octubre"/>
    <n v="0"/>
    <n v="0"/>
    <n v="0"/>
    <n v="0"/>
    <n v="0"/>
    <n v="3"/>
    <n v="3"/>
    <n v="0"/>
    <n v="0"/>
  </r>
  <r>
    <s v="Reporte control de Indicadores Accidentes 1 (eDoc 145 dentro de los 30 días)"/>
    <x v="1"/>
    <s v="noviembre"/>
    <n v="0"/>
    <n v="0"/>
    <n v="0"/>
    <n v="0"/>
    <n v="0"/>
    <n v="3"/>
    <n v="3"/>
    <n v="0"/>
    <n v="0"/>
  </r>
  <r>
    <s v="Reporte control de Indicadores Accidentes 1 (eDoc 145 dentro de los 30 días)"/>
    <x v="1"/>
    <s v="diciembre"/>
    <n v="0"/>
    <n v="0"/>
    <n v="0"/>
    <n v="0"/>
    <n v="0"/>
    <n v="3"/>
    <n v="3"/>
    <n v="0"/>
    <n v="0"/>
  </r>
  <r>
    <s v="Reporte control de Indicadores Accidentes 1 (eDoc 145 dentro de los 30 días)"/>
    <x v="2"/>
    <s v="enero"/>
    <n v="0"/>
    <n v="0"/>
    <n v="0"/>
    <n v="0"/>
    <n v="0"/>
    <n v="0"/>
    <n v="0"/>
    <n v="0"/>
    <n v="0"/>
  </r>
  <r>
    <s v="Reporte control de Indicadores Accidentes 1 (eDoc 145 dentro de los 30 días)"/>
    <x v="2"/>
    <s v="febrero"/>
    <n v="1"/>
    <n v="1"/>
    <n v="0"/>
    <n v="1"/>
    <n v="0"/>
    <n v="1"/>
    <n v="1"/>
    <n v="0"/>
    <n v="1"/>
  </r>
  <r>
    <s v="Reporte control de Indicadores Accidentes 1 (eDoc 145 dentro de los 30 días)"/>
    <x v="2"/>
    <s v="marzo"/>
    <n v="0"/>
    <n v="0"/>
    <n v="0"/>
    <n v="0"/>
    <n v="0"/>
    <n v="1"/>
    <n v="1"/>
    <n v="0"/>
    <n v="0"/>
  </r>
  <r>
    <s v="Reporte control de Indicadores Accidentes 1 (eDoc 145 dentro de los 30 días)"/>
    <x v="2"/>
    <s v="abril"/>
    <n v="1"/>
    <n v="0"/>
    <n v="0"/>
    <n v="0"/>
    <n v="1"/>
    <n v="2"/>
    <n v="1"/>
    <n v="0"/>
    <n v="0"/>
  </r>
  <r>
    <s v="Reporte control de Indicadores Accidentes 1 (eDoc 145 dentro de los 30 días)"/>
    <x v="2"/>
    <s v="mayo"/>
    <n v="0"/>
    <n v="0"/>
    <n v="0"/>
    <n v="0"/>
    <n v="0"/>
    <n v="2"/>
    <n v="1"/>
    <n v="0"/>
    <n v="0"/>
  </r>
  <r>
    <s v="Reporte control de Indicadores Accidentes 1 (eDoc 145 dentro de los 30 días)"/>
    <x v="2"/>
    <s v="junio"/>
    <n v="0"/>
    <n v="0"/>
    <n v="0"/>
    <n v="0"/>
    <n v="0"/>
    <n v="2"/>
    <n v="1"/>
    <n v="0"/>
    <n v="0"/>
  </r>
  <r>
    <s v="Reporte control de Indicadores Accidentes 1 (eDoc 145 dentro de los 30 días)"/>
    <x v="2"/>
    <s v="julio"/>
    <n v="0"/>
    <n v="0"/>
    <n v="0"/>
    <n v="0"/>
    <n v="0"/>
    <n v="2"/>
    <n v="1"/>
    <n v="0"/>
    <n v="0"/>
  </r>
  <r>
    <s v="Reporte control de Indicadores Accidentes 1 (eDoc 145 dentro de los 30 días)"/>
    <x v="2"/>
    <s v="agosto"/>
    <n v="0"/>
    <n v="0"/>
    <n v="0"/>
    <n v="0"/>
    <n v="0"/>
    <n v="2"/>
    <n v="1"/>
    <n v="0"/>
    <n v="0"/>
  </r>
  <r>
    <s v="Reporte control de Indicadores Accidentes 1 (eDoc 145 dentro de los 30 días)"/>
    <x v="2"/>
    <s v="septiembre"/>
    <n v="0"/>
    <n v="0"/>
    <n v="0"/>
    <n v="0"/>
    <n v="0"/>
    <n v="2"/>
    <n v="1"/>
    <n v="0"/>
    <n v="0"/>
  </r>
  <r>
    <s v="Reporte control de Indicadores Accidentes 1 (eDoc 145 dentro de los 30 días)"/>
    <x v="2"/>
    <s v="octubre"/>
    <n v="0"/>
    <n v="0"/>
    <n v="0"/>
    <n v="0"/>
    <n v="0"/>
    <n v="2"/>
    <n v="1"/>
    <n v="0"/>
    <n v="0"/>
  </r>
  <r>
    <s v="Reporte control de Indicadores Accidentes 1 (eDoc 145 dentro de los 30 días)"/>
    <x v="2"/>
    <s v="noviembre"/>
    <n v="0"/>
    <n v="0"/>
    <n v="0"/>
    <n v="0"/>
    <n v="0"/>
    <n v="2"/>
    <n v="1"/>
    <n v="0"/>
    <n v="0"/>
  </r>
  <r>
    <s v="Reporte control de Indicadores Accidentes 1 (eDoc 145 dentro de los 30 días)"/>
    <x v="2"/>
    <s v="diciembre"/>
    <n v="0"/>
    <n v="0"/>
    <n v="0"/>
    <n v="0"/>
    <n v="0"/>
    <n v="2"/>
    <n v="1"/>
    <n v="0"/>
    <n v="0"/>
  </r>
  <r>
    <s v="Reporte control de Indicadores Accidentes 1 (eDoc 145 dentro de los 30 días)"/>
    <x v="3"/>
    <s v="enero"/>
    <n v="1"/>
    <n v="1"/>
    <n v="0"/>
    <n v="1"/>
    <n v="0"/>
    <n v="1"/>
    <n v="1"/>
    <n v="0"/>
    <n v="1"/>
  </r>
  <r>
    <s v="Reporte control de Indicadores Accidentes 1 (eDoc 145 dentro de los 30 días)"/>
    <x v="3"/>
    <s v="febrero"/>
    <n v="0"/>
    <n v="0"/>
    <n v="0"/>
    <n v="0"/>
    <n v="0"/>
    <n v="1"/>
    <n v="1"/>
    <n v="0"/>
    <n v="0"/>
  </r>
  <r>
    <s v="Reporte control de Indicadores Accidentes 1 (eDoc 145 dentro de los 30 días)"/>
    <x v="3"/>
    <s v="marzo"/>
    <n v="0"/>
    <n v="0"/>
    <n v="0"/>
    <n v="0"/>
    <n v="0"/>
    <n v="1"/>
    <n v="1"/>
    <n v="0"/>
    <n v="0"/>
  </r>
  <r>
    <s v="Reporte control de Indicadores Accidentes 1 (eDoc 145 dentro de los 30 días)"/>
    <x v="3"/>
    <s v="abril"/>
    <n v="4"/>
    <n v="0"/>
    <n v="0"/>
    <n v="0"/>
    <n v="4"/>
    <n v="5"/>
    <n v="1"/>
    <n v="0"/>
    <n v="0"/>
  </r>
  <r>
    <s v="Reporte control de Indicadores Accidentes 1 (eDoc 145 dentro de los 30 días)"/>
    <x v="3"/>
    <s v="mayo"/>
    <n v="0"/>
    <n v="0"/>
    <n v="0"/>
    <n v="0"/>
    <n v="0"/>
    <n v="5"/>
    <n v="1"/>
    <n v="0"/>
    <n v="0"/>
  </r>
  <r>
    <s v="Reporte control de Indicadores Accidentes 1 (eDoc 145 dentro de los 30 días)"/>
    <x v="3"/>
    <s v="junio"/>
    <n v="0"/>
    <n v="0"/>
    <n v="0"/>
    <n v="0"/>
    <n v="0"/>
    <n v="5"/>
    <n v="1"/>
    <n v="0"/>
    <n v="0"/>
  </r>
  <r>
    <s v="Reporte control de Indicadores Accidentes 1 (eDoc 145 dentro de los 30 días)"/>
    <x v="3"/>
    <s v="julio"/>
    <n v="0"/>
    <n v="0"/>
    <n v="0"/>
    <n v="0"/>
    <n v="0"/>
    <n v="5"/>
    <n v="1"/>
    <n v="0"/>
    <n v="0"/>
  </r>
  <r>
    <s v="Reporte control de Indicadores Accidentes 1 (eDoc 145 dentro de los 30 días)"/>
    <x v="3"/>
    <s v="agosto"/>
    <n v="0"/>
    <n v="0"/>
    <n v="0"/>
    <n v="0"/>
    <n v="0"/>
    <n v="5"/>
    <n v="1"/>
    <n v="0"/>
    <n v="0"/>
  </r>
  <r>
    <s v="Reporte control de Indicadores Accidentes 1 (eDoc 145 dentro de los 30 días)"/>
    <x v="3"/>
    <s v="septiembre"/>
    <n v="0"/>
    <n v="0"/>
    <n v="0"/>
    <n v="0"/>
    <n v="0"/>
    <n v="5"/>
    <n v="1"/>
    <n v="0"/>
    <n v="0"/>
  </r>
  <r>
    <s v="Reporte control de Indicadores Accidentes 1 (eDoc 145 dentro de los 30 días)"/>
    <x v="3"/>
    <s v="octubre"/>
    <n v="0"/>
    <n v="0"/>
    <n v="0"/>
    <n v="0"/>
    <n v="0"/>
    <n v="5"/>
    <n v="1"/>
    <n v="0"/>
    <n v="0"/>
  </r>
  <r>
    <s v="Reporte control de Indicadores Accidentes 1 (eDoc 145 dentro de los 30 días)"/>
    <x v="3"/>
    <s v="noviembre"/>
    <n v="0"/>
    <n v="0"/>
    <n v="0"/>
    <n v="0"/>
    <n v="0"/>
    <n v="5"/>
    <n v="1"/>
    <n v="0"/>
    <n v="0"/>
  </r>
  <r>
    <s v="Reporte control de Indicadores Accidentes 1 (eDoc 145 dentro de los 30 días)"/>
    <x v="3"/>
    <s v="diciembre"/>
    <n v="0"/>
    <n v="0"/>
    <n v="0"/>
    <n v="0"/>
    <n v="0"/>
    <n v="5"/>
    <n v="1"/>
    <n v="0"/>
    <n v="0"/>
  </r>
  <r>
    <s v="Reporte control de Indicadores Accidentes 1 (eDoc 145 dentro de los 30 días)"/>
    <x v="4"/>
    <s v="enero"/>
    <n v="7"/>
    <n v="7"/>
    <n v="0"/>
    <n v="7"/>
    <n v="0"/>
    <n v="7"/>
    <n v="7"/>
    <n v="0"/>
    <n v="7"/>
  </r>
  <r>
    <s v="Reporte control de Indicadores Accidentes 1 (eDoc 145 dentro de los 30 días)"/>
    <x v="4"/>
    <s v="febrero"/>
    <n v="1"/>
    <n v="1"/>
    <n v="0"/>
    <n v="1"/>
    <n v="0"/>
    <n v="8"/>
    <n v="8"/>
    <n v="0"/>
    <n v="1"/>
  </r>
  <r>
    <s v="Reporte control de Indicadores Accidentes 1 (eDoc 145 dentro de los 30 días)"/>
    <x v="4"/>
    <s v="marzo"/>
    <n v="3"/>
    <n v="1"/>
    <n v="0"/>
    <n v="1"/>
    <n v="2"/>
    <n v="11"/>
    <n v="9"/>
    <n v="0"/>
    <n v="1"/>
  </r>
  <r>
    <s v="Reporte control de Indicadores Accidentes 1 (eDoc 145 dentro de los 30 días)"/>
    <x v="4"/>
    <s v="abril"/>
    <n v="1"/>
    <n v="0"/>
    <n v="0"/>
    <n v="0"/>
    <n v="1"/>
    <n v="12"/>
    <n v="9"/>
    <n v="0"/>
    <n v="0"/>
  </r>
  <r>
    <s v="Reporte control de Indicadores Accidentes 1 (eDoc 145 dentro de los 30 días)"/>
    <x v="4"/>
    <s v="mayo"/>
    <n v="0"/>
    <n v="0"/>
    <n v="0"/>
    <n v="0"/>
    <n v="0"/>
    <n v="12"/>
    <n v="9"/>
    <n v="0"/>
    <n v="0"/>
  </r>
  <r>
    <s v="Reporte control de Indicadores Accidentes 1 (eDoc 145 dentro de los 30 días)"/>
    <x v="4"/>
    <s v="junio"/>
    <n v="0"/>
    <n v="0"/>
    <n v="0"/>
    <n v="0"/>
    <n v="0"/>
    <n v="12"/>
    <n v="9"/>
    <n v="0"/>
    <n v="0"/>
  </r>
  <r>
    <s v="Reporte control de Indicadores Accidentes 1 (eDoc 145 dentro de los 30 días)"/>
    <x v="4"/>
    <s v="julio"/>
    <n v="0"/>
    <n v="0"/>
    <n v="0"/>
    <n v="0"/>
    <n v="0"/>
    <n v="12"/>
    <n v="9"/>
    <n v="0"/>
    <n v="0"/>
  </r>
  <r>
    <s v="Reporte control de Indicadores Accidentes 1 (eDoc 145 dentro de los 30 días)"/>
    <x v="4"/>
    <s v="agosto"/>
    <n v="0"/>
    <n v="0"/>
    <n v="0"/>
    <n v="0"/>
    <n v="0"/>
    <n v="12"/>
    <n v="9"/>
    <n v="0"/>
    <n v="0"/>
  </r>
  <r>
    <s v="Reporte control de Indicadores Accidentes 1 (eDoc 145 dentro de los 30 días)"/>
    <x v="4"/>
    <s v="septiembre"/>
    <n v="0"/>
    <n v="0"/>
    <n v="0"/>
    <n v="0"/>
    <n v="0"/>
    <n v="12"/>
    <n v="9"/>
    <n v="0"/>
    <n v="0"/>
  </r>
  <r>
    <s v="Reporte control de Indicadores Accidentes 1 (eDoc 145 dentro de los 30 días)"/>
    <x v="4"/>
    <s v="octubre"/>
    <n v="0"/>
    <n v="0"/>
    <n v="0"/>
    <n v="0"/>
    <n v="0"/>
    <n v="12"/>
    <n v="9"/>
    <n v="0"/>
    <n v="0"/>
  </r>
  <r>
    <s v="Reporte control de Indicadores Accidentes 1 (eDoc 145 dentro de los 30 días)"/>
    <x v="4"/>
    <s v="noviembre"/>
    <n v="0"/>
    <n v="0"/>
    <n v="0"/>
    <n v="0"/>
    <n v="0"/>
    <n v="12"/>
    <n v="9"/>
    <n v="0"/>
    <n v="0"/>
  </r>
  <r>
    <s v="Reporte control de Indicadores Accidentes 1 (eDoc 145 dentro de los 30 días)"/>
    <x v="4"/>
    <s v="diciembre"/>
    <n v="0"/>
    <n v="0"/>
    <n v="0"/>
    <n v="0"/>
    <n v="0"/>
    <n v="12"/>
    <n v="9"/>
    <n v="0"/>
    <n v="0"/>
  </r>
  <r>
    <s v="Reporte control de Indicadores Accidentes 1 (eDoc 145 dentro de los 30 días)"/>
    <x v="5"/>
    <s v="enero"/>
    <n v="3"/>
    <n v="3"/>
    <n v="0"/>
    <n v="3"/>
    <n v="0"/>
    <n v="3"/>
    <n v="3"/>
    <n v="0"/>
    <n v="3"/>
  </r>
  <r>
    <s v="Reporte control de Indicadores Accidentes 1 (eDoc 145 dentro de los 30 días)"/>
    <x v="5"/>
    <s v="febrero"/>
    <n v="4"/>
    <n v="4"/>
    <n v="0"/>
    <n v="4"/>
    <n v="0"/>
    <n v="7"/>
    <n v="7"/>
    <n v="0"/>
    <n v="4"/>
  </r>
  <r>
    <s v="Reporte control de Indicadores Accidentes 1 (eDoc 145 dentro de los 30 días)"/>
    <x v="5"/>
    <s v="marzo"/>
    <n v="0"/>
    <n v="0"/>
    <n v="0"/>
    <n v="0"/>
    <n v="0"/>
    <n v="7"/>
    <n v="7"/>
    <n v="0"/>
    <n v="0"/>
  </r>
  <r>
    <s v="Reporte control de Indicadores Accidentes 1 (eDoc 145 dentro de los 30 días)"/>
    <x v="5"/>
    <s v="abril"/>
    <n v="3"/>
    <n v="1"/>
    <n v="0"/>
    <n v="1"/>
    <n v="2"/>
    <n v="10"/>
    <n v="8"/>
    <n v="0"/>
    <n v="1"/>
  </r>
  <r>
    <s v="Reporte control de Indicadores Accidentes 1 (eDoc 145 dentro de los 30 días)"/>
    <x v="5"/>
    <s v="mayo"/>
    <n v="0"/>
    <n v="0"/>
    <n v="0"/>
    <n v="0"/>
    <n v="0"/>
    <n v="10"/>
    <n v="8"/>
    <n v="0"/>
    <n v="0"/>
  </r>
  <r>
    <s v="Reporte control de Indicadores Accidentes 1 (eDoc 145 dentro de los 30 días)"/>
    <x v="5"/>
    <s v="junio"/>
    <n v="0"/>
    <n v="0"/>
    <n v="0"/>
    <n v="0"/>
    <n v="0"/>
    <n v="10"/>
    <n v="8"/>
    <n v="0"/>
    <n v="0"/>
  </r>
  <r>
    <s v="Reporte control de Indicadores Accidentes 1 (eDoc 145 dentro de los 30 días)"/>
    <x v="5"/>
    <s v="julio"/>
    <n v="0"/>
    <n v="0"/>
    <n v="0"/>
    <n v="0"/>
    <n v="0"/>
    <n v="10"/>
    <n v="8"/>
    <n v="0"/>
    <n v="0"/>
  </r>
  <r>
    <s v="Reporte control de Indicadores Accidentes 1 (eDoc 145 dentro de los 30 días)"/>
    <x v="5"/>
    <s v="agosto"/>
    <n v="0"/>
    <n v="0"/>
    <n v="0"/>
    <n v="0"/>
    <n v="0"/>
    <n v="10"/>
    <n v="8"/>
    <n v="0"/>
    <n v="0"/>
  </r>
  <r>
    <s v="Reporte control de Indicadores Accidentes 1 (eDoc 145 dentro de los 30 días)"/>
    <x v="5"/>
    <s v="septiembre"/>
    <n v="0"/>
    <n v="0"/>
    <n v="0"/>
    <n v="0"/>
    <n v="0"/>
    <n v="10"/>
    <n v="8"/>
    <n v="0"/>
    <n v="0"/>
  </r>
  <r>
    <s v="Reporte control de Indicadores Accidentes 1 (eDoc 145 dentro de los 30 días)"/>
    <x v="5"/>
    <s v="octubre"/>
    <n v="0"/>
    <n v="0"/>
    <n v="0"/>
    <n v="0"/>
    <n v="0"/>
    <n v="10"/>
    <n v="8"/>
    <n v="0"/>
    <n v="0"/>
  </r>
  <r>
    <s v="Reporte control de Indicadores Accidentes 1 (eDoc 145 dentro de los 30 días)"/>
    <x v="5"/>
    <s v="noviembre"/>
    <n v="0"/>
    <n v="0"/>
    <n v="0"/>
    <n v="0"/>
    <n v="0"/>
    <n v="10"/>
    <n v="8"/>
    <n v="0"/>
    <n v="0"/>
  </r>
  <r>
    <s v="Reporte control de Indicadores Accidentes 1 (eDoc 145 dentro de los 30 días)"/>
    <x v="5"/>
    <s v="diciembre"/>
    <n v="0"/>
    <n v="0"/>
    <n v="0"/>
    <n v="0"/>
    <n v="0"/>
    <n v="10"/>
    <n v="8"/>
    <n v="0"/>
    <n v="0"/>
  </r>
  <r>
    <s v="Reporte control de Indicadores Accidentes 1 (eDoc 145 dentro de los 30 días)"/>
    <x v="6"/>
    <s v="enero"/>
    <n v="1"/>
    <n v="1"/>
    <n v="0"/>
    <n v="1"/>
    <n v="0"/>
    <n v="1"/>
    <n v="1"/>
    <n v="0"/>
    <n v="1"/>
  </r>
  <r>
    <s v="Reporte control de Indicadores Accidentes 1 (eDoc 145 dentro de los 30 días)"/>
    <x v="6"/>
    <s v="febrero"/>
    <n v="1"/>
    <n v="1"/>
    <n v="0"/>
    <n v="1"/>
    <n v="0"/>
    <n v="2"/>
    <n v="2"/>
    <n v="0"/>
    <n v="1"/>
  </r>
  <r>
    <s v="Reporte control de Indicadores Accidentes 1 (eDoc 145 dentro de los 30 días)"/>
    <x v="6"/>
    <s v="marzo"/>
    <n v="1"/>
    <n v="1"/>
    <n v="0"/>
    <n v="1"/>
    <n v="0"/>
    <n v="3"/>
    <n v="3"/>
    <n v="0"/>
    <n v="1"/>
  </r>
  <r>
    <s v="Reporte control de Indicadores Accidentes 1 (eDoc 145 dentro de los 30 días)"/>
    <x v="6"/>
    <s v="abril"/>
    <n v="2"/>
    <n v="0"/>
    <n v="0"/>
    <n v="0"/>
    <n v="2"/>
    <n v="5"/>
    <n v="3"/>
    <n v="0"/>
    <n v="0"/>
  </r>
  <r>
    <s v="Reporte control de Indicadores Accidentes 1 (eDoc 145 dentro de los 30 días)"/>
    <x v="6"/>
    <s v="mayo"/>
    <n v="0"/>
    <n v="0"/>
    <n v="0"/>
    <n v="0"/>
    <n v="0"/>
    <n v="5"/>
    <n v="3"/>
    <n v="0"/>
    <n v="0"/>
  </r>
  <r>
    <s v="Reporte control de Indicadores Accidentes 1 (eDoc 145 dentro de los 30 días)"/>
    <x v="6"/>
    <s v="junio"/>
    <n v="0"/>
    <n v="0"/>
    <n v="0"/>
    <n v="0"/>
    <n v="0"/>
    <n v="5"/>
    <n v="3"/>
    <n v="0"/>
    <n v="0"/>
  </r>
  <r>
    <s v="Reporte control de Indicadores Accidentes 1 (eDoc 145 dentro de los 30 días)"/>
    <x v="6"/>
    <s v="julio"/>
    <n v="0"/>
    <n v="0"/>
    <n v="0"/>
    <n v="0"/>
    <n v="0"/>
    <n v="5"/>
    <n v="3"/>
    <n v="0"/>
    <n v="0"/>
  </r>
  <r>
    <s v="Reporte control de Indicadores Accidentes 1 (eDoc 145 dentro de los 30 días)"/>
    <x v="6"/>
    <s v="agosto"/>
    <n v="0"/>
    <n v="0"/>
    <n v="0"/>
    <n v="0"/>
    <n v="0"/>
    <n v="5"/>
    <n v="3"/>
    <n v="0"/>
    <n v="0"/>
  </r>
  <r>
    <s v="Reporte control de Indicadores Accidentes 1 (eDoc 145 dentro de los 30 días)"/>
    <x v="6"/>
    <s v="septiembre"/>
    <n v="0"/>
    <n v="0"/>
    <n v="0"/>
    <n v="0"/>
    <n v="0"/>
    <n v="5"/>
    <n v="3"/>
    <n v="0"/>
    <n v="0"/>
  </r>
  <r>
    <s v="Reporte control de Indicadores Accidentes 1 (eDoc 145 dentro de los 30 días)"/>
    <x v="6"/>
    <s v="octubre"/>
    <n v="0"/>
    <n v="0"/>
    <n v="0"/>
    <n v="0"/>
    <n v="0"/>
    <n v="5"/>
    <n v="3"/>
    <n v="0"/>
    <n v="0"/>
  </r>
  <r>
    <s v="Reporte control de Indicadores Accidentes 1 (eDoc 145 dentro de los 30 días)"/>
    <x v="6"/>
    <s v="noviembre"/>
    <n v="0"/>
    <n v="0"/>
    <n v="0"/>
    <n v="0"/>
    <n v="0"/>
    <n v="5"/>
    <n v="3"/>
    <n v="0"/>
    <n v="0"/>
  </r>
  <r>
    <s v="Reporte control de Indicadores Accidentes 1 (eDoc 145 dentro de los 30 días)"/>
    <x v="6"/>
    <s v="diciembre"/>
    <n v="0"/>
    <n v="0"/>
    <n v="0"/>
    <n v="0"/>
    <n v="0"/>
    <n v="5"/>
    <n v="3"/>
    <n v="0"/>
    <n v="0"/>
  </r>
  <r>
    <s v="Reporte control de Indicadores Accidentes 1 (eDoc 145 dentro de los 30 días)"/>
    <x v="7"/>
    <s v="enero"/>
    <n v="2"/>
    <n v="2"/>
    <n v="0"/>
    <n v="2"/>
    <n v="0"/>
    <n v="2"/>
    <n v="2"/>
    <n v="0"/>
    <n v="2"/>
  </r>
  <r>
    <s v="Reporte control de Indicadores Accidentes 1 (eDoc 145 dentro de los 30 días)"/>
    <x v="7"/>
    <s v="febrero"/>
    <n v="0"/>
    <n v="0"/>
    <n v="0"/>
    <n v="0"/>
    <n v="0"/>
    <n v="2"/>
    <n v="2"/>
    <n v="0"/>
    <n v="0"/>
  </r>
  <r>
    <s v="Reporte control de Indicadores Accidentes 1 (eDoc 145 dentro de los 30 días)"/>
    <x v="7"/>
    <s v="marzo"/>
    <n v="3"/>
    <n v="2"/>
    <n v="0"/>
    <n v="2"/>
    <n v="1"/>
    <n v="5"/>
    <n v="4"/>
    <n v="0"/>
    <n v="2"/>
  </r>
  <r>
    <s v="Reporte control de Indicadores Accidentes 1 (eDoc 145 dentro de los 30 días)"/>
    <x v="7"/>
    <s v="abril"/>
    <n v="9"/>
    <n v="1"/>
    <n v="0"/>
    <n v="1"/>
    <n v="8"/>
    <n v="14"/>
    <n v="5"/>
    <n v="0"/>
    <n v="1"/>
  </r>
  <r>
    <s v="Reporte control de Indicadores Accidentes 1 (eDoc 145 dentro de los 30 días)"/>
    <x v="7"/>
    <s v="mayo"/>
    <n v="0"/>
    <n v="0"/>
    <n v="0"/>
    <n v="0"/>
    <n v="0"/>
    <n v="14"/>
    <n v="5"/>
    <n v="0"/>
    <n v="0"/>
  </r>
  <r>
    <s v="Reporte control de Indicadores Accidentes 1 (eDoc 145 dentro de los 30 días)"/>
    <x v="7"/>
    <s v="junio"/>
    <n v="0"/>
    <n v="0"/>
    <n v="0"/>
    <n v="0"/>
    <n v="0"/>
    <n v="14"/>
    <n v="5"/>
    <n v="0"/>
    <n v="0"/>
  </r>
  <r>
    <s v="Reporte control de Indicadores Accidentes 1 (eDoc 145 dentro de los 30 días)"/>
    <x v="7"/>
    <s v="julio"/>
    <n v="0"/>
    <n v="0"/>
    <n v="0"/>
    <n v="0"/>
    <n v="0"/>
    <n v="14"/>
    <n v="5"/>
    <n v="0"/>
    <n v="0"/>
  </r>
  <r>
    <s v="Reporte control de Indicadores Accidentes 1 (eDoc 145 dentro de los 30 días)"/>
    <x v="7"/>
    <s v="agosto"/>
    <n v="0"/>
    <n v="0"/>
    <n v="0"/>
    <n v="0"/>
    <n v="0"/>
    <n v="14"/>
    <n v="5"/>
    <n v="0"/>
    <n v="0"/>
  </r>
  <r>
    <s v="Reporte control de Indicadores Accidentes 1 (eDoc 145 dentro de los 30 días)"/>
    <x v="7"/>
    <s v="septiembre"/>
    <n v="0"/>
    <n v="0"/>
    <n v="0"/>
    <n v="0"/>
    <n v="0"/>
    <n v="14"/>
    <n v="5"/>
    <n v="0"/>
    <n v="0"/>
  </r>
  <r>
    <s v="Reporte control de Indicadores Accidentes 1 (eDoc 145 dentro de los 30 días)"/>
    <x v="7"/>
    <s v="octubre"/>
    <n v="0"/>
    <n v="0"/>
    <n v="0"/>
    <n v="0"/>
    <n v="0"/>
    <n v="14"/>
    <n v="5"/>
    <n v="0"/>
    <n v="0"/>
  </r>
  <r>
    <s v="Reporte control de Indicadores Accidentes 1 (eDoc 145 dentro de los 30 días)"/>
    <x v="7"/>
    <s v="noviembre"/>
    <n v="0"/>
    <n v="0"/>
    <n v="0"/>
    <n v="0"/>
    <n v="0"/>
    <n v="14"/>
    <n v="5"/>
    <n v="0"/>
    <n v="0"/>
  </r>
  <r>
    <s v="Reporte control de Indicadores Accidentes 1 (eDoc 145 dentro de los 30 días)"/>
    <x v="7"/>
    <s v="diciembre"/>
    <n v="0"/>
    <n v="0"/>
    <n v="0"/>
    <n v="0"/>
    <n v="0"/>
    <n v="14"/>
    <n v="5"/>
    <n v="0"/>
    <n v="0"/>
  </r>
  <r>
    <s v="Reporte control de Indicadores Accidentes 1 (eDoc 145 dentro de los 30 días)"/>
    <x v="8"/>
    <s v="enero"/>
    <n v="6"/>
    <n v="6"/>
    <n v="0"/>
    <n v="6"/>
    <n v="0"/>
    <n v="6"/>
    <n v="6"/>
    <n v="0"/>
    <n v="6"/>
  </r>
  <r>
    <s v="Reporte control de Indicadores Accidentes 1 (eDoc 145 dentro de los 30 días)"/>
    <x v="8"/>
    <s v="febrero"/>
    <n v="2"/>
    <n v="2"/>
    <n v="0"/>
    <n v="2"/>
    <n v="0"/>
    <n v="8"/>
    <n v="8"/>
    <n v="0"/>
    <n v="2"/>
  </r>
  <r>
    <s v="Reporte control de Indicadores Accidentes 1 (eDoc 145 dentro de los 30 días)"/>
    <x v="8"/>
    <s v="marzo"/>
    <n v="2"/>
    <n v="2"/>
    <n v="0"/>
    <n v="2"/>
    <n v="0"/>
    <n v="10"/>
    <n v="10"/>
    <n v="0"/>
    <n v="2"/>
  </r>
  <r>
    <s v="Reporte control de Indicadores Accidentes 1 (eDoc 145 dentro de los 30 días)"/>
    <x v="8"/>
    <s v="abril"/>
    <n v="0"/>
    <n v="0"/>
    <n v="0"/>
    <n v="0"/>
    <n v="0"/>
    <n v="10"/>
    <n v="10"/>
    <n v="0"/>
    <n v="0"/>
  </r>
  <r>
    <s v="Reporte control de Indicadores Accidentes 1 (eDoc 145 dentro de los 30 días)"/>
    <x v="8"/>
    <s v="mayo"/>
    <n v="0"/>
    <n v="0"/>
    <n v="0"/>
    <n v="0"/>
    <n v="0"/>
    <n v="10"/>
    <n v="10"/>
    <n v="0"/>
    <n v="0"/>
  </r>
  <r>
    <s v="Reporte control de Indicadores Accidentes 1 (eDoc 145 dentro de los 30 días)"/>
    <x v="8"/>
    <s v="junio"/>
    <n v="0"/>
    <n v="0"/>
    <n v="0"/>
    <n v="0"/>
    <n v="0"/>
    <n v="10"/>
    <n v="10"/>
    <n v="0"/>
    <n v="0"/>
  </r>
  <r>
    <s v="Reporte control de Indicadores Accidentes 1 (eDoc 145 dentro de los 30 días)"/>
    <x v="8"/>
    <s v="julio"/>
    <n v="0"/>
    <n v="0"/>
    <n v="0"/>
    <n v="0"/>
    <n v="0"/>
    <n v="10"/>
    <n v="10"/>
    <n v="0"/>
    <n v="0"/>
  </r>
  <r>
    <s v="Reporte control de Indicadores Accidentes 1 (eDoc 145 dentro de los 30 días)"/>
    <x v="8"/>
    <s v="agosto"/>
    <n v="0"/>
    <n v="0"/>
    <n v="0"/>
    <n v="0"/>
    <n v="0"/>
    <n v="10"/>
    <n v="10"/>
    <n v="0"/>
    <n v="0"/>
  </r>
  <r>
    <s v="Reporte control de Indicadores Accidentes 1 (eDoc 145 dentro de los 30 días)"/>
    <x v="8"/>
    <s v="septiembre"/>
    <n v="0"/>
    <n v="0"/>
    <n v="0"/>
    <n v="0"/>
    <n v="0"/>
    <n v="10"/>
    <n v="10"/>
    <n v="0"/>
    <n v="0"/>
  </r>
  <r>
    <s v="Reporte control de Indicadores Accidentes 1 (eDoc 145 dentro de los 30 días)"/>
    <x v="8"/>
    <s v="octubre"/>
    <n v="0"/>
    <n v="0"/>
    <n v="0"/>
    <n v="0"/>
    <n v="0"/>
    <n v="10"/>
    <n v="10"/>
    <n v="0"/>
    <n v="0"/>
  </r>
  <r>
    <s v="Reporte control de Indicadores Accidentes 1 (eDoc 145 dentro de los 30 días)"/>
    <x v="8"/>
    <s v="noviembre"/>
    <n v="0"/>
    <n v="0"/>
    <n v="0"/>
    <n v="0"/>
    <n v="0"/>
    <n v="10"/>
    <n v="10"/>
    <n v="0"/>
    <n v="0"/>
  </r>
  <r>
    <s v="Reporte control de Indicadores Accidentes 1 (eDoc 145 dentro de los 30 días)"/>
    <x v="8"/>
    <s v="diciembre"/>
    <n v="0"/>
    <n v="0"/>
    <n v="0"/>
    <n v="0"/>
    <n v="0"/>
    <n v="10"/>
    <n v="10"/>
    <n v="0"/>
    <n v="0"/>
  </r>
  <r>
    <s v="Reporte control de Indicadores Accidentes 1 (eDoc 145 dentro de los 30 días)"/>
    <x v="9"/>
    <s v="enero"/>
    <n v="1"/>
    <n v="1"/>
    <n v="0"/>
    <n v="1"/>
    <n v="0"/>
    <n v="1"/>
    <n v="1"/>
    <n v="0"/>
    <n v="1"/>
  </r>
  <r>
    <s v="Reporte control de Indicadores Accidentes 1 (eDoc 145 dentro de los 30 días)"/>
    <x v="9"/>
    <s v="febrero"/>
    <n v="2"/>
    <n v="2"/>
    <n v="0"/>
    <n v="2"/>
    <n v="0"/>
    <n v="3"/>
    <n v="3"/>
    <n v="0"/>
    <n v="2"/>
  </r>
  <r>
    <s v="Reporte control de Indicadores Accidentes 1 (eDoc 145 dentro de los 30 días)"/>
    <x v="9"/>
    <s v="marzo"/>
    <n v="2"/>
    <n v="0"/>
    <n v="0"/>
    <n v="0"/>
    <n v="2"/>
    <n v="5"/>
    <n v="3"/>
    <n v="0"/>
    <n v="0"/>
  </r>
  <r>
    <s v="Reporte control de Indicadores Accidentes 1 (eDoc 145 dentro de los 30 días)"/>
    <x v="9"/>
    <s v="abril"/>
    <n v="6"/>
    <n v="3"/>
    <n v="0"/>
    <n v="3"/>
    <n v="3"/>
    <n v="11"/>
    <n v="6"/>
    <n v="0"/>
    <n v="3"/>
  </r>
  <r>
    <s v="Reporte control de Indicadores Accidentes 1 (eDoc 145 dentro de los 30 días)"/>
    <x v="9"/>
    <s v="mayo"/>
    <n v="0"/>
    <n v="0"/>
    <n v="0"/>
    <n v="0"/>
    <n v="0"/>
    <n v="11"/>
    <n v="6"/>
    <n v="0"/>
    <n v="0"/>
  </r>
  <r>
    <s v="Reporte control de Indicadores Accidentes 1 (eDoc 145 dentro de los 30 días)"/>
    <x v="9"/>
    <s v="junio"/>
    <n v="0"/>
    <n v="0"/>
    <n v="0"/>
    <n v="0"/>
    <n v="0"/>
    <n v="11"/>
    <n v="6"/>
    <n v="0"/>
    <n v="0"/>
  </r>
  <r>
    <s v="Reporte control de Indicadores Accidentes 1 (eDoc 145 dentro de los 30 días)"/>
    <x v="9"/>
    <s v="julio"/>
    <n v="0"/>
    <n v="0"/>
    <n v="0"/>
    <n v="0"/>
    <n v="0"/>
    <n v="11"/>
    <n v="6"/>
    <n v="0"/>
    <n v="0"/>
  </r>
  <r>
    <s v="Reporte control de Indicadores Accidentes 1 (eDoc 145 dentro de los 30 días)"/>
    <x v="9"/>
    <s v="agosto"/>
    <n v="0"/>
    <n v="0"/>
    <n v="0"/>
    <n v="0"/>
    <n v="0"/>
    <n v="11"/>
    <n v="6"/>
    <n v="0"/>
    <n v="0"/>
  </r>
  <r>
    <s v="Reporte control de Indicadores Accidentes 1 (eDoc 145 dentro de los 30 días)"/>
    <x v="9"/>
    <s v="septiembre"/>
    <n v="0"/>
    <n v="0"/>
    <n v="0"/>
    <n v="0"/>
    <n v="0"/>
    <n v="11"/>
    <n v="6"/>
    <n v="0"/>
    <n v="0"/>
  </r>
  <r>
    <s v="Reporte control de Indicadores Accidentes 1 (eDoc 145 dentro de los 30 días)"/>
    <x v="9"/>
    <s v="octubre"/>
    <n v="0"/>
    <n v="0"/>
    <n v="0"/>
    <n v="0"/>
    <n v="0"/>
    <n v="11"/>
    <n v="6"/>
    <n v="0"/>
    <n v="0"/>
  </r>
  <r>
    <s v="Reporte control de Indicadores Accidentes 1 (eDoc 145 dentro de los 30 días)"/>
    <x v="9"/>
    <s v="noviembre"/>
    <n v="0"/>
    <n v="0"/>
    <n v="0"/>
    <n v="0"/>
    <n v="0"/>
    <n v="11"/>
    <n v="6"/>
    <n v="0"/>
    <n v="0"/>
  </r>
  <r>
    <s v="Reporte control de Indicadores Accidentes 1 (eDoc 145 dentro de los 30 días)"/>
    <x v="9"/>
    <s v="diciembre"/>
    <n v="0"/>
    <n v="0"/>
    <n v="0"/>
    <n v="0"/>
    <n v="0"/>
    <n v="11"/>
    <n v="6"/>
    <n v="0"/>
    <n v="0"/>
  </r>
  <r>
    <s v="Reporte control de Indicadores Accidentes 1 (eDoc 145 dentro de los 30 días)"/>
    <x v="10"/>
    <s v="enero"/>
    <n v="1"/>
    <n v="1"/>
    <n v="0"/>
    <n v="1"/>
    <n v="0"/>
    <n v="1"/>
    <n v="1"/>
    <n v="0"/>
    <n v="1"/>
  </r>
  <r>
    <s v="Reporte control de Indicadores Accidentes 1 (eDoc 145 dentro de los 30 días)"/>
    <x v="10"/>
    <s v="febrero"/>
    <n v="0"/>
    <n v="0"/>
    <n v="0"/>
    <n v="0"/>
    <n v="0"/>
    <n v="1"/>
    <n v="1"/>
    <n v="0"/>
    <n v="0"/>
  </r>
  <r>
    <s v="Reporte control de Indicadores Accidentes 1 (eDoc 145 dentro de los 30 días)"/>
    <x v="10"/>
    <s v="marzo"/>
    <n v="2"/>
    <n v="2"/>
    <n v="0"/>
    <n v="2"/>
    <n v="0"/>
    <n v="3"/>
    <n v="3"/>
    <n v="0"/>
    <n v="2"/>
  </r>
  <r>
    <s v="Reporte control de Indicadores Accidentes 1 (eDoc 145 dentro de los 30 días)"/>
    <x v="10"/>
    <s v="abril"/>
    <n v="1"/>
    <n v="1"/>
    <n v="0"/>
    <n v="1"/>
    <n v="0"/>
    <n v="4"/>
    <n v="4"/>
    <n v="0"/>
    <n v="1"/>
  </r>
  <r>
    <s v="Reporte control de Indicadores Accidentes 1 (eDoc 145 dentro de los 30 días)"/>
    <x v="10"/>
    <s v="mayo"/>
    <n v="0"/>
    <n v="0"/>
    <n v="0"/>
    <n v="0"/>
    <n v="0"/>
    <n v="4"/>
    <n v="4"/>
    <n v="0"/>
    <n v="0"/>
  </r>
  <r>
    <s v="Reporte control de Indicadores Accidentes 1 (eDoc 145 dentro de los 30 días)"/>
    <x v="10"/>
    <s v="junio"/>
    <n v="0"/>
    <n v="0"/>
    <n v="0"/>
    <n v="0"/>
    <n v="0"/>
    <n v="4"/>
    <n v="4"/>
    <n v="0"/>
    <n v="0"/>
  </r>
  <r>
    <s v="Reporte control de Indicadores Accidentes 1 (eDoc 145 dentro de los 30 días)"/>
    <x v="10"/>
    <s v="julio"/>
    <n v="0"/>
    <n v="0"/>
    <n v="0"/>
    <n v="0"/>
    <n v="0"/>
    <n v="4"/>
    <n v="4"/>
    <n v="0"/>
    <n v="0"/>
  </r>
  <r>
    <s v="Reporte control de Indicadores Accidentes 1 (eDoc 145 dentro de los 30 días)"/>
    <x v="10"/>
    <s v="agosto"/>
    <n v="0"/>
    <n v="0"/>
    <n v="0"/>
    <n v="0"/>
    <n v="0"/>
    <n v="4"/>
    <n v="4"/>
    <n v="0"/>
    <n v="0"/>
  </r>
  <r>
    <s v="Reporte control de Indicadores Accidentes 1 (eDoc 145 dentro de los 30 días)"/>
    <x v="10"/>
    <s v="septiembre"/>
    <n v="0"/>
    <n v="0"/>
    <n v="0"/>
    <n v="0"/>
    <n v="0"/>
    <n v="4"/>
    <n v="4"/>
    <n v="0"/>
    <n v="0"/>
  </r>
  <r>
    <s v="Reporte control de Indicadores Accidentes 1 (eDoc 145 dentro de los 30 días)"/>
    <x v="10"/>
    <s v="octubre"/>
    <n v="0"/>
    <n v="0"/>
    <n v="0"/>
    <n v="0"/>
    <n v="0"/>
    <n v="4"/>
    <n v="4"/>
    <n v="0"/>
    <n v="0"/>
  </r>
  <r>
    <s v="Reporte control de Indicadores Accidentes 1 (eDoc 145 dentro de los 30 días)"/>
    <x v="10"/>
    <s v="noviembre"/>
    <n v="0"/>
    <n v="0"/>
    <n v="0"/>
    <n v="0"/>
    <n v="0"/>
    <n v="4"/>
    <n v="4"/>
    <n v="0"/>
    <n v="0"/>
  </r>
  <r>
    <s v="Reporte control de Indicadores Accidentes 1 (eDoc 145 dentro de los 30 días)"/>
    <x v="10"/>
    <s v="diciembre"/>
    <n v="0"/>
    <n v="0"/>
    <n v="0"/>
    <n v="0"/>
    <n v="0"/>
    <n v="4"/>
    <n v="4"/>
    <n v="0"/>
    <n v="0"/>
  </r>
  <r>
    <s v="Reporte control de Indicadores Accidentes 1 (eDoc 145 dentro de los 30 días)"/>
    <x v="11"/>
    <s v="enero"/>
    <n v="0"/>
    <n v="0"/>
    <n v="0"/>
    <n v="0"/>
    <n v="0"/>
    <n v="0"/>
    <n v="0"/>
    <n v="0"/>
    <n v="0"/>
  </r>
  <r>
    <s v="Reporte control de Indicadores Accidentes 1 (eDoc 145 dentro de los 30 días)"/>
    <x v="11"/>
    <s v="febrero"/>
    <n v="0"/>
    <n v="0"/>
    <n v="0"/>
    <n v="0"/>
    <n v="0"/>
    <n v="0"/>
    <n v="0"/>
    <n v="0"/>
    <n v="0"/>
  </r>
  <r>
    <s v="Reporte control de Indicadores Accidentes 1 (eDoc 145 dentro de los 30 días)"/>
    <x v="11"/>
    <s v="marzo"/>
    <n v="0"/>
    <n v="0"/>
    <n v="0"/>
    <n v="0"/>
    <n v="0"/>
    <n v="0"/>
    <n v="0"/>
    <n v="0"/>
    <n v="0"/>
  </r>
  <r>
    <s v="Reporte control de Indicadores Accidentes 1 (eDoc 145 dentro de los 30 días)"/>
    <x v="11"/>
    <s v="abril"/>
    <n v="1"/>
    <n v="0"/>
    <n v="0"/>
    <n v="0"/>
    <n v="1"/>
    <n v="1"/>
    <n v="0"/>
    <n v="0"/>
    <n v="0"/>
  </r>
  <r>
    <s v="Reporte control de Indicadores Accidentes 1 (eDoc 145 dentro de los 30 días)"/>
    <x v="11"/>
    <s v="mayo"/>
    <n v="0"/>
    <n v="0"/>
    <n v="0"/>
    <n v="0"/>
    <n v="0"/>
    <n v="1"/>
    <n v="0"/>
    <n v="0"/>
    <n v="0"/>
  </r>
  <r>
    <s v="Reporte control de Indicadores Accidentes 1 (eDoc 145 dentro de los 30 días)"/>
    <x v="11"/>
    <s v="junio"/>
    <n v="0"/>
    <n v="0"/>
    <n v="0"/>
    <n v="0"/>
    <n v="0"/>
    <n v="1"/>
    <n v="0"/>
    <n v="0"/>
    <n v="0"/>
  </r>
  <r>
    <s v="Reporte control de Indicadores Accidentes 1 (eDoc 145 dentro de los 30 días)"/>
    <x v="11"/>
    <s v="julio"/>
    <n v="0"/>
    <n v="0"/>
    <n v="0"/>
    <n v="0"/>
    <n v="0"/>
    <n v="1"/>
    <n v="0"/>
    <n v="0"/>
    <n v="0"/>
  </r>
  <r>
    <s v="Reporte control de Indicadores Accidentes 1 (eDoc 145 dentro de los 30 días)"/>
    <x v="11"/>
    <s v="agosto"/>
    <n v="0"/>
    <n v="0"/>
    <n v="0"/>
    <n v="0"/>
    <n v="0"/>
    <n v="1"/>
    <n v="0"/>
    <n v="0"/>
    <n v="0"/>
  </r>
  <r>
    <s v="Reporte control de Indicadores Accidentes 1 (eDoc 145 dentro de los 30 días)"/>
    <x v="11"/>
    <s v="septiembre"/>
    <n v="0"/>
    <n v="0"/>
    <n v="0"/>
    <n v="0"/>
    <n v="0"/>
    <n v="1"/>
    <n v="0"/>
    <n v="0"/>
    <n v="0"/>
  </r>
  <r>
    <s v="Reporte control de Indicadores Accidentes 1 (eDoc 145 dentro de los 30 días)"/>
    <x v="11"/>
    <s v="octubre"/>
    <n v="0"/>
    <n v="0"/>
    <n v="0"/>
    <n v="0"/>
    <n v="0"/>
    <n v="1"/>
    <n v="0"/>
    <n v="0"/>
    <n v="0"/>
  </r>
  <r>
    <s v="Reporte control de Indicadores Accidentes 1 (eDoc 145 dentro de los 30 días)"/>
    <x v="11"/>
    <s v="noviembre"/>
    <n v="0"/>
    <n v="0"/>
    <n v="0"/>
    <n v="0"/>
    <n v="0"/>
    <n v="1"/>
    <n v="0"/>
    <n v="0"/>
    <n v="0"/>
  </r>
  <r>
    <s v="Reporte control de Indicadores Accidentes 1 (eDoc 145 dentro de los 30 días)"/>
    <x v="11"/>
    <s v="diciembre"/>
    <n v="0"/>
    <n v="0"/>
    <n v="0"/>
    <n v="0"/>
    <n v="0"/>
    <n v="1"/>
    <n v="0"/>
    <n v="0"/>
    <n v="0"/>
  </r>
  <r>
    <s v="Reporte control de Indicadores Accidentes 1 (eDoc 145 dentro de los 30 días)"/>
    <x v="12"/>
    <s v="enero"/>
    <n v="8"/>
    <n v="8"/>
    <n v="0"/>
    <n v="8"/>
    <n v="0"/>
    <n v="8"/>
    <n v="8"/>
    <n v="0"/>
    <n v="8"/>
  </r>
  <r>
    <s v="Reporte control de Indicadores Accidentes 1 (eDoc 145 dentro de los 30 días)"/>
    <x v="12"/>
    <s v="febrero"/>
    <n v="4"/>
    <n v="4"/>
    <n v="0"/>
    <n v="4"/>
    <n v="0"/>
    <n v="12"/>
    <n v="12"/>
    <n v="0"/>
    <n v="4"/>
  </r>
  <r>
    <s v="Reporte control de Indicadores Accidentes 1 (eDoc 145 dentro de los 30 días)"/>
    <x v="12"/>
    <s v="marzo"/>
    <n v="6"/>
    <n v="5"/>
    <n v="0"/>
    <n v="5"/>
    <n v="1"/>
    <n v="18"/>
    <n v="17"/>
    <n v="0"/>
    <n v="5"/>
  </r>
  <r>
    <s v="Reporte control de Indicadores Accidentes 1 (eDoc 145 dentro de los 30 días)"/>
    <x v="12"/>
    <s v="abril"/>
    <n v="5"/>
    <n v="1"/>
    <n v="0"/>
    <n v="1"/>
    <n v="4"/>
    <n v="23"/>
    <n v="18"/>
    <n v="0"/>
    <n v="1"/>
  </r>
  <r>
    <s v="Reporte control de Indicadores Accidentes 1 (eDoc 145 dentro de los 30 días)"/>
    <x v="12"/>
    <s v="mayo"/>
    <n v="0"/>
    <n v="0"/>
    <n v="0"/>
    <n v="0"/>
    <n v="0"/>
    <n v="23"/>
    <n v="18"/>
    <n v="0"/>
    <n v="0"/>
  </r>
  <r>
    <s v="Reporte control de Indicadores Accidentes 1 (eDoc 145 dentro de los 30 días)"/>
    <x v="12"/>
    <s v="junio"/>
    <n v="0"/>
    <n v="0"/>
    <n v="0"/>
    <n v="0"/>
    <n v="0"/>
    <n v="23"/>
    <n v="18"/>
    <n v="0"/>
    <n v="0"/>
  </r>
  <r>
    <s v="Reporte control de Indicadores Accidentes 1 (eDoc 145 dentro de los 30 días)"/>
    <x v="12"/>
    <s v="julio"/>
    <n v="0"/>
    <n v="0"/>
    <n v="0"/>
    <n v="0"/>
    <n v="0"/>
    <n v="23"/>
    <n v="18"/>
    <n v="0"/>
    <n v="0"/>
  </r>
  <r>
    <s v="Reporte control de Indicadores Accidentes 1 (eDoc 145 dentro de los 30 días)"/>
    <x v="12"/>
    <s v="agosto"/>
    <n v="0"/>
    <n v="0"/>
    <n v="0"/>
    <n v="0"/>
    <n v="0"/>
    <n v="23"/>
    <n v="18"/>
    <n v="0"/>
    <n v="0"/>
  </r>
  <r>
    <s v="Reporte control de Indicadores Accidentes 1 (eDoc 145 dentro de los 30 días)"/>
    <x v="12"/>
    <s v="septiembre"/>
    <n v="0"/>
    <n v="0"/>
    <n v="0"/>
    <n v="0"/>
    <n v="0"/>
    <n v="23"/>
    <n v="18"/>
    <n v="0"/>
    <n v="0"/>
  </r>
  <r>
    <s v="Reporte control de Indicadores Accidentes 1 (eDoc 145 dentro de los 30 días)"/>
    <x v="12"/>
    <s v="octubre"/>
    <n v="0"/>
    <n v="0"/>
    <n v="0"/>
    <n v="0"/>
    <n v="0"/>
    <n v="23"/>
    <n v="18"/>
    <n v="0"/>
    <n v="0"/>
  </r>
  <r>
    <s v="Reporte control de Indicadores Accidentes 1 (eDoc 145 dentro de los 30 días)"/>
    <x v="12"/>
    <s v="noviembre"/>
    <n v="0"/>
    <n v="0"/>
    <n v="0"/>
    <n v="0"/>
    <n v="0"/>
    <n v="23"/>
    <n v="18"/>
    <n v="0"/>
    <n v="0"/>
  </r>
  <r>
    <s v="Reporte control de Indicadores Accidentes 1 (eDoc 145 dentro de los 30 días)"/>
    <x v="12"/>
    <s v="diciembre"/>
    <n v="0"/>
    <n v="0"/>
    <n v="0"/>
    <n v="0"/>
    <n v="0"/>
    <n v="23"/>
    <n v="18"/>
    <n v="0"/>
    <n v="0"/>
  </r>
  <r>
    <s v="Reporte control de Indicadores Accidentes 1 (eDoc 145 dentro de los 30 días)"/>
    <x v="13"/>
    <s v="enero"/>
    <n v="0"/>
    <n v="0"/>
    <n v="0"/>
    <n v="0"/>
    <n v="0"/>
    <n v="0"/>
    <n v="0"/>
    <n v="0"/>
    <n v="0"/>
  </r>
  <r>
    <s v="Reporte control de Indicadores Accidentes 1 (eDoc 145 dentro de los 30 días)"/>
    <x v="13"/>
    <s v="febrero"/>
    <n v="0"/>
    <n v="0"/>
    <n v="0"/>
    <n v="0"/>
    <n v="0"/>
    <n v="0"/>
    <n v="0"/>
    <n v="0"/>
    <n v="0"/>
  </r>
  <r>
    <s v="Reporte control de Indicadores Accidentes 1 (eDoc 145 dentro de los 30 días)"/>
    <x v="13"/>
    <s v="marzo"/>
    <n v="2"/>
    <n v="2"/>
    <n v="0"/>
    <n v="2"/>
    <n v="0"/>
    <n v="2"/>
    <n v="2"/>
    <n v="0"/>
    <n v="2"/>
  </r>
  <r>
    <s v="Reporte control de Indicadores Accidentes 1 (eDoc 145 dentro de los 30 días)"/>
    <x v="13"/>
    <s v="abril"/>
    <n v="2"/>
    <n v="2"/>
    <n v="0"/>
    <n v="2"/>
    <n v="0"/>
    <n v="4"/>
    <n v="4"/>
    <n v="0"/>
    <n v="2"/>
  </r>
  <r>
    <s v="Reporte control de Indicadores Accidentes 1 (eDoc 145 dentro de los 30 días)"/>
    <x v="13"/>
    <s v="mayo"/>
    <n v="0"/>
    <n v="0"/>
    <n v="0"/>
    <n v="0"/>
    <n v="0"/>
    <n v="4"/>
    <n v="4"/>
    <n v="0"/>
    <n v="0"/>
  </r>
  <r>
    <s v="Reporte control de Indicadores Accidentes 1 (eDoc 145 dentro de los 30 días)"/>
    <x v="13"/>
    <s v="junio"/>
    <n v="0"/>
    <n v="0"/>
    <n v="0"/>
    <n v="0"/>
    <n v="0"/>
    <n v="4"/>
    <n v="4"/>
    <n v="0"/>
    <n v="0"/>
  </r>
  <r>
    <s v="Reporte control de Indicadores Accidentes 1 (eDoc 145 dentro de los 30 días)"/>
    <x v="13"/>
    <s v="julio"/>
    <n v="0"/>
    <n v="0"/>
    <n v="0"/>
    <n v="0"/>
    <n v="0"/>
    <n v="4"/>
    <n v="4"/>
    <n v="0"/>
    <n v="0"/>
  </r>
  <r>
    <s v="Reporte control de Indicadores Accidentes 1 (eDoc 145 dentro de los 30 días)"/>
    <x v="13"/>
    <s v="agosto"/>
    <n v="0"/>
    <n v="0"/>
    <n v="0"/>
    <n v="0"/>
    <n v="0"/>
    <n v="4"/>
    <n v="4"/>
    <n v="0"/>
    <n v="0"/>
  </r>
  <r>
    <s v="Reporte control de Indicadores Accidentes 1 (eDoc 145 dentro de los 30 días)"/>
    <x v="13"/>
    <s v="septiembre"/>
    <n v="0"/>
    <n v="0"/>
    <n v="0"/>
    <n v="0"/>
    <n v="0"/>
    <n v="4"/>
    <n v="4"/>
    <n v="0"/>
    <n v="0"/>
  </r>
  <r>
    <s v="Reporte control de Indicadores Accidentes 1 (eDoc 145 dentro de los 30 días)"/>
    <x v="13"/>
    <s v="octubre"/>
    <n v="0"/>
    <n v="0"/>
    <n v="0"/>
    <n v="0"/>
    <n v="0"/>
    <n v="4"/>
    <n v="4"/>
    <n v="0"/>
    <n v="0"/>
  </r>
  <r>
    <s v="Reporte control de Indicadores Accidentes 1 (eDoc 145 dentro de los 30 días)"/>
    <x v="13"/>
    <s v="noviembre"/>
    <n v="0"/>
    <n v="0"/>
    <n v="0"/>
    <n v="0"/>
    <n v="0"/>
    <n v="4"/>
    <n v="4"/>
    <n v="0"/>
    <n v="0"/>
  </r>
  <r>
    <s v="Reporte control de Indicadores Accidentes 1 (eDoc 145 dentro de los 30 días)"/>
    <x v="13"/>
    <s v="diciembre"/>
    <n v="0"/>
    <n v="0"/>
    <n v="0"/>
    <n v="0"/>
    <n v="0"/>
    <n v="4"/>
    <n v="4"/>
    <n v="0"/>
    <n v="0"/>
  </r>
  <r>
    <s v="Reporte control de Indicadores Accidentes 1 (eDoc 145 dentro de los 30 días)"/>
    <x v="14"/>
    <s v="enero"/>
    <n v="0"/>
    <n v="0"/>
    <n v="0"/>
    <n v="0"/>
    <n v="0"/>
    <n v="0"/>
    <n v="0"/>
    <n v="0"/>
    <n v="0"/>
  </r>
  <r>
    <s v="Reporte control de Indicadores Accidentes 1 (eDoc 145 dentro de los 30 días)"/>
    <x v="14"/>
    <s v="febrero"/>
    <n v="0"/>
    <n v="0"/>
    <n v="0"/>
    <n v="0"/>
    <n v="0"/>
    <n v="0"/>
    <n v="0"/>
    <n v="0"/>
    <n v="0"/>
  </r>
  <r>
    <s v="Reporte control de Indicadores Accidentes 1 (eDoc 145 dentro de los 30 días)"/>
    <x v="14"/>
    <s v="marzo"/>
    <n v="0"/>
    <n v="0"/>
    <n v="0"/>
    <n v="0"/>
    <n v="0"/>
    <n v="0"/>
    <n v="0"/>
    <n v="0"/>
    <n v="0"/>
  </r>
  <r>
    <s v="Reporte control de Indicadores Accidentes 1 (eDoc 145 dentro de los 30 días)"/>
    <x v="14"/>
    <s v="abril"/>
    <n v="1"/>
    <n v="0"/>
    <n v="0"/>
    <n v="0"/>
    <n v="1"/>
    <n v="1"/>
    <n v="0"/>
    <n v="0"/>
    <n v="0"/>
  </r>
  <r>
    <s v="Reporte control de Indicadores Accidentes 1 (eDoc 145 dentro de los 30 días)"/>
    <x v="14"/>
    <s v="mayo"/>
    <n v="0"/>
    <n v="0"/>
    <n v="0"/>
    <n v="0"/>
    <n v="0"/>
    <n v="1"/>
    <n v="0"/>
    <n v="0"/>
    <n v="0"/>
  </r>
  <r>
    <s v="Reporte control de Indicadores Accidentes 1 (eDoc 145 dentro de los 30 días)"/>
    <x v="14"/>
    <s v="junio"/>
    <n v="0"/>
    <n v="0"/>
    <n v="0"/>
    <n v="0"/>
    <n v="0"/>
    <n v="1"/>
    <n v="0"/>
    <n v="0"/>
    <n v="0"/>
  </r>
  <r>
    <s v="Reporte control de Indicadores Accidentes 1 (eDoc 145 dentro de los 30 días)"/>
    <x v="14"/>
    <s v="julio"/>
    <n v="0"/>
    <n v="0"/>
    <n v="0"/>
    <n v="0"/>
    <n v="0"/>
    <n v="1"/>
    <n v="0"/>
    <n v="0"/>
    <n v="0"/>
  </r>
  <r>
    <s v="Reporte control de Indicadores Accidentes 1 (eDoc 145 dentro de los 30 días)"/>
    <x v="14"/>
    <s v="agosto"/>
    <n v="0"/>
    <n v="0"/>
    <n v="0"/>
    <n v="0"/>
    <n v="0"/>
    <n v="1"/>
    <n v="0"/>
    <n v="0"/>
    <n v="0"/>
  </r>
  <r>
    <s v="Reporte control de Indicadores Accidentes 1 (eDoc 145 dentro de los 30 días)"/>
    <x v="14"/>
    <s v="septiembre"/>
    <n v="0"/>
    <n v="0"/>
    <n v="0"/>
    <n v="0"/>
    <n v="0"/>
    <n v="1"/>
    <n v="0"/>
    <n v="0"/>
    <n v="0"/>
  </r>
  <r>
    <s v="Reporte control de Indicadores Accidentes 1 (eDoc 145 dentro de los 30 días)"/>
    <x v="14"/>
    <s v="octubre"/>
    <n v="0"/>
    <n v="0"/>
    <n v="0"/>
    <n v="0"/>
    <n v="0"/>
    <n v="1"/>
    <n v="0"/>
    <n v="0"/>
    <n v="0"/>
  </r>
  <r>
    <s v="Reporte control de Indicadores Accidentes 1 (eDoc 145 dentro de los 30 días)"/>
    <x v="14"/>
    <s v="noviembre"/>
    <n v="0"/>
    <n v="0"/>
    <n v="0"/>
    <n v="0"/>
    <n v="0"/>
    <n v="1"/>
    <n v="0"/>
    <n v="0"/>
    <n v="0"/>
  </r>
  <r>
    <s v="Reporte control de Indicadores Accidentes 1 (eDoc 145 dentro de los 30 días)"/>
    <x v="14"/>
    <s v="diciembre"/>
    <n v="0"/>
    <n v="0"/>
    <n v="0"/>
    <n v="0"/>
    <n v="0"/>
    <n v="1"/>
    <n v="0"/>
    <n v="0"/>
    <n v="0"/>
  </r>
  <r>
    <s v="Reporte control de Indicadores Accidentes 1 (eDoc 145 dentro de los 30 días)"/>
    <x v="15"/>
    <s v="enero"/>
    <n v="2"/>
    <n v="2"/>
    <n v="0"/>
    <n v="2"/>
    <n v="0"/>
    <n v="2"/>
    <n v="2"/>
    <n v="0"/>
    <n v="2"/>
  </r>
  <r>
    <s v="Reporte control de Indicadores Accidentes 1 (eDoc 145 dentro de los 30 días)"/>
    <x v="15"/>
    <s v="febrero"/>
    <n v="1"/>
    <n v="1"/>
    <n v="0"/>
    <n v="1"/>
    <n v="0"/>
    <n v="3"/>
    <n v="3"/>
    <n v="0"/>
    <n v="1"/>
  </r>
  <r>
    <s v="Reporte control de Indicadores Accidentes 1 (eDoc 145 dentro de los 30 días)"/>
    <x v="15"/>
    <s v="marzo"/>
    <n v="0"/>
    <n v="0"/>
    <n v="0"/>
    <n v="0"/>
    <n v="0"/>
    <n v="3"/>
    <n v="3"/>
    <n v="0"/>
    <n v="0"/>
  </r>
  <r>
    <s v="Reporte control de Indicadores Accidentes 1 (eDoc 145 dentro de los 30 días)"/>
    <x v="15"/>
    <s v="abril"/>
    <n v="2"/>
    <n v="1"/>
    <n v="0"/>
    <n v="1"/>
    <n v="1"/>
    <n v="5"/>
    <n v="4"/>
    <n v="0"/>
    <n v="1"/>
  </r>
  <r>
    <s v="Reporte control de Indicadores Accidentes 1 (eDoc 145 dentro de los 30 días)"/>
    <x v="15"/>
    <s v="mayo"/>
    <n v="0"/>
    <n v="0"/>
    <n v="0"/>
    <n v="0"/>
    <n v="0"/>
    <n v="5"/>
    <n v="4"/>
    <n v="0"/>
    <n v="0"/>
  </r>
  <r>
    <s v="Reporte control de Indicadores Accidentes 1 (eDoc 145 dentro de los 30 días)"/>
    <x v="15"/>
    <s v="junio"/>
    <n v="0"/>
    <n v="0"/>
    <n v="0"/>
    <n v="0"/>
    <n v="0"/>
    <n v="5"/>
    <n v="4"/>
    <n v="0"/>
    <n v="0"/>
  </r>
  <r>
    <s v="Reporte control de Indicadores Accidentes 1 (eDoc 145 dentro de los 30 días)"/>
    <x v="15"/>
    <s v="julio"/>
    <n v="0"/>
    <n v="0"/>
    <n v="0"/>
    <n v="0"/>
    <n v="0"/>
    <n v="5"/>
    <n v="4"/>
    <n v="0"/>
    <n v="0"/>
  </r>
  <r>
    <s v="Reporte control de Indicadores Accidentes 1 (eDoc 145 dentro de los 30 días)"/>
    <x v="15"/>
    <s v="agosto"/>
    <n v="0"/>
    <n v="0"/>
    <n v="0"/>
    <n v="0"/>
    <n v="0"/>
    <n v="5"/>
    <n v="4"/>
    <n v="0"/>
    <n v="0"/>
  </r>
  <r>
    <s v="Reporte control de Indicadores Accidentes 1 (eDoc 145 dentro de los 30 días)"/>
    <x v="15"/>
    <s v="septiembre"/>
    <n v="0"/>
    <n v="0"/>
    <n v="0"/>
    <n v="0"/>
    <n v="0"/>
    <n v="5"/>
    <n v="4"/>
    <n v="0"/>
    <n v="0"/>
  </r>
  <r>
    <s v="Reporte control de Indicadores Accidentes 1 (eDoc 145 dentro de los 30 días)"/>
    <x v="15"/>
    <s v="octubre"/>
    <n v="0"/>
    <n v="0"/>
    <n v="0"/>
    <n v="0"/>
    <n v="0"/>
    <n v="5"/>
    <n v="4"/>
    <n v="0"/>
    <n v="0"/>
  </r>
  <r>
    <s v="Reporte control de Indicadores Accidentes 1 (eDoc 145 dentro de los 30 días)"/>
    <x v="15"/>
    <s v="noviembre"/>
    <n v="0"/>
    <n v="0"/>
    <n v="0"/>
    <n v="0"/>
    <n v="0"/>
    <n v="5"/>
    <n v="4"/>
    <n v="0"/>
    <n v="0"/>
  </r>
  <r>
    <s v="Reporte control de Indicadores Accidentes 1 (eDoc 145 dentro de los 30 días)"/>
    <x v="15"/>
    <s v="diciembre"/>
    <n v="0"/>
    <n v="0"/>
    <n v="0"/>
    <n v="0"/>
    <n v="0"/>
    <n v="5"/>
    <n v="4"/>
    <n v="0"/>
    <n v="0"/>
  </r>
  <r>
    <s v="Reporte control de Indicadores Accidentes 2 (eDoc 146 en plazo 90 días)"/>
    <x v="0"/>
    <s v="enero"/>
    <n v="1"/>
    <n v="0"/>
    <n v="0"/>
    <n v="0"/>
    <n v="1"/>
    <n v="1"/>
    <n v="0"/>
    <n v="0"/>
    <n v="0"/>
  </r>
  <r>
    <s v="Reporte control de Indicadores Accidentes 2 (eDoc 146 en plazo 90 días)"/>
    <x v="0"/>
    <s v="febrero"/>
    <n v="0"/>
    <n v="0"/>
    <n v="0"/>
    <n v="0"/>
    <n v="0"/>
    <n v="1"/>
    <n v="0"/>
    <n v="0"/>
    <n v="0"/>
  </r>
  <r>
    <s v="Reporte control de Indicadores Accidentes 2 (eDoc 146 en plazo 90 días)"/>
    <x v="0"/>
    <s v="marzo"/>
    <n v="0"/>
    <n v="0"/>
    <n v="0"/>
    <n v="0"/>
    <n v="0"/>
    <n v="1"/>
    <n v="0"/>
    <n v="0"/>
    <n v="0"/>
  </r>
  <r>
    <s v="Reporte control de Indicadores Accidentes 2 (eDoc 146 en plazo 90 días)"/>
    <x v="0"/>
    <s v="abril"/>
    <n v="0"/>
    <n v="0"/>
    <n v="0"/>
    <n v="0"/>
    <n v="0"/>
    <n v="1"/>
    <n v="0"/>
    <n v="0"/>
    <n v="0"/>
  </r>
  <r>
    <s v="Reporte control de Indicadores Accidentes 2 (eDoc 146 en plazo 90 días)"/>
    <x v="0"/>
    <s v="mayo"/>
    <n v="0"/>
    <n v="0"/>
    <n v="0"/>
    <n v="0"/>
    <n v="0"/>
    <n v="1"/>
    <n v="0"/>
    <n v="0"/>
    <n v="0"/>
  </r>
  <r>
    <s v="Reporte control de Indicadores Accidentes 2 (eDoc 146 en plazo 90 días)"/>
    <x v="0"/>
    <s v="junio"/>
    <n v="0"/>
    <n v="0"/>
    <n v="0"/>
    <n v="0"/>
    <n v="0"/>
    <n v="1"/>
    <n v="0"/>
    <n v="0"/>
    <n v="0"/>
  </r>
  <r>
    <s v="Reporte control de Indicadores Accidentes 2 (eDoc 146 en plazo 90 días)"/>
    <x v="0"/>
    <s v="julio"/>
    <n v="0"/>
    <n v="0"/>
    <n v="0"/>
    <n v="0"/>
    <n v="0"/>
    <n v="1"/>
    <n v="0"/>
    <n v="0"/>
    <n v="0"/>
  </r>
  <r>
    <s v="Reporte control de Indicadores Accidentes 2 (eDoc 146 en plazo 90 días)"/>
    <x v="0"/>
    <s v="agosto"/>
    <n v="0"/>
    <n v="0"/>
    <n v="0"/>
    <n v="0"/>
    <n v="0"/>
    <n v="1"/>
    <n v="0"/>
    <n v="0"/>
    <n v="0"/>
  </r>
  <r>
    <s v="Reporte control de Indicadores Accidentes 2 (eDoc 146 en plazo 90 días)"/>
    <x v="0"/>
    <s v="septiembre"/>
    <n v="0"/>
    <n v="0"/>
    <n v="0"/>
    <n v="0"/>
    <n v="0"/>
    <n v="1"/>
    <n v="0"/>
    <n v="0"/>
    <n v="0"/>
  </r>
  <r>
    <s v="Reporte control de Indicadores Accidentes 2 (eDoc 146 en plazo 90 días)"/>
    <x v="0"/>
    <s v="octubre"/>
    <n v="0"/>
    <n v="0"/>
    <n v="0"/>
    <n v="0"/>
    <n v="0"/>
    <n v="1"/>
    <n v="0"/>
    <n v="0"/>
    <n v="0"/>
  </r>
  <r>
    <s v="Reporte control de Indicadores Accidentes 2 (eDoc 146 en plazo 90 días)"/>
    <x v="0"/>
    <s v="noviembre"/>
    <n v="0"/>
    <n v="0"/>
    <n v="0"/>
    <n v="0"/>
    <n v="0"/>
    <n v="1"/>
    <n v="0"/>
    <n v="0"/>
    <n v="0"/>
  </r>
  <r>
    <s v="Reporte control de Indicadores Accidentes 2 (eDoc 146 en plazo 90 días)"/>
    <x v="0"/>
    <s v="diciembre"/>
    <n v="0"/>
    <n v="0"/>
    <n v="0"/>
    <n v="0"/>
    <n v="0"/>
    <n v="1"/>
    <n v="0"/>
    <n v="0"/>
    <n v="0"/>
  </r>
  <r>
    <s v="Reporte control de Indicadores Accidentes 2 (eDoc 146 en plazo 90 días)"/>
    <x v="1"/>
    <s v="enero"/>
    <n v="0"/>
    <n v="0"/>
    <n v="0"/>
    <n v="0"/>
    <n v="0"/>
    <n v="0"/>
    <n v="0"/>
    <n v="0"/>
    <n v="0"/>
  </r>
  <r>
    <s v="Reporte control de Indicadores Accidentes 2 (eDoc 146 en plazo 90 días)"/>
    <x v="1"/>
    <s v="febrero"/>
    <n v="0"/>
    <n v="0"/>
    <n v="0"/>
    <n v="0"/>
    <n v="0"/>
    <n v="0"/>
    <n v="0"/>
    <n v="0"/>
    <n v="0"/>
  </r>
  <r>
    <s v="Reporte control de Indicadores Accidentes 2 (eDoc 146 en plazo 90 días)"/>
    <x v="1"/>
    <s v="marzo"/>
    <n v="2"/>
    <n v="1"/>
    <n v="0"/>
    <n v="1"/>
    <n v="1"/>
    <n v="2"/>
    <n v="1"/>
    <n v="0"/>
    <n v="1"/>
  </r>
  <r>
    <s v="Reporte control de Indicadores Accidentes 2 (eDoc 146 en plazo 90 días)"/>
    <x v="1"/>
    <s v="abril"/>
    <n v="1"/>
    <n v="0"/>
    <n v="0"/>
    <n v="0"/>
    <n v="1"/>
    <n v="3"/>
    <n v="1"/>
    <n v="0"/>
    <n v="0"/>
  </r>
  <r>
    <s v="Reporte control de Indicadores Accidentes 2 (eDoc 146 en plazo 90 días)"/>
    <x v="1"/>
    <s v="mayo"/>
    <n v="0"/>
    <n v="0"/>
    <n v="0"/>
    <n v="0"/>
    <n v="0"/>
    <n v="3"/>
    <n v="1"/>
    <n v="0"/>
    <n v="0"/>
  </r>
  <r>
    <s v="Reporte control de Indicadores Accidentes 2 (eDoc 146 en plazo 90 días)"/>
    <x v="1"/>
    <s v="junio"/>
    <n v="0"/>
    <n v="0"/>
    <n v="0"/>
    <n v="0"/>
    <n v="0"/>
    <n v="3"/>
    <n v="1"/>
    <n v="0"/>
    <n v="0"/>
  </r>
  <r>
    <s v="Reporte control de Indicadores Accidentes 2 (eDoc 146 en plazo 90 días)"/>
    <x v="1"/>
    <s v="julio"/>
    <n v="0"/>
    <n v="0"/>
    <n v="0"/>
    <n v="0"/>
    <n v="0"/>
    <n v="3"/>
    <n v="1"/>
    <n v="0"/>
    <n v="0"/>
  </r>
  <r>
    <s v="Reporte control de Indicadores Accidentes 2 (eDoc 146 en plazo 90 días)"/>
    <x v="1"/>
    <s v="agosto"/>
    <n v="0"/>
    <n v="0"/>
    <n v="0"/>
    <n v="0"/>
    <n v="0"/>
    <n v="3"/>
    <n v="1"/>
    <n v="0"/>
    <n v="0"/>
  </r>
  <r>
    <s v="Reporte control de Indicadores Accidentes 2 (eDoc 146 en plazo 90 días)"/>
    <x v="1"/>
    <s v="septiembre"/>
    <n v="0"/>
    <n v="0"/>
    <n v="0"/>
    <n v="0"/>
    <n v="0"/>
    <n v="3"/>
    <n v="1"/>
    <n v="0"/>
    <n v="0"/>
  </r>
  <r>
    <s v="Reporte control de Indicadores Accidentes 2 (eDoc 146 en plazo 90 días)"/>
    <x v="1"/>
    <s v="octubre"/>
    <n v="0"/>
    <n v="0"/>
    <n v="0"/>
    <n v="0"/>
    <n v="0"/>
    <n v="3"/>
    <n v="1"/>
    <n v="0"/>
    <n v="0"/>
  </r>
  <r>
    <s v="Reporte control de Indicadores Accidentes 2 (eDoc 146 en plazo 90 días)"/>
    <x v="1"/>
    <s v="noviembre"/>
    <n v="0"/>
    <n v="0"/>
    <n v="0"/>
    <n v="0"/>
    <n v="0"/>
    <n v="3"/>
    <n v="1"/>
    <n v="0"/>
    <n v="0"/>
  </r>
  <r>
    <s v="Reporte control de Indicadores Accidentes 2 (eDoc 146 en plazo 90 días)"/>
    <x v="1"/>
    <s v="diciembre"/>
    <n v="0"/>
    <n v="0"/>
    <n v="0"/>
    <n v="0"/>
    <n v="0"/>
    <n v="3"/>
    <n v="1"/>
    <n v="0"/>
    <n v="0"/>
  </r>
  <r>
    <s v="Reporte control de Indicadores Accidentes 2 (eDoc 146 en plazo 90 días)"/>
    <x v="2"/>
    <s v="enero"/>
    <n v="1"/>
    <n v="0"/>
    <n v="0"/>
    <n v="0"/>
    <n v="1"/>
    <n v="1"/>
    <n v="0"/>
    <n v="0"/>
    <n v="0"/>
  </r>
  <r>
    <s v="Reporte control de Indicadores Accidentes 2 (eDoc 146 en plazo 90 días)"/>
    <x v="2"/>
    <s v="febrero"/>
    <n v="0"/>
    <n v="0"/>
    <n v="0"/>
    <n v="0"/>
    <n v="0"/>
    <n v="1"/>
    <n v="0"/>
    <n v="0"/>
    <n v="0"/>
  </r>
  <r>
    <s v="Reporte control de Indicadores Accidentes 2 (eDoc 146 en plazo 90 días)"/>
    <x v="2"/>
    <s v="marzo"/>
    <n v="1"/>
    <n v="1"/>
    <n v="0"/>
    <n v="1"/>
    <n v="0"/>
    <n v="2"/>
    <n v="1"/>
    <n v="0"/>
    <n v="1"/>
  </r>
  <r>
    <s v="Reporte control de Indicadores Accidentes 2 (eDoc 146 en plazo 90 días)"/>
    <x v="2"/>
    <s v="abril"/>
    <n v="0"/>
    <n v="0"/>
    <n v="0"/>
    <n v="0"/>
    <n v="0"/>
    <n v="2"/>
    <n v="1"/>
    <n v="0"/>
    <n v="0"/>
  </r>
  <r>
    <s v="Reporte control de Indicadores Accidentes 2 (eDoc 146 en plazo 90 días)"/>
    <x v="2"/>
    <s v="mayo"/>
    <n v="0"/>
    <n v="0"/>
    <n v="0"/>
    <n v="0"/>
    <n v="0"/>
    <n v="2"/>
    <n v="1"/>
    <n v="0"/>
    <n v="0"/>
  </r>
  <r>
    <s v="Reporte control de Indicadores Accidentes 2 (eDoc 146 en plazo 90 días)"/>
    <x v="2"/>
    <s v="junio"/>
    <n v="0"/>
    <n v="0"/>
    <n v="0"/>
    <n v="0"/>
    <n v="0"/>
    <n v="2"/>
    <n v="1"/>
    <n v="0"/>
    <n v="0"/>
  </r>
  <r>
    <s v="Reporte control de Indicadores Accidentes 2 (eDoc 146 en plazo 90 días)"/>
    <x v="2"/>
    <s v="julio"/>
    <n v="0"/>
    <n v="0"/>
    <n v="0"/>
    <n v="0"/>
    <n v="0"/>
    <n v="2"/>
    <n v="1"/>
    <n v="0"/>
    <n v="0"/>
  </r>
  <r>
    <s v="Reporte control de Indicadores Accidentes 2 (eDoc 146 en plazo 90 días)"/>
    <x v="2"/>
    <s v="agosto"/>
    <n v="0"/>
    <n v="0"/>
    <n v="0"/>
    <n v="0"/>
    <n v="0"/>
    <n v="2"/>
    <n v="1"/>
    <n v="0"/>
    <n v="0"/>
  </r>
  <r>
    <s v="Reporte control de Indicadores Accidentes 2 (eDoc 146 en plazo 90 días)"/>
    <x v="2"/>
    <s v="septiembre"/>
    <n v="0"/>
    <n v="0"/>
    <n v="0"/>
    <n v="0"/>
    <n v="0"/>
    <n v="2"/>
    <n v="1"/>
    <n v="0"/>
    <n v="0"/>
  </r>
  <r>
    <s v="Reporte control de Indicadores Accidentes 2 (eDoc 146 en plazo 90 días)"/>
    <x v="2"/>
    <s v="octubre"/>
    <n v="0"/>
    <n v="0"/>
    <n v="0"/>
    <n v="0"/>
    <n v="0"/>
    <n v="2"/>
    <n v="1"/>
    <n v="0"/>
    <n v="0"/>
  </r>
  <r>
    <s v="Reporte control de Indicadores Accidentes 2 (eDoc 146 en plazo 90 días)"/>
    <x v="2"/>
    <s v="noviembre"/>
    <n v="0"/>
    <n v="0"/>
    <n v="0"/>
    <n v="0"/>
    <n v="0"/>
    <n v="2"/>
    <n v="1"/>
    <n v="0"/>
    <n v="0"/>
  </r>
  <r>
    <s v="Reporte control de Indicadores Accidentes 2 (eDoc 146 en plazo 90 días)"/>
    <x v="2"/>
    <s v="diciembre"/>
    <n v="0"/>
    <n v="0"/>
    <n v="0"/>
    <n v="0"/>
    <n v="0"/>
    <n v="2"/>
    <n v="1"/>
    <n v="0"/>
    <n v="0"/>
  </r>
  <r>
    <s v="Reporte control de Indicadores Accidentes 2 (eDoc 146 en plazo 90 días)"/>
    <x v="3"/>
    <s v="enero"/>
    <n v="1"/>
    <n v="1"/>
    <n v="0"/>
    <n v="1"/>
    <n v="0"/>
    <n v="1"/>
    <n v="1"/>
    <n v="0"/>
    <n v="1"/>
  </r>
  <r>
    <s v="Reporte control de Indicadores Accidentes 2 (eDoc 146 en plazo 90 días)"/>
    <x v="3"/>
    <s v="febrero"/>
    <n v="0"/>
    <n v="0"/>
    <n v="0"/>
    <n v="0"/>
    <n v="0"/>
    <n v="1"/>
    <n v="1"/>
    <n v="0"/>
    <n v="0"/>
  </r>
  <r>
    <s v="Reporte control de Indicadores Accidentes 2 (eDoc 146 en plazo 90 días)"/>
    <x v="3"/>
    <s v="marzo"/>
    <n v="0"/>
    <n v="0"/>
    <n v="0"/>
    <n v="0"/>
    <n v="0"/>
    <n v="1"/>
    <n v="1"/>
    <n v="0"/>
    <n v="0"/>
  </r>
  <r>
    <s v="Reporte control de Indicadores Accidentes 2 (eDoc 146 en plazo 90 días)"/>
    <x v="3"/>
    <s v="abril"/>
    <n v="0"/>
    <n v="0"/>
    <n v="0"/>
    <n v="0"/>
    <n v="0"/>
    <n v="1"/>
    <n v="1"/>
    <n v="0"/>
    <n v="0"/>
  </r>
  <r>
    <s v="Reporte control de Indicadores Accidentes 2 (eDoc 146 en plazo 90 días)"/>
    <x v="3"/>
    <s v="mayo"/>
    <n v="0"/>
    <n v="0"/>
    <n v="0"/>
    <n v="0"/>
    <n v="0"/>
    <n v="1"/>
    <n v="1"/>
    <n v="0"/>
    <n v="0"/>
  </r>
  <r>
    <s v="Reporte control de Indicadores Accidentes 2 (eDoc 146 en plazo 90 días)"/>
    <x v="3"/>
    <s v="junio"/>
    <n v="0"/>
    <n v="0"/>
    <n v="0"/>
    <n v="0"/>
    <n v="0"/>
    <n v="1"/>
    <n v="1"/>
    <n v="0"/>
    <n v="0"/>
  </r>
  <r>
    <s v="Reporte control de Indicadores Accidentes 2 (eDoc 146 en plazo 90 días)"/>
    <x v="3"/>
    <s v="julio"/>
    <n v="0"/>
    <n v="0"/>
    <n v="0"/>
    <n v="0"/>
    <n v="0"/>
    <n v="1"/>
    <n v="1"/>
    <n v="0"/>
    <n v="0"/>
  </r>
  <r>
    <s v="Reporte control de Indicadores Accidentes 2 (eDoc 146 en plazo 90 días)"/>
    <x v="3"/>
    <s v="agosto"/>
    <n v="0"/>
    <n v="0"/>
    <n v="0"/>
    <n v="0"/>
    <n v="0"/>
    <n v="1"/>
    <n v="1"/>
    <n v="0"/>
    <n v="0"/>
  </r>
  <r>
    <s v="Reporte control de Indicadores Accidentes 2 (eDoc 146 en plazo 90 días)"/>
    <x v="3"/>
    <s v="septiembre"/>
    <n v="0"/>
    <n v="0"/>
    <n v="0"/>
    <n v="0"/>
    <n v="0"/>
    <n v="1"/>
    <n v="1"/>
    <n v="0"/>
    <n v="0"/>
  </r>
  <r>
    <s v="Reporte control de Indicadores Accidentes 2 (eDoc 146 en plazo 90 días)"/>
    <x v="3"/>
    <s v="octubre"/>
    <n v="0"/>
    <n v="0"/>
    <n v="0"/>
    <n v="0"/>
    <n v="0"/>
    <n v="1"/>
    <n v="1"/>
    <n v="0"/>
    <n v="0"/>
  </r>
  <r>
    <s v="Reporte control de Indicadores Accidentes 2 (eDoc 146 en plazo 90 días)"/>
    <x v="3"/>
    <s v="noviembre"/>
    <n v="0"/>
    <n v="0"/>
    <n v="0"/>
    <n v="0"/>
    <n v="0"/>
    <n v="1"/>
    <n v="1"/>
    <n v="0"/>
    <n v="0"/>
  </r>
  <r>
    <s v="Reporte control de Indicadores Accidentes 2 (eDoc 146 en plazo 90 días)"/>
    <x v="3"/>
    <s v="diciembre"/>
    <n v="0"/>
    <n v="0"/>
    <n v="0"/>
    <n v="0"/>
    <n v="0"/>
    <n v="1"/>
    <n v="1"/>
    <n v="0"/>
    <n v="0"/>
  </r>
  <r>
    <s v="Reporte control de Indicadores Accidentes 2 (eDoc 146 en plazo 90 días)"/>
    <x v="4"/>
    <s v="enero"/>
    <n v="8"/>
    <n v="6"/>
    <n v="0"/>
    <n v="6"/>
    <n v="2"/>
    <n v="8"/>
    <n v="6"/>
    <n v="0"/>
    <n v="6"/>
  </r>
  <r>
    <s v="Reporte control de Indicadores Accidentes 2 (eDoc 146 en plazo 90 días)"/>
    <x v="4"/>
    <s v="febrero"/>
    <n v="2"/>
    <n v="2"/>
    <n v="0"/>
    <n v="2"/>
    <n v="0"/>
    <n v="10"/>
    <n v="8"/>
    <n v="0"/>
    <n v="2"/>
  </r>
  <r>
    <s v="Reporte control de Indicadores Accidentes 2 (eDoc 146 en plazo 90 días)"/>
    <x v="4"/>
    <s v="marzo"/>
    <n v="1"/>
    <n v="1"/>
    <n v="0"/>
    <n v="1"/>
    <n v="0"/>
    <n v="11"/>
    <n v="9"/>
    <n v="0"/>
    <n v="1"/>
  </r>
  <r>
    <s v="Reporte control de Indicadores Accidentes 2 (eDoc 146 en plazo 90 días)"/>
    <x v="4"/>
    <s v="abril"/>
    <n v="0"/>
    <n v="0"/>
    <n v="0"/>
    <n v="0"/>
    <n v="0"/>
    <n v="11"/>
    <n v="9"/>
    <n v="0"/>
    <n v="0"/>
  </r>
  <r>
    <s v="Reporte control de Indicadores Accidentes 2 (eDoc 146 en plazo 90 días)"/>
    <x v="4"/>
    <s v="mayo"/>
    <n v="0"/>
    <n v="0"/>
    <n v="0"/>
    <n v="0"/>
    <n v="0"/>
    <n v="11"/>
    <n v="9"/>
    <n v="0"/>
    <n v="0"/>
  </r>
  <r>
    <s v="Reporte control de Indicadores Accidentes 2 (eDoc 146 en plazo 90 días)"/>
    <x v="4"/>
    <s v="junio"/>
    <n v="0"/>
    <n v="0"/>
    <n v="0"/>
    <n v="0"/>
    <n v="0"/>
    <n v="11"/>
    <n v="9"/>
    <n v="0"/>
    <n v="0"/>
  </r>
  <r>
    <s v="Reporte control de Indicadores Accidentes 2 (eDoc 146 en plazo 90 días)"/>
    <x v="4"/>
    <s v="julio"/>
    <n v="0"/>
    <n v="0"/>
    <n v="0"/>
    <n v="0"/>
    <n v="0"/>
    <n v="11"/>
    <n v="9"/>
    <n v="0"/>
    <n v="0"/>
  </r>
  <r>
    <s v="Reporte control de Indicadores Accidentes 2 (eDoc 146 en plazo 90 días)"/>
    <x v="4"/>
    <s v="agosto"/>
    <n v="0"/>
    <n v="0"/>
    <n v="0"/>
    <n v="0"/>
    <n v="0"/>
    <n v="11"/>
    <n v="9"/>
    <n v="0"/>
    <n v="0"/>
  </r>
  <r>
    <s v="Reporte control de Indicadores Accidentes 2 (eDoc 146 en plazo 90 días)"/>
    <x v="4"/>
    <s v="septiembre"/>
    <n v="0"/>
    <n v="0"/>
    <n v="0"/>
    <n v="0"/>
    <n v="0"/>
    <n v="11"/>
    <n v="9"/>
    <n v="0"/>
    <n v="0"/>
  </r>
  <r>
    <s v="Reporte control de Indicadores Accidentes 2 (eDoc 146 en plazo 90 días)"/>
    <x v="4"/>
    <s v="octubre"/>
    <n v="0"/>
    <n v="0"/>
    <n v="0"/>
    <n v="0"/>
    <n v="0"/>
    <n v="11"/>
    <n v="9"/>
    <n v="0"/>
    <n v="0"/>
  </r>
  <r>
    <s v="Reporte control de Indicadores Accidentes 2 (eDoc 146 en plazo 90 días)"/>
    <x v="4"/>
    <s v="noviembre"/>
    <n v="0"/>
    <n v="0"/>
    <n v="0"/>
    <n v="0"/>
    <n v="0"/>
    <n v="11"/>
    <n v="9"/>
    <n v="0"/>
    <n v="0"/>
  </r>
  <r>
    <s v="Reporte control de Indicadores Accidentes 2 (eDoc 146 en plazo 90 días)"/>
    <x v="4"/>
    <s v="diciembre"/>
    <n v="0"/>
    <n v="0"/>
    <n v="0"/>
    <n v="0"/>
    <n v="0"/>
    <n v="11"/>
    <n v="9"/>
    <n v="0"/>
    <n v="0"/>
  </r>
  <r>
    <s v="Reporte control de Indicadores Accidentes 2 (eDoc 146 en plazo 90 días)"/>
    <x v="5"/>
    <s v="enero"/>
    <n v="1"/>
    <n v="1"/>
    <n v="0"/>
    <n v="1"/>
    <n v="0"/>
    <n v="1"/>
    <n v="1"/>
    <n v="0"/>
    <n v="1"/>
  </r>
  <r>
    <s v="Reporte control de Indicadores Accidentes 2 (eDoc 146 en plazo 90 días)"/>
    <x v="5"/>
    <s v="febrero"/>
    <n v="3"/>
    <n v="3"/>
    <n v="0"/>
    <n v="3"/>
    <n v="0"/>
    <n v="4"/>
    <n v="4"/>
    <n v="0"/>
    <n v="3"/>
  </r>
  <r>
    <s v="Reporte control de Indicadores Accidentes 2 (eDoc 146 en plazo 90 días)"/>
    <x v="5"/>
    <s v="marzo"/>
    <n v="3"/>
    <n v="0"/>
    <n v="0"/>
    <n v="0"/>
    <n v="3"/>
    <n v="7"/>
    <n v="4"/>
    <n v="0"/>
    <n v="0"/>
  </r>
  <r>
    <s v="Reporte control de Indicadores Accidentes 2 (eDoc 146 en plazo 90 días)"/>
    <x v="5"/>
    <s v="abril"/>
    <n v="1"/>
    <n v="0"/>
    <n v="0"/>
    <n v="0"/>
    <n v="1"/>
    <n v="8"/>
    <n v="4"/>
    <n v="0"/>
    <n v="0"/>
  </r>
  <r>
    <s v="Reporte control de Indicadores Accidentes 2 (eDoc 146 en plazo 90 días)"/>
    <x v="5"/>
    <s v="mayo"/>
    <n v="0"/>
    <n v="0"/>
    <n v="0"/>
    <n v="0"/>
    <n v="0"/>
    <n v="8"/>
    <n v="4"/>
    <n v="0"/>
    <n v="0"/>
  </r>
  <r>
    <s v="Reporte control de Indicadores Accidentes 2 (eDoc 146 en plazo 90 días)"/>
    <x v="5"/>
    <s v="junio"/>
    <n v="0"/>
    <n v="0"/>
    <n v="0"/>
    <n v="0"/>
    <n v="0"/>
    <n v="8"/>
    <n v="4"/>
    <n v="0"/>
    <n v="0"/>
  </r>
  <r>
    <s v="Reporte control de Indicadores Accidentes 2 (eDoc 146 en plazo 90 días)"/>
    <x v="5"/>
    <s v="julio"/>
    <n v="0"/>
    <n v="0"/>
    <n v="0"/>
    <n v="0"/>
    <n v="0"/>
    <n v="8"/>
    <n v="4"/>
    <n v="0"/>
    <n v="0"/>
  </r>
  <r>
    <s v="Reporte control de Indicadores Accidentes 2 (eDoc 146 en plazo 90 días)"/>
    <x v="5"/>
    <s v="agosto"/>
    <n v="0"/>
    <n v="0"/>
    <n v="0"/>
    <n v="0"/>
    <n v="0"/>
    <n v="8"/>
    <n v="4"/>
    <n v="0"/>
    <n v="0"/>
  </r>
  <r>
    <s v="Reporte control de Indicadores Accidentes 2 (eDoc 146 en plazo 90 días)"/>
    <x v="5"/>
    <s v="septiembre"/>
    <n v="0"/>
    <n v="0"/>
    <n v="0"/>
    <n v="0"/>
    <n v="0"/>
    <n v="8"/>
    <n v="4"/>
    <n v="0"/>
    <n v="0"/>
  </r>
  <r>
    <s v="Reporte control de Indicadores Accidentes 2 (eDoc 146 en plazo 90 días)"/>
    <x v="5"/>
    <s v="octubre"/>
    <n v="0"/>
    <n v="0"/>
    <n v="0"/>
    <n v="0"/>
    <n v="0"/>
    <n v="8"/>
    <n v="4"/>
    <n v="0"/>
    <n v="0"/>
  </r>
  <r>
    <s v="Reporte control de Indicadores Accidentes 2 (eDoc 146 en plazo 90 días)"/>
    <x v="5"/>
    <s v="noviembre"/>
    <n v="0"/>
    <n v="0"/>
    <n v="0"/>
    <n v="0"/>
    <n v="0"/>
    <n v="8"/>
    <n v="4"/>
    <n v="0"/>
    <n v="0"/>
  </r>
  <r>
    <s v="Reporte control de Indicadores Accidentes 2 (eDoc 146 en plazo 90 días)"/>
    <x v="5"/>
    <s v="diciembre"/>
    <n v="0"/>
    <n v="0"/>
    <n v="0"/>
    <n v="0"/>
    <n v="0"/>
    <n v="8"/>
    <n v="4"/>
    <n v="0"/>
    <n v="0"/>
  </r>
  <r>
    <s v="Reporte control de Indicadores Accidentes 2 (eDoc 146 en plazo 90 días)"/>
    <x v="6"/>
    <s v="enero"/>
    <n v="1"/>
    <n v="1"/>
    <n v="0"/>
    <n v="1"/>
    <n v="0"/>
    <n v="1"/>
    <n v="1"/>
    <n v="0"/>
    <n v="1"/>
  </r>
  <r>
    <s v="Reporte control de Indicadores Accidentes 2 (eDoc 146 en plazo 90 días)"/>
    <x v="6"/>
    <s v="febrero"/>
    <n v="0"/>
    <n v="0"/>
    <n v="0"/>
    <n v="0"/>
    <n v="0"/>
    <n v="1"/>
    <n v="1"/>
    <n v="0"/>
    <n v="0"/>
  </r>
  <r>
    <s v="Reporte control de Indicadores Accidentes 2 (eDoc 146 en plazo 90 días)"/>
    <x v="6"/>
    <s v="marzo"/>
    <n v="1"/>
    <n v="1"/>
    <n v="0"/>
    <n v="1"/>
    <n v="0"/>
    <n v="2"/>
    <n v="2"/>
    <n v="0"/>
    <n v="1"/>
  </r>
  <r>
    <s v="Reporte control de Indicadores Accidentes 2 (eDoc 146 en plazo 90 días)"/>
    <x v="6"/>
    <s v="abril"/>
    <n v="1"/>
    <n v="1"/>
    <n v="0"/>
    <n v="1"/>
    <n v="0"/>
    <n v="3"/>
    <n v="3"/>
    <n v="0"/>
    <n v="1"/>
  </r>
  <r>
    <s v="Reporte control de Indicadores Accidentes 2 (eDoc 146 en plazo 90 días)"/>
    <x v="6"/>
    <s v="mayo"/>
    <n v="0"/>
    <n v="0"/>
    <n v="0"/>
    <n v="0"/>
    <n v="0"/>
    <n v="3"/>
    <n v="3"/>
    <n v="0"/>
    <n v="0"/>
  </r>
  <r>
    <s v="Reporte control de Indicadores Accidentes 2 (eDoc 146 en plazo 90 días)"/>
    <x v="6"/>
    <s v="junio"/>
    <n v="0"/>
    <n v="0"/>
    <n v="0"/>
    <n v="0"/>
    <n v="0"/>
    <n v="3"/>
    <n v="3"/>
    <n v="0"/>
    <n v="0"/>
  </r>
  <r>
    <s v="Reporte control de Indicadores Accidentes 2 (eDoc 146 en plazo 90 días)"/>
    <x v="6"/>
    <s v="julio"/>
    <n v="0"/>
    <n v="0"/>
    <n v="0"/>
    <n v="0"/>
    <n v="0"/>
    <n v="3"/>
    <n v="3"/>
    <n v="0"/>
    <n v="0"/>
  </r>
  <r>
    <s v="Reporte control de Indicadores Accidentes 2 (eDoc 146 en plazo 90 días)"/>
    <x v="6"/>
    <s v="agosto"/>
    <n v="0"/>
    <n v="0"/>
    <n v="0"/>
    <n v="0"/>
    <n v="0"/>
    <n v="3"/>
    <n v="3"/>
    <n v="0"/>
    <n v="0"/>
  </r>
  <r>
    <s v="Reporte control de Indicadores Accidentes 2 (eDoc 146 en plazo 90 días)"/>
    <x v="6"/>
    <s v="septiembre"/>
    <n v="0"/>
    <n v="0"/>
    <n v="0"/>
    <n v="0"/>
    <n v="0"/>
    <n v="3"/>
    <n v="3"/>
    <n v="0"/>
    <n v="0"/>
  </r>
  <r>
    <s v="Reporte control de Indicadores Accidentes 2 (eDoc 146 en plazo 90 días)"/>
    <x v="6"/>
    <s v="octubre"/>
    <n v="0"/>
    <n v="0"/>
    <n v="0"/>
    <n v="0"/>
    <n v="0"/>
    <n v="3"/>
    <n v="3"/>
    <n v="0"/>
    <n v="0"/>
  </r>
  <r>
    <s v="Reporte control de Indicadores Accidentes 2 (eDoc 146 en plazo 90 días)"/>
    <x v="6"/>
    <s v="noviembre"/>
    <n v="0"/>
    <n v="0"/>
    <n v="0"/>
    <n v="0"/>
    <n v="0"/>
    <n v="3"/>
    <n v="3"/>
    <n v="0"/>
    <n v="0"/>
  </r>
  <r>
    <s v="Reporte control de Indicadores Accidentes 2 (eDoc 146 en plazo 90 días)"/>
    <x v="6"/>
    <s v="diciembre"/>
    <n v="0"/>
    <n v="0"/>
    <n v="0"/>
    <n v="0"/>
    <n v="0"/>
    <n v="3"/>
    <n v="3"/>
    <n v="0"/>
    <n v="0"/>
  </r>
  <r>
    <s v="Reporte control de Indicadores Accidentes 2 (eDoc 146 en plazo 90 días)"/>
    <x v="7"/>
    <s v="enero"/>
    <n v="1"/>
    <n v="0"/>
    <n v="0"/>
    <n v="0"/>
    <n v="1"/>
    <n v="1"/>
    <n v="0"/>
    <n v="0"/>
    <n v="0"/>
  </r>
  <r>
    <s v="Reporte control de Indicadores Accidentes 2 (eDoc 146 en plazo 90 días)"/>
    <x v="7"/>
    <s v="febrero"/>
    <n v="2"/>
    <n v="2"/>
    <n v="0"/>
    <n v="2"/>
    <n v="0"/>
    <n v="3"/>
    <n v="2"/>
    <n v="0"/>
    <n v="2"/>
  </r>
  <r>
    <s v="Reporte control de Indicadores Accidentes 2 (eDoc 146 en plazo 90 días)"/>
    <x v="7"/>
    <s v="marzo"/>
    <n v="0"/>
    <n v="0"/>
    <n v="0"/>
    <n v="0"/>
    <n v="0"/>
    <n v="3"/>
    <n v="2"/>
    <n v="0"/>
    <n v="0"/>
  </r>
  <r>
    <s v="Reporte control de Indicadores Accidentes 2 (eDoc 146 en plazo 90 días)"/>
    <x v="7"/>
    <s v="abril"/>
    <n v="2"/>
    <n v="1"/>
    <n v="0"/>
    <n v="1"/>
    <n v="1"/>
    <n v="5"/>
    <n v="3"/>
    <n v="0"/>
    <n v="1"/>
  </r>
  <r>
    <s v="Reporte control de Indicadores Accidentes 2 (eDoc 146 en plazo 90 días)"/>
    <x v="7"/>
    <s v="mayo"/>
    <n v="0"/>
    <n v="0"/>
    <n v="0"/>
    <n v="0"/>
    <n v="0"/>
    <n v="5"/>
    <n v="3"/>
    <n v="0"/>
    <n v="0"/>
  </r>
  <r>
    <s v="Reporte control de Indicadores Accidentes 2 (eDoc 146 en plazo 90 días)"/>
    <x v="7"/>
    <s v="junio"/>
    <n v="0"/>
    <n v="0"/>
    <n v="0"/>
    <n v="0"/>
    <n v="0"/>
    <n v="5"/>
    <n v="3"/>
    <n v="0"/>
    <n v="0"/>
  </r>
  <r>
    <s v="Reporte control de Indicadores Accidentes 2 (eDoc 146 en plazo 90 días)"/>
    <x v="7"/>
    <s v="julio"/>
    <n v="0"/>
    <n v="0"/>
    <n v="0"/>
    <n v="0"/>
    <n v="0"/>
    <n v="5"/>
    <n v="3"/>
    <n v="0"/>
    <n v="0"/>
  </r>
  <r>
    <s v="Reporte control de Indicadores Accidentes 2 (eDoc 146 en plazo 90 días)"/>
    <x v="7"/>
    <s v="agosto"/>
    <n v="0"/>
    <n v="0"/>
    <n v="0"/>
    <n v="0"/>
    <n v="0"/>
    <n v="5"/>
    <n v="3"/>
    <n v="0"/>
    <n v="0"/>
  </r>
  <r>
    <s v="Reporte control de Indicadores Accidentes 2 (eDoc 146 en plazo 90 días)"/>
    <x v="7"/>
    <s v="septiembre"/>
    <n v="0"/>
    <n v="0"/>
    <n v="0"/>
    <n v="0"/>
    <n v="0"/>
    <n v="5"/>
    <n v="3"/>
    <n v="0"/>
    <n v="0"/>
  </r>
  <r>
    <s v="Reporte control de Indicadores Accidentes 2 (eDoc 146 en plazo 90 días)"/>
    <x v="7"/>
    <s v="octubre"/>
    <n v="0"/>
    <n v="0"/>
    <n v="0"/>
    <n v="0"/>
    <n v="0"/>
    <n v="5"/>
    <n v="3"/>
    <n v="0"/>
    <n v="0"/>
  </r>
  <r>
    <s v="Reporte control de Indicadores Accidentes 2 (eDoc 146 en plazo 90 días)"/>
    <x v="7"/>
    <s v="noviembre"/>
    <n v="0"/>
    <n v="0"/>
    <n v="0"/>
    <n v="0"/>
    <n v="0"/>
    <n v="5"/>
    <n v="3"/>
    <n v="0"/>
    <n v="0"/>
  </r>
  <r>
    <s v="Reporte control de Indicadores Accidentes 2 (eDoc 146 en plazo 90 días)"/>
    <x v="7"/>
    <s v="diciembre"/>
    <n v="0"/>
    <n v="0"/>
    <n v="0"/>
    <n v="0"/>
    <n v="0"/>
    <n v="5"/>
    <n v="3"/>
    <n v="0"/>
    <n v="0"/>
  </r>
  <r>
    <s v="Reporte control de Indicadores Accidentes 2 (eDoc 146 en plazo 90 días)"/>
    <x v="8"/>
    <s v="enero"/>
    <n v="3"/>
    <n v="3"/>
    <n v="0"/>
    <n v="3"/>
    <n v="0"/>
    <n v="3"/>
    <n v="3"/>
    <n v="0"/>
    <n v="3"/>
  </r>
  <r>
    <s v="Reporte control de Indicadores Accidentes 2 (eDoc 146 en plazo 90 días)"/>
    <x v="8"/>
    <s v="febrero"/>
    <n v="4"/>
    <n v="4"/>
    <n v="0"/>
    <n v="4"/>
    <n v="0"/>
    <n v="7"/>
    <n v="7"/>
    <n v="0"/>
    <n v="4"/>
  </r>
  <r>
    <s v="Reporte control de Indicadores Accidentes 2 (eDoc 146 en plazo 90 días)"/>
    <x v="8"/>
    <s v="marzo"/>
    <n v="1"/>
    <n v="1"/>
    <n v="0"/>
    <n v="1"/>
    <n v="0"/>
    <n v="8"/>
    <n v="8"/>
    <n v="0"/>
    <n v="1"/>
  </r>
  <r>
    <s v="Reporte control de Indicadores Accidentes 2 (eDoc 146 en plazo 90 días)"/>
    <x v="8"/>
    <s v="abril"/>
    <n v="2"/>
    <n v="1"/>
    <n v="0"/>
    <n v="1"/>
    <n v="1"/>
    <n v="10"/>
    <n v="9"/>
    <n v="0"/>
    <n v="1"/>
  </r>
  <r>
    <s v="Reporte control de Indicadores Accidentes 2 (eDoc 146 en plazo 90 días)"/>
    <x v="8"/>
    <s v="mayo"/>
    <n v="0"/>
    <n v="0"/>
    <n v="0"/>
    <n v="0"/>
    <n v="0"/>
    <n v="10"/>
    <n v="9"/>
    <n v="0"/>
    <n v="0"/>
  </r>
  <r>
    <s v="Reporte control de Indicadores Accidentes 2 (eDoc 146 en plazo 90 días)"/>
    <x v="8"/>
    <s v="junio"/>
    <n v="0"/>
    <n v="0"/>
    <n v="0"/>
    <n v="0"/>
    <n v="0"/>
    <n v="10"/>
    <n v="9"/>
    <n v="0"/>
    <n v="0"/>
  </r>
  <r>
    <s v="Reporte control de Indicadores Accidentes 2 (eDoc 146 en plazo 90 días)"/>
    <x v="8"/>
    <s v="julio"/>
    <n v="0"/>
    <n v="0"/>
    <n v="0"/>
    <n v="0"/>
    <n v="0"/>
    <n v="10"/>
    <n v="9"/>
    <n v="0"/>
    <n v="0"/>
  </r>
  <r>
    <s v="Reporte control de Indicadores Accidentes 2 (eDoc 146 en plazo 90 días)"/>
    <x v="8"/>
    <s v="agosto"/>
    <n v="0"/>
    <n v="0"/>
    <n v="0"/>
    <n v="0"/>
    <n v="0"/>
    <n v="10"/>
    <n v="9"/>
    <n v="0"/>
    <n v="0"/>
  </r>
  <r>
    <s v="Reporte control de Indicadores Accidentes 2 (eDoc 146 en plazo 90 días)"/>
    <x v="8"/>
    <s v="septiembre"/>
    <n v="0"/>
    <n v="0"/>
    <n v="0"/>
    <n v="0"/>
    <n v="0"/>
    <n v="10"/>
    <n v="9"/>
    <n v="0"/>
    <n v="0"/>
  </r>
  <r>
    <s v="Reporte control de Indicadores Accidentes 2 (eDoc 146 en plazo 90 días)"/>
    <x v="8"/>
    <s v="octubre"/>
    <n v="0"/>
    <n v="0"/>
    <n v="0"/>
    <n v="0"/>
    <n v="0"/>
    <n v="10"/>
    <n v="9"/>
    <n v="0"/>
    <n v="0"/>
  </r>
  <r>
    <s v="Reporte control de Indicadores Accidentes 2 (eDoc 146 en plazo 90 días)"/>
    <x v="8"/>
    <s v="noviembre"/>
    <n v="0"/>
    <n v="0"/>
    <n v="0"/>
    <n v="0"/>
    <n v="0"/>
    <n v="10"/>
    <n v="9"/>
    <n v="0"/>
    <n v="0"/>
  </r>
  <r>
    <s v="Reporte control de Indicadores Accidentes 2 (eDoc 146 en plazo 90 días)"/>
    <x v="8"/>
    <s v="diciembre"/>
    <n v="0"/>
    <n v="0"/>
    <n v="0"/>
    <n v="0"/>
    <n v="0"/>
    <n v="10"/>
    <n v="9"/>
    <n v="0"/>
    <n v="0"/>
  </r>
  <r>
    <s v="Reporte control de Indicadores Accidentes 2 (eDoc 146 en plazo 90 días)"/>
    <x v="9"/>
    <s v="enero"/>
    <n v="1"/>
    <n v="0"/>
    <n v="0"/>
    <n v="0"/>
    <n v="1"/>
    <n v="1"/>
    <n v="0"/>
    <n v="0"/>
    <n v="0"/>
  </r>
  <r>
    <s v="Reporte control de Indicadores Accidentes 2 (eDoc 146 en plazo 90 días)"/>
    <x v="9"/>
    <s v="febrero"/>
    <n v="1"/>
    <n v="1"/>
    <n v="0"/>
    <n v="1"/>
    <n v="0"/>
    <n v="2"/>
    <n v="1"/>
    <n v="0"/>
    <n v="1"/>
  </r>
  <r>
    <s v="Reporte control de Indicadores Accidentes 2 (eDoc 146 en plazo 90 días)"/>
    <x v="9"/>
    <s v="marzo"/>
    <n v="2"/>
    <n v="2"/>
    <n v="0"/>
    <n v="2"/>
    <n v="0"/>
    <n v="4"/>
    <n v="3"/>
    <n v="0"/>
    <n v="2"/>
  </r>
  <r>
    <s v="Reporte control de Indicadores Accidentes 2 (eDoc 146 en plazo 90 días)"/>
    <x v="9"/>
    <s v="abril"/>
    <n v="3"/>
    <n v="1"/>
    <n v="0"/>
    <n v="1"/>
    <n v="2"/>
    <n v="7"/>
    <n v="4"/>
    <n v="0"/>
    <n v="1"/>
  </r>
  <r>
    <s v="Reporte control de Indicadores Accidentes 2 (eDoc 146 en plazo 90 días)"/>
    <x v="9"/>
    <s v="mayo"/>
    <n v="0"/>
    <n v="0"/>
    <n v="0"/>
    <n v="0"/>
    <n v="0"/>
    <n v="7"/>
    <n v="4"/>
    <n v="0"/>
    <n v="0"/>
  </r>
  <r>
    <s v="Reporte control de Indicadores Accidentes 2 (eDoc 146 en plazo 90 días)"/>
    <x v="9"/>
    <s v="junio"/>
    <n v="0"/>
    <n v="0"/>
    <n v="0"/>
    <n v="0"/>
    <n v="0"/>
    <n v="7"/>
    <n v="4"/>
    <n v="0"/>
    <n v="0"/>
  </r>
  <r>
    <s v="Reporte control de Indicadores Accidentes 2 (eDoc 146 en plazo 90 días)"/>
    <x v="9"/>
    <s v="julio"/>
    <n v="0"/>
    <n v="0"/>
    <n v="0"/>
    <n v="0"/>
    <n v="0"/>
    <n v="7"/>
    <n v="4"/>
    <n v="0"/>
    <n v="0"/>
  </r>
  <r>
    <s v="Reporte control de Indicadores Accidentes 2 (eDoc 146 en plazo 90 días)"/>
    <x v="9"/>
    <s v="agosto"/>
    <n v="0"/>
    <n v="0"/>
    <n v="0"/>
    <n v="0"/>
    <n v="0"/>
    <n v="7"/>
    <n v="4"/>
    <n v="0"/>
    <n v="0"/>
  </r>
  <r>
    <s v="Reporte control de Indicadores Accidentes 2 (eDoc 146 en plazo 90 días)"/>
    <x v="9"/>
    <s v="septiembre"/>
    <n v="0"/>
    <n v="0"/>
    <n v="0"/>
    <n v="0"/>
    <n v="0"/>
    <n v="7"/>
    <n v="4"/>
    <n v="0"/>
    <n v="0"/>
  </r>
  <r>
    <s v="Reporte control de Indicadores Accidentes 2 (eDoc 146 en plazo 90 días)"/>
    <x v="9"/>
    <s v="octubre"/>
    <n v="0"/>
    <n v="0"/>
    <n v="0"/>
    <n v="0"/>
    <n v="0"/>
    <n v="7"/>
    <n v="4"/>
    <n v="0"/>
    <n v="0"/>
  </r>
  <r>
    <s v="Reporte control de Indicadores Accidentes 2 (eDoc 146 en plazo 90 días)"/>
    <x v="9"/>
    <s v="noviembre"/>
    <n v="0"/>
    <n v="0"/>
    <n v="0"/>
    <n v="0"/>
    <n v="0"/>
    <n v="7"/>
    <n v="4"/>
    <n v="0"/>
    <n v="0"/>
  </r>
  <r>
    <s v="Reporte control de Indicadores Accidentes 2 (eDoc 146 en plazo 90 días)"/>
    <x v="9"/>
    <s v="diciembre"/>
    <n v="0"/>
    <n v="0"/>
    <n v="0"/>
    <n v="0"/>
    <n v="0"/>
    <n v="7"/>
    <n v="4"/>
    <n v="0"/>
    <n v="0"/>
  </r>
  <r>
    <s v="Reporte control de Indicadores Accidentes 2 (eDoc 146 en plazo 90 días)"/>
    <x v="10"/>
    <s v="enero"/>
    <n v="1"/>
    <n v="1"/>
    <n v="0"/>
    <n v="1"/>
    <n v="0"/>
    <n v="1"/>
    <n v="1"/>
    <n v="0"/>
    <n v="1"/>
  </r>
  <r>
    <s v="Reporte control de Indicadores Accidentes 2 (eDoc 146 en plazo 90 días)"/>
    <x v="10"/>
    <s v="febrero"/>
    <n v="0"/>
    <n v="0"/>
    <n v="0"/>
    <n v="0"/>
    <n v="0"/>
    <n v="1"/>
    <n v="1"/>
    <n v="0"/>
    <n v="0"/>
  </r>
  <r>
    <s v="Reporte control de Indicadores Accidentes 2 (eDoc 146 en plazo 90 días)"/>
    <x v="10"/>
    <s v="marzo"/>
    <n v="1"/>
    <n v="1"/>
    <n v="0"/>
    <n v="1"/>
    <n v="0"/>
    <n v="2"/>
    <n v="2"/>
    <n v="0"/>
    <n v="1"/>
  </r>
  <r>
    <s v="Reporte control de Indicadores Accidentes 2 (eDoc 146 en plazo 90 días)"/>
    <x v="10"/>
    <s v="abril"/>
    <n v="2"/>
    <n v="1"/>
    <n v="0"/>
    <n v="1"/>
    <n v="1"/>
    <n v="4"/>
    <n v="3"/>
    <n v="0"/>
    <n v="1"/>
  </r>
  <r>
    <s v="Reporte control de Indicadores Accidentes 2 (eDoc 146 en plazo 90 días)"/>
    <x v="10"/>
    <s v="mayo"/>
    <n v="0"/>
    <n v="0"/>
    <n v="0"/>
    <n v="0"/>
    <n v="0"/>
    <n v="4"/>
    <n v="3"/>
    <n v="0"/>
    <n v="0"/>
  </r>
  <r>
    <s v="Reporte control de Indicadores Accidentes 2 (eDoc 146 en plazo 90 días)"/>
    <x v="10"/>
    <s v="junio"/>
    <n v="0"/>
    <n v="0"/>
    <n v="0"/>
    <n v="0"/>
    <n v="0"/>
    <n v="4"/>
    <n v="3"/>
    <n v="0"/>
    <n v="0"/>
  </r>
  <r>
    <s v="Reporte control de Indicadores Accidentes 2 (eDoc 146 en plazo 90 días)"/>
    <x v="10"/>
    <s v="julio"/>
    <n v="0"/>
    <n v="0"/>
    <n v="0"/>
    <n v="0"/>
    <n v="0"/>
    <n v="4"/>
    <n v="3"/>
    <n v="0"/>
    <n v="0"/>
  </r>
  <r>
    <s v="Reporte control de Indicadores Accidentes 2 (eDoc 146 en plazo 90 días)"/>
    <x v="10"/>
    <s v="agosto"/>
    <n v="0"/>
    <n v="0"/>
    <n v="0"/>
    <n v="0"/>
    <n v="0"/>
    <n v="4"/>
    <n v="3"/>
    <n v="0"/>
    <n v="0"/>
  </r>
  <r>
    <s v="Reporte control de Indicadores Accidentes 2 (eDoc 146 en plazo 90 días)"/>
    <x v="10"/>
    <s v="septiembre"/>
    <n v="0"/>
    <n v="0"/>
    <n v="0"/>
    <n v="0"/>
    <n v="0"/>
    <n v="4"/>
    <n v="3"/>
    <n v="0"/>
    <n v="0"/>
  </r>
  <r>
    <s v="Reporte control de Indicadores Accidentes 2 (eDoc 146 en plazo 90 días)"/>
    <x v="10"/>
    <s v="octubre"/>
    <n v="0"/>
    <n v="0"/>
    <n v="0"/>
    <n v="0"/>
    <n v="0"/>
    <n v="4"/>
    <n v="3"/>
    <n v="0"/>
    <n v="0"/>
  </r>
  <r>
    <s v="Reporte control de Indicadores Accidentes 2 (eDoc 146 en plazo 90 días)"/>
    <x v="10"/>
    <s v="noviembre"/>
    <n v="0"/>
    <n v="0"/>
    <n v="0"/>
    <n v="0"/>
    <n v="0"/>
    <n v="4"/>
    <n v="3"/>
    <n v="0"/>
    <n v="0"/>
  </r>
  <r>
    <s v="Reporte control de Indicadores Accidentes 2 (eDoc 146 en plazo 90 días)"/>
    <x v="10"/>
    <s v="diciembre"/>
    <n v="0"/>
    <n v="0"/>
    <n v="0"/>
    <n v="0"/>
    <n v="0"/>
    <n v="4"/>
    <n v="3"/>
    <n v="0"/>
    <n v="0"/>
  </r>
  <r>
    <s v="Reporte control de Indicadores Accidentes 2 (eDoc 146 en plazo 90 días)"/>
    <x v="11"/>
    <s v="enero"/>
    <n v="0"/>
    <n v="0"/>
    <n v="0"/>
    <n v="0"/>
    <n v="0"/>
    <n v="0"/>
    <n v="0"/>
    <n v="0"/>
    <n v="0"/>
  </r>
  <r>
    <s v="Reporte control de Indicadores Accidentes 2 (eDoc 146 en plazo 90 días)"/>
    <x v="11"/>
    <s v="febrero"/>
    <n v="0"/>
    <n v="0"/>
    <n v="0"/>
    <n v="0"/>
    <n v="0"/>
    <n v="0"/>
    <n v="0"/>
    <n v="0"/>
    <n v="0"/>
  </r>
  <r>
    <s v="Reporte control de Indicadores Accidentes 2 (eDoc 146 en plazo 90 días)"/>
    <x v="11"/>
    <s v="marzo"/>
    <n v="0"/>
    <n v="0"/>
    <n v="0"/>
    <n v="0"/>
    <n v="0"/>
    <n v="0"/>
    <n v="0"/>
    <n v="0"/>
    <n v="0"/>
  </r>
  <r>
    <s v="Reporte control de Indicadores Accidentes 2 (eDoc 146 en plazo 90 días)"/>
    <x v="11"/>
    <s v="abril"/>
    <n v="0"/>
    <n v="0"/>
    <n v="0"/>
    <n v="0"/>
    <n v="0"/>
    <n v="0"/>
    <n v="0"/>
    <n v="0"/>
    <n v="0"/>
  </r>
  <r>
    <s v="Reporte control de Indicadores Accidentes 2 (eDoc 146 en plazo 90 días)"/>
    <x v="11"/>
    <s v="mayo"/>
    <n v="0"/>
    <n v="0"/>
    <n v="0"/>
    <n v="0"/>
    <n v="0"/>
    <n v="0"/>
    <n v="0"/>
    <n v="0"/>
    <n v="0"/>
  </r>
  <r>
    <s v="Reporte control de Indicadores Accidentes 2 (eDoc 146 en plazo 90 días)"/>
    <x v="11"/>
    <s v="junio"/>
    <n v="0"/>
    <n v="0"/>
    <n v="0"/>
    <n v="0"/>
    <n v="0"/>
    <n v="0"/>
    <n v="0"/>
    <n v="0"/>
    <n v="0"/>
  </r>
  <r>
    <s v="Reporte control de Indicadores Accidentes 2 (eDoc 146 en plazo 90 días)"/>
    <x v="11"/>
    <s v="julio"/>
    <n v="0"/>
    <n v="0"/>
    <n v="0"/>
    <n v="0"/>
    <n v="0"/>
    <n v="0"/>
    <n v="0"/>
    <n v="0"/>
    <n v="0"/>
  </r>
  <r>
    <s v="Reporte control de Indicadores Accidentes 2 (eDoc 146 en plazo 90 días)"/>
    <x v="11"/>
    <s v="agosto"/>
    <n v="0"/>
    <n v="0"/>
    <n v="0"/>
    <n v="0"/>
    <n v="0"/>
    <n v="0"/>
    <n v="0"/>
    <n v="0"/>
    <n v="0"/>
  </r>
  <r>
    <s v="Reporte control de Indicadores Accidentes 2 (eDoc 146 en plazo 90 días)"/>
    <x v="11"/>
    <s v="septiembre"/>
    <n v="0"/>
    <n v="0"/>
    <n v="0"/>
    <n v="0"/>
    <n v="0"/>
    <n v="0"/>
    <n v="0"/>
    <n v="0"/>
    <n v="0"/>
  </r>
  <r>
    <s v="Reporte control de Indicadores Accidentes 2 (eDoc 146 en plazo 90 días)"/>
    <x v="11"/>
    <s v="octubre"/>
    <n v="0"/>
    <n v="0"/>
    <n v="0"/>
    <n v="0"/>
    <n v="0"/>
    <n v="0"/>
    <n v="0"/>
    <n v="0"/>
    <n v="0"/>
  </r>
  <r>
    <s v="Reporte control de Indicadores Accidentes 2 (eDoc 146 en plazo 90 días)"/>
    <x v="11"/>
    <s v="noviembre"/>
    <n v="0"/>
    <n v="0"/>
    <n v="0"/>
    <n v="0"/>
    <n v="0"/>
    <n v="0"/>
    <n v="0"/>
    <n v="0"/>
    <n v="0"/>
  </r>
  <r>
    <s v="Reporte control de Indicadores Accidentes 2 (eDoc 146 en plazo 90 días)"/>
    <x v="11"/>
    <s v="diciembre"/>
    <n v="0"/>
    <n v="0"/>
    <n v="0"/>
    <n v="0"/>
    <n v="0"/>
    <n v="0"/>
    <n v="0"/>
    <n v="0"/>
    <n v="0"/>
  </r>
  <r>
    <s v="Reporte control de Indicadores Accidentes 2 (eDoc 146 en plazo 90 días)"/>
    <x v="12"/>
    <s v="enero"/>
    <n v="5"/>
    <n v="3"/>
    <n v="0"/>
    <n v="3"/>
    <n v="2"/>
    <n v="5"/>
    <n v="3"/>
    <n v="0"/>
    <n v="3"/>
  </r>
  <r>
    <s v="Reporte control de Indicadores Accidentes 2 (eDoc 146 en plazo 90 días)"/>
    <x v="12"/>
    <s v="febrero"/>
    <n v="8"/>
    <n v="7"/>
    <n v="0"/>
    <n v="7"/>
    <n v="1"/>
    <n v="13"/>
    <n v="10"/>
    <n v="0"/>
    <n v="7"/>
  </r>
  <r>
    <s v="Reporte control de Indicadores Accidentes 2 (eDoc 146 en plazo 90 días)"/>
    <x v="12"/>
    <s v="marzo"/>
    <n v="2"/>
    <n v="2"/>
    <n v="0"/>
    <n v="2"/>
    <n v="0"/>
    <n v="15"/>
    <n v="12"/>
    <n v="0"/>
    <n v="2"/>
  </r>
  <r>
    <s v="Reporte control de Indicadores Accidentes 2 (eDoc 146 en plazo 90 días)"/>
    <x v="12"/>
    <s v="abril"/>
    <n v="4"/>
    <n v="2"/>
    <n v="0"/>
    <n v="2"/>
    <n v="2"/>
    <n v="19"/>
    <n v="14"/>
    <n v="0"/>
    <n v="2"/>
  </r>
  <r>
    <s v="Reporte control de Indicadores Accidentes 2 (eDoc 146 en plazo 90 días)"/>
    <x v="12"/>
    <s v="mayo"/>
    <n v="0"/>
    <n v="0"/>
    <n v="0"/>
    <n v="0"/>
    <n v="0"/>
    <n v="19"/>
    <n v="14"/>
    <n v="0"/>
    <n v="0"/>
  </r>
  <r>
    <s v="Reporte control de Indicadores Accidentes 2 (eDoc 146 en plazo 90 días)"/>
    <x v="12"/>
    <s v="junio"/>
    <n v="0"/>
    <n v="0"/>
    <n v="0"/>
    <n v="0"/>
    <n v="0"/>
    <n v="19"/>
    <n v="14"/>
    <n v="0"/>
    <n v="0"/>
  </r>
  <r>
    <s v="Reporte control de Indicadores Accidentes 2 (eDoc 146 en plazo 90 días)"/>
    <x v="12"/>
    <s v="julio"/>
    <n v="0"/>
    <n v="0"/>
    <n v="0"/>
    <n v="0"/>
    <n v="0"/>
    <n v="19"/>
    <n v="14"/>
    <n v="0"/>
    <n v="0"/>
  </r>
  <r>
    <s v="Reporte control de Indicadores Accidentes 2 (eDoc 146 en plazo 90 días)"/>
    <x v="12"/>
    <s v="agosto"/>
    <n v="0"/>
    <n v="0"/>
    <n v="0"/>
    <n v="0"/>
    <n v="0"/>
    <n v="19"/>
    <n v="14"/>
    <n v="0"/>
    <n v="0"/>
  </r>
  <r>
    <s v="Reporte control de Indicadores Accidentes 2 (eDoc 146 en plazo 90 días)"/>
    <x v="12"/>
    <s v="septiembre"/>
    <n v="0"/>
    <n v="0"/>
    <n v="0"/>
    <n v="0"/>
    <n v="0"/>
    <n v="19"/>
    <n v="14"/>
    <n v="0"/>
    <n v="0"/>
  </r>
  <r>
    <s v="Reporte control de Indicadores Accidentes 2 (eDoc 146 en plazo 90 días)"/>
    <x v="12"/>
    <s v="octubre"/>
    <n v="0"/>
    <n v="0"/>
    <n v="0"/>
    <n v="0"/>
    <n v="0"/>
    <n v="19"/>
    <n v="14"/>
    <n v="0"/>
    <n v="0"/>
  </r>
  <r>
    <s v="Reporte control de Indicadores Accidentes 2 (eDoc 146 en plazo 90 días)"/>
    <x v="12"/>
    <s v="noviembre"/>
    <n v="0"/>
    <n v="0"/>
    <n v="0"/>
    <n v="0"/>
    <n v="0"/>
    <n v="19"/>
    <n v="14"/>
    <n v="0"/>
    <n v="0"/>
  </r>
  <r>
    <s v="Reporte control de Indicadores Accidentes 2 (eDoc 146 en plazo 90 días)"/>
    <x v="12"/>
    <s v="diciembre"/>
    <n v="0"/>
    <n v="0"/>
    <n v="0"/>
    <n v="0"/>
    <n v="0"/>
    <n v="19"/>
    <n v="14"/>
    <n v="0"/>
    <n v="0"/>
  </r>
  <r>
    <s v="Reporte control de Indicadores Accidentes 2 (eDoc 146 en plazo 90 días)"/>
    <x v="13"/>
    <s v="enero"/>
    <n v="0"/>
    <n v="0"/>
    <n v="0"/>
    <n v="0"/>
    <n v="0"/>
    <n v="0"/>
    <n v="0"/>
    <n v="0"/>
    <n v="0"/>
  </r>
  <r>
    <s v="Reporte control de Indicadores Accidentes 2 (eDoc 146 en plazo 90 días)"/>
    <x v="13"/>
    <s v="febrero"/>
    <n v="0"/>
    <n v="0"/>
    <n v="0"/>
    <n v="0"/>
    <n v="0"/>
    <n v="0"/>
    <n v="0"/>
    <n v="0"/>
    <n v="0"/>
  </r>
  <r>
    <s v="Reporte control de Indicadores Accidentes 2 (eDoc 146 en plazo 90 días)"/>
    <x v="13"/>
    <s v="marzo"/>
    <n v="0"/>
    <n v="0"/>
    <n v="0"/>
    <n v="0"/>
    <n v="0"/>
    <n v="0"/>
    <n v="0"/>
    <n v="0"/>
    <n v="0"/>
  </r>
  <r>
    <s v="Reporte control de Indicadores Accidentes 2 (eDoc 146 en plazo 90 días)"/>
    <x v="13"/>
    <s v="abril"/>
    <n v="4"/>
    <n v="3"/>
    <n v="0"/>
    <n v="3"/>
    <n v="1"/>
    <n v="4"/>
    <n v="3"/>
    <n v="0"/>
    <n v="3"/>
  </r>
  <r>
    <s v="Reporte control de Indicadores Accidentes 2 (eDoc 146 en plazo 90 días)"/>
    <x v="13"/>
    <s v="mayo"/>
    <n v="0"/>
    <n v="0"/>
    <n v="0"/>
    <n v="0"/>
    <n v="0"/>
    <n v="4"/>
    <n v="3"/>
    <n v="0"/>
    <n v="0"/>
  </r>
  <r>
    <s v="Reporte control de Indicadores Accidentes 2 (eDoc 146 en plazo 90 días)"/>
    <x v="13"/>
    <s v="junio"/>
    <n v="0"/>
    <n v="0"/>
    <n v="0"/>
    <n v="0"/>
    <n v="0"/>
    <n v="4"/>
    <n v="3"/>
    <n v="0"/>
    <n v="0"/>
  </r>
  <r>
    <s v="Reporte control de Indicadores Accidentes 2 (eDoc 146 en plazo 90 días)"/>
    <x v="13"/>
    <s v="julio"/>
    <n v="0"/>
    <n v="0"/>
    <n v="0"/>
    <n v="0"/>
    <n v="0"/>
    <n v="4"/>
    <n v="3"/>
    <n v="0"/>
    <n v="0"/>
  </r>
  <r>
    <s v="Reporte control de Indicadores Accidentes 2 (eDoc 146 en plazo 90 días)"/>
    <x v="13"/>
    <s v="agosto"/>
    <n v="0"/>
    <n v="0"/>
    <n v="0"/>
    <n v="0"/>
    <n v="0"/>
    <n v="4"/>
    <n v="3"/>
    <n v="0"/>
    <n v="0"/>
  </r>
  <r>
    <s v="Reporte control de Indicadores Accidentes 2 (eDoc 146 en plazo 90 días)"/>
    <x v="13"/>
    <s v="septiembre"/>
    <n v="0"/>
    <n v="0"/>
    <n v="0"/>
    <n v="0"/>
    <n v="0"/>
    <n v="4"/>
    <n v="3"/>
    <n v="0"/>
    <n v="0"/>
  </r>
  <r>
    <s v="Reporte control de Indicadores Accidentes 2 (eDoc 146 en plazo 90 días)"/>
    <x v="13"/>
    <s v="octubre"/>
    <n v="0"/>
    <n v="0"/>
    <n v="0"/>
    <n v="0"/>
    <n v="0"/>
    <n v="4"/>
    <n v="3"/>
    <n v="0"/>
    <n v="0"/>
  </r>
  <r>
    <s v="Reporte control de Indicadores Accidentes 2 (eDoc 146 en plazo 90 días)"/>
    <x v="13"/>
    <s v="noviembre"/>
    <n v="0"/>
    <n v="0"/>
    <n v="0"/>
    <n v="0"/>
    <n v="0"/>
    <n v="4"/>
    <n v="3"/>
    <n v="0"/>
    <n v="0"/>
  </r>
  <r>
    <s v="Reporte control de Indicadores Accidentes 2 (eDoc 146 en plazo 90 días)"/>
    <x v="13"/>
    <s v="diciembre"/>
    <n v="0"/>
    <n v="0"/>
    <n v="0"/>
    <n v="0"/>
    <n v="0"/>
    <n v="4"/>
    <n v="3"/>
    <n v="0"/>
    <n v="0"/>
  </r>
  <r>
    <s v="Reporte control de Indicadores Accidentes 2 (eDoc 146 en plazo 90 días)"/>
    <x v="14"/>
    <s v="enero"/>
    <n v="0"/>
    <n v="0"/>
    <n v="0"/>
    <n v="0"/>
    <n v="0"/>
    <n v="0"/>
    <n v="0"/>
    <n v="0"/>
    <n v="0"/>
  </r>
  <r>
    <s v="Reporte control de Indicadores Accidentes 2 (eDoc 146 en plazo 90 días)"/>
    <x v="14"/>
    <s v="febrero"/>
    <n v="0"/>
    <n v="0"/>
    <n v="0"/>
    <n v="0"/>
    <n v="0"/>
    <n v="0"/>
    <n v="0"/>
    <n v="0"/>
    <n v="0"/>
  </r>
  <r>
    <s v="Reporte control de Indicadores Accidentes 2 (eDoc 146 en plazo 90 días)"/>
    <x v="14"/>
    <s v="marzo"/>
    <n v="0"/>
    <n v="0"/>
    <n v="0"/>
    <n v="0"/>
    <n v="0"/>
    <n v="0"/>
    <n v="0"/>
    <n v="0"/>
    <n v="0"/>
  </r>
  <r>
    <s v="Reporte control de Indicadores Accidentes 2 (eDoc 146 en plazo 90 días)"/>
    <x v="14"/>
    <s v="abril"/>
    <n v="0"/>
    <n v="0"/>
    <n v="0"/>
    <n v="0"/>
    <n v="0"/>
    <n v="0"/>
    <n v="0"/>
    <n v="0"/>
    <n v="0"/>
  </r>
  <r>
    <s v="Reporte control de Indicadores Accidentes 2 (eDoc 146 en plazo 90 días)"/>
    <x v="14"/>
    <s v="mayo"/>
    <n v="0"/>
    <n v="0"/>
    <n v="0"/>
    <n v="0"/>
    <n v="0"/>
    <n v="0"/>
    <n v="0"/>
    <n v="0"/>
    <n v="0"/>
  </r>
  <r>
    <s v="Reporte control de Indicadores Accidentes 2 (eDoc 146 en plazo 90 días)"/>
    <x v="14"/>
    <s v="junio"/>
    <n v="0"/>
    <n v="0"/>
    <n v="0"/>
    <n v="0"/>
    <n v="0"/>
    <n v="0"/>
    <n v="0"/>
    <n v="0"/>
    <n v="0"/>
  </r>
  <r>
    <s v="Reporte control de Indicadores Accidentes 2 (eDoc 146 en plazo 90 días)"/>
    <x v="14"/>
    <s v="julio"/>
    <n v="0"/>
    <n v="0"/>
    <n v="0"/>
    <n v="0"/>
    <n v="0"/>
    <n v="0"/>
    <n v="0"/>
    <n v="0"/>
    <n v="0"/>
  </r>
  <r>
    <s v="Reporte control de Indicadores Accidentes 2 (eDoc 146 en plazo 90 días)"/>
    <x v="14"/>
    <s v="agosto"/>
    <n v="0"/>
    <n v="0"/>
    <n v="0"/>
    <n v="0"/>
    <n v="0"/>
    <n v="0"/>
    <n v="0"/>
    <n v="0"/>
    <n v="0"/>
  </r>
  <r>
    <s v="Reporte control de Indicadores Accidentes 2 (eDoc 146 en plazo 90 días)"/>
    <x v="14"/>
    <s v="septiembre"/>
    <n v="0"/>
    <n v="0"/>
    <n v="0"/>
    <n v="0"/>
    <n v="0"/>
    <n v="0"/>
    <n v="0"/>
    <n v="0"/>
    <n v="0"/>
  </r>
  <r>
    <s v="Reporte control de Indicadores Accidentes 2 (eDoc 146 en plazo 90 días)"/>
    <x v="14"/>
    <s v="octubre"/>
    <n v="0"/>
    <n v="0"/>
    <n v="0"/>
    <n v="0"/>
    <n v="0"/>
    <n v="0"/>
    <n v="0"/>
    <n v="0"/>
    <n v="0"/>
  </r>
  <r>
    <s v="Reporte control de Indicadores Accidentes 2 (eDoc 146 en plazo 90 días)"/>
    <x v="14"/>
    <s v="noviembre"/>
    <n v="0"/>
    <n v="0"/>
    <n v="0"/>
    <n v="0"/>
    <n v="0"/>
    <n v="0"/>
    <n v="0"/>
    <n v="0"/>
    <n v="0"/>
  </r>
  <r>
    <s v="Reporte control de Indicadores Accidentes 2 (eDoc 146 en plazo 90 días)"/>
    <x v="14"/>
    <s v="diciembre"/>
    <n v="0"/>
    <n v="0"/>
    <n v="0"/>
    <n v="0"/>
    <n v="0"/>
    <n v="0"/>
    <n v="0"/>
    <n v="0"/>
    <n v="0"/>
  </r>
  <r>
    <s v="Reporte control de Indicadores Accidentes 2 (eDoc 146 en plazo 90 días)"/>
    <x v="15"/>
    <s v="enero"/>
    <n v="2"/>
    <n v="2"/>
    <n v="0"/>
    <n v="2"/>
    <n v="0"/>
    <n v="2"/>
    <n v="2"/>
    <n v="0"/>
    <n v="2"/>
  </r>
  <r>
    <s v="Reporte control de Indicadores Accidentes 2 (eDoc 146 en plazo 90 días)"/>
    <x v="15"/>
    <s v="febrero"/>
    <n v="0"/>
    <n v="0"/>
    <n v="0"/>
    <n v="0"/>
    <n v="0"/>
    <n v="2"/>
    <n v="2"/>
    <n v="0"/>
    <n v="0"/>
  </r>
  <r>
    <s v="Reporte control de Indicadores Accidentes 2 (eDoc 146 en plazo 90 días)"/>
    <x v="15"/>
    <s v="marzo"/>
    <n v="1"/>
    <n v="0"/>
    <n v="0"/>
    <n v="0"/>
    <n v="1"/>
    <n v="3"/>
    <n v="2"/>
    <n v="0"/>
    <n v="0"/>
  </r>
  <r>
    <s v="Reporte control de Indicadores Accidentes 2 (eDoc 146 en plazo 90 días)"/>
    <x v="15"/>
    <s v="abril"/>
    <n v="1"/>
    <n v="0"/>
    <n v="0"/>
    <n v="0"/>
    <n v="1"/>
    <n v="4"/>
    <n v="2"/>
    <n v="0"/>
    <n v="0"/>
  </r>
  <r>
    <s v="Reporte control de Indicadores Accidentes 2 (eDoc 146 en plazo 90 días)"/>
    <x v="15"/>
    <s v="mayo"/>
    <n v="0"/>
    <n v="0"/>
    <n v="0"/>
    <n v="0"/>
    <n v="0"/>
    <n v="4"/>
    <n v="2"/>
    <n v="0"/>
    <n v="0"/>
  </r>
  <r>
    <s v="Reporte control de Indicadores Accidentes 2 (eDoc 146 en plazo 90 días)"/>
    <x v="15"/>
    <s v="junio"/>
    <n v="0"/>
    <n v="0"/>
    <n v="0"/>
    <n v="0"/>
    <n v="0"/>
    <n v="4"/>
    <n v="2"/>
    <n v="0"/>
    <n v="0"/>
  </r>
  <r>
    <s v="Reporte control de Indicadores Accidentes 2 (eDoc 146 en plazo 90 días)"/>
    <x v="15"/>
    <s v="julio"/>
    <n v="0"/>
    <n v="0"/>
    <n v="0"/>
    <n v="0"/>
    <n v="0"/>
    <n v="4"/>
    <n v="2"/>
    <n v="0"/>
    <n v="0"/>
  </r>
  <r>
    <s v="Reporte control de Indicadores Accidentes 2 (eDoc 146 en plazo 90 días)"/>
    <x v="15"/>
    <s v="agosto"/>
    <n v="0"/>
    <n v="0"/>
    <n v="0"/>
    <n v="0"/>
    <n v="0"/>
    <n v="4"/>
    <n v="2"/>
    <n v="0"/>
    <n v="0"/>
  </r>
  <r>
    <s v="Reporte control de Indicadores Accidentes 2 (eDoc 146 en plazo 90 días)"/>
    <x v="15"/>
    <s v="septiembre"/>
    <n v="0"/>
    <n v="0"/>
    <n v="0"/>
    <n v="0"/>
    <n v="0"/>
    <n v="4"/>
    <n v="2"/>
    <n v="0"/>
    <n v="0"/>
  </r>
  <r>
    <s v="Reporte control de Indicadores Accidentes 2 (eDoc 146 en plazo 90 días)"/>
    <x v="15"/>
    <s v="octubre"/>
    <n v="0"/>
    <n v="0"/>
    <n v="0"/>
    <n v="0"/>
    <n v="0"/>
    <n v="4"/>
    <n v="2"/>
    <n v="0"/>
    <n v="0"/>
  </r>
  <r>
    <s v="Reporte control de Indicadores Accidentes 2 (eDoc 146 en plazo 90 días)"/>
    <x v="15"/>
    <s v="noviembre"/>
    <n v="0"/>
    <n v="0"/>
    <n v="0"/>
    <n v="0"/>
    <n v="0"/>
    <n v="4"/>
    <n v="2"/>
    <n v="0"/>
    <n v="0"/>
  </r>
  <r>
    <s v="Reporte control de Indicadores Accidentes 2 (eDoc 146 en plazo 90 días)"/>
    <x v="15"/>
    <s v="diciembre"/>
    <n v="0"/>
    <n v="0"/>
    <n v="0"/>
    <n v="0"/>
    <n v="0"/>
    <n v="4"/>
    <n v="2"/>
    <n v="0"/>
    <n v="0"/>
  </r>
  <r>
    <s v="Reporte control de Indicadores Accidentes 3 (eDoc 147 de no cumplimientos)"/>
    <x v="0"/>
    <s v="enero"/>
    <n v="0"/>
    <n v="0"/>
    <n v="0"/>
    <n v="0"/>
    <m/>
    <n v="0"/>
    <n v="0"/>
    <n v="0"/>
    <n v="0"/>
  </r>
  <r>
    <s v="Reporte control de Indicadores Accidentes 3 (eDoc 147 de no cumplimientos)"/>
    <x v="0"/>
    <s v="febrero"/>
    <n v="0"/>
    <n v="0"/>
    <n v="0"/>
    <n v="0"/>
    <m/>
    <n v="0"/>
    <n v="0"/>
    <n v="0"/>
    <n v="0"/>
  </r>
  <r>
    <s v="Reporte control de Indicadores Accidentes 3 (eDoc 147 de no cumplimientos)"/>
    <x v="0"/>
    <s v="marzo"/>
    <n v="0"/>
    <n v="0"/>
    <n v="0"/>
    <n v="0"/>
    <m/>
    <n v="0"/>
    <n v="0"/>
    <n v="0"/>
    <n v="0"/>
  </r>
  <r>
    <s v="Reporte control de Indicadores Accidentes 3 (eDoc 147 de no cumplimientos)"/>
    <x v="0"/>
    <s v="abril"/>
    <n v="0"/>
    <n v="0"/>
    <n v="0"/>
    <n v="0"/>
    <m/>
    <n v="0"/>
    <n v="0"/>
    <n v="0"/>
    <n v="0"/>
  </r>
  <r>
    <s v="Reporte control de Indicadores Accidentes 3 (eDoc 147 de no cumplimientos)"/>
    <x v="0"/>
    <s v="mayo"/>
    <n v="0"/>
    <n v="0"/>
    <n v="0"/>
    <n v="0"/>
    <m/>
    <n v="0"/>
    <n v="0"/>
    <n v="0"/>
    <n v="0"/>
  </r>
  <r>
    <s v="Reporte control de Indicadores Accidentes 3 (eDoc 147 de no cumplimientos)"/>
    <x v="0"/>
    <s v="junio"/>
    <n v="0"/>
    <n v="0"/>
    <n v="0"/>
    <n v="0"/>
    <m/>
    <n v="0"/>
    <n v="0"/>
    <n v="0"/>
    <n v="0"/>
  </r>
  <r>
    <s v="Reporte control de Indicadores Accidentes 3 (eDoc 147 de no cumplimientos)"/>
    <x v="0"/>
    <s v="julio"/>
    <n v="0"/>
    <n v="0"/>
    <n v="0"/>
    <n v="0"/>
    <m/>
    <n v="0"/>
    <n v="0"/>
    <n v="0"/>
    <n v="0"/>
  </r>
  <r>
    <s v="Reporte control de Indicadores Accidentes 3 (eDoc 147 de no cumplimientos)"/>
    <x v="0"/>
    <s v="agosto"/>
    <n v="0"/>
    <n v="0"/>
    <m/>
    <m/>
    <m/>
    <n v="0"/>
    <n v="0"/>
    <n v="0"/>
    <n v="0"/>
  </r>
  <r>
    <s v="Reporte control de Indicadores Accidentes 3 (eDoc 147 de no cumplimientos)"/>
    <x v="0"/>
    <s v="septiembre"/>
    <n v="0"/>
    <m/>
    <m/>
    <n v="0"/>
    <m/>
    <n v="0"/>
    <n v="0"/>
    <n v="0"/>
    <n v="0"/>
  </r>
  <r>
    <s v="Reporte control de Indicadores Accidentes 3 (eDoc 147 de no cumplimientos)"/>
    <x v="0"/>
    <s v="octubre"/>
    <n v="0"/>
    <m/>
    <m/>
    <n v="0"/>
    <m/>
    <n v="0"/>
    <n v="0"/>
    <n v="0"/>
    <n v="0"/>
  </r>
  <r>
    <s v="Reporte control de Indicadores Accidentes 3 (eDoc 147 de no cumplimientos)"/>
    <x v="0"/>
    <s v="noviembre"/>
    <n v="0"/>
    <m/>
    <m/>
    <n v="0"/>
    <m/>
    <n v="0"/>
    <n v="0"/>
    <n v="0"/>
    <n v="0"/>
  </r>
  <r>
    <s v="Reporte control de Indicadores Accidentes 3 (eDoc 147 de no cumplimientos)"/>
    <x v="0"/>
    <s v="diciembre"/>
    <n v="0"/>
    <m/>
    <m/>
    <n v="0"/>
    <m/>
    <n v="0"/>
    <n v="0"/>
    <n v="0"/>
    <n v="0"/>
  </r>
  <r>
    <s v="Reporte control de Indicadores Accidentes 3 (eDoc 147 de no cumplimientos)"/>
    <x v="1"/>
    <s v="enero"/>
    <n v="0"/>
    <n v="0"/>
    <n v="0"/>
    <n v="0"/>
    <m/>
    <n v="0"/>
    <n v="0"/>
    <n v="0"/>
    <n v="0"/>
  </r>
  <r>
    <s v="Reporte control de Indicadores Accidentes 3 (eDoc 147 de no cumplimientos)"/>
    <x v="1"/>
    <s v="febrero"/>
    <n v="1"/>
    <n v="0"/>
    <n v="1"/>
    <n v="0"/>
    <m/>
    <n v="1"/>
    <n v="0"/>
    <n v="1"/>
    <n v="0"/>
  </r>
  <r>
    <s v="Reporte control de Indicadores Accidentes 3 (eDoc 147 de no cumplimientos)"/>
    <x v="1"/>
    <s v="marzo"/>
    <n v="0"/>
    <n v="0"/>
    <n v="0"/>
    <n v="0"/>
    <m/>
    <n v="1"/>
    <n v="0"/>
    <n v="1"/>
    <n v="1"/>
  </r>
  <r>
    <s v="Reporte control de Indicadores Accidentes 3 (eDoc 147 de no cumplimientos)"/>
    <x v="1"/>
    <s v="abril"/>
    <n v="0"/>
    <n v="0"/>
    <n v="0"/>
    <n v="0"/>
    <m/>
    <n v="1"/>
    <n v="0"/>
    <n v="1"/>
    <n v="1"/>
  </r>
  <r>
    <s v="Reporte control de Indicadores Accidentes 3 (eDoc 147 de no cumplimientos)"/>
    <x v="1"/>
    <s v="mayo"/>
    <n v="0"/>
    <n v="0"/>
    <n v="0"/>
    <n v="0"/>
    <m/>
    <n v="1"/>
    <n v="0"/>
    <n v="1"/>
    <n v="1"/>
  </r>
  <r>
    <s v="Reporte control de Indicadores Accidentes 3 (eDoc 147 de no cumplimientos)"/>
    <x v="1"/>
    <s v="junio"/>
    <n v="0"/>
    <n v="0"/>
    <n v="0"/>
    <n v="0"/>
    <m/>
    <n v="1"/>
    <n v="0"/>
    <n v="1"/>
    <n v="1"/>
  </r>
  <r>
    <s v="Reporte control de Indicadores Accidentes 3 (eDoc 147 de no cumplimientos)"/>
    <x v="1"/>
    <s v="julio"/>
    <n v="0"/>
    <n v="0"/>
    <n v="0"/>
    <n v="0"/>
    <m/>
    <n v="1"/>
    <n v="0"/>
    <n v="1"/>
    <n v="1"/>
  </r>
  <r>
    <s v="Reporte control de Indicadores Accidentes 3 (eDoc 147 de no cumplimientos)"/>
    <x v="1"/>
    <s v="agosto"/>
    <n v="0"/>
    <n v="0"/>
    <m/>
    <m/>
    <m/>
    <n v="1"/>
    <n v="0"/>
    <n v="1"/>
    <n v="1"/>
  </r>
  <r>
    <s v="Reporte control de Indicadores Accidentes 3 (eDoc 147 de no cumplimientos)"/>
    <x v="1"/>
    <s v="septiembre"/>
    <n v="0"/>
    <m/>
    <m/>
    <n v="0"/>
    <m/>
    <n v="1"/>
    <n v="0"/>
    <n v="1"/>
    <n v="1"/>
  </r>
  <r>
    <s v="Reporte control de Indicadores Accidentes 3 (eDoc 147 de no cumplimientos)"/>
    <x v="1"/>
    <s v="octubre"/>
    <n v="0"/>
    <m/>
    <m/>
    <n v="0"/>
    <m/>
    <n v="1"/>
    <n v="0"/>
    <n v="1"/>
    <n v="1"/>
  </r>
  <r>
    <s v="Reporte control de Indicadores Accidentes 3 (eDoc 147 de no cumplimientos)"/>
    <x v="1"/>
    <s v="noviembre"/>
    <n v="0"/>
    <m/>
    <m/>
    <n v="0"/>
    <m/>
    <n v="1"/>
    <n v="0"/>
    <n v="1"/>
    <n v="1"/>
  </r>
  <r>
    <s v="Reporte control de Indicadores Accidentes 3 (eDoc 147 de no cumplimientos)"/>
    <x v="1"/>
    <s v="diciembre"/>
    <n v="0"/>
    <m/>
    <m/>
    <n v="0"/>
    <m/>
    <n v="1"/>
    <n v="0"/>
    <n v="1"/>
    <n v="1"/>
  </r>
  <r>
    <s v="Reporte control de Indicadores Accidentes 3 (eDoc 147 de no cumplimientos)"/>
    <x v="2"/>
    <s v="enero"/>
    <n v="0"/>
    <n v="0"/>
    <n v="0"/>
    <n v="0"/>
    <m/>
    <n v="0"/>
    <n v="0"/>
    <n v="0"/>
    <n v="0"/>
  </r>
  <r>
    <s v="Reporte control de Indicadores Accidentes 3 (eDoc 147 de no cumplimientos)"/>
    <x v="2"/>
    <s v="febrero"/>
    <n v="1"/>
    <n v="0"/>
    <n v="1"/>
    <n v="0"/>
    <m/>
    <n v="1"/>
    <n v="0"/>
    <n v="1"/>
    <n v="0"/>
  </r>
  <r>
    <s v="Reporte control de Indicadores Accidentes 3 (eDoc 147 de no cumplimientos)"/>
    <x v="2"/>
    <s v="marzo"/>
    <n v="0"/>
    <n v="0"/>
    <n v="0"/>
    <n v="0"/>
    <m/>
    <n v="1"/>
    <n v="0"/>
    <n v="1"/>
    <n v="1"/>
  </r>
  <r>
    <s v="Reporte control de Indicadores Accidentes 3 (eDoc 147 de no cumplimientos)"/>
    <x v="2"/>
    <s v="abril"/>
    <n v="0"/>
    <n v="0"/>
    <n v="0"/>
    <n v="0"/>
    <m/>
    <n v="1"/>
    <n v="0"/>
    <n v="1"/>
    <n v="1"/>
  </r>
  <r>
    <s v="Reporte control de Indicadores Accidentes 3 (eDoc 147 de no cumplimientos)"/>
    <x v="2"/>
    <s v="mayo"/>
    <n v="0"/>
    <n v="0"/>
    <n v="0"/>
    <n v="0"/>
    <m/>
    <n v="1"/>
    <n v="0"/>
    <n v="1"/>
    <n v="1"/>
  </r>
  <r>
    <s v="Reporte control de Indicadores Accidentes 3 (eDoc 147 de no cumplimientos)"/>
    <x v="2"/>
    <s v="junio"/>
    <n v="0"/>
    <n v="0"/>
    <n v="0"/>
    <n v="0"/>
    <m/>
    <n v="1"/>
    <n v="0"/>
    <n v="1"/>
    <n v="1"/>
  </r>
  <r>
    <s v="Reporte control de Indicadores Accidentes 3 (eDoc 147 de no cumplimientos)"/>
    <x v="2"/>
    <s v="julio"/>
    <n v="0"/>
    <n v="0"/>
    <n v="0"/>
    <n v="0"/>
    <m/>
    <n v="1"/>
    <n v="0"/>
    <n v="1"/>
    <n v="1"/>
  </r>
  <r>
    <s v="Reporte control de Indicadores Accidentes 3 (eDoc 147 de no cumplimientos)"/>
    <x v="2"/>
    <s v="agosto"/>
    <n v="0"/>
    <n v="0"/>
    <m/>
    <m/>
    <m/>
    <n v="1"/>
    <n v="0"/>
    <n v="1"/>
    <n v="1"/>
  </r>
  <r>
    <s v="Reporte control de Indicadores Accidentes 3 (eDoc 147 de no cumplimientos)"/>
    <x v="2"/>
    <s v="septiembre"/>
    <n v="0"/>
    <m/>
    <m/>
    <n v="0"/>
    <m/>
    <n v="1"/>
    <n v="0"/>
    <n v="1"/>
    <n v="1"/>
  </r>
  <r>
    <s v="Reporte control de Indicadores Accidentes 3 (eDoc 147 de no cumplimientos)"/>
    <x v="2"/>
    <s v="octubre"/>
    <n v="0"/>
    <m/>
    <m/>
    <n v="0"/>
    <m/>
    <n v="1"/>
    <n v="0"/>
    <n v="1"/>
    <n v="1"/>
  </r>
  <r>
    <s v="Reporte control de Indicadores Accidentes 3 (eDoc 147 de no cumplimientos)"/>
    <x v="2"/>
    <s v="noviembre"/>
    <n v="0"/>
    <m/>
    <m/>
    <n v="0"/>
    <m/>
    <n v="1"/>
    <n v="0"/>
    <n v="1"/>
    <n v="1"/>
  </r>
  <r>
    <s v="Reporte control de Indicadores Accidentes 3 (eDoc 147 de no cumplimientos)"/>
    <x v="2"/>
    <s v="diciembre"/>
    <n v="0"/>
    <m/>
    <m/>
    <n v="0"/>
    <m/>
    <n v="1"/>
    <n v="0"/>
    <n v="1"/>
    <n v="1"/>
  </r>
  <r>
    <s v="Reporte control de Indicadores Accidentes 3 (eDoc 147 de no cumplimientos)"/>
    <x v="3"/>
    <s v="enero"/>
    <n v="0"/>
    <n v="0"/>
    <n v="0"/>
    <n v="0"/>
    <m/>
    <n v="0"/>
    <n v="0"/>
    <n v="0"/>
    <n v="0"/>
  </r>
  <r>
    <s v="Reporte control de Indicadores Accidentes 3 (eDoc 147 de no cumplimientos)"/>
    <x v="3"/>
    <s v="febrero"/>
    <n v="0"/>
    <n v="0"/>
    <n v="0"/>
    <n v="0"/>
    <m/>
    <n v="0"/>
    <n v="0"/>
    <n v="0"/>
    <n v="0"/>
  </r>
  <r>
    <s v="Reporte control de Indicadores Accidentes 3 (eDoc 147 de no cumplimientos)"/>
    <x v="3"/>
    <s v="marzo"/>
    <n v="0"/>
    <n v="0"/>
    <n v="0"/>
    <n v="0"/>
    <m/>
    <n v="0"/>
    <n v="0"/>
    <n v="0"/>
    <n v="0"/>
  </r>
  <r>
    <s v="Reporte control de Indicadores Accidentes 3 (eDoc 147 de no cumplimientos)"/>
    <x v="3"/>
    <s v="abril"/>
    <n v="0"/>
    <n v="0"/>
    <n v="0"/>
    <n v="0"/>
    <m/>
    <n v="0"/>
    <n v="0"/>
    <n v="0"/>
    <n v="0"/>
  </r>
  <r>
    <s v="Reporte control de Indicadores Accidentes 3 (eDoc 147 de no cumplimientos)"/>
    <x v="3"/>
    <s v="mayo"/>
    <n v="0"/>
    <n v="0"/>
    <n v="0"/>
    <n v="0"/>
    <m/>
    <n v="0"/>
    <n v="0"/>
    <n v="0"/>
    <n v="0"/>
  </r>
  <r>
    <s v="Reporte control de Indicadores Accidentes 3 (eDoc 147 de no cumplimientos)"/>
    <x v="3"/>
    <s v="junio"/>
    <n v="0"/>
    <n v="0"/>
    <n v="0"/>
    <n v="0"/>
    <m/>
    <n v="0"/>
    <n v="0"/>
    <n v="0"/>
    <n v="0"/>
  </r>
  <r>
    <s v="Reporte control de Indicadores Accidentes 3 (eDoc 147 de no cumplimientos)"/>
    <x v="3"/>
    <s v="julio"/>
    <n v="0"/>
    <n v="0"/>
    <n v="0"/>
    <n v="0"/>
    <m/>
    <n v="0"/>
    <n v="0"/>
    <n v="0"/>
    <n v="0"/>
  </r>
  <r>
    <s v="Reporte control de Indicadores Accidentes 3 (eDoc 147 de no cumplimientos)"/>
    <x v="3"/>
    <s v="agosto"/>
    <n v="0"/>
    <n v="0"/>
    <m/>
    <m/>
    <m/>
    <n v="0"/>
    <n v="0"/>
    <n v="0"/>
    <n v="0"/>
  </r>
  <r>
    <s v="Reporte control de Indicadores Accidentes 3 (eDoc 147 de no cumplimientos)"/>
    <x v="3"/>
    <s v="septiembre"/>
    <n v="0"/>
    <m/>
    <m/>
    <n v="0"/>
    <m/>
    <n v="0"/>
    <n v="0"/>
    <n v="0"/>
    <n v="0"/>
  </r>
  <r>
    <s v="Reporte control de Indicadores Accidentes 3 (eDoc 147 de no cumplimientos)"/>
    <x v="3"/>
    <s v="octubre"/>
    <n v="0"/>
    <m/>
    <m/>
    <n v="0"/>
    <m/>
    <n v="0"/>
    <n v="0"/>
    <n v="0"/>
    <n v="0"/>
  </r>
  <r>
    <s v="Reporte control de Indicadores Accidentes 3 (eDoc 147 de no cumplimientos)"/>
    <x v="3"/>
    <s v="noviembre"/>
    <n v="0"/>
    <m/>
    <m/>
    <n v="0"/>
    <m/>
    <n v="0"/>
    <n v="0"/>
    <n v="0"/>
    <n v="0"/>
  </r>
  <r>
    <s v="Reporte control de Indicadores Accidentes 3 (eDoc 147 de no cumplimientos)"/>
    <x v="3"/>
    <s v="diciembre"/>
    <n v="0"/>
    <m/>
    <m/>
    <n v="0"/>
    <m/>
    <n v="0"/>
    <n v="0"/>
    <n v="0"/>
    <n v="0"/>
  </r>
  <r>
    <s v="Reporte control de Indicadores Accidentes 3 (eDoc 147 de no cumplimientos)"/>
    <x v="4"/>
    <s v="enero"/>
    <n v="0"/>
    <n v="0"/>
    <n v="0"/>
    <n v="0"/>
    <m/>
    <n v="0"/>
    <n v="0"/>
    <n v="0"/>
    <n v="0"/>
  </r>
  <r>
    <s v="Reporte control de Indicadores Accidentes 3 (eDoc 147 de no cumplimientos)"/>
    <x v="4"/>
    <s v="febrero"/>
    <n v="0"/>
    <n v="0"/>
    <n v="0"/>
    <n v="0"/>
    <m/>
    <n v="0"/>
    <n v="0"/>
    <n v="0"/>
    <n v="0"/>
  </r>
  <r>
    <s v="Reporte control de Indicadores Accidentes 3 (eDoc 147 de no cumplimientos)"/>
    <x v="4"/>
    <s v="marzo"/>
    <n v="0"/>
    <n v="0"/>
    <n v="0"/>
    <n v="0"/>
    <m/>
    <n v="0"/>
    <n v="0"/>
    <n v="0"/>
    <n v="0"/>
  </r>
  <r>
    <s v="Reporte control de Indicadores Accidentes 3 (eDoc 147 de no cumplimientos)"/>
    <x v="4"/>
    <s v="abril"/>
    <n v="0"/>
    <n v="0"/>
    <n v="0"/>
    <n v="0"/>
    <m/>
    <n v="0"/>
    <n v="0"/>
    <n v="0"/>
    <n v="0"/>
  </r>
  <r>
    <s v="Reporte control de Indicadores Accidentes 3 (eDoc 147 de no cumplimientos)"/>
    <x v="4"/>
    <s v="mayo"/>
    <n v="0"/>
    <n v="0"/>
    <n v="0"/>
    <n v="0"/>
    <m/>
    <n v="0"/>
    <n v="0"/>
    <n v="0"/>
    <n v="0"/>
  </r>
  <r>
    <s v="Reporte control de Indicadores Accidentes 3 (eDoc 147 de no cumplimientos)"/>
    <x v="4"/>
    <s v="junio"/>
    <n v="0"/>
    <n v="0"/>
    <n v="0"/>
    <n v="0"/>
    <m/>
    <n v="0"/>
    <n v="0"/>
    <n v="0"/>
    <n v="0"/>
  </r>
  <r>
    <s v="Reporte control de Indicadores Accidentes 3 (eDoc 147 de no cumplimientos)"/>
    <x v="4"/>
    <s v="julio"/>
    <n v="0"/>
    <n v="0"/>
    <n v="0"/>
    <n v="0"/>
    <m/>
    <n v="0"/>
    <n v="0"/>
    <n v="0"/>
    <n v="0"/>
  </r>
  <r>
    <s v="Reporte control de Indicadores Accidentes 3 (eDoc 147 de no cumplimientos)"/>
    <x v="4"/>
    <s v="agosto"/>
    <n v="0"/>
    <n v="0"/>
    <m/>
    <m/>
    <m/>
    <n v="0"/>
    <n v="0"/>
    <n v="0"/>
    <n v="0"/>
  </r>
  <r>
    <s v="Reporte control de Indicadores Accidentes 3 (eDoc 147 de no cumplimientos)"/>
    <x v="4"/>
    <s v="septiembre"/>
    <n v="0"/>
    <m/>
    <m/>
    <n v="0"/>
    <m/>
    <n v="0"/>
    <n v="0"/>
    <n v="0"/>
    <n v="0"/>
  </r>
  <r>
    <s v="Reporte control de Indicadores Accidentes 3 (eDoc 147 de no cumplimientos)"/>
    <x v="4"/>
    <s v="octubre"/>
    <n v="0"/>
    <m/>
    <m/>
    <n v="0"/>
    <m/>
    <n v="0"/>
    <n v="0"/>
    <n v="0"/>
    <n v="0"/>
  </r>
  <r>
    <s v="Reporte control de Indicadores Accidentes 3 (eDoc 147 de no cumplimientos)"/>
    <x v="4"/>
    <s v="noviembre"/>
    <n v="0"/>
    <m/>
    <m/>
    <n v="0"/>
    <m/>
    <n v="0"/>
    <n v="0"/>
    <n v="0"/>
    <n v="0"/>
  </r>
  <r>
    <s v="Reporte control de Indicadores Accidentes 3 (eDoc 147 de no cumplimientos)"/>
    <x v="4"/>
    <s v="diciembre"/>
    <n v="0"/>
    <m/>
    <m/>
    <n v="0"/>
    <m/>
    <n v="0"/>
    <n v="0"/>
    <n v="0"/>
    <n v="0"/>
  </r>
  <r>
    <s v="Reporte control de Indicadores Accidentes 3 (eDoc 147 de no cumplimientos)"/>
    <x v="5"/>
    <s v="enero"/>
    <n v="0"/>
    <n v="0"/>
    <n v="0"/>
    <n v="0"/>
    <m/>
    <n v="0"/>
    <n v="0"/>
    <n v="0"/>
    <n v="0"/>
  </r>
  <r>
    <s v="Reporte control de Indicadores Accidentes 3 (eDoc 147 de no cumplimientos)"/>
    <x v="5"/>
    <s v="febrero"/>
    <n v="3"/>
    <n v="0"/>
    <n v="3"/>
    <n v="0"/>
    <m/>
    <n v="3"/>
    <n v="0"/>
    <n v="3"/>
    <n v="0"/>
  </r>
  <r>
    <s v="Reporte control de Indicadores Accidentes 3 (eDoc 147 de no cumplimientos)"/>
    <x v="5"/>
    <s v="marzo"/>
    <n v="0"/>
    <n v="0"/>
    <n v="0"/>
    <n v="0"/>
    <m/>
    <n v="3"/>
    <n v="0"/>
    <n v="3"/>
    <n v="3"/>
  </r>
  <r>
    <s v="Reporte control de Indicadores Accidentes 3 (eDoc 147 de no cumplimientos)"/>
    <x v="5"/>
    <s v="abril"/>
    <n v="0"/>
    <n v="0"/>
    <n v="0"/>
    <n v="0"/>
    <m/>
    <n v="3"/>
    <n v="0"/>
    <n v="3"/>
    <n v="3"/>
  </r>
  <r>
    <s v="Reporte control de Indicadores Accidentes 3 (eDoc 147 de no cumplimientos)"/>
    <x v="5"/>
    <s v="mayo"/>
    <n v="0"/>
    <n v="0"/>
    <n v="0"/>
    <n v="0"/>
    <m/>
    <n v="3"/>
    <n v="0"/>
    <n v="3"/>
    <n v="3"/>
  </r>
  <r>
    <s v="Reporte control de Indicadores Accidentes 3 (eDoc 147 de no cumplimientos)"/>
    <x v="5"/>
    <s v="junio"/>
    <n v="0"/>
    <n v="0"/>
    <n v="0"/>
    <n v="0"/>
    <m/>
    <n v="3"/>
    <n v="0"/>
    <n v="3"/>
    <n v="3"/>
  </r>
  <r>
    <s v="Reporte control de Indicadores Accidentes 3 (eDoc 147 de no cumplimientos)"/>
    <x v="5"/>
    <s v="julio"/>
    <n v="0"/>
    <n v="0"/>
    <n v="0"/>
    <n v="0"/>
    <m/>
    <n v="3"/>
    <n v="0"/>
    <n v="3"/>
    <n v="3"/>
  </r>
  <r>
    <s v="Reporte control de Indicadores Accidentes 3 (eDoc 147 de no cumplimientos)"/>
    <x v="5"/>
    <s v="agosto"/>
    <n v="0"/>
    <n v="0"/>
    <m/>
    <m/>
    <m/>
    <n v="3"/>
    <n v="0"/>
    <n v="3"/>
    <n v="3"/>
  </r>
  <r>
    <s v="Reporte control de Indicadores Accidentes 3 (eDoc 147 de no cumplimientos)"/>
    <x v="5"/>
    <s v="septiembre"/>
    <n v="0"/>
    <m/>
    <m/>
    <n v="0"/>
    <m/>
    <n v="3"/>
    <n v="0"/>
    <n v="3"/>
    <n v="3"/>
  </r>
  <r>
    <s v="Reporte control de Indicadores Accidentes 3 (eDoc 147 de no cumplimientos)"/>
    <x v="5"/>
    <s v="octubre"/>
    <n v="0"/>
    <m/>
    <m/>
    <n v="0"/>
    <m/>
    <n v="3"/>
    <n v="0"/>
    <n v="3"/>
    <n v="3"/>
  </r>
  <r>
    <s v="Reporte control de Indicadores Accidentes 3 (eDoc 147 de no cumplimientos)"/>
    <x v="5"/>
    <s v="noviembre"/>
    <n v="0"/>
    <m/>
    <m/>
    <n v="0"/>
    <m/>
    <n v="3"/>
    <n v="0"/>
    <n v="3"/>
    <n v="3"/>
  </r>
  <r>
    <s v="Reporte control de Indicadores Accidentes 3 (eDoc 147 de no cumplimientos)"/>
    <x v="5"/>
    <s v="diciembre"/>
    <n v="0"/>
    <m/>
    <m/>
    <n v="0"/>
    <m/>
    <n v="3"/>
    <n v="0"/>
    <n v="3"/>
    <n v="3"/>
  </r>
  <r>
    <s v="Reporte control de Indicadores Accidentes 3 (eDoc 147 de no cumplimientos)"/>
    <x v="6"/>
    <s v="enero"/>
    <n v="0"/>
    <n v="0"/>
    <n v="0"/>
    <n v="0"/>
    <m/>
    <n v="0"/>
    <n v="0"/>
    <n v="0"/>
    <n v="0"/>
  </r>
  <r>
    <s v="Reporte control de Indicadores Accidentes 3 (eDoc 147 de no cumplimientos)"/>
    <x v="6"/>
    <s v="febrero"/>
    <n v="0"/>
    <n v="0"/>
    <n v="0"/>
    <n v="0"/>
    <m/>
    <n v="0"/>
    <n v="0"/>
    <n v="0"/>
    <n v="0"/>
  </r>
  <r>
    <s v="Reporte control de Indicadores Accidentes 3 (eDoc 147 de no cumplimientos)"/>
    <x v="6"/>
    <s v="marzo"/>
    <n v="0"/>
    <n v="0"/>
    <n v="0"/>
    <n v="0"/>
    <m/>
    <n v="0"/>
    <n v="0"/>
    <n v="0"/>
    <n v="0"/>
  </r>
  <r>
    <s v="Reporte control de Indicadores Accidentes 3 (eDoc 147 de no cumplimientos)"/>
    <x v="6"/>
    <s v="abril"/>
    <n v="0"/>
    <n v="0"/>
    <n v="0"/>
    <n v="0"/>
    <m/>
    <n v="0"/>
    <n v="0"/>
    <n v="0"/>
    <n v="0"/>
  </r>
  <r>
    <s v="Reporte control de Indicadores Accidentes 3 (eDoc 147 de no cumplimientos)"/>
    <x v="6"/>
    <s v="mayo"/>
    <n v="0"/>
    <n v="0"/>
    <n v="0"/>
    <n v="0"/>
    <m/>
    <n v="0"/>
    <n v="0"/>
    <n v="0"/>
    <n v="0"/>
  </r>
  <r>
    <s v="Reporte control de Indicadores Accidentes 3 (eDoc 147 de no cumplimientos)"/>
    <x v="6"/>
    <s v="junio"/>
    <n v="0"/>
    <n v="0"/>
    <n v="0"/>
    <n v="0"/>
    <m/>
    <n v="0"/>
    <n v="0"/>
    <n v="0"/>
    <n v="0"/>
  </r>
  <r>
    <s v="Reporte control de Indicadores Accidentes 3 (eDoc 147 de no cumplimientos)"/>
    <x v="6"/>
    <s v="julio"/>
    <n v="0"/>
    <n v="0"/>
    <n v="0"/>
    <n v="0"/>
    <m/>
    <n v="0"/>
    <n v="0"/>
    <n v="0"/>
    <n v="0"/>
  </r>
  <r>
    <s v="Reporte control de Indicadores Accidentes 3 (eDoc 147 de no cumplimientos)"/>
    <x v="6"/>
    <s v="agosto"/>
    <n v="0"/>
    <n v="0"/>
    <m/>
    <m/>
    <m/>
    <n v="0"/>
    <n v="0"/>
    <n v="0"/>
    <n v="0"/>
  </r>
  <r>
    <s v="Reporte control de Indicadores Accidentes 3 (eDoc 147 de no cumplimientos)"/>
    <x v="6"/>
    <s v="septiembre"/>
    <n v="0"/>
    <m/>
    <m/>
    <n v="0"/>
    <m/>
    <n v="0"/>
    <n v="0"/>
    <n v="0"/>
    <n v="0"/>
  </r>
  <r>
    <s v="Reporte control de Indicadores Accidentes 3 (eDoc 147 de no cumplimientos)"/>
    <x v="6"/>
    <s v="octubre"/>
    <n v="0"/>
    <m/>
    <m/>
    <n v="0"/>
    <m/>
    <n v="0"/>
    <n v="0"/>
    <n v="0"/>
    <n v="0"/>
  </r>
  <r>
    <s v="Reporte control de Indicadores Accidentes 3 (eDoc 147 de no cumplimientos)"/>
    <x v="6"/>
    <s v="noviembre"/>
    <n v="0"/>
    <m/>
    <m/>
    <n v="0"/>
    <m/>
    <n v="0"/>
    <n v="0"/>
    <n v="0"/>
    <n v="0"/>
  </r>
  <r>
    <s v="Reporte control de Indicadores Accidentes 3 (eDoc 147 de no cumplimientos)"/>
    <x v="6"/>
    <s v="diciembre"/>
    <n v="0"/>
    <m/>
    <m/>
    <n v="0"/>
    <m/>
    <n v="0"/>
    <n v="0"/>
    <n v="0"/>
    <n v="0"/>
  </r>
  <r>
    <s v="Reporte control de Indicadores Accidentes 3 (eDoc 147 de no cumplimientos)"/>
    <x v="7"/>
    <s v="enero"/>
    <n v="0"/>
    <n v="0"/>
    <n v="0"/>
    <n v="0"/>
    <m/>
    <n v="0"/>
    <n v="0"/>
    <n v="0"/>
    <n v="0"/>
  </r>
  <r>
    <s v="Reporte control de Indicadores Accidentes 3 (eDoc 147 de no cumplimientos)"/>
    <x v="7"/>
    <s v="febrero"/>
    <n v="1"/>
    <n v="0"/>
    <n v="1"/>
    <n v="0"/>
    <m/>
    <n v="1"/>
    <n v="0"/>
    <n v="1"/>
    <n v="0"/>
  </r>
  <r>
    <s v="Reporte control de Indicadores Accidentes 3 (eDoc 147 de no cumplimientos)"/>
    <x v="7"/>
    <s v="marzo"/>
    <n v="0"/>
    <n v="0"/>
    <n v="0"/>
    <n v="0"/>
    <m/>
    <n v="1"/>
    <n v="0"/>
    <n v="1"/>
    <n v="1"/>
  </r>
  <r>
    <s v="Reporte control de Indicadores Accidentes 3 (eDoc 147 de no cumplimientos)"/>
    <x v="7"/>
    <s v="abril"/>
    <n v="0"/>
    <n v="0"/>
    <n v="0"/>
    <n v="0"/>
    <m/>
    <n v="1"/>
    <n v="0"/>
    <n v="1"/>
    <n v="1"/>
  </r>
  <r>
    <s v="Reporte control de Indicadores Accidentes 3 (eDoc 147 de no cumplimientos)"/>
    <x v="7"/>
    <s v="mayo"/>
    <n v="0"/>
    <n v="0"/>
    <n v="0"/>
    <n v="0"/>
    <m/>
    <n v="1"/>
    <n v="0"/>
    <n v="1"/>
    <n v="1"/>
  </r>
  <r>
    <s v="Reporte control de Indicadores Accidentes 3 (eDoc 147 de no cumplimientos)"/>
    <x v="7"/>
    <s v="junio"/>
    <n v="0"/>
    <n v="0"/>
    <n v="0"/>
    <n v="0"/>
    <m/>
    <n v="1"/>
    <n v="0"/>
    <n v="1"/>
    <n v="1"/>
  </r>
  <r>
    <s v="Reporte control de Indicadores Accidentes 3 (eDoc 147 de no cumplimientos)"/>
    <x v="7"/>
    <s v="julio"/>
    <n v="0"/>
    <n v="0"/>
    <n v="0"/>
    <n v="0"/>
    <m/>
    <n v="1"/>
    <n v="0"/>
    <n v="1"/>
    <n v="1"/>
  </r>
  <r>
    <s v="Reporte control de Indicadores Accidentes 3 (eDoc 147 de no cumplimientos)"/>
    <x v="7"/>
    <s v="agosto"/>
    <n v="0"/>
    <n v="0"/>
    <m/>
    <m/>
    <m/>
    <n v="1"/>
    <n v="0"/>
    <n v="1"/>
    <n v="1"/>
  </r>
  <r>
    <s v="Reporte control de Indicadores Accidentes 3 (eDoc 147 de no cumplimientos)"/>
    <x v="7"/>
    <s v="septiembre"/>
    <n v="0"/>
    <m/>
    <m/>
    <n v="0"/>
    <m/>
    <n v="1"/>
    <n v="0"/>
    <n v="1"/>
    <n v="1"/>
  </r>
  <r>
    <s v="Reporte control de Indicadores Accidentes 3 (eDoc 147 de no cumplimientos)"/>
    <x v="7"/>
    <s v="octubre"/>
    <n v="0"/>
    <m/>
    <m/>
    <n v="0"/>
    <m/>
    <n v="1"/>
    <n v="0"/>
    <n v="1"/>
    <n v="1"/>
  </r>
  <r>
    <s v="Reporte control de Indicadores Accidentes 3 (eDoc 147 de no cumplimientos)"/>
    <x v="7"/>
    <s v="noviembre"/>
    <n v="0"/>
    <m/>
    <m/>
    <n v="0"/>
    <m/>
    <n v="1"/>
    <n v="0"/>
    <n v="1"/>
    <n v="1"/>
  </r>
  <r>
    <s v="Reporte control de Indicadores Accidentes 3 (eDoc 147 de no cumplimientos)"/>
    <x v="7"/>
    <s v="diciembre"/>
    <n v="0"/>
    <m/>
    <m/>
    <n v="0"/>
    <m/>
    <n v="1"/>
    <n v="0"/>
    <n v="1"/>
    <n v="1"/>
  </r>
  <r>
    <s v="Reporte control de Indicadores Accidentes 3 (eDoc 147 de no cumplimientos)"/>
    <x v="8"/>
    <s v="enero"/>
    <n v="0"/>
    <n v="0"/>
    <n v="0"/>
    <n v="0"/>
    <m/>
    <n v="0"/>
    <n v="0"/>
    <n v="0"/>
    <n v="0"/>
  </r>
  <r>
    <s v="Reporte control de Indicadores Accidentes 3 (eDoc 147 de no cumplimientos)"/>
    <x v="8"/>
    <s v="febrero"/>
    <n v="0"/>
    <n v="0"/>
    <n v="0"/>
    <n v="0"/>
    <m/>
    <n v="0"/>
    <n v="0"/>
    <n v="0"/>
    <n v="0"/>
  </r>
  <r>
    <s v="Reporte control de Indicadores Accidentes 3 (eDoc 147 de no cumplimientos)"/>
    <x v="8"/>
    <s v="marzo"/>
    <n v="0"/>
    <n v="0"/>
    <n v="0"/>
    <n v="0"/>
    <m/>
    <n v="0"/>
    <n v="0"/>
    <n v="0"/>
    <n v="0"/>
  </r>
  <r>
    <s v="Reporte control de Indicadores Accidentes 3 (eDoc 147 de no cumplimientos)"/>
    <x v="8"/>
    <s v="abril"/>
    <n v="0"/>
    <n v="0"/>
    <n v="0"/>
    <n v="0"/>
    <m/>
    <n v="0"/>
    <n v="0"/>
    <n v="0"/>
    <n v="0"/>
  </r>
  <r>
    <s v="Reporte control de Indicadores Accidentes 3 (eDoc 147 de no cumplimientos)"/>
    <x v="8"/>
    <s v="mayo"/>
    <n v="0"/>
    <n v="0"/>
    <n v="0"/>
    <n v="0"/>
    <m/>
    <n v="0"/>
    <n v="0"/>
    <n v="0"/>
    <n v="0"/>
  </r>
  <r>
    <s v="Reporte control de Indicadores Accidentes 3 (eDoc 147 de no cumplimientos)"/>
    <x v="8"/>
    <s v="junio"/>
    <n v="0"/>
    <n v="0"/>
    <n v="0"/>
    <n v="0"/>
    <m/>
    <n v="0"/>
    <n v="0"/>
    <n v="0"/>
    <n v="0"/>
  </r>
  <r>
    <s v="Reporte control de Indicadores Accidentes 3 (eDoc 147 de no cumplimientos)"/>
    <x v="8"/>
    <s v="julio"/>
    <n v="0"/>
    <n v="0"/>
    <n v="0"/>
    <n v="0"/>
    <m/>
    <n v="0"/>
    <n v="0"/>
    <n v="0"/>
    <n v="0"/>
  </r>
  <r>
    <s v="Reporte control de Indicadores Accidentes 3 (eDoc 147 de no cumplimientos)"/>
    <x v="8"/>
    <s v="agosto"/>
    <n v="0"/>
    <n v="0"/>
    <m/>
    <m/>
    <m/>
    <n v="0"/>
    <n v="0"/>
    <n v="0"/>
    <n v="0"/>
  </r>
  <r>
    <s v="Reporte control de Indicadores Accidentes 3 (eDoc 147 de no cumplimientos)"/>
    <x v="8"/>
    <s v="septiembre"/>
    <n v="0"/>
    <m/>
    <m/>
    <n v="0"/>
    <m/>
    <n v="0"/>
    <n v="0"/>
    <n v="0"/>
    <n v="0"/>
  </r>
  <r>
    <s v="Reporte control de Indicadores Accidentes 3 (eDoc 147 de no cumplimientos)"/>
    <x v="8"/>
    <s v="octubre"/>
    <n v="0"/>
    <m/>
    <m/>
    <n v="0"/>
    <m/>
    <n v="0"/>
    <n v="0"/>
    <n v="0"/>
    <n v="0"/>
  </r>
  <r>
    <s v="Reporte control de Indicadores Accidentes 3 (eDoc 147 de no cumplimientos)"/>
    <x v="8"/>
    <s v="noviembre"/>
    <n v="0"/>
    <m/>
    <m/>
    <n v="0"/>
    <m/>
    <n v="0"/>
    <n v="0"/>
    <n v="0"/>
    <n v="0"/>
  </r>
  <r>
    <s v="Reporte control de Indicadores Accidentes 3 (eDoc 147 de no cumplimientos)"/>
    <x v="8"/>
    <s v="diciembre"/>
    <n v="0"/>
    <m/>
    <m/>
    <n v="0"/>
    <m/>
    <n v="0"/>
    <n v="0"/>
    <n v="0"/>
    <n v="0"/>
  </r>
  <r>
    <s v="Reporte control de Indicadores Accidentes 3 (eDoc 147 de no cumplimientos)"/>
    <x v="9"/>
    <s v="enero"/>
    <n v="0"/>
    <n v="0"/>
    <n v="0"/>
    <n v="0"/>
    <m/>
    <n v="0"/>
    <n v="0"/>
    <n v="0"/>
    <n v="0"/>
  </r>
  <r>
    <s v="Reporte control de Indicadores Accidentes 3 (eDoc 147 de no cumplimientos)"/>
    <x v="9"/>
    <s v="febrero"/>
    <n v="0"/>
    <n v="0"/>
    <n v="0"/>
    <n v="0"/>
    <m/>
    <n v="0"/>
    <n v="0"/>
    <n v="0"/>
    <n v="0"/>
  </r>
  <r>
    <s v="Reporte control de Indicadores Accidentes 3 (eDoc 147 de no cumplimientos)"/>
    <x v="9"/>
    <s v="marzo"/>
    <n v="0"/>
    <n v="0"/>
    <n v="0"/>
    <n v="0"/>
    <m/>
    <n v="0"/>
    <n v="0"/>
    <n v="0"/>
    <n v="0"/>
  </r>
  <r>
    <s v="Reporte control de Indicadores Accidentes 3 (eDoc 147 de no cumplimientos)"/>
    <x v="9"/>
    <s v="abril"/>
    <n v="0"/>
    <n v="0"/>
    <n v="0"/>
    <n v="0"/>
    <m/>
    <n v="0"/>
    <n v="0"/>
    <n v="0"/>
    <n v="0"/>
  </r>
  <r>
    <s v="Reporte control de Indicadores Accidentes 3 (eDoc 147 de no cumplimientos)"/>
    <x v="9"/>
    <s v="mayo"/>
    <n v="0"/>
    <n v="0"/>
    <n v="0"/>
    <n v="0"/>
    <m/>
    <n v="0"/>
    <n v="0"/>
    <n v="0"/>
    <n v="0"/>
  </r>
  <r>
    <s v="Reporte control de Indicadores Accidentes 3 (eDoc 147 de no cumplimientos)"/>
    <x v="9"/>
    <s v="junio"/>
    <n v="0"/>
    <n v="0"/>
    <n v="0"/>
    <n v="0"/>
    <m/>
    <n v="0"/>
    <n v="0"/>
    <n v="0"/>
    <n v="0"/>
  </r>
  <r>
    <s v="Reporte control de Indicadores Accidentes 3 (eDoc 147 de no cumplimientos)"/>
    <x v="9"/>
    <s v="julio"/>
    <n v="0"/>
    <n v="0"/>
    <n v="0"/>
    <n v="0"/>
    <m/>
    <n v="0"/>
    <n v="0"/>
    <n v="0"/>
    <n v="0"/>
  </r>
  <r>
    <s v="Reporte control de Indicadores Accidentes 3 (eDoc 147 de no cumplimientos)"/>
    <x v="9"/>
    <s v="agosto"/>
    <n v="0"/>
    <n v="0"/>
    <m/>
    <m/>
    <m/>
    <n v="0"/>
    <n v="0"/>
    <n v="0"/>
    <n v="0"/>
  </r>
  <r>
    <s v="Reporte control de Indicadores Accidentes 3 (eDoc 147 de no cumplimientos)"/>
    <x v="9"/>
    <s v="septiembre"/>
    <n v="0"/>
    <m/>
    <m/>
    <n v="0"/>
    <m/>
    <n v="0"/>
    <n v="0"/>
    <n v="0"/>
    <n v="0"/>
  </r>
  <r>
    <s v="Reporte control de Indicadores Accidentes 3 (eDoc 147 de no cumplimientos)"/>
    <x v="9"/>
    <s v="octubre"/>
    <n v="0"/>
    <m/>
    <m/>
    <n v="0"/>
    <m/>
    <n v="0"/>
    <n v="0"/>
    <n v="0"/>
    <n v="0"/>
  </r>
  <r>
    <s v="Reporte control de Indicadores Accidentes 3 (eDoc 147 de no cumplimientos)"/>
    <x v="9"/>
    <s v="noviembre"/>
    <n v="0"/>
    <m/>
    <m/>
    <n v="0"/>
    <m/>
    <n v="0"/>
    <n v="0"/>
    <n v="0"/>
    <n v="0"/>
  </r>
  <r>
    <s v="Reporte control de Indicadores Accidentes 3 (eDoc 147 de no cumplimientos)"/>
    <x v="9"/>
    <s v="diciembre"/>
    <n v="0"/>
    <m/>
    <m/>
    <n v="0"/>
    <m/>
    <n v="0"/>
    <n v="0"/>
    <n v="0"/>
    <n v="0"/>
  </r>
  <r>
    <s v="Reporte control de Indicadores Accidentes 3 (eDoc 147 de no cumplimientos)"/>
    <x v="10"/>
    <s v="enero"/>
    <n v="0"/>
    <n v="0"/>
    <n v="0"/>
    <n v="0"/>
    <m/>
    <n v="0"/>
    <n v="0"/>
    <n v="0"/>
    <n v="0"/>
  </r>
  <r>
    <s v="Reporte control de Indicadores Accidentes 3 (eDoc 147 de no cumplimientos)"/>
    <x v="10"/>
    <s v="febrero"/>
    <n v="0"/>
    <n v="0"/>
    <n v="0"/>
    <n v="0"/>
    <m/>
    <n v="0"/>
    <n v="0"/>
    <n v="0"/>
    <n v="0"/>
  </r>
  <r>
    <s v="Reporte control de Indicadores Accidentes 3 (eDoc 147 de no cumplimientos)"/>
    <x v="10"/>
    <s v="marzo"/>
    <n v="0"/>
    <n v="0"/>
    <n v="0"/>
    <n v="0"/>
    <m/>
    <n v="0"/>
    <n v="0"/>
    <n v="0"/>
    <n v="0"/>
  </r>
  <r>
    <s v="Reporte control de Indicadores Accidentes 3 (eDoc 147 de no cumplimientos)"/>
    <x v="10"/>
    <s v="abril"/>
    <n v="0"/>
    <n v="0"/>
    <n v="0"/>
    <n v="0"/>
    <m/>
    <n v="0"/>
    <n v="0"/>
    <n v="0"/>
    <n v="0"/>
  </r>
  <r>
    <s v="Reporte control de Indicadores Accidentes 3 (eDoc 147 de no cumplimientos)"/>
    <x v="10"/>
    <s v="mayo"/>
    <n v="0"/>
    <n v="0"/>
    <n v="0"/>
    <n v="0"/>
    <m/>
    <n v="0"/>
    <n v="0"/>
    <n v="0"/>
    <n v="0"/>
  </r>
  <r>
    <s v="Reporte control de Indicadores Accidentes 3 (eDoc 147 de no cumplimientos)"/>
    <x v="10"/>
    <s v="junio"/>
    <n v="0"/>
    <n v="0"/>
    <n v="0"/>
    <n v="0"/>
    <m/>
    <n v="0"/>
    <n v="0"/>
    <n v="0"/>
    <n v="0"/>
  </r>
  <r>
    <s v="Reporte control de Indicadores Accidentes 3 (eDoc 147 de no cumplimientos)"/>
    <x v="10"/>
    <s v="julio"/>
    <n v="0"/>
    <n v="0"/>
    <n v="0"/>
    <n v="0"/>
    <m/>
    <n v="0"/>
    <n v="0"/>
    <n v="0"/>
    <n v="0"/>
  </r>
  <r>
    <s v="Reporte control de Indicadores Accidentes 3 (eDoc 147 de no cumplimientos)"/>
    <x v="10"/>
    <s v="agosto"/>
    <n v="0"/>
    <n v="0"/>
    <m/>
    <m/>
    <m/>
    <n v="0"/>
    <n v="0"/>
    <n v="0"/>
    <n v="0"/>
  </r>
  <r>
    <s v="Reporte control de Indicadores Accidentes 3 (eDoc 147 de no cumplimientos)"/>
    <x v="10"/>
    <s v="septiembre"/>
    <n v="0"/>
    <m/>
    <m/>
    <n v="0"/>
    <m/>
    <n v="0"/>
    <n v="0"/>
    <n v="0"/>
    <n v="0"/>
  </r>
  <r>
    <s v="Reporte control de Indicadores Accidentes 3 (eDoc 147 de no cumplimientos)"/>
    <x v="10"/>
    <s v="octubre"/>
    <n v="0"/>
    <m/>
    <m/>
    <n v="0"/>
    <m/>
    <n v="0"/>
    <n v="0"/>
    <n v="0"/>
    <n v="0"/>
  </r>
  <r>
    <s v="Reporte control de Indicadores Accidentes 3 (eDoc 147 de no cumplimientos)"/>
    <x v="10"/>
    <s v="noviembre"/>
    <n v="0"/>
    <m/>
    <m/>
    <n v="0"/>
    <m/>
    <n v="0"/>
    <n v="0"/>
    <n v="0"/>
    <n v="0"/>
  </r>
  <r>
    <s v="Reporte control de Indicadores Accidentes 3 (eDoc 147 de no cumplimientos)"/>
    <x v="10"/>
    <s v="diciembre"/>
    <n v="0"/>
    <m/>
    <m/>
    <n v="0"/>
    <m/>
    <n v="0"/>
    <n v="0"/>
    <n v="0"/>
    <n v="0"/>
  </r>
  <r>
    <s v="Reporte control de Indicadores Accidentes 3 (eDoc 147 de no cumplimientos)"/>
    <x v="11"/>
    <s v="enero"/>
    <n v="0"/>
    <n v="0"/>
    <n v="0"/>
    <n v="0"/>
    <m/>
    <n v="0"/>
    <n v="0"/>
    <n v="0"/>
    <n v="0"/>
  </r>
  <r>
    <s v="Reporte control de Indicadores Accidentes 3 (eDoc 147 de no cumplimientos)"/>
    <x v="11"/>
    <s v="febrero"/>
    <n v="0"/>
    <n v="0"/>
    <n v="0"/>
    <n v="0"/>
    <m/>
    <n v="0"/>
    <n v="0"/>
    <n v="0"/>
    <n v="0"/>
  </r>
  <r>
    <s v="Reporte control de Indicadores Accidentes 3 (eDoc 147 de no cumplimientos)"/>
    <x v="11"/>
    <s v="marzo"/>
    <n v="0"/>
    <n v="0"/>
    <n v="0"/>
    <n v="0"/>
    <m/>
    <n v="0"/>
    <n v="0"/>
    <n v="0"/>
    <n v="0"/>
  </r>
  <r>
    <s v="Reporte control de Indicadores Accidentes 3 (eDoc 147 de no cumplimientos)"/>
    <x v="11"/>
    <s v="abril"/>
    <n v="0"/>
    <n v="0"/>
    <n v="0"/>
    <n v="0"/>
    <m/>
    <n v="0"/>
    <n v="0"/>
    <n v="0"/>
    <n v="0"/>
  </r>
  <r>
    <s v="Reporte control de Indicadores Accidentes 3 (eDoc 147 de no cumplimientos)"/>
    <x v="11"/>
    <s v="mayo"/>
    <n v="0"/>
    <n v="0"/>
    <n v="0"/>
    <n v="0"/>
    <m/>
    <n v="0"/>
    <n v="0"/>
    <n v="0"/>
    <n v="0"/>
  </r>
  <r>
    <s v="Reporte control de Indicadores Accidentes 3 (eDoc 147 de no cumplimientos)"/>
    <x v="11"/>
    <s v="junio"/>
    <n v="0"/>
    <n v="0"/>
    <n v="0"/>
    <n v="0"/>
    <m/>
    <n v="0"/>
    <n v="0"/>
    <n v="0"/>
    <n v="0"/>
  </r>
  <r>
    <s v="Reporte control de Indicadores Accidentes 3 (eDoc 147 de no cumplimientos)"/>
    <x v="11"/>
    <s v="julio"/>
    <n v="0"/>
    <n v="0"/>
    <n v="0"/>
    <n v="0"/>
    <m/>
    <n v="0"/>
    <n v="0"/>
    <n v="0"/>
    <n v="0"/>
  </r>
  <r>
    <s v="Reporte control de Indicadores Accidentes 3 (eDoc 147 de no cumplimientos)"/>
    <x v="11"/>
    <s v="agosto"/>
    <n v="0"/>
    <n v="0"/>
    <m/>
    <m/>
    <m/>
    <n v="0"/>
    <n v="0"/>
    <n v="0"/>
    <n v="0"/>
  </r>
  <r>
    <s v="Reporte control de Indicadores Accidentes 3 (eDoc 147 de no cumplimientos)"/>
    <x v="11"/>
    <s v="septiembre"/>
    <n v="0"/>
    <m/>
    <m/>
    <n v="0"/>
    <m/>
    <n v="0"/>
    <n v="0"/>
    <n v="0"/>
    <n v="0"/>
  </r>
  <r>
    <s v="Reporte control de Indicadores Accidentes 3 (eDoc 147 de no cumplimientos)"/>
    <x v="11"/>
    <s v="octubre"/>
    <n v="0"/>
    <m/>
    <m/>
    <n v="0"/>
    <m/>
    <n v="0"/>
    <n v="0"/>
    <n v="0"/>
    <n v="0"/>
  </r>
  <r>
    <s v="Reporte control de Indicadores Accidentes 3 (eDoc 147 de no cumplimientos)"/>
    <x v="11"/>
    <s v="noviembre"/>
    <n v="0"/>
    <m/>
    <m/>
    <n v="0"/>
    <m/>
    <n v="0"/>
    <n v="0"/>
    <n v="0"/>
    <n v="0"/>
  </r>
  <r>
    <s v="Reporte control de Indicadores Accidentes 3 (eDoc 147 de no cumplimientos)"/>
    <x v="11"/>
    <s v="diciembre"/>
    <n v="0"/>
    <m/>
    <m/>
    <n v="0"/>
    <m/>
    <n v="0"/>
    <n v="0"/>
    <n v="0"/>
    <n v="0"/>
  </r>
  <r>
    <s v="Reporte control de Indicadores Accidentes 3 (eDoc 147 de no cumplimientos)"/>
    <x v="12"/>
    <s v="enero"/>
    <n v="0"/>
    <n v="0"/>
    <n v="0"/>
    <n v="0"/>
    <m/>
    <n v="0"/>
    <n v="0"/>
    <n v="0"/>
    <n v="0"/>
  </r>
  <r>
    <s v="Reporte control de Indicadores Accidentes 3 (eDoc 147 de no cumplimientos)"/>
    <x v="12"/>
    <s v="febrero"/>
    <n v="0"/>
    <n v="0"/>
    <n v="0"/>
    <n v="0"/>
    <m/>
    <n v="0"/>
    <n v="0"/>
    <n v="0"/>
    <n v="0"/>
  </r>
  <r>
    <s v="Reporte control de Indicadores Accidentes 3 (eDoc 147 de no cumplimientos)"/>
    <x v="12"/>
    <s v="marzo"/>
    <n v="0"/>
    <n v="0"/>
    <n v="0"/>
    <n v="0"/>
    <m/>
    <n v="0"/>
    <n v="0"/>
    <n v="0"/>
    <n v="0"/>
  </r>
  <r>
    <s v="Reporte control de Indicadores Accidentes 3 (eDoc 147 de no cumplimientos)"/>
    <x v="12"/>
    <s v="abril"/>
    <n v="0"/>
    <n v="0"/>
    <n v="0"/>
    <n v="0"/>
    <m/>
    <n v="0"/>
    <n v="0"/>
    <n v="0"/>
    <n v="0"/>
  </r>
  <r>
    <s v="Reporte control de Indicadores Accidentes 3 (eDoc 147 de no cumplimientos)"/>
    <x v="12"/>
    <s v="mayo"/>
    <n v="0"/>
    <n v="0"/>
    <n v="0"/>
    <n v="0"/>
    <m/>
    <n v="0"/>
    <n v="0"/>
    <n v="0"/>
    <n v="0"/>
  </r>
  <r>
    <s v="Reporte control de Indicadores Accidentes 3 (eDoc 147 de no cumplimientos)"/>
    <x v="12"/>
    <s v="junio"/>
    <n v="0"/>
    <n v="0"/>
    <n v="0"/>
    <n v="0"/>
    <m/>
    <n v="0"/>
    <n v="0"/>
    <n v="0"/>
    <n v="0"/>
  </r>
  <r>
    <s v="Reporte control de Indicadores Accidentes 3 (eDoc 147 de no cumplimientos)"/>
    <x v="12"/>
    <s v="julio"/>
    <n v="0"/>
    <n v="0"/>
    <n v="0"/>
    <n v="0"/>
    <m/>
    <n v="0"/>
    <n v="0"/>
    <n v="0"/>
    <n v="0"/>
  </r>
  <r>
    <s v="Reporte control de Indicadores Accidentes 3 (eDoc 147 de no cumplimientos)"/>
    <x v="12"/>
    <s v="agosto"/>
    <n v="0"/>
    <n v="0"/>
    <m/>
    <m/>
    <m/>
    <n v="0"/>
    <n v="0"/>
    <n v="0"/>
    <n v="0"/>
  </r>
  <r>
    <s v="Reporte control de Indicadores Accidentes 3 (eDoc 147 de no cumplimientos)"/>
    <x v="12"/>
    <s v="septiembre"/>
    <n v="0"/>
    <m/>
    <m/>
    <n v="0"/>
    <m/>
    <n v="0"/>
    <n v="0"/>
    <n v="0"/>
    <n v="0"/>
  </r>
  <r>
    <s v="Reporte control de Indicadores Accidentes 3 (eDoc 147 de no cumplimientos)"/>
    <x v="12"/>
    <s v="octubre"/>
    <n v="0"/>
    <m/>
    <m/>
    <n v="0"/>
    <m/>
    <n v="0"/>
    <n v="0"/>
    <n v="0"/>
    <n v="0"/>
  </r>
  <r>
    <s v="Reporte control de Indicadores Accidentes 3 (eDoc 147 de no cumplimientos)"/>
    <x v="12"/>
    <s v="noviembre"/>
    <n v="0"/>
    <m/>
    <m/>
    <n v="0"/>
    <m/>
    <n v="0"/>
    <n v="0"/>
    <n v="0"/>
    <n v="0"/>
  </r>
  <r>
    <s v="Reporte control de Indicadores Accidentes 3 (eDoc 147 de no cumplimientos)"/>
    <x v="12"/>
    <s v="diciembre"/>
    <n v="0"/>
    <m/>
    <m/>
    <n v="0"/>
    <m/>
    <n v="0"/>
    <n v="0"/>
    <n v="0"/>
    <n v="0"/>
  </r>
  <r>
    <s v="Reporte control de Indicadores Accidentes 3 (eDoc 147 de no cumplimientos)"/>
    <x v="13"/>
    <s v="enero"/>
    <n v="0"/>
    <n v="0"/>
    <n v="0"/>
    <n v="0"/>
    <m/>
    <n v="0"/>
    <n v="0"/>
    <n v="0"/>
    <n v="0"/>
  </r>
  <r>
    <s v="Reporte control de Indicadores Accidentes 3 (eDoc 147 de no cumplimientos)"/>
    <x v="13"/>
    <s v="febrero"/>
    <n v="0"/>
    <n v="0"/>
    <n v="0"/>
    <n v="0"/>
    <m/>
    <n v="0"/>
    <n v="0"/>
    <n v="0"/>
    <n v="0"/>
  </r>
  <r>
    <s v="Reporte control de Indicadores Accidentes 3 (eDoc 147 de no cumplimientos)"/>
    <x v="13"/>
    <s v="marzo"/>
    <n v="0"/>
    <n v="0"/>
    <n v="0"/>
    <n v="0"/>
    <m/>
    <n v="0"/>
    <n v="0"/>
    <n v="0"/>
    <n v="0"/>
  </r>
  <r>
    <s v="Reporte control de Indicadores Accidentes 3 (eDoc 147 de no cumplimientos)"/>
    <x v="13"/>
    <s v="abril"/>
    <n v="0"/>
    <n v="0"/>
    <n v="0"/>
    <n v="0"/>
    <m/>
    <n v="0"/>
    <n v="0"/>
    <n v="0"/>
    <n v="0"/>
  </r>
  <r>
    <s v="Reporte control de Indicadores Accidentes 3 (eDoc 147 de no cumplimientos)"/>
    <x v="13"/>
    <s v="mayo"/>
    <n v="0"/>
    <n v="0"/>
    <n v="0"/>
    <n v="0"/>
    <m/>
    <n v="0"/>
    <n v="0"/>
    <n v="0"/>
    <n v="0"/>
  </r>
  <r>
    <s v="Reporte control de Indicadores Accidentes 3 (eDoc 147 de no cumplimientos)"/>
    <x v="13"/>
    <s v="junio"/>
    <n v="0"/>
    <n v="0"/>
    <n v="0"/>
    <n v="0"/>
    <m/>
    <n v="0"/>
    <n v="0"/>
    <n v="0"/>
    <n v="0"/>
  </r>
  <r>
    <s v="Reporte control de Indicadores Accidentes 3 (eDoc 147 de no cumplimientos)"/>
    <x v="13"/>
    <s v="julio"/>
    <n v="0"/>
    <n v="0"/>
    <n v="0"/>
    <n v="0"/>
    <m/>
    <n v="0"/>
    <n v="0"/>
    <n v="0"/>
    <n v="0"/>
  </r>
  <r>
    <s v="Reporte control de Indicadores Accidentes 3 (eDoc 147 de no cumplimientos)"/>
    <x v="13"/>
    <s v="agosto"/>
    <n v="0"/>
    <n v="0"/>
    <m/>
    <m/>
    <m/>
    <n v="0"/>
    <n v="0"/>
    <n v="0"/>
    <n v="0"/>
  </r>
  <r>
    <s v="Reporte control de Indicadores Accidentes 3 (eDoc 147 de no cumplimientos)"/>
    <x v="13"/>
    <s v="septiembre"/>
    <n v="0"/>
    <m/>
    <m/>
    <n v="0"/>
    <m/>
    <n v="0"/>
    <n v="0"/>
    <n v="0"/>
    <n v="0"/>
  </r>
  <r>
    <s v="Reporte control de Indicadores Accidentes 3 (eDoc 147 de no cumplimientos)"/>
    <x v="13"/>
    <s v="octubre"/>
    <n v="0"/>
    <m/>
    <m/>
    <n v="0"/>
    <m/>
    <n v="0"/>
    <n v="0"/>
    <n v="0"/>
    <n v="0"/>
  </r>
  <r>
    <s v="Reporte control de Indicadores Accidentes 3 (eDoc 147 de no cumplimientos)"/>
    <x v="13"/>
    <s v="noviembre"/>
    <n v="0"/>
    <m/>
    <m/>
    <n v="0"/>
    <m/>
    <n v="0"/>
    <n v="0"/>
    <n v="0"/>
    <n v="0"/>
  </r>
  <r>
    <s v="Reporte control de Indicadores Accidentes 3 (eDoc 147 de no cumplimientos)"/>
    <x v="13"/>
    <s v="diciembre"/>
    <n v="0"/>
    <m/>
    <m/>
    <n v="0"/>
    <m/>
    <n v="0"/>
    <n v="0"/>
    <n v="0"/>
    <n v="0"/>
  </r>
  <r>
    <s v="Reporte control de Indicadores Accidentes 3 (eDoc 147 de no cumplimientos)"/>
    <x v="14"/>
    <s v="enero"/>
    <n v="0"/>
    <n v="0"/>
    <n v="0"/>
    <n v="0"/>
    <m/>
    <n v="0"/>
    <n v="0"/>
    <n v="0"/>
    <n v="0"/>
  </r>
  <r>
    <s v="Reporte control de Indicadores Accidentes 3 (eDoc 147 de no cumplimientos)"/>
    <x v="14"/>
    <s v="febrero"/>
    <n v="0"/>
    <n v="0"/>
    <n v="0"/>
    <n v="0"/>
    <m/>
    <n v="0"/>
    <n v="0"/>
    <n v="0"/>
    <n v="0"/>
  </r>
  <r>
    <s v="Reporte control de Indicadores Accidentes 3 (eDoc 147 de no cumplimientos)"/>
    <x v="14"/>
    <s v="marzo"/>
    <n v="0"/>
    <n v="0"/>
    <n v="0"/>
    <n v="0"/>
    <m/>
    <n v="0"/>
    <n v="0"/>
    <n v="0"/>
    <n v="0"/>
  </r>
  <r>
    <s v="Reporte control de Indicadores Accidentes 3 (eDoc 147 de no cumplimientos)"/>
    <x v="14"/>
    <s v="abril"/>
    <n v="0"/>
    <n v="0"/>
    <n v="0"/>
    <n v="0"/>
    <m/>
    <n v="0"/>
    <n v="0"/>
    <n v="0"/>
    <n v="0"/>
  </r>
  <r>
    <s v="Reporte control de Indicadores Accidentes 3 (eDoc 147 de no cumplimientos)"/>
    <x v="14"/>
    <s v="mayo"/>
    <n v="0"/>
    <n v="0"/>
    <n v="0"/>
    <n v="0"/>
    <m/>
    <n v="0"/>
    <n v="0"/>
    <n v="0"/>
    <n v="0"/>
  </r>
  <r>
    <s v="Reporte control de Indicadores Accidentes 3 (eDoc 147 de no cumplimientos)"/>
    <x v="14"/>
    <s v="junio"/>
    <n v="0"/>
    <n v="0"/>
    <n v="0"/>
    <n v="0"/>
    <m/>
    <n v="0"/>
    <n v="0"/>
    <n v="0"/>
    <n v="0"/>
  </r>
  <r>
    <s v="Reporte control de Indicadores Accidentes 3 (eDoc 147 de no cumplimientos)"/>
    <x v="14"/>
    <s v="julio"/>
    <n v="0"/>
    <n v="0"/>
    <n v="0"/>
    <n v="0"/>
    <m/>
    <n v="0"/>
    <n v="0"/>
    <n v="0"/>
    <n v="0"/>
  </r>
  <r>
    <s v="Reporte control de Indicadores Accidentes 3 (eDoc 147 de no cumplimientos)"/>
    <x v="14"/>
    <s v="agosto"/>
    <n v="0"/>
    <n v="0"/>
    <m/>
    <m/>
    <m/>
    <n v="0"/>
    <n v="0"/>
    <n v="0"/>
    <n v="0"/>
  </r>
  <r>
    <s v="Reporte control de Indicadores Accidentes 3 (eDoc 147 de no cumplimientos)"/>
    <x v="14"/>
    <s v="septiembre"/>
    <n v="0"/>
    <m/>
    <m/>
    <n v="0"/>
    <m/>
    <n v="0"/>
    <n v="0"/>
    <n v="0"/>
    <n v="0"/>
  </r>
  <r>
    <s v="Reporte control de Indicadores Accidentes 3 (eDoc 147 de no cumplimientos)"/>
    <x v="14"/>
    <s v="octubre"/>
    <n v="0"/>
    <m/>
    <m/>
    <n v="0"/>
    <m/>
    <n v="0"/>
    <n v="0"/>
    <n v="0"/>
    <n v="0"/>
  </r>
  <r>
    <s v="Reporte control de Indicadores Accidentes 3 (eDoc 147 de no cumplimientos)"/>
    <x v="14"/>
    <s v="noviembre"/>
    <n v="0"/>
    <m/>
    <m/>
    <n v="0"/>
    <m/>
    <n v="0"/>
    <n v="0"/>
    <n v="0"/>
    <n v="0"/>
  </r>
  <r>
    <s v="Reporte control de Indicadores Accidentes 3 (eDoc 147 de no cumplimientos)"/>
    <x v="14"/>
    <s v="diciembre"/>
    <n v="0"/>
    <m/>
    <m/>
    <n v="0"/>
    <m/>
    <n v="0"/>
    <n v="0"/>
    <n v="0"/>
    <n v="0"/>
  </r>
  <r>
    <s v="Reporte control de Indicadores Accidentes 3 (eDoc 147 de no cumplimientos)"/>
    <x v="15"/>
    <s v="enero"/>
    <n v="0"/>
    <n v="0"/>
    <n v="0"/>
    <n v="0"/>
    <m/>
    <n v="0"/>
    <n v="0"/>
    <n v="0"/>
    <n v="0"/>
  </r>
  <r>
    <s v="Reporte control de Indicadores Accidentes 3 (eDoc 147 de no cumplimientos)"/>
    <x v="15"/>
    <s v="febrero"/>
    <n v="1"/>
    <n v="0"/>
    <n v="1"/>
    <n v="0"/>
    <m/>
    <n v="1"/>
    <n v="0"/>
    <n v="1"/>
    <n v="0"/>
  </r>
  <r>
    <s v="Reporte control de Indicadores Accidentes 3 (eDoc 147 de no cumplimientos)"/>
    <x v="15"/>
    <s v="marzo"/>
    <n v="0"/>
    <n v="0"/>
    <n v="0"/>
    <n v="0"/>
    <m/>
    <n v="1"/>
    <n v="0"/>
    <n v="1"/>
    <n v="1"/>
  </r>
  <r>
    <s v="Reporte control de Indicadores Accidentes 3 (eDoc 147 de no cumplimientos)"/>
    <x v="15"/>
    <s v="abril"/>
    <n v="0"/>
    <n v="0"/>
    <n v="0"/>
    <n v="0"/>
    <m/>
    <n v="1"/>
    <n v="0"/>
    <n v="1"/>
    <n v="1"/>
  </r>
  <r>
    <s v="Reporte control de Indicadores Accidentes 3 (eDoc 147 de no cumplimientos)"/>
    <x v="15"/>
    <s v="mayo"/>
    <n v="0"/>
    <n v="0"/>
    <n v="0"/>
    <n v="0"/>
    <m/>
    <n v="1"/>
    <n v="0"/>
    <n v="1"/>
    <n v="1"/>
  </r>
  <r>
    <s v="Reporte control de Indicadores Accidentes 3 (eDoc 147 de no cumplimientos)"/>
    <x v="15"/>
    <s v="junio"/>
    <n v="0"/>
    <n v="0"/>
    <n v="0"/>
    <n v="0"/>
    <m/>
    <n v="1"/>
    <n v="0"/>
    <n v="1"/>
    <n v="1"/>
  </r>
  <r>
    <s v="Reporte control de Indicadores Accidentes 3 (eDoc 147 de no cumplimientos)"/>
    <x v="15"/>
    <s v="julio"/>
    <n v="0"/>
    <n v="0"/>
    <n v="0"/>
    <n v="0"/>
    <m/>
    <n v="1"/>
    <n v="0"/>
    <n v="1"/>
    <n v="1"/>
  </r>
  <r>
    <s v="Reporte control de Indicadores Accidentes 3 (eDoc 147 de no cumplimientos)"/>
    <x v="15"/>
    <s v="agosto"/>
    <n v="0"/>
    <n v="0"/>
    <m/>
    <m/>
    <m/>
    <n v="1"/>
    <n v="0"/>
    <n v="1"/>
    <n v="1"/>
  </r>
  <r>
    <s v="Reporte control de Indicadores Accidentes 3 (eDoc 147 de no cumplimientos)"/>
    <x v="15"/>
    <s v="septiembre"/>
    <n v="0"/>
    <m/>
    <m/>
    <n v="0"/>
    <m/>
    <n v="1"/>
    <n v="0"/>
    <n v="1"/>
    <n v="1"/>
  </r>
  <r>
    <s v="Reporte control de Indicadores Accidentes 3 (eDoc 147 de no cumplimientos)"/>
    <x v="15"/>
    <s v="octubre"/>
    <n v="0"/>
    <m/>
    <m/>
    <n v="0"/>
    <m/>
    <n v="1"/>
    <n v="0"/>
    <n v="1"/>
    <n v="1"/>
  </r>
  <r>
    <s v="Reporte control de Indicadores Accidentes 3 (eDoc 147 de no cumplimientos)"/>
    <x v="15"/>
    <s v="noviembre"/>
    <n v="0"/>
    <m/>
    <m/>
    <n v="0"/>
    <m/>
    <n v="1"/>
    <n v="0"/>
    <n v="1"/>
    <n v="1"/>
  </r>
  <r>
    <s v="Reporte control de Indicadores Accidentes 3 (eDoc 147 de no cumplimientos)"/>
    <x v="15"/>
    <s v="diciembre"/>
    <n v="0"/>
    <m/>
    <m/>
    <n v="0"/>
    <m/>
    <n v="1"/>
    <n v="0"/>
    <n v="1"/>
    <n v="1"/>
  </r>
  <r>
    <m/>
    <x v="16"/>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4">
  <r>
    <n v="1"/>
    <s v="Accidente sin creiterio de gravedad: Llega al eDoc 142"/>
    <s v="NO APLICA"/>
    <n v="1232666"/>
    <n v="8785447"/>
    <d v="2024-12-03T00:00:00"/>
    <d v="2024-12-03T00:00:00"/>
    <s v="1915330-0"/>
    <s v="GABRIELA"/>
    <s v="ORMAZABAL"/>
    <s v="LALLY"/>
    <n v="29"/>
    <x v="0"/>
    <x v="0"/>
    <s v="si"/>
    <d v="2025-01-09T00:00:00"/>
    <n v="1"/>
    <x v="0"/>
    <s v="RUTH VALLEJOS GARCÉS"/>
    <s v="19153300-3"/>
    <s v="GABRIELA"/>
    <s v="ORMAZABAL"/>
    <s v="LALLY"/>
    <s v="65070704-4"/>
    <s v="FUNDACION DEPORTE LIBRE"/>
    <s v="LOS ACANTOS 1110"/>
    <s v="VITACURA"/>
    <s v="METROPOLITANA"/>
    <s v="CIIUSII_949903 Fundaciones y corporaciones; asociaciones que promueven actividades culturales o recreativas"/>
    <n v="45625"/>
    <d v="1899-12-30T17:00:00"/>
    <s v="Caída de altura de más de 1,8 m."/>
    <s v="PARQUE ESCALADA LOS SILOS, PARQUE LOS REYES 1110"/>
    <s v="SANTIAGO"/>
    <s v="METROPOLITANA"/>
    <s v="MONITORA CAYÓ MAL DE UN BOULDER EN LA CLCHONETA, LUXANDO SU RODILLA, tal siniestro corresponde a &quot;caída de altura sin criterio de gravedad médico”;"/>
    <x v="0"/>
    <x v="0"/>
    <n v="45666"/>
    <d v="2025-01-11T00:00:00"/>
    <s v="Dentro de Plazo"/>
    <d v="2025-01-09T00:00:00"/>
    <d v="2025-01-02T18:07:06"/>
    <s v="NO APLICA "/>
    <s v="NO APLICA "/>
    <s v="NO APLICA "/>
    <d v="2025-01-22T15:00:32"/>
    <s v="NO APLICA "/>
    <s v="NO APLICA "/>
    <s v="NO APLICA "/>
    <d v="2025-01-23T18:00:32"/>
    <s v="NO APLICA "/>
    <s v="NO APLICA "/>
    <s v="NO APLICA "/>
    <s v="NO APLICA "/>
    <e v="#VALUE!"/>
    <s v="NO APLICA "/>
    <s v="NO APLICA "/>
    <s v="NO APLICA "/>
    <m/>
    <s v="NO APLICA "/>
    <s v="NO APLICA "/>
    <s v="NO APLICA "/>
    <s v="NO APLICA "/>
    <m/>
    <m/>
  </r>
  <r>
    <n v="2"/>
    <s v="Corresponde proceso completo: Llega al eDoc 146"/>
    <s v="NO APLICA"/>
    <n v="1142964"/>
    <n v="8337775"/>
    <d v="2024-03-26T00:00:00"/>
    <d v="2024-03-26T00:00:00"/>
    <s v="2083092-3"/>
    <s v="BYRON ALEXANDER"/>
    <s v="SALAZAR"/>
    <s v="PEÑA"/>
    <n v="24"/>
    <x v="1"/>
    <x v="0"/>
    <s v="si"/>
    <d v="2025-01-16T00:00:00"/>
    <n v="1"/>
    <x v="0"/>
    <s v="VALENTÍN ROJAS BARRIL"/>
    <s v="20830923-4"/>
    <s v="BYRON ALEXANDER"/>
    <s v="SALAZAR"/>
    <s v="PEÑA"/>
    <s v="77874503-8"/>
    <s v="QUANTUM SECURITY SPA"/>
    <s v="AGUSTINAS  681"/>
    <s v="SANTIAGO"/>
    <s v="METROPOLITANA"/>
    <s v="CIIUSII_801001 Servicios de seguridad privada prestados por empresas"/>
    <n v="45369"/>
    <d v="1899-12-30T01:30:00"/>
    <s v="Maniobras de rescate"/>
    <s v="pio nono  1"/>
    <s v="PROVIDENCIA"/>
    <s v="METROPOLITANA"/>
    <s v="El día lunes 18 de marzo del 2024 alrededor de las 01:30 hrs. de las madrugada el Trabajador: BYRON ALEXANDER SALAZAR PEÑA Run: 20.830.923-4, se encontraba realizando sus labores habituales de guardia de seguridad, A eso de las 1:30 de la madrugada, apareció una moto en el lugar con dos ocupantes. El acompañante sacó un arma de fuego y disparó dos veces contra un vigilante del local nocturno “;La Facultad”;, hiriéndolo en una pierna. Tras ello, se dieron a la fuga. La víctima fue trasladada al Hospital de la Asociación Chilena de Seguridad, ubicado junto al Parque Bustamante en Providencia. En ese centro asistencial se encuentra fuera de riesgo vital y a la espera de ser intervenido."/>
    <x v="0"/>
    <x v="0"/>
    <n v="45673"/>
    <d v="2025-01-18T00:00:00"/>
    <s v="Dentro de Plazo"/>
    <d v="2025-01-17T00:00:00"/>
    <m/>
    <d v="2025-02-15T00:00:00"/>
    <s v="Dentro de Plazo"/>
    <d v="2025-01-21T00:00:00"/>
    <m/>
    <d v="2025-02-15T00:00:00"/>
    <s v="Dentro de Plazo"/>
    <d v="2025-02-03T00:00:00"/>
    <m/>
    <d v="2025-02-15T00:00:00"/>
    <s v="Dentro de Plazo"/>
    <d v="2025-02-04T00:00:00"/>
    <m/>
    <d v="1900-01-01T00:00:00"/>
    <d v="2025-05-05T00:00:00"/>
    <s v="Dentro de Plazo"/>
    <d v="2025-02-11T00:00:00"/>
    <m/>
    <m/>
    <m/>
    <m/>
    <m/>
    <m/>
    <m/>
  </r>
  <r>
    <n v="3"/>
    <s v="Corresponde proceso completo: Llega al eDoc 146"/>
    <s v="NO APLICA"/>
    <n v="1166834"/>
    <n v="8395703"/>
    <d v="2024-04-26T00:00:00"/>
    <d v="2024-04-26T00:00:00"/>
    <s v="1725068-3"/>
    <s v="FERNANDO ANDRES"/>
    <s v="MARILAO"/>
    <s v="HUENUPAN"/>
    <n v="37"/>
    <x v="1"/>
    <x v="0"/>
    <s v="si"/>
    <d v="2025-01-20T00:00:00"/>
    <n v="1"/>
    <x v="0"/>
    <s v="ALVARO SEBASTIÁN COPANO FRACEI"/>
    <s v="17250683-6"/>
    <s v="FERNANDO ANDRES"/>
    <s v="MARILAO"/>
    <s v="HUENUPAN"/>
    <s v="77654364-0"/>
    <s v="REPS SPA"/>
    <s v="DOCTOR AMADOR NEGHME  3639"/>
    <s v="SANTIAGO"/>
    <s v="METROPOLITANA"/>
    <s v="CIIUSII_383009 Recuperación y reciclamiento de otros desperdicios y desechos n.c.p."/>
    <n v="45406"/>
    <d v="1899-12-30T10:15:00"/>
    <s v="Amputación traumática"/>
    <s v="doctor amador neghme  03639"/>
    <s v="LA PINTANA"/>
    <s v="METROPOLITANA"/>
    <s v="Con fecha 24 de Abril del 2024, a las 10:15 a.m., el trabajador de la empresa Red Spa., Rut: 77.654.364-0, ubicada en Doctor Amador Neghme  N° 03639, La Pintana, Fernando Andrés Marilao Huenupan, Run: 17.250.683-6, sufre un accidente laboral.  Estaba realizando sus funciones de operario de producción, cuando al momento de operar máquina moledora está se atasco, y para soltarla metió ambas manos sufriendo atrapamiento de dedo pulgares y su posterior amputación traumatica"/>
    <x v="0"/>
    <x v="0"/>
    <n v="45677"/>
    <d v="2025-01-22T00:00:00"/>
    <s v="Dentro de Plazo"/>
    <d v="2025-01-21T00:00:00"/>
    <d v="2025-01-02T18:05:02"/>
    <d v="2025-02-19T00:00:00"/>
    <s v="Dentro de Plazo"/>
    <d v="2025-01-23T00:00:00"/>
    <d v="2025-01-22T12:00:06"/>
    <d v="2025-02-19T00:00:00"/>
    <s v="Dentro de Plazo"/>
    <d v="2025-01-24T00:00:00"/>
    <d v="2025-01-22T18:00:20"/>
    <d v="2025-02-19T00:00:00"/>
    <s v="Dentro de Plazo"/>
    <d v="2025-01-27T00:00:00"/>
    <d v="2025-01-27T16:47:41"/>
    <d v="1899-12-31T00:00:00"/>
    <d v="2025-04-27T00:00:00"/>
    <s v="Dentro de Plazo"/>
    <d v="2025-01-28T00:00:00"/>
    <d v="2025-02-07T15:00:04"/>
    <m/>
    <m/>
    <m/>
    <m/>
    <m/>
    <m/>
  </r>
  <r>
    <n v="4"/>
    <s v="Corresponde proceso completo: Llega al eDoc 146"/>
    <s v="NO APLICA"/>
    <n v="1232257"/>
    <n v="8779381"/>
    <d v="2024-11-29T00:00:00"/>
    <d v="2024-11-29T00:00:00"/>
    <s v="2046106-2"/>
    <s v="NICOLAS"/>
    <s v="CRUZ"/>
    <s v="GUZMAN"/>
    <n v="25"/>
    <x v="1"/>
    <x v="0"/>
    <s v="si"/>
    <d v="2025-01-02T00:00:00"/>
    <n v="1"/>
    <x v="1"/>
    <s v="NELSON ELGUETA CONCHA"/>
    <s v="20461062-2"/>
    <s v="NICOLAS"/>
    <s v="CRUZ"/>
    <s v="GUZMAN"/>
    <s v="76767509-7"/>
    <s v="VENTA DE REPUESTOS AUTOMOTRICES Y MAESTRANZA CARMEN GLORIA Y CIA. LTDA"/>
    <s v="JANUARIO OVALLE  35"/>
    <s v="LA LIGUA"/>
    <s v="VALPARAISO"/>
    <s v="CIIUSII_453000 Venta de partes, piezas y accesorios para vehículos automotores"/>
    <n v="45623"/>
    <d v="1899-12-30T18:00:00"/>
    <s v="Maniobras de rescate"/>
    <s v="JANUARIO OVALLE 3 LA LIGUA"/>
    <s v="LA LIGUA"/>
    <s v="VALPARAISO"/>
    <s v="TRABAJADOR ESTABA SOLDANDO NEUMÁTICO, ESTE HACE EXPLOSIÓN, GOLPEANDO SU CARA, QUEDANDO ESTE INCONSCIENTE, SIENDO TRASLADADO AL HOSPITAL EN DONDE REALIZACIÓN MANIOBRA DE REANIMACIÓN."/>
    <x v="0"/>
    <x v="0"/>
    <n v="45659"/>
    <d v="2025-01-04T00:00:00"/>
    <s v="Fuera de Plazo"/>
    <d v="2025-01-27T00:00:00"/>
    <d v="2025-01-03T09:17:03"/>
    <d v="2025-02-01T00:00:00"/>
    <s v="Dentro de Plazo"/>
    <d v="2025-01-27T00:00:00"/>
    <d v="2025-01-09T18:00:08"/>
    <d v="2025-02-01T00:00:00"/>
    <s v="Dentro de Plazo"/>
    <d v="2025-01-28T00:00:00"/>
    <d v="2025-01-16T09:25:02"/>
    <d v="2025-02-01T00:00:00"/>
    <s v="Dentro de Plazo"/>
    <d v="2025-01-28T00:00:00"/>
    <d v="2025-01-16T09:39:20"/>
    <d v="1899-12-31T00:00:00"/>
    <d v="2025-04-28T00:00:00"/>
    <s v="Dentro de Plazo"/>
    <d v="2025-02-10T16:42:21"/>
    <d v="2025-02-25T09:32:05"/>
    <m/>
    <m/>
    <m/>
    <d v="2025-01-28T07:50:17"/>
    <m/>
    <m/>
  </r>
  <r>
    <n v="5"/>
    <s v="Cambio de OA"/>
    <s v="NO APLICA"/>
    <n v="1232482"/>
    <n v="8782459"/>
    <d v="2024-12-02T00:00:00"/>
    <d v="2024-12-02T00:00:00"/>
    <s v="2005099-0"/>
    <s v="FRANCISCO GIOVANNY"/>
    <s v="ZENTENO"/>
    <s v="QUIROZ"/>
    <n v="27"/>
    <x v="1"/>
    <x v="0"/>
    <s v="si"/>
    <d v="2025-01-24T00:00:00"/>
    <n v="1"/>
    <x v="2"/>
    <s v="JAVIER IGNACIO CORREA BELTRÁN"/>
    <s v="20050990-0"/>
    <s v="FRANCISCO GIOVANNY"/>
    <s v="ZENTENO"/>
    <s v="QUIROZ"/>
    <s v="76518685-4"/>
    <s v="JOSE MUNOZ LTDA"/>
    <s v="ANTONIO RENDIC 3750"/>
    <s v="ANTOFAGASTA"/>
    <s v="ANTOFAGASTA"/>
    <s v="CIIUSII_960909 Otras actividades de servicios personales n.c.p."/>
    <n v="45617"/>
    <d v="1899-12-30T15:00:00"/>
    <s v="Caída de altura de más de 1,8 m."/>
    <s v="Rendic 3750"/>
    <s v="ANTOFAGASTA"/>
    <s v="ANTOFAGASTA"/>
    <s v="ESTABAN TRASLADANDO UN HORNO PARA CARGARLO A UN CAMION Y SE TROPEZARON Y CAYERON CON HORNO ENCIMA"/>
    <x v="0"/>
    <x v="0"/>
    <n v="45681"/>
    <d v="2025-01-26T00:00:00"/>
    <s v="Dentro de Plazo"/>
    <d v="2025-01-24T00:00:00"/>
    <d v="2025-01-06T18:00:21"/>
    <s v="NO APLICA "/>
    <s v="NO APLICA "/>
    <s v="NO APLICA "/>
    <d v="2025-01-16T18:00:21"/>
    <s v="NO APLICA "/>
    <s v="NO APLICA "/>
    <s v="NO APLICA "/>
    <d v="2025-01-20T12:00:04"/>
    <s v="NO APLICA "/>
    <s v="NO APLICA "/>
    <s v="NO APLICA "/>
    <s v="NO APLICA "/>
    <e v="#VALUE!"/>
    <s v="NO APLICA "/>
    <s v="NO APLICA "/>
    <s v="NO APLICA "/>
    <m/>
    <s v="NO APLICA "/>
    <s v="NO APLICA "/>
    <s v="NO APLICA "/>
    <s v="NO APLICA "/>
    <m/>
    <m/>
  </r>
  <r>
    <n v="6"/>
    <s v="Cambio de OA"/>
    <s v="NO APLICA"/>
    <n v="1232474"/>
    <n v="8782453"/>
    <d v="2024-12-02T00:00:00"/>
    <d v="2024-12-02T00:00:00"/>
    <s v="4438460-0"/>
    <s v="JUAN DAVID"/>
    <s v="DIAZ"/>
    <s v="CORTES"/>
    <n v="21"/>
    <x v="1"/>
    <x v="0"/>
    <s v="si"/>
    <d v="2025-01-24T00:00:00"/>
    <n v="1"/>
    <x v="2"/>
    <s v="JAVIER IGNACIO CORREA BELTRÁN"/>
    <s v="44384600-K"/>
    <s v="JUAN DAVID"/>
    <s v="DIAZ"/>
    <s v="CORTES"/>
    <s v="76518685-4"/>
    <s v="JOSE MUNOZ LTDA"/>
    <s v="ANTONIO RENDIC 3750"/>
    <s v="ANTOFAGASTA"/>
    <s v="ANTOFAGASTA"/>
    <s v="CIIUSII_960909 Otras actividades de servicios personales n.c.p."/>
    <n v="45617"/>
    <d v="1899-12-30T15:00:00"/>
    <s v="Caída de altura de más de 1,8 m."/>
    <s v="Rendic 3750"/>
    <s v="ANTOFAGASTA"/>
    <s v="ANTOFAGASTA"/>
    <s v="ESTABAN TRASLADANDO UN HORNO PARA CARGARLO A UN CAMION Y SE TROPEZARON Y CAYERON CON HORNO ENCIMA"/>
    <x v="0"/>
    <x v="0"/>
    <n v="45681"/>
    <d v="2025-01-26T00:00:00"/>
    <s v="Dentro de Plazo"/>
    <d v="2025-01-24T00:00:00"/>
    <d v="2025-01-07T12:00:02"/>
    <s v="NO APLICA "/>
    <s v="NO APLICA "/>
    <s v="NO APLICA "/>
    <d v="2025-01-22T12:32:03"/>
    <s v="NO APLICA "/>
    <s v="NO APLICA "/>
    <s v="NO APLICA "/>
    <d v="2025-01-22T18:00:16"/>
    <s v="NO APLICA "/>
    <s v="NO APLICA "/>
    <s v="NO APLICA "/>
    <s v="NO APLICA "/>
    <e v="#VALUE!"/>
    <s v="NO APLICA "/>
    <s v="NO APLICA "/>
    <s v="NO APLICA "/>
    <d v="2025-02-03T15:47:05"/>
    <s v="NO APLICA "/>
    <s v="NO APLICA "/>
    <s v="NO APLICA "/>
    <s v="NO APLICA "/>
    <m/>
    <m/>
  </r>
  <r>
    <n v="7"/>
    <s v="Corresponde proceso completo: Llega al eDoc 146"/>
    <s v="NO APLICA"/>
    <n v="1230843"/>
    <n v="8756177"/>
    <d v="2024-11-19T00:00:00"/>
    <d v="2024-11-19T00:00:00"/>
    <s v="1513631-0"/>
    <s v="RODRIGO ANDRES"/>
    <s v="RAMOS"/>
    <s v="CABEZAS"/>
    <n v="43"/>
    <x v="1"/>
    <x v="0"/>
    <s v="si"/>
    <d v="2025-01-30T00:00:00"/>
    <n v="1"/>
    <x v="0"/>
    <s v="CARLOS EDUARDO VERGARA DURAN"/>
    <s v="15136310-5"/>
    <s v="RODRIGO ANDRES"/>
    <s v="RAMOS"/>
    <s v="CABEZAS"/>
    <s v="77142583-6"/>
    <s v="INGENIERIA EN MANTENCION Y CONSTRUCCION  SPA"/>
    <s v="29 ORIENTE  166"/>
    <s v="TALCA"/>
    <s v="MAULE"/>
    <s v="CIIUSII_433000 Terminación y acabado de edificios"/>
    <n v="45605"/>
    <d v="1899-12-30T12:30:00"/>
    <s v="Amputación traumática"/>
    <s v="VICUÑA MACKENNA ESQUINA RANCAGUA 00"/>
    <s v="PROVIDENCIA"/>
    <s v="METROPOLITANA"/>
    <s v="TRABAJADOR SE ENCONTRABA RETIRANDO UNOS PERNOS A RAS DE SUELO, DE UN ESTANQUE ABANDONADO DE ALMACENAJE DE COMBUSTIBLE QUE SE ENCONTRABA BAJO TIERRA, AL EJERCER FUERZA PARA SACAR EL PERNO, SE LE SUELTA LA LLAVE, PROVOCANDO LA AMPUTACIÓN DEL PULPEJO DEL DEDO MEDIO DE SU MANO DERECHA POR ATRICION."/>
    <x v="0"/>
    <x v="0"/>
    <n v="45687"/>
    <d v="2025-02-01T00:00:00"/>
    <s v="Dentro de Plazo"/>
    <d v="2025-01-30T00:00:00"/>
    <d v="2025-01-08T18:40:01"/>
    <d v="2025-03-01T00:00:00"/>
    <s v="Dentro de Plazo"/>
    <d v="2025-02-14T00:00:00"/>
    <m/>
    <d v="2025-03-01T00:00:00"/>
    <s v="Dentro de Plazo"/>
    <d v="2025-02-26T00:00:00"/>
    <m/>
    <d v="2025-03-01T00:00:00"/>
    <s v="Dentro de Plazo"/>
    <d v="2025-02-27T00:00:00"/>
    <m/>
    <d v="1900-01-01T00:00:00"/>
    <d v="2025-05-28T00:00:00"/>
    <s v=""/>
    <m/>
    <m/>
    <m/>
    <m/>
    <m/>
    <m/>
    <m/>
    <m/>
  </r>
  <r>
    <n v="8"/>
    <s v="Corresponde proceso completo: Llega al eDoc 146"/>
    <s v="NO APLICA"/>
    <n v="1236306"/>
    <s v="8845693"/>
    <s v="07-01-2025"/>
    <s v="08-01-2025"/>
    <s v="1524535-2"/>
    <s v="FELIDOR CELESTINO"/>
    <s v="LIPIN"/>
    <s v="CAYUPIL"/>
    <n v="56"/>
    <x v="1"/>
    <x v="1"/>
    <s v="si"/>
    <d v="2025-03-24T00:00:00"/>
    <n v="3"/>
    <x v="3"/>
    <s v="PATRICIO OLIVERA FUENTEALBA"/>
    <s v="15245352-3"/>
    <s v="FELIDOR CELESTINO"/>
    <s v="LIPIN"/>
    <s v="CAYUPIL"/>
    <s v="15244812-0"/>
    <s v="JOSUE TIMOTEO CALLUIL ALONQUEO"/>
    <s v="OVALLE 1175"/>
    <s v="TEMUCO"/>
    <s v="ARAUCANIA"/>
    <s v="CIIUSII_016300 Actividades poscosecha"/>
    <s v="2024-12-11"/>
    <s v="11:50:00"/>
    <s v="Caída de altura de más de 1,8 m."/>
    <s v="km 3 SAN JOSÉ DE LA MARIQUINA 0 km 3 SAN JOSÉ DE LA MARIQUINA"/>
    <s v="MARIQUINA"/>
    <s v="LOS RIOS"/>
    <s v="Caída en altura de espalda de 1.80 metros, se encontraba sacando brotes de árbol. Nadie lo vio caer. Se encontró con su empleador y le comunico lo sucedido de dicho hecho, empleador le comento como se sentía y el mencionó que bien"/>
    <x v="0"/>
    <x v="0"/>
    <n v="45740"/>
    <d v="2025-03-26T00:00:00"/>
    <s v="Dentro de Plazo"/>
    <d v="2025-03-25T00:00:00"/>
    <d v="2025-03-25T18:09:02"/>
    <d v="2025-04-23T00:00:00"/>
    <s v="Dentro de Plazo"/>
    <d v="2025-03-27T00:00:00"/>
    <d v="2025-03-27T18:00:19"/>
    <d v="2025-04-23T00:00:00"/>
    <s v="Dentro de Plazo"/>
    <d v="2025-03-28T00:00:00"/>
    <d v="2025-03-28T18:00:03"/>
    <d v="2025-04-23T00:00:00"/>
    <s v="Dentro de Plazo"/>
    <d v="2025-04-01T00:00:00"/>
    <d v="2025-04-01T12:00:03"/>
    <d v="1900-01-03T00:00:00"/>
    <d v="2025-06-30T00:00:00"/>
    <s v="Dentro de Plazo"/>
    <d v="2025-04-03T11:54:29"/>
    <m/>
    <m/>
    <m/>
    <m/>
    <m/>
    <m/>
    <m/>
  </r>
  <r>
    <n v="9"/>
    <s v="Corresponde proceso completo: Llega al eDoc 146"/>
    <s v="NO APLICA"/>
    <n v="1231679"/>
    <n v="8769717"/>
    <s v="26-11-2024"/>
    <s v="27-11-2024"/>
    <s v="9026125-8"/>
    <s v="JOSE"/>
    <s v="RODRIGUEZ"/>
    <s v="ESPINOZA"/>
    <n v="63"/>
    <x v="1"/>
    <x v="0"/>
    <s v="si"/>
    <d v="2025-01-02T00:00:00"/>
    <n v="1"/>
    <x v="4"/>
    <s v="MANUEL LEMA VILCHES"/>
    <s v="9026125-8"/>
    <s v="JOSE"/>
    <s v="RODRIGUEZ"/>
    <s v="ESPINOZA"/>
    <s v="4255904-0"/>
    <s v="JOSE TEOLINDO RODRIGUEZ CANDIA"/>
    <s v="SAN JORGE 0"/>
    <s v="NIQUEN"/>
    <s v="ÑUBLE"/>
    <s v="CIIUSII_161000 Aserrado y acepilladura de madera"/>
    <s v="2024-10-08"/>
    <s v="14:40:00"/>
    <s v="Amputación traumática"/>
    <s v="N 265 0 SECTOR LA GLORIA"/>
    <s v="NIQUEN"/>
    <s v="ÑUBLE"/>
    <s v="TRABAJADOR SE ENCONTRABA DIMENSIONANDO MADERA DE 2X3 PULGADAS EN BANCO DIMENSIONADOR, AL MOMENTO DE PASAR UNA PIEZA DE MADERA POR EL BANCO SUFRE AMPUTACION TRAUMATICA  DE DEDO INDICE DE MANO IZQUIERDA."/>
    <x v="0"/>
    <x v="0"/>
    <n v="45659"/>
    <d v="2025-01-04T00:00:00"/>
    <s v="Dentro de Plazo"/>
    <n v="45659"/>
    <d v="2025-01-02T00:00:00"/>
    <d v="2025-02-01T00:00:00"/>
    <s v="Dentro de Plazo"/>
    <n v="45678"/>
    <d v="2025-01-22T15:00:32"/>
    <d v="2025-02-01T00:00:00"/>
    <s v="Dentro de Plazo"/>
    <n v="45679"/>
    <d v="2025-01-23T18:00:32"/>
    <d v="2025-02-01T00:00:00"/>
    <s v="Dentro de Plazo"/>
    <n v="45681"/>
    <d v="2025-01-28T00:00:00"/>
    <d v="1899-12-31T00:00:00"/>
    <d v="2025-04-24T00:00:00"/>
    <s v="Dentro de Plazo"/>
    <n v="45756"/>
    <m/>
    <d v="1900-01-03T00:00:00"/>
    <n v="45758"/>
    <m/>
    <m/>
    <m/>
    <m/>
  </r>
  <r>
    <n v="10"/>
    <s v="Accidente Independiente:  Llega al eDoc 141"/>
    <s v="NO APLICA"/>
    <n v="1235815"/>
    <n v="8837221"/>
    <s v="31-12-2024"/>
    <s v="31-12-2024"/>
    <s v="1322830-5"/>
    <s v="RAUL FERNANDO"/>
    <s v="PEREZ DE ARCE"/>
    <s v="SILVA"/>
    <n v="48"/>
    <x v="1"/>
    <x v="0"/>
    <s v="si"/>
    <d v="2025-01-02T00:00:00"/>
    <n v="1"/>
    <x v="1"/>
    <s v="NELSON ELGUETA CONCHA"/>
    <s v="13228305-2"/>
    <s v="RAUL FERNANDO"/>
    <s v="PEREZ DE ARCE"/>
    <s v="SILVA"/>
    <s v="13228305-2"/>
    <s v="RAUL FERNANDO PEREZ DE ARCE SILVA"/>
    <s v="ATAHUALPA 628"/>
    <s v="VALPARAISO"/>
    <s v="VALPARAISO"/>
    <s v="CIIUSII_960909 Otras actividades de servicios personales n.c.p."/>
    <s v="2024-12-17"/>
    <s v="14:15:00"/>
    <s v="Caída de altura de más de 1,8 m."/>
    <s v="CUESTA LA DORMIDA KM-23 00 OLMUE"/>
    <s v="VALPARAISO"/>
    <s v="VALPARAISO"/>
    <s v="TRABAJADOR MIENTRAS REALIZABA INSTALACIÓN DE PUBLICIDAD , ES ALCANZADO POR ARCO ELÉCTRICO, POR LO QUE SUFRE DESCAGA ELÉCTRICA CON CABLE DE ALTO VOLTAJE, ENTRANDO POR AMBAS MANOS,  PIERDE ESTABILIDAD Y CAE AL SUELO DESDE UNA ALTURA DE 2,5 MTRS.  TRABAJADOR ES INDEPENDIENTE - ACCIDENTE SIN CRITERIO GRAVEDAD MEDICO."/>
    <x v="1"/>
    <x v="1"/>
    <n v="45659"/>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11"/>
    <s v="Corresponde proceso completo: Llega al eDoc 146"/>
    <s v="NO APLICA"/>
    <n v="1233225"/>
    <n v="8794618"/>
    <s v="07-12-2024"/>
    <s v="09-12-2024"/>
    <s v="1747440-4"/>
    <s v="ISAAC FELIXMER"/>
    <s v="ARANDA "/>
    <s v="ALBORNOZ "/>
    <n v="35"/>
    <x v="1"/>
    <x v="0"/>
    <s v="si"/>
    <d v="2025-01-02T00:00:00"/>
    <n v="1"/>
    <x v="1"/>
    <s v="NELSON ELGUETA CONCHA"/>
    <s v="17474404-1"/>
    <s v="ISAAC FELIXMER"/>
    <s v="ARANDA"/>
    <s v="ALBORNOZ"/>
    <s v="77127221-5"/>
    <s v="TRANSPORTE DE CARGA OSCAR ALBORNOZ E.I.R.L"/>
    <s v="RAMADITAS  1281"/>
    <s v="VALPARAISO"/>
    <s v="VALPARAISO"/>
    <s v="CIIUSII_492300 Transporte de carga por carretera"/>
    <s v="2024-12-07"/>
    <s v="15:30:00"/>
    <s v="Caída de altura de más de 1,8 m."/>
    <s v="CAMINO REAL 45 VALPARAISO"/>
    <s v="VALPARAISO"/>
    <s v="VALPARAISO"/>
    <s v="TRABAJADOR ESTABA SOBRE CONTAINER APREOXIMASDAMENTE DE 2 MTRS DE ALTURA, PIERDE ESTABILIDAD Y CAIE AL SUELO, GOPEANDO SU LADO IZAQUIERDO, SUFRIENDO FINALMENTE FRACTURA DEL HUESO ESCAFOIDES [NAVICULAR] DE LA MANO IZQUIERDA."/>
    <x v="0"/>
    <x v="0"/>
    <n v="45659"/>
    <d v="2025-01-04T00:00:00"/>
    <s v="Dentro de Plazo"/>
    <d v="2025-01-02T00:00:00"/>
    <d v="2025-01-02T00:00:00"/>
    <d v="2025-02-01T00:00:00"/>
    <s v="Dentro de Plazo"/>
    <d v="2025-01-20T00:00:00"/>
    <d v="2025-01-22T12:00:06"/>
    <d v="2025-02-01T00:00:00"/>
    <s v="Dentro de Plazo"/>
    <d v="2025-01-22T00:00:00"/>
    <d v="2025-01-22T18:00:20"/>
    <d v="2025-02-01T00:00:00"/>
    <s v="Dentro de Plazo"/>
    <d v="2025-01-27T00:00:00"/>
    <d v="2025-01-27T00:00:00"/>
    <d v="1899-12-31T00:00:00"/>
    <d v="2025-04-27T00:00:00"/>
    <s v="Dentro de Plazo"/>
    <d v="2025-02-07T00:00:00"/>
    <d v="2025-03-17T18:00:04"/>
    <m/>
    <n v="45697"/>
    <s v="Dentro de Plazo"/>
    <d v="2025-03-18T00:00:00"/>
    <d v="2025-03-18T15:00:09"/>
    <m/>
  </r>
  <r>
    <n v="12"/>
    <s v="Corresponde proceso completo: Llega al eDoc 146"/>
    <s v="NO APLICA"/>
    <n v="1233483"/>
    <n v="8798920"/>
    <s v="10-12-2024"/>
    <s v="10-12-2024"/>
    <s v="2121152-4"/>
    <s v="ABIMELEC RAUL ANTONIO"/>
    <s v="PINILLA"/>
    <s v="CACERES"/>
    <n v="22"/>
    <x v="1"/>
    <x v="0"/>
    <s v="si"/>
    <d v="2025-01-02T00:00:00"/>
    <n v="1"/>
    <x v="1"/>
    <s v="NELSON ELGUETA CONCHA"/>
    <s v="21211524-K"/>
    <s v="ABIMELEC RAUL ANTONIO"/>
    <s v="PINILLA"/>
    <s v="CACERES"/>
    <s v="76716687-7"/>
    <s v="FRANCISCO JAVIER RIVAS GOMEZ EIRL"/>
    <s v="COCHRANE 329"/>
    <s v="CALERA"/>
    <s v="VALPARAISO"/>
    <s v="CIIUSII_454001 Venta de motocicletas"/>
    <s v="2024-11-25"/>
    <s v="11:00:00"/>
    <s v="Amputación traumática"/>
    <s v="COCHRANE 329 LA CALERA"/>
    <s v="CALERA"/>
    <s v="VALPARAISO"/>
    <s v="TRABAJADOR ESTABA COLOCANDO LUBRICANTE A  UNA MOTO Y EL GUANTE SE ENGANCHÓ EN LA CADENA, PASANDO A LEVAR SU DEDO PULGAR IZQUIERDO, FINALMENTE SUFRIENDO AMPUTACIÓN TRAUMÁTICA PRIMER DEDO MANO IZQUIERDA."/>
    <x v="0"/>
    <x v="0"/>
    <n v="45659"/>
    <d v="2025-01-04T00:00:00"/>
    <s v="Dentro de Plazo"/>
    <d v="2025-01-03T00:00:00"/>
    <d v="2025-01-03T00:00:00"/>
    <d v="2025-02-01T00:00:00"/>
    <s v="Dentro de Plazo"/>
    <d v="2025-01-07T00:00:00"/>
    <d v="2025-01-09T18:00:08"/>
    <d v="2025-02-01T00:00:00"/>
    <s v="Dentro de Plazo"/>
    <d v="2025-01-15T00:00:00"/>
    <d v="2025-01-16T09:25:02"/>
    <d v="2025-02-01T00:00:00"/>
    <s v="Dentro de Plazo"/>
    <n v="45673"/>
    <d v="2025-01-23T00:00:00"/>
    <d v="1899-12-31T00:00:00"/>
    <d v="2025-04-16T00:00:00"/>
    <s v="Dentro de Plazo"/>
    <n v="45680"/>
    <d v="2025-04-01T18:02:03"/>
    <m/>
    <n v="45682"/>
    <s v="Fuera de Plazo"/>
    <n v="45685"/>
    <m/>
    <m/>
  </r>
  <r>
    <n v="13"/>
    <s v="Accindente Tránsito:  Llega al eDoc 144"/>
    <s v="NO APLICA"/>
    <n v="1234635"/>
    <n v="8818119"/>
    <d v="2024-12-18T00:00:00"/>
    <d v="2024-12-18T00:00:00"/>
    <s v="9426432-4"/>
    <s v="HÉCTOR HERNÁN"/>
    <s v="ALBORNOZ"/>
    <s v="SAN MARTÍN"/>
    <n v="63"/>
    <x v="1"/>
    <x v="0"/>
    <s v="si"/>
    <d v="2025-01-02T00:00:00"/>
    <n v="1"/>
    <x v="5"/>
    <s v="EDUARDO VERGARA MONJE"/>
    <s v="9426432-4"/>
    <s v="HÉCTOR HERNÁN"/>
    <s v="ALBORNOZ"/>
    <s v="SAN MARTÍN"/>
    <s v="76499904-5"/>
    <s v="AGRICOLA GANADERA Y FORESTAL DON JUAN LTDA"/>
    <s v="CHACABUCO  495"/>
    <s v="LOS SAUCES"/>
    <s v="ARAUCANIA"/>
    <s v="CIIUSII_015000 Cultivo de productos agrícolas en combinación con la cría de animales (explotación mixta)"/>
    <n v="45633"/>
    <d v="1899-12-30T09:30:00"/>
    <s v="Maniobras de rescate"/>
    <s v="SECTOR HUEQUEN S/N 0 Carretera Ruta R-86, Angol-Los Sauces"/>
    <s v="ANGOL"/>
    <s v="ARAUCANIA"/>
    <s v="SEGÚN DENUNCIA INDIVIDUAL DE ACCIDENTE DE TRABAJO, EL TRABAJADOR SR., HECTOR HERNAN ALBORNOZ SAN MARTIN, RUT: 9.426.432-4, SE ENCONTRABA EN TRAYECTO A LA CIUDAD DE ANGOL EN VEHICULO, CUANDO AL LLEGAR A HUEQUEN SE LE ATRAVIESA UNA CAMIONETA ROJA."/>
    <x v="0"/>
    <x v="0"/>
    <n v="45659"/>
    <d v="2025-01-04T00:00:00"/>
    <s v="Fuera de Plazo"/>
    <d v="2025-01-06T00:00:00"/>
    <d v="2025-01-06T00:00:00"/>
    <d v="2025-02-01T00:00:00"/>
    <s v="Dentro de Plazo"/>
    <d v="2025-01-13T00:00:00"/>
    <d v="2025-01-16T18:00:21"/>
    <d v="2025-02-01T00:00:00"/>
    <s v="Dentro de Plazo"/>
    <d v="2025-01-20T00:00:00"/>
    <d v="2025-01-20T12:00:04"/>
    <s v="NO APLICA "/>
    <s v="NO APLICA "/>
    <s v="NO APLICA "/>
    <s v="NO APLICA "/>
    <s v="NO APLICA "/>
    <s v="NO APLICA "/>
    <s v="NO APLICA "/>
    <s v="NO APLICA "/>
    <s v="NO APLICA "/>
    <s v="NO APLICA "/>
    <s v="NO APLICA "/>
    <s v="NO APLICA "/>
    <s v="NO APLICA "/>
    <m/>
    <m/>
  </r>
  <r>
    <n v="14"/>
    <s v="Corresponde proceso completo: Llega al eDoc 146"/>
    <s v="NO APLICA"/>
    <n v="1234130"/>
    <n v="8810359"/>
    <d v="2024-12-16T00:00:00"/>
    <d v="2024-12-17T00:00:00"/>
    <s v="8454177-K"/>
    <s v="CRISTIAN MARCELO"/>
    <s v="TAPIA"/>
    <s v="GONZALEZ"/>
    <n v="52"/>
    <x v="1"/>
    <x v="0"/>
    <s v="si"/>
    <d v="2025-01-06T00:00:00"/>
    <n v="1"/>
    <x v="0"/>
    <s v="ANA OSORIO QUINTEROS"/>
    <s v="8454177-K"/>
    <s v="CRISTIAN MARCELO"/>
    <s v="TAPIA"/>
    <s v="GONZALEZ"/>
    <s v="77371525-4"/>
    <s v="ACEROS DF SPA"/>
    <s v="PROVIDENCIA 1208"/>
    <s v="PROVIDENCIA"/>
    <s v="METROPOLITANA"/>
    <s v="CIIUSII_466302 Venta al por mayor de materiales de construcción, artículos de ferretería, gasfitería y calefacción"/>
    <n v="45639"/>
    <d v="1899-12-30T00:00:00"/>
    <s v="Amputación traumática"/>
    <s v="Lo Boza 12355"/>
    <s v="PUDAHUEL"/>
    <s v="METROPOLITANA"/>
    <s v="Trabajador se encontraba cortando unas latas de acero, trato de acomodar una lata en el separador de lata y se apreto dedo, provocando amputacion traumatica"/>
    <x v="0"/>
    <x v="0"/>
    <n v="45663"/>
    <d v="2025-01-08T00:00:00"/>
    <s v="Dentro de Plazo"/>
    <d v="2025-01-07T00:00:00"/>
    <d v="2025-01-07T00:00:00"/>
    <d v="2025-02-05T00:00:00"/>
    <s v="Dentro de Plazo"/>
    <n v="45677"/>
    <d v="2025-01-22T12:32:03"/>
    <d v="2025-02-05T00:00:00"/>
    <s v="Dentro de Plazo"/>
    <n v="45679"/>
    <d v="2025-01-22T18:00:16"/>
    <d v="2025-02-05T00:00:00"/>
    <s v="Dentro de Plazo"/>
    <n v="45680"/>
    <d v="2025-01-23T00:00:00"/>
    <d v="1899-12-31T00:00:00"/>
    <d v="2025-04-23T00:00:00"/>
    <s v="Dentro de Plazo"/>
    <n v="45681"/>
    <d v="2025-02-03T15:47:05"/>
    <m/>
    <n v="45683"/>
    <m/>
    <m/>
    <m/>
    <m/>
  </r>
  <r>
    <n v="15"/>
    <s v="Accidente sin creiterio de gravedad: Llega al eDoc 142"/>
    <s v="NO APLICA"/>
    <n v="1233641"/>
    <n v="8801539"/>
    <d v="2024-12-11T00:00:00"/>
    <d v="2024-12-11T00:00:00"/>
    <s v="1219888-8"/>
    <s v="MIGUEL ALBERTO"/>
    <s v="MORALES"/>
    <s v="ARAYA"/>
    <n v="53"/>
    <x v="1"/>
    <x v="0"/>
    <s v="si"/>
    <d v="2025-01-07T00:00:00"/>
    <n v="1"/>
    <x v="4"/>
    <s v="MANUEL LEMA VILCHES"/>
    <s v="12198888-7"/>
    <s v="MIGUEL ALBERTO"/>
    <s v="MORALES"/>
    <s v="ARAYA"/>
    <s v="7502145-3"/>
    <s v="VICTOR MANUEL BURGOS TEJEDA"/>
    <s v="PACIFICO 212"/>
    <s v="SAN CARLOS"/>
    <s v="ÑUBLE"/>
    <s v="CIIUSII_466301 Venta al por mayor de madera en bruto y productos primarios de la elaboración de madera"/>
    <n v="45632"/>
    <d v="1899-12-30T15:00:00"/>
    <s v="Caída de altura de más de 1,8 m."/>
    <s v="FUNDO RUCALEMU 0 SECTOR RUCALEMU"/>
    <s v="EL CARMEN"/>
    <s v="ÑUBLE"/>
    <s v="TRABAJADOR REALIZABA LABORES DE AUTOCARGA DE MADERA EN CAMION FORESTAL, CUANDO LA PATA NIVELADORA CEDE EN EL TERRENO GENERANDO UN MOVIMIENTO BRUSCO Y A POSTERIOR LA CAIDA DE ALTURA DEL TRABAJADOR SIN CRITERIO DE GRAVEDAD MEDICO."/>
    <x v="0"/>
    <x v="0"/>
    <n v="45664"/>
    <d v="2025-01-09T00:00:00"/>
    <s v="Dentro de Plazo"/>
    <n v="45665"/>
    <d v="2025-01-08T00:00:00"/>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16"/>
    <s v="Accidente Independiente:  Llega al eDoc 141"/>
    <s v="NO APLICA"/>
    <n v="1236271"/>
    <n v="8844801"/>
    <d v="2025-01-06T00:00:00"/>
    <d v="2025-01-06T00:00:00"/>
    <s v="1387936-5"/>
    <s v="JUAN CARLOS"/>
    <s v="CORTEZ"/>
    <s v="MEDEL"/>
    <n v="46"/>
    <x v="1"/>
    <x v="0"/>
    <s v="si"/>
    <d v="2025-01-08T00:00:00"/>
    <n v="1"/>
    <x v="1"/>
    <s v="NELSON ELGUETA CONCHA"/>
    <s v="13879365-6"/>
    <s v="JUAN CARLOS"/>
    <s v="CORTEZ"/>
    <s v="MEDEL"/>
    <s v="13879365-6"/>
    <s v="JUAN CARLOS CORTEZ MEDEL"/>
    <s v="PACIFICO  4401"/>
    <s v="VINA DEL MAR"/>
    <s v="VALPARAISO"/>
    <s v="CIIUSII_960909 Otras actividades de servicios personales n.c.p."/>
    <n v="45660"/>
    <d v="1899-12-30T00:00:00"/>
    <s v="Caída de altura de más de 1,8 m."/>
    <s v="ALONSO DE ERCILLA  795 RECREO (ESTADIO ESPAÑOL)"/>
    <s v="VINA DEL MAR"/>
    <s v="VALPARAISO"/>
    <s v="PREVENCIONISTA CAE DE UNA ALTURA DE 10 MTRS APP, AL DESENGARCHARSE DE SU LÍNEA DE VIDA PARA ALARGAR LA CUERDA A UN  TRABAJADOR. PREVENCIONISTA PISA UN TRAGA LUZ Y CAE DENTRO DEL GIMNASIO."/>
    <x v="1"/>
    <x v="1"/>
    <n v="45665"/>
    <s v="NO APLICA "/>
    <s v="NO APLICA "/>
    <d v="2025-01-14T00:00:00"/>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17"/>
    <s v="Corresponde proceso completo: Llega al eDoc 146"/>
    <s v="NO APLICA"/>
    <n v="1234270"/>
    <n v="8812412"/>
    <d v="2024-12-16T00:00:00"/>
    <d v="2024-12-16T00:00:00"/>
    <s v="1257786-4"/>
    <s v="LUIS ANTONIO"/>
    <s v="FIGUEROA"/>
    <s v="VALDIVIA"/>
    <n v="51"/>
    <x v="1"/>
    <x v="0"/>
    <s v="si"/>
    <d v="2025-01-08T00:00:00"/>
    <n v="1"/>
    <x v="1"/>
    <s v="NELSON ELGUETA CONCHA"/>
    <s v="12577864-K"/>
    <s v="LUIS ANTONIO"/>
    <s v="FIGUEROA"/>
    <s v="VALDIVIA"/>
    <s v="78499450-3"/>
    <s v="TEXTOL LA LIGUA LIMITADA"/>
    <s v="ORTIZ DE ROZAS 1000"/>
    <s v="LA LIGUA"/>
    <s v="VALPARAISO"/>
    <s v="CIIUSII_143000 Fabricación de artículos de punto y ganchillo"/>
    <n v="45633"/>
    <d v="1899-12-30T12:00:00"/>
    <s v="Caída de altura de más de 1,8 m."/>
    <s v="ORTIZ  DE ROZAS  1000 LA LIGUA"/>
    <s v="LA LIGUA"/>
    <s v="VALPARAISO"/>
    <s v="DIAT INDICA: HOY LIMPIANDO ECHO DE INSTALACIÓN, EL TECHO CEDIÓ, PROVOCANDO CAIDA DE APP 6MTRS, SIENDO DIAGNOSTICA FINALMENTE COMO &quot;POLICONTUSO&quot;."/>
    <x v="0"/>
    <x v="0"/>
    <n v="45665"/>
    <d v="2025-01-10T00:00:00"/>
    <s v="Dentro de Plazo"/>
    <d v="2025-01-09T00:00:00"/>
    <d v="2025-01-09T00:00:00"/>
    <d v="2025-02-07T00:00:00"/>
    <s v="Dentro de Plazo"/>
    <d v="2025-01-22T00:00:00"/>
    <d v="2025-01-23T15:00:31"/>
    <d v="2025-02-07T00:00:00"/>
    <s v="Dentro de Plazo"/>
    <d v="2025-01-23T00:00:00"/>
    <d v="2025-01-23T18:00:46"/>
    <d v="2025-02-07T00:00:00"/>
    <s v="Dentro de Plazo"/>
    <n v="45684"/>
    <d v="2025-01-27T00:00:00"/>
    <d v="1899-12-31T00:00:00"/>
    <d v="2025-04-27T00:00:00"/>
    <s v="Dentro de Plazo"/>
    <n v="45699"/>
    <d v="2025-03-10T15:10:04"/>
    <m/>
    <n v="45701"/>
    <m/>
    <n v="45702"/>
    <m/>
    <m/>
  </r>
  <r>
    <n v="18"/>
    <s v="Accindente Tránsito:  Llega al eDoc 144"/>
    <s v="NO"/>
    <n v="1235477"/>
    <n v="8832845"/>
    <d v="2024-12-27T00:00:00"/>
    <d v="2024-12-30T00:00:00"/>
    <s v="3367769-0"/>
    <s v="ANCELMO"/>
    <s v="MASIAS"/>
    <s v="VELASQUEZ"/>
    <n v="47"/>
    <x v="1"/>
    <x v="1"/>
    <s v="si"/>
    <d v="2025-01-09T00:00:00"/>
    <n v="1"/>
    <x v="6"/>
    <s v="SERGIO ERNESTO TELLO TORRES"/>
    <s v="33677690-2"/>
    <s v="ANCELMO"/>
    <s v="MASIAS"/>
    <s v="VELASQUEZ"/>
    <s v="77273897-8"/>
    <s v="JOSE CASTRO SPA"/>
    <s v="NORMANDIAJ   344"/>
    <s v="ARICA"/>
    <s v="ARICA Y PARINACOTA"/>
    <s v="CIIUSII_492300 Transporte de carga por carretera"/>
    <n v="45115"/>
    <d v="1899-12-30T08:10:00"/>
    <s v="Muerte del trabajador"/>
    <s v="Ruta 11CH.- KM 83"/>
    <s v="ARICA"/>
    <s v="ARICA Y PARINACOTA"/>
    <s v="El señor Masias, conducía un camión marca Volvo, modelo FH, patente RVXS-87 y un semi remolque sin carga. Estaba en esta dinámica,transitando por el km 83 de la ruta 11 CH de la región de Arica, cuando por motivos que se están investigado, colisiona con otro camión, lo que provocó la muerte del trabajador en el mismo lugar del  suceso."/>
    <x v="0"/>
    <x v="0"/>
    <n v="45666"/>
    <d v="2025-01-11T00:00:00"/>
    <s v="Fuera de Plazo"/>
    <d v="2025-02-13T00:00:00"/>
    <d v="2025-02-13T00:00:00"/>
    <d v="2025-02-08T00:00:00"/>
    <s v="Fuera de Plazo"/>
    <d v="2025-02-17T00:00:00"/>
    <d v="2025-02-18T18:01:29"/>
    <d v="2025-02-08T00:00:00"/>
    <s v="Fuera de Plazo"/>
    <d v="2025-02-19T00:00:00"/>
    <d v="2025-02-19T12:00:06"/>
    <s v="NO APLICA "/>
    <s v="NO APLICA "/>
    <s v="NO APLICA "/>
    <s v="NO APLICA "/>
    <s v="NO APLICA "/>
    <s v="NO APLICA "/>
    <s v="NO APLICA "/>
    <s v="NO APLICA "/>
    <s v="NO APLICA "/>
    <s v="NO APLICA "/>
    <s v="NO APLICA "/>
    <s v="NO APLICA "/>
    <s v="NO APLICA "/>
    <m/>
    <m/>
  </r>
  <r>
    <n v="19"/>
    <s v="Corresponde proceso completo: Llega al eDoc 146"/>
    <s v="NO APLICA"/>
    <n v="1234793"/>
    <n v="8821548"/>
    <d v="2024-12-20T00:00:00"/>
    <d v="2024-12-20T00:00:00"/>
    <s v="1403274-9"/>
    <s v="NOLBERTO GENARO"/>
    <s v="HUAIQUICHE"/>
    <s v="LÓPEZ"/>
    <n v="65"/>
    <x v="1"/>
    <x v="0"/>
    <s v="si"/>
    <d v="2025-01-09T00:00:00"/>
    <n v="1"/>
    <x v="5"/>
    <s v="OLIVER  AROS  MOLINA"/>
    <s v="14032749-2"/>
    <s v="NOLBERTO GENARO"/>
    <s v="HUAIQUICHE"/>
    <s v="LÓPEZ"/>
    <s v="76521947-7"/>
    <s v="CONSTRUCTORA MOENNELOCCOZ SPA"/>
    <s v="CANTOS DEL CHUCAO  115"/>
    <s v="VILLARRICA"/>
    <s v="ARAUCANIA"/>
    <s v="CIIUSII_433000 Terminación y acabado de edificios"/>
    <n v="45643"/>
    <d v="1899-12-30T10:50:00"/>
    <s v="Caída de altura de más de 1,8 m."/>
    <s v="VICENTE PICHUN 00 00"/>
    <s v="CURARREHUE"/>
    <s v="ARAUCANIA"/>
    <s v="INSTALANDO UNA AMPLIACIACION DE FAENA , ACTIVIDAD DESARROLLADA EN UNA ESCALERA A BASE DE ALTURA , EL TRABAJADOR SE SUBE AL TECHO Y LA ESTRUCTURA CEDE , PROVOCANDO LA CAIDA DE UNOS 2,10 METROS, DEJANDOLO POLICONTUSO."/>
    <x v="0"/>
    <x v="0"/>
    <n v="45666"/>
    <d v="2025-01-11T00:00:00"/>
    <s v="Fuera de Plazo"/>
    <d v="2025-01-14T00:00:00"/>
    <d v="2025-01-14T00:00:00"/>
    <d v="2025-02-08T00:00:00"/>
    <s v="Dentro de Plazo"/>
    <d v="2025-01-16T00:00:00"/>
    <d v="2025-01-22T18:00:09"/>
    <d v="2025-02-08T00:00:00"/>
    <s v="Dentro de Plazo"/>
    <n v="45681"/>
    <d v="2025-01-28T12:17:03"/>
    <d v="2025-02-08T00:00:00"/>
    <s v="Dentro de Plazo"/>
    <n v="45685"/>
    <d v="2025-01-29T00:00:00"/>
    <d v="1899-12-31T00:00:00"/>
    <d v="2025-04-28T00:00:00"/>
    <s v="Dentro de Plazo"/>
    <n v="45687"/>
    <d v="2025-02-18T18:00:07"/>
    <m/>
    <n v="45689"/>
    <m/>
    <m/>
    <m/>
    <m/>
  </r>
  <r>
    <n v="20"/>
    <s v="Accindente Tránsito:  Llega al eDoc 144"/>
    <m/>
    <n v="1236673"/>
    <n v="8851098"/>
    <d v="2025-01-09T00:00:00"/>
    <d v="2025-01-09T00:00:00"/>
    <s v="2047591-0"/>
    <s v="JOVANNY IGNACIO"/>
    <s v="ALVAREZ"/>
    <s v="MARTINEZ"/>
    <n v="25"/>
    <x v="1"/>
    <x v="1"/>
    <s v="si"/>
    <d v="2025-01-09T00:00:00"/>
    <n v="1"/>
    <x v="7"/>
    <s v="MARCOS DANIEL MORAGA  ALVARADO"/>
    <s v="20475910-3"/>
    <s v="JOVANNY IGNACIO"/>
    <s v="ALVAREZ"/>
    <s v="MARTINEZ"/>
    <s v="15581798-4"/>
    <s v="PATRICIO DAVID SEGOVIA SANCHEZ"/>
    <s v="MANUEL RODRIGUEZ 3674"/>
    <s v="PUNTA ARENAS"/>
    <s v="MAGALLANES"/>
    <s v="CIIUSII_492300 Transporte de carga por carretera"/>
    <n v="45664"/>
    <d v="1899-12-30T15:00:00"/>
    <s v="Muerte del trabajador"/>
    <s v="AVDA. PRESIDENTE FREI 0 POBLACION 18 DE SEPTIEMBRE"/>
    <s v="PUNTA ARENAS"/>
    <s v="MAGALLANES"/>
    <s v="Camión tolva, donde iba como copiloto el Sr. Jovanny Álvarez Martínez, producto de una falla mecánica, pierde el control impactando y volcándose en servicentro Copec, ubicado en Avenida Eduardo Frei Montalva, esquina Salvador Allende G., lugar donde queda atrapado perdiendo la vida en el lugar."/>
    <x v="0"/>
    <x v="0"/>
    <n v="45666"/>
    <d v="2025-01-11T00:00:00"/>
    <s v="Dentro de Plazo"/>
    <d v="2025-01-10T00:00:00"/>
    <d v="2025-01-10T00:00:00"/>
    <d v="2025-02-08T00:00:00"/>
    <s v="Dentro de Plazo"/>
    <d v="2025-01-30T00:00:00"/>
    <d v="2025-02-04T18:01:21"/>
    <d v="2025-02-08T00:00:00"/>
    <s v="Dentro de Plazo"/>
    <n v="45693"/>
    <d v="2025-02-05T18:00:58"/>
    <s v="NO APLICA "/>
    <s v="NO APLICA "/>
    <s v="NO APLICA "/>
    <s v="NO APLICA "/>
    <s v="NO APLICA "/>
    <s v="NO APLICA "/>
    <s v="NO APLICA "/>
    <s v="NO APLICA "/>
    <s v="NO APLICA "/>
    <s v="NO APLICA "/>
    <s v="NO APLICA "/>
    <s v="NO APLICA "/>
    <s v="NO APLICA "/>
    <m/>
    <m/>
  </r>
  <r>
    <n v="21"/>
    <s v="Accindente Tránsito:  Llega al eDoc 144"/>
    <s v="NO APLICA"/>
    <n v="1236681"/>
    <n v="8851108"/>
    <d v="2025-01-09T00:00:00"/>
    <d v="2025-01-09T00:00:00"/>
    <s v="1527097-0"/>
    <s v="CLAUDIO MAXIMILIANO"/>
    <s v="ALVAREZ"/>
    <s v="JARAMILLO"/>
    <n v="44"/>
    <x v="1"/>
    <x v="0"/>
    <s v="si"/>
    <d v="2025-01-09T00:00:00"/>
    <n v="1"/>
    <x v="7"/>
    <s v="MARCOS DANIEL MORAGA  ALVARADO"/>
    <s v="15270970-6"/>
    <s v="CLAUDIO MAXIMILIANO"/>
    <s v="ALVAREZ"/>
    <s v="JARAMILLO"/>
    <s v="15581798-4"/>
    <s v="PATRICIO DAVID SEGOVIA SANCHEZ"/>
    <s v="MANUEL RODRIGUEZ  3674"/>
    <s v="PUNTA ARENAS"/>
    <s v="MAGALLANES"/>
    <s v="CIIUSII_492300 Transporte de carga por carretera"/>
    <n v="45664"/>
    <d v="1899-12-30T15:00:00"/>
    <s v="Maniobras de rescate"/>
    <s v="AVDA. PRESIDENTE FREI 0 POBLACION 18 DE SEPTIEMBRE"/>
    <s v="PUNTA ARENAS"/>
    <s v="MAGALLANES"/>
    <s v="En los momentos que el Sr. Claudio Álvarez Jaramillo, conducía el camión Tolva marca Renault, año 1996, pierde el control de la máquina, quedando sin frenos y producto de ello se estrella contra un servicentro Copec, ubicado en Avenida Eduardo Frei Montalva, esquina Salvador Allende G. En este punto, el conductor habría perdido totalmente el control del vehículo, que se proyectó hacia el costado norte de la avenida, impactando finalmente contra una de las islas de servicio de la estación Copec situada en el lugar. El Sr. Álvarez queda atrapado en la cabina, sufriendo lesiones costales, siendo rescatado y llevado al Hospital Clínico de Magallanes."/>
    <x v="0"/>
    <x v="0"/>
    <n v="45666"/>
    <d v="2025-01-11T00:00:00"/>
    <s v="Dentro de Plazo"/>
    <d v="2025-01-10T00:00:00"/>
    <d v="2025-01-10T00:00:00"/>
    <d v="2025-02-08T00:00:00"/>
    <s v="Dentro de Plazo"/>
    <d v="2025-01-30T00:00:00"/>
    <d v="2025-02-04T18:00:26"/>
    <d v="2025-02-08T00:00:00"/>
    <s v="Dentro de Plazo"/>
    <d v="2025-02-05T00:00:00"/>
    <d v="2025-02-05T18:00:57"/>
    <s v="NO APLICA "/>
    <s v="NO APLICA "/>
    <s v="NO APLICA "/>
    <s v="NO APLICA "/>
    <s v="NO APLICA "/>
    <s v="NO APLICA "/>
    <s v="NO APLICA "/>
    <s v="NO APLICA "/>
    <s v="NO APLICA "/>
    <s v="NO APLICA "/>
    <s v="NO APLICA "/>
    <s v="NO APLICA "/>
    <s v="NO APLICA "/>
    <m/>
    <m/>
  </r>
  <r>
    <n v="22"/>
    <s v="Corresponde proceso completo: Llega al eDoc 146"/>
    <s v="NO APLICA"/>
    <n v="1235369"/>
    <n v="8831532"/>
    <d v="2024-12-27T00:00:00"/>
    <d v="2024-12-27T00:00:00"/>
    <s v="2065794-5"/>
    <s v="IGNACIO ENRIQUE"/>
    <s v="CARTAGENA"/>
    <s v="ESTAY"/>
    <n v="25"/>
    <x v="1"/>
    <x v="0"/>
    <s v="si"/>
    <d v="2025-01-10T00:00:00"/>
    <n v="1"/>
    <x v="1"/>
    <s v="NELSON ELGUETA CONCHA"/>
    <s v="20657945-5"/>
    <s v="IGNACIO ENRIQUE"/>
    <s v="CARTAGENA"/>
    <s v="ESTAY"/>
    <s v="17163398-2"/>
    <s v="IGNACIO ANDRES FERNANDEZ SANCHEZ"/>
    <s v="NAVIO SAN MARTIN 195"/>
    <s v="VALPARAISO"/>
    <s v="VALPARAISO"/>
    <s v="CIIUSII_259900 Fabricación de otros productos elaborados de metal n.c.p."/>
    <n v="45646"/>
    <d v="1899-12-30T00:00:00"/>
    <s v="Caída de altura de más de 1,8 m."/>
    <s v="CHACABUCO  2012 valparaiso"/>
    <s v="VALPARAISO"/>
    <s v="VALPARAISO"/>
    <s v="Según lo consignado en el formulario de entrevista, el trabajador Ignacio enrique Cartagena Estay, run 17.163.398-2, el día 20 de diciembre 2024 aproximadamente a las 08.40 am, se encontraba realizando tareas según la labor encomendada en su contrato de trabajo para la empresa Ignacio Andrés Fernández Sánchez,  donde al ejecutar trabajos de cambio y mantención de letrero publicitario para la bodega de la empresa Hernández Motores ubicada en calle Chacabuco N°2012, el trabajador sin supervisión del prevencionista de la empresa mandante ni de la empresa contratista quien los contrato, al moverse para manipular el letrero,  éste pisa la techumbre la cual era una plancha de fibrocemento, y cae aproximadamente 4.30 metros al primer piso, golpeando su cuerpo sobre un automóvil para luego caer a la superficie del piso golpear su cabeza y mandíbula contra el cemento; siendo diagnosticado finalmente con multiples heridas en mandíbula y traumatismo intracraneal."/>
    <x v="0"/>
    <x v="0"/>
    <n v="45667"/>
    <d v="2025-01-12T00:00:00"/>
    <s v="Fuera de Plazo"/>
    <d v="2025-01-13T00:00:00"/>
    <d v="2025-01-14T00:00:00"/>
    <d v="2025-02-09T00:00:00"/>
    <s v="Dentro de Plazo"/>
    <d v="2025-01-27T00:00:00"/>
    <d v="2025-01-28T15:00:50"/>
    <d v="2025-02-09T00:00:00"/>
    <s v="Dentro de Plazo"/>
    <d v="2025-01-28T00:00:00"/>
    <d v="2025-01-29T12:00:03"/>
    <d v="2025-02-09T00:00:00"/>
    <s v="Dentro de Plazo"/>
    <d v="2025-01-31T00:00:00"/>
    <d v="2025-02-03T00:00:00"/>
    <d v="1899-12-31T00:00:00"/>
    <d v="2025-05-01T00:00:00"/>
    <s v="Dentro de Plazo"/>
    <d v="2025-02-19T00:00:00"/>
    <d v="2025-02-20T18:00:03"/>
    <m/>
    <n v="45709"/>
    <m/>
    <d v="2025-03-06T00:00:00"/>
    <d v="2025-03-10T12:00:13"/>
    <m/>
  </r>
  <r>
    <n v="23"/>
    <s v="Corresponde proceso completo: Llega al eDoc 146"/>
    <s v="NO APLICA"/>
    <n v="1235819"/>
    <n v="8837270"/>
    <d v="2024-12-31T00:00:00"/>
    <d v="2024-12-31T00:00:00"/>
    <s v="1420513-5"/>
    <s v="DANIEL ALONSO"/>
    <s v="OSORIO"/>
    <s v="PEREZ"/>
    <n v="44"/>
    <x v="1"/>
    <x v="0"/>
    <s v="si"/>
    <d v="2025-01-13T00:00:00"/>
    <n v="1"/>
    <x v="0"/>
    <s v="CARLOS EDUARDO VERGARA DURAN"/>
    <s v="14205135-4"/>
    <s v="DANIEL ALONSO"/>
    <s v="OSORIO"/>
    <s v="PEREZ"/>
    <s v="77811107-1"/>
    <s v="COMERCIAL GASOXI SPA"/>
    <s v="JOSE MANUEL BALMACEDA 876"/>
    <s v="BUIN"/>
    <s v="METROPOLITANA"/>
    <s v="CIIUSII_477399 Venta al por menor de otros productos en comercios especializados n.c.p."/>
    <n v="45656"/>
    <d v="1899-12-30T00:00:00"/>
    <s v="Número de trabajadores afecta el desarrollo normal de la faena"/>
    <s v="CAMINO BUIN MAIPO 2852"/>
    <s v="BUIN"/>
    <s v="METROPOLITANA"/>
    <s v="TRABAJADOR SE ENCONTRABA OPERANDO UN TABLERO DENOMINADO MANIFOLD, QUE ES UN TABLERO CON CON CAÑERIAS Y LLAVES DE PASO, PARA COMTROLAR EL LLENADO DE TANQUES DE OXIGENO Y GASES INDUSTRIALES, AL ABRIR UNA LLAVE DE PASO ESTA TIENE UNA FUGA Y SE PRODUCE UNA EXPLOSION, AFECTANDO AL TRABAJADOR Y QUEMANDO EL 70% DE SU CUERPO."/>
    <x v="0"/>
    <x v="0"/>
    <n v="45670"/>
    <d v="2025-01-15T00:00:00"/>
    <s v="Dentro de Plazo"/>
    <d v="2025-01-13T00:00:00"/>
    <d v="2025-01-13T00:00:00"/>
    <d v="2025-02-12T00:00:00"/>
    <s v="Dentro de Plazo"/>
    <d v="2025-02-10T00:00:00"/>
    <d v="2025-02-11T18:00:10"/>
    <d v="2025-02-12T00:00:00"/>
    <s v="Dentro de Plazo"/>
    <d v="2025-02-11T00:00:00"/>
    <d v="2025-02-12T15:00:04"/>
    <d v="2025-02-12T00:00:00"/>
    <s v="Dentro de Plazo"/>
    <d v="2025-02-12T00:00:00"/>
    <d v="2025-02-12T00:00:00"/>
    <d v="1900-01-01T00:00:00"/>
    <d v="2025-05-13T00:00:00"/>
    <s v="Dentro de Plazo"/>
    <d v="2025-02-28T00:00:00"/>
    <d v="2025-04-03T15:00:05"/>
    <m/>
    <n v="45718"/>
    <m/>
    <m/>
    <m/>
    <m/>
  </r>
  <r>
    <n v="24"/>
    <s v="Corresponde proceso completo: Llega al eDoc 146"/>
    <s v="NO APLICA"/>
    <n v="1234700"/>
    <n v="8819178"/>
    <d v="2024-12-19T00:00:00"/>
    <d v="2024-12-19T00:00:00"/>
    <s v="2121673-6"/>
    <s v="HUGO RODRIGO"/>
    <s v="NAVARRO"/>
    <s v="ESPINA"/>
    <n v="22"/>
    <x v="1"/>
    <x v="0"/>
    <s v="si"/>
    <d v="2025-01-13T00:00:00"/>
    <n v="1"/>
    <x v="8"/>
    <s v="FELIPE JARA AREVALO"/>
    <s v="21216736-3"/>
    <s v="HUGO RODRIGO"/>
    <s v="NAVARRO"/>
    <s v="ESPINA"/>
    <s v="77096138-6"/>
    <s v="NIVIT SPA"/>
    <s v="3 SUR 1962 DEPTO. LOCAL 1962"/>
    <s v="TALCA"/>
    <s v="MAULE"/>
    <s v="CIIUSII_620200 Actividades de consultoría de informática y de gestión de instalaciones informáticas"/>
    <n v="45642"/>
    <d v="1899-12-30T18:08:00"/>
    <s v="Caída de altura de más de 1,8 m."/>
    <s v="Las 200 0"/>
    <s v="PENCAHUE"/>
    <s v="MAULE"/>
    <s v="Al subir la escalera el poste cedió"/>
    <x v="0"/>
    <x v="0"/>
    <n v="45670"/>
    <d v="2025-01-15T00:00:00"/>
    <s v="Dentro de Plazo"/>
    <n v="45671"/>
    <d v="2025-01-14T00:00:00"/>
    <d v="2025-02-12T00:00:00"/>
    <s v="Dentro de Plazo"/>
    <n v="45684"/>
    <d v="2025-01-29T09:00:14"/>
    <d v="2025-02-12T00:00:00"/>
    <s v="Dentro de Plazo"/>
    <n v="45686"/>
    <d v="2025-01-29T12:00:04"/>
    <d v="2025-02-12T00:00:00"/>
    <s v="Dentro de Plazo"/>
    <n v="45686"/>
    <d v="2025-01-29T00:00:00"/>
    <d v="1899-12-31T00:00:00"/>
    <d v="2025-04-29T00:00:00"/>
    <s v="Dentro de Plazo"/>
    <n v="45687"/>
    <d v="2025-01-30T12:00:30"/>
    <m/>
    <n v="45689"/>
    <m/>
    <m/>
    <m/>
    <m/>
  </r>
  <r>
    <n v="25"/>
    <s v="Accidente Independiente:  Llega al eDoc 141"/>
    <s v="NO APLICA"/>
    <n v="1213283"/>
    <n v="8633367"/>
    <d v="2024-09-11T00:00:00"/>
    <d v="2024-09-12T00:00:00"/>
    <s v="1288326-2"/>
    <s v="HUGO CLAUDIO"/>
    <s v="CARI"/>
    <s v="CORONADO"/>
    <n v="50"/>
    <x v="1"/>
    <x v="0"/>
    <s v="si"/>
    <d v="2025-01-13T00:00:00"/>
    <n v="1"/>
    <x v="1"/>
    <s v="NELSON ELGUETA CONCHA"/>
    <s v="12883262-9"/>
    <s v="HUGO CLAUDIO"/>
    <s v="CARI"/>
    <s v="CORONADO"/>
    <s v="12883262-9"/>
    <s v="HUGO CLAUDIO CARI CORONADO"/>
    <s v="LOS CARRERAS   1074"/>
    <s v="QUILPUE"/>
    <s v="VALPARAISO"/>
    <s v="CIIUSII_711001 Servicios de arquitectura (diseño de edificios, dibujo de planos de construcción, entre otros)"/>
    <n v="45546"/>
    <d v="1899-12-30T12:00:00"/>
    <s v="Caída de altura de más de 1,8 m."/>
    <s v="PUERTAS NEGRAS 00 VALPARAISO"/>
    <s v="VALPARAISO"/>
    <s v="VALPARAISO"/>
    <s v="TRABAJADOR ESTABA HACIENDO UNA INSPECCIÓN TÉCNICA, AL BAJAR LAS ESCALERAS, RESBALO Y CAE APROX 1 MTR Y GOLPÉ EL TOBILLO DERECHO, SIENDO DIAGNOSTICASO FINALMENTE COMO  &quot;FRACTURA CALCENEA&quot; PIE DERECHO."/>
    <x v="1"/>
    <x v="1"/>
    <n v="45670"/>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26"/>
    <s v="Corresponde proceso completo: Llega al eDoc 146"/>
    <s v="NO APLICA"/>
    <n v="1234092"/>
    <n v="8808716"/>
    <d v="2024-12-13T00:00:00"/>
    <d v="2024-12-16T00:00:00"/>
    <s v="2161824-6"/>
    <s v="FERNANDO ALEXANDRE"/>
    <s v="CORTES"/>
    <s v="BARRERA"/>
    <n v="21"/>
    <x v="1"/>
    <x v="0"/>
    <s v="si"/>
    <d v="2025-01-13T00:00:00"/>
    <n v="1"/>
    <x v="1"/>
    <s v="NELSON ELGUETA CONCHA"/>
    <s v="21618246-4"/>
    <s v="FERNANDO ALEXANDRE"/>
    <s v="CORTES"/>
    <s v="BARRERA"/>
    <s v="77372779-1"/>
    <s v="MANTENIMIENTO Y DIAGNOSTICO AUTOMOTRIZ VICTOR OLMOS BALLADARES SPA"/>
    <s v="WASHINGTON  1774"/>
    <s v="VALPARAISO"/>
    <s v="VALPARAISO"/>
    <s v="CIIUSII_452002 Mantenimiento y reparación de vehículos automotores"/>
    <n v="45639"/>
    <d v="1899-12-30T18:35:00"/>
    <s v="Amputación traumática"/>
    <s v="WASHINGTON 1174 VALPARAISO"/>
    <s v="VALPARAISO"/>
    <s v="VALPARAISO"/>
    <s v="TRABAJADOR CONECTÓ MOTOR DE PARTIDA DE UN VEHICULO Y SE BAJÓ PARA REVISAR EL MOTOR, FUE A VER LA CORREA Y SE  PASÓ ALLEVAR EL DEDO MEDIO IZQUIERDO, SIENDO ATENDITO EN CLINICA RED SALUD Y DIAGNOTISCADO CON AMPUTACION DISTAL DEDO MEDIO."/>
    <x v="0"/>
    <x v="0"/>
    <n v="45670"/>
    <d v="2025-01-15T00:00:00"/>
    <s v="Dentro de Plazo"/>
    <d v="2025-01-13T00:00:00"/>
    <d v="2025-01-13T00:00:00"/>
    <d v="2025-02-12T00:00:00"/>
    <s v="Dentro de Plazo"/>
    <d v="2025-01-28T00:00:00"/>
    <d v="2025-01-28T18:01:42"/>
    <d v="2025-02-12T00:00:00"/>
    <s v="Dentro de Plazo"/>
    <d v="2025-01-29T00:00:00"/>
    <d v="2025-01-29T12:00:08"/>
    <d v="2025-02-12T00:00:00"/>
    <s v="Dentro de Plazo"/>
    <d v="2025-01-30T00:00:00"/>
    <d v="2025-01-30T00:00:00"/>
    <d v="1899-12-31T00:00:00"/>
    <d v="2025-04-30T00:00:00"/>
    <s v="Dentro de Plazo"/>
    <d v="2025-03-11T00:00:00"/>
    <d v="2025-03-20T18:00:03"/>
    <m/>
    <n v="45729"/>
    <m/>
    <m/>
    <m/>
    <m/>
  </r>
  <r>
    <n v="27"/>
    <s v="Corresponde proceso completo: Llega al eDoc 146"/>
    <s v="NO APLICA"/>
    <n v="1113934"/>
    <n v="8049005"/>
    <d v="2023-10-06T00:00:00"/>
    <d v="2023-10-06T00:00:00"/>
    <s v="1998782-0"/>
    <s v="NICOLAS ESTEBAN"/>
    <s v="BARRERA"/>
    <s v="PEREZ"/>
    <n v="27"/>
    <x v="1"/>
    <x v="0"/>
    <s v="si"/>
    <d v="2025-01-13T00:00:00"/>
    <n v="1"/>
    <x v="9"/>
    <s v="PAULA SILVA VILLAGRA"/>
    <s v="19987820-4"/>
    <s v="NICOLAS ESTEBAN"/>
    <s v="BARRERA"/>
    <s v="PEREZ"/>
    <s v="12072313-8"/>
    <s v="LUIS JAMES RAMON BARRERA VARGAS"/>
    <s v="HIJUELA ROSA KM68 RUTA 5 SUR PARCELA 17 0"/>
    <s v="CODEGUA"/>
    <s v="LIBERTADOR GENERAL BERNARDO OHIGGINS"/>
    <s v="CIIUSII_251100 Fabricación de productos metálicos para uso estructural"/>
    <n v="45204"/>
    <d v="1899-12-30T13:30:00"/>
    <s v="Amputación traumática"/>
    <s v="LOTE 2 SANTA BARBARA 671 RUTA H-10"/>
    <s v="CODEGUA"/>
    <s v="LIBERTADOR GENERAL BERNARDO OHIGGINS"/>
    <s v="compañero de trabajo cierra la puerta del camión sin percatrse que el accidentado se encontraba afirmado del marco interno de la puerta mirando hacia la carga del camión supervisando la carga de equipos y herramientas al finalizar la jornada. No alcanza a retirar completamente su mano siendo alcanzado su dedo medio izquierdo desforrandose a la altura de la falange distal."/>
    <x v="0"/>
    <x v="0"/>
    <n v="45670"/>
    <d v="2025-01-15T00:00:00"/>
    <s v="Dentro de Plazo"/>
    <d v="2025-01-15T00:00:00"/>
    <d v="2025-01-16T00:00:00"/>
    <d v="2025-02-12T00:00:00"/>
    <s v="Dentro de Plazo"/>
    <d v="2025-01-16T00:00:00"/>
    <d v="2025-01-17T09:18:44"/>
    <d v="2025-02-12T00:00:00"/>
    <s v="Dentro de Plazo"/>
    <d v="2025-01-22T00:00:00"/>
    <d v="2025-01-24T12:27:02"/>
    <d v="2025-02-12T00:00:00"/>
    <s v="Dentro de Plazo"/>
    <d v="2025-02-05T00:00:00"/>
    <d v="2025-02-06T00:00:00"/>
    <d v="1900-01-01T00:00:00"/>
    <d v="2025-05-06T00:00:00"/>
    <s v="Dentro de Plazo"/>
    <d v="2025-03-03T00:00:00"/>
    <d v="2025-03-03T18:02:13"/>
    <m/>
    <n v="45721"/>
    <m/>
    <m/>
    <m/>
    <m/>
  </r>
  <r>
    <n v="28"/>
    <s v="Corresponde proceso completo: Llega al eDoc 146"/>
    <s v="NO APLICA"/>
    <n v="1236949"/>
    <n v="8855256"/>
    <d v="2025-01-13T00:00:00"/>
    <d v="2025-01-14T00:00:00"/>
    <s v="1551639-3"/>
    <s v="MIGUEL ENRIQUE"/>
    <s v="TORO"/>
    <s v="DIAZ"/>
    <n v="42"/>
    <x v="1"/>
    <x v="0"/>
    <s v="si"/>
    <d v="2025-01-14T00:00:00"/>
    <n v="1"/>
    <x v="10"/>
    <s v="SANDRA SALGADO  MONTIEL"/>
    <s v="15516393-3"/>
    <s v="MIGUEL ENRIQUE"/>
    <s v="TORO"/>
    <s v="DIAZ"/>
    <s v="76192919-4"/>
    <s v="CONSTRUCTORA DURAN Y VARGAS LTDA"/>
    <s v="PJE. GALVARINO  1535"/>
    <s v="COYHAIQUE"/>
    <s v="AYSEN"/>
    <s v="CIIUSII_433000 Terminación y acabado de edificios"/>
    <n v="45670"/>
    <d v="1899-12-30T09:20:00"/>
    <s v="Caída de altura de más de 1,8 m."/>
    <s v="Sector Lago Castor km 29 29 Arturto Prat 380"/>
    <s v="Coyhaique"/>
    <s v="AYSEN"/>
    <s v="SE SUBIÓ AL CAMION AL SOLTAR UNA CADENA POR EL COSTADO DEL CAMIÓN SE RESBALA A UNA ALTURA DE 2.00 MT APROX"/>
    <x v="0"/>
    <x v="0"/>
    <n v="45671"/>
    <d v="2025-01-16T00:00:00"/>
    <s v="Dentro de Plazo"/>
    <d v="2025-01-15T00:00:00"/>
    <d v="2025-01-15T00:00:00"/>
    <d v="2025-02-13T00:00:00"/>
    <s v="Dentro de Plazo"/>
    <d v="2025-01-16T00:00:00"/>
    <d v="2025-01-30T18:01:23"/>
    <d v="2025-02-13T00:00:00"/>
    <s v="Dentro de Plazo"/>
    <d v="2025-01-31T00:00:00"/>
    <d v="2025-01-31T09:01:13"/>
    <d v="2025-02-13T00:00:00"/>
    <s v="Dentro de Plazo"/>
    <n v="45688"/>
    <d v="2025-02-03T00:00:00"/>
    <d v="1899-12-31T00:00:00"/>
    <d v="2025-05-01T00:00:00"/>
    <s v="Dentro de Plazo"/>
    <n v="45716"/>
    <d v="2025-03-14T15:00:04"/>
    <m/>
    <n v="45718"/>
    <m/>
    <m/>
    <m/>
    <m/>
  </r>
  <r>
    <n v="29"/>
    <s v="Accindente Tránsito:  Llega al eDoc 144"/>
    <s v="NO APLICA"/>
    <n v="1235924"/>
    <n v="8838669"/>
    <d v="2025-01-02T00:00:00"/>
    <d v="2025-01-02T00:00:00"/>
    <s v="9507031-0"/>
    <s v="LUIS  ENRIQUE"/>
    <s v="MUÑOZ"/>
    <s v="TAPIA"/>
    <n v="60"/>
    <x v="1"/>
    <x v="2"/>
    <s v="no"/>
    <d v="2025-01-15T00:00:00"/>
    <n v="1"/>
    <x v="1"/>
    <s v="NELSON ELGUETA CONCHA"/>
    <s v="9507031-0"/>
    <s v="LUIS  ENRIQUE"/>
    <s v="MUÑOZ"/>
    <s v="TAPIA"/>
    <s v="77435094-2"/>
    <s v="TRANSPORTES GRAND SPA"/>
    <s v="SAN FELIX PARCELA 59 LOTE J PORVENIR 59"/>
    <s v="TALCA"/>
    <s v="MAULE"/>
    <s v="CIIUSII_492300 Transporte de carga por carretera"/>
    <n v="45653"/>
    <d v="1899-12-30T11:30:00"/>
    <s v="Maniobras de rescate"/>
    <s v="RUTA 5 NORTE TUNEL EL MELON 00 RUTA 5 NORTE TUNEL EL MELON"/>
    <s v="NOGALES"/>
    <s v="VALPARAISO"/>
    <s v="TRABAJADOR DETUVO SU CAMIÓN PARA REVISAR DESPERFECTO MECÁNICO EN SUS FRENOS EN SECTOR DEL TUNEL EL MELÓN. AL ESTAR BAJO EL CAMIÓN REVISANDO LOS FRENOS,  CAMION SE DESENGANCHA SUFRIENDO EL TRABAJADOR APLASTAMIENTO EN SU CABEZA CON FRACTURA OCCIPITAL DEL CRÁNEO, ZONA ANTERIOR AL TORAX, EXTREMIDADES SUPERIORES Y MULTIPLES CONTUSIONES, SIENDO RESCATADO POR UNIDAD DE RESCATE DE CONSECIONARIA Y TRASLADADO AL HOSPITAL DE QUILLOTA."/>
    <x v="0"/>
    <x v="0"/>
    <n v="45672"/>
    <d v="2025-01-17T00:00:00"/>
    <s v="Dentro de Plazo"/>
    <d v="2025-01-15T00:00:00"/>
    <d v="2025-01-16T00:00:00"/>
    <d v="2025-02-14T00:00:00"/>
    <s v="Dentro de Plazo"/>
    <d v="2025-01-29T00:00:00"/>
    <d v="2025-01-31T15:11:13"/>
    <d v="2025-02-14T00:00:00"/>
    <s v="Dentro de Plazo"/>
    <d v="2025-02-03T00:00:00"/>
    <d v="2025-02-03T18:00:03"/>
    <s v="NO APLICA "/>
    <s v="NO APLICA "/>
    <s v="NO APLICA "/>
    <s v="NO APLICA "/>
    <s v="NO APLICA "/>
    <s v="NO APLICA "/>
    <s v="NO APLICA "/>
    <s v="NO APLICA "/>
    <s v="NO APLICA "/>
    <s v="NO APLICA "/>
    <s v="NO APLICA "/>
    <s v="NO APLICA "/>
    <s v="NO APLICA "/>
    <m/>
    <m/>
  </r>
  <r>
    <n v="30"/>
    <s v="Corresponde proceso completo: Llega al eDoc 146"/>
    <s v="NO APLICA"/>
    <n v="1234219"/>
    <n v="8812016"/>
    <d v="2024-12-16T00:00:00"/>
    <d v="2024-12-17T00:00:00"/>
    <s v="1112934-6"/>
    <s v="LEMUEL LAZARO"/>
    <s v="URIBE"/>
    <s v="CHANDIA"/>
    <n v="58"/>
    <x v="1"/>
    <x v="0"/>
    <s v="si"/>
    <d v="2025-01-15T00:00:00"/>
    <n v="1"/>
    <x v="5"/>
    <s v="CLAUDIO SALINAS PALMA"/>
    <s v="11129346-5"/>
    <s v="LEMUEL LAZARO"/>
    <s v="URIBE"/>
    <s v="CHANDIA"/>
    <s v="77896478-3"/>
    <s v="ARRIENDO E MAQUINARIAS ARRIMAGG LIMITADA"/>
    <s v="MARTIN ALONQUEO 645"/>
    <s v="PADRE LAS CASAS"/>
    <s v="ARAUCANIA"/>
    <s v="CIIUSII_773002 Alquiler de maquinaria y equipo agropecuario, forestal, de construcción e ing. civil, sin operarios"/>
    <n v="45638"/>
    <d v="1899-12-30T12:00:00"/>
    <s v="Maniobras de rescate"/>
    <s v="EUSEBIO LILLO ESQUINA GABRIELA MISTRAL 00 N/A"/>
    <s v="LAUTARO"/>
    <s v="ARAUCANIA"/>
    <s v="AL VACIAR LA TOLVA, SE VA HACIA EL LADO DERECHO Y QUEDA ATRAPADO CON LA PALANCA DE CAMBIOS, Y ES RETIRADO POR PERSONAL DEL SAMU."/>
    <x v="0"/>
    <x v="0"/>
    <n v="45672"/>
    <d v="2025-01-17T00:00:00"/>
    <s v="Dentro de Plazo"/>
    <d v="2025-01-16T00:00:00"/>
    <d v="2025-01-22T00:00:00"/>
    <d v="2025-02-14T00:00:00"/>
    <s v="Dentro de Plazo"/>
    <d v="2025-01-23T00:00:00"/>
    <d v="2025-01-24T15:43:16"/>
    <d v="2025-02-14T00:00:00"/>
    <s v="Dentro de Plazo"/>
    <d v="2025-01-27T00:00:00"/>
    <d v="2025-01-28T12:16:06"/>
    <d v="2025-02-14T00:00:00"/>
    <s v="Dentro de Plazo"/>
    <d v="2025-01-29T00:00:00"/>
    <d v="2025-01-29T00:00:00"/>
    <d v="1899-12-31T00:00:00"/>
    <d v="2025-04-29T00:00:00"/>
    <s v="Dentro de Plazo"/>
    <d v="2025-02-25T00:00:00"/>
    <d v="2025-02-25T12:01:35"/>
    <m/>
    <n v="45715"/>
    <m/>
    <m/>
    <m/>
    <m/>
  </r>
  <r>
    <n v="31"/>
    <s v="Corresponde proceso completo: Llega al eDoc 146"/>
    <s v="NO APLICA"/>
    <n v="1236631"/>
    <n v="8850187"/>
    <d v="2025-01-09T00:00:00"/>
    <d v="2025-01-09T00:00:00"/>
    <s v="1095110-0"/>
    <s v="VLADIMIR ALEJANDRO"/>
    <s v="BARRIOS"/>
    <s v="PIZARRO"/>
    <n v="57"/>
    <x v="1"/>
    <x v="0"/>
    <s v="si"/>
    <d v="2025-01-15T00:00:00"/>
    <n v="1"/>
    <x v="9"/>
    <s v="SEBASTIÁN VILLAGRA AGUILAR"/>
    <s v="10951100-5"/>
    <s v="VLADIMIR ALEJANDRO"/>
    <s v="BARRIOS"/>
    <s v="PIZARRO"/>
    <s v="10307038-4"/>
    <s v="LUIS ALEJANDRO MEDINA LAZO"/>
    <s v="EYZAGUIRRE  328"/>
    <s v="PUENTE ALTO"/>
    <s v="METROPOLITANA"/>
    <s v="CIIUSII_259900 Fabricación de otros productos elaborados de metal n.c.p."/>
    <n v="45660"/>
    <d v="1899-12-30T15:10:00"/>
    <s v="Caída de altura de más de 1,8 m."/>
    <s v="Santa María 87"/>
    <s v="RANCAGUA"/>
    <s v="LIBERTADOR GENERAL BERNARDO OHIGGINS"/>
    <s v="El 03 de enero de 2025, alrededor de las 15:10 horas aproximadamente, D. VLADIMIR ALEJANDRO BARRIOS PIZARRO, RUN: 10.951.100-5, Maestro Hojalatero de la empresa LUIS ALEJANDRINO MEDINA LAZO. RUT: 10.307.038-4. Mientras se ejercía la instalación de un letrero en altura para la fachada de local comercial, ubicado en calle Santa María #87, ciudad de Rancagua. En circunstancias que el maestro hojalatero, perforaba la fachada del local comercial sobre una escala portátil, se desestabiliza y sufre la caída libre desde una altura de 3.60 metros, ocasionándole lesiones de diversa consideración."/>
    <x v="0"/>
    <x v="0"/>
    <n v="45672"/>
    <d v="2025-01-17T00:00:00"/>
    <s v="Dentro de Plazo"/>
    <n v="45673"/>
    <d v="2025-01-17T00:00:00"/>
    <d v="2025-02-14T00:00:00"/>
    <s v="Dentro de Plazo"/>
    <n v="45681"/>
    <d v="2025-01-28T15:55:10"/>
    <d v="2025-02-14T00:00:00"/>
    <s v="Dentro de Plazo"/>
    <n v="45686"/>
    <d v="2025-01-30T12:00:22"/>
    <d v="2025-02-14T00:00:00"/>
    <s v="Dentro de Plazo"/>
    <n v="45687"/>
    <d v="2025-01-31T00:00:00"/>
    <d v="1899-12-31T00:00:00"/>
    <d v="2025-04-30T00:00:00"/>
    <s v="Dentro de Plazo"/>
    <n v="45734"/>
    <d v="2025-03-18T15:00:12"/>
    <m/>
    <n v="45736"/>
    <m/>
    <m/>
    <m/>
    <m/>
  </r>
  <r>
    <n v="32"/>
    <s v="Accidente Independiente:  Llega al eDoc 141"/>
    <s v="NO APLICA"/>
    <n v="1237005"/>
    <n v="8859642"/>
    <d v="2025-01-13T00:00:00"/>
    <d v="2025-01-15T00:00:00"/>
    <s v="1999568-3"/>
    <s v="IGNACIO ANDRES"/>
    <s v="SEREY"/>
    <s v="NANNIG"/>
    <n v="27"/>
    <x v="1"/>
    <x v="0"/>
    <s v="si"/>
    <d v="2025-01-15T00:00:00"/>
    <n v="1"/>
    <x v="1"/>
    <s v="NELSON ELGUETA CONCHA"/>
    <s v="19995683-3"/>
    <s v="IGNACIO ANDRES"/>
    <s v="SEREY"/>
    <s v="NANNING"/>
    <s v="19995683-3"/>
    <s v="IGNACIO ANDRES SEREY NANNING"/>
    <s v="NVA. MIRAFLORES  990"/>
    <s v="EL TABO"/>
    <s v="VALPARAISO"/>
    <s v="CIIUSII_960909 Otras actividades de servicios personales n.c.p."/>
    <n v="45670"/>
    <d v="1899-12-30T08:40:00"/>
    <s v="Número de trabajadores afecta el desarrollo normal de la faena"/>
    <s v="LAS SALINAS 00 LAS CRUCES"/>
    <s v="EL TABO"/>
    <s v="VALPARAISO"/>
    <s v="TRABAJADOR ESTABA BARRIENDO EN LA CALLE, INSTANTE QUE CAMIONETA QUE VA RETROCEDIENDO LO ATROPELLA;  TRABAJADOR ESTABA DE ESPALDAS AL VEHIUCLO, LO ATRASTRA UNO METROS, SUFRIENDO FINALMENTE TORCEDURA DE TROBILLO DERECHO Y POLICONTUSO.  TRABAJADOR INDEPENDIENTE."/>
    <x v="1"/>
    <x v="1"/>
    <n v="45672"/>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33"/>
    <s v="Corresponde proceso completo: Llega al eDoc 146"/>
    <s v="NO APLICA"/>
    <n v="1234947"/>
    <n v="8823477"/>
    <d v="2024-12-21T00:00:00"/>
    <d v="2024-12-23T00:00:00"/>
    <s v="1299834-2"/>
    <s v="VICTOR HUGO"/>
    <s v="MARIMAN"/>
    <s v="CARDENAS"/>
    <n v="49"/>
    <x v="1"/>
    <x v="2"/>
    <s v="no"/>
    <d v="2025-01-15T00:00:00"/>
    <n v="1"/>
    <x v="0"/>
    <s v="RODRIGO  ROJAS  ÁVILA"/>
    <s v="12998342-6"/>
    <s v="VICTOR HUGO"/>
    <s v="MARIMAN"/>
    <s v="CARDENAS"/>
    <s v="77369910-0"/>
    <s v="ESTRUCTURAS METÁLICAS PEDRO PALMA LAGOSA E.I.R.L."/>
    <s v="ARTURO PRAT 5171"/>
    <s v="RENCA"/>
    <s v="METROPOLITANA"/>
    <s v="CIIUSII_432900 Otras instalaciones para obras de construcción"/>
    <n v="45647"/>
    <d v="1899-12-30T10:30:00"/>
    <s v="Caída de altura de más de 1,8 m."/>
    <s v="Las Verbenas  8435"/>
    <s v="LAS CONDES"/>
    <s v="METROPOLITANA"/>
    <s v="El día 21 de diciembre del 2024, a las 10:30 horas aproximadamente, el Señor Víctor Hugo Marinan Cárdenas, Rut: 12.998.342-6, Ayudante de soldador de la empresa Estructuras Metálicas Pedro Palma Lagos E.I.R.L., Rut: 77.369.910-0, se encontraba realizando trabajos en la obra ubicada en Verbenas N° 8435, Comuna de las Condes, se trasladó a ver si el tablero tenía electricidad para ocupar las herramientas, en ese momento pasando por el borde de la excavación, se resbala y cae a una altura de 2.10 metros, el trabajador no se puede mover por sus propios medios y es trasladado en ambulancia al Hospital del Trabajador ACHS., sufre contusiones múltiples.  Al momento del accidente el trabajador contaba con elementos de protección personal."/>
    <x v="0"/>
    <x v="0"/>
    <n v="45672"/>
    <d v="2025-01-17T00:00:00"/>
    <s v="Dentro de Plazo"/>
    <n v="45673"/>
    <d v="2025-01-16T00:00:00"/>
    <d v="2025-02-14T00:00:00"/>
    <s v="Dentro de Plazo"/>
    <n v="45681"/>
    <d v="2025-01-24T09:59:20"/>
    <d v="2025-02-14T00:00:00"/>
    <s v="Dentro de Plazo"/>
    <n v="45681"/>
    <d v="2025-01-24T15:00:06"/>
    <d v="2025-02-14T00:00:00"/>
    <s v="Dentro de Plazo"/>
    <n v="45684"/>
    <d v="2025-01-28T00:00:00"/>
    <d v="1899-12-31T00:00:00"/>
    <d v="2025-04-27T00:00:00"/>
    <s v="Dentro de Plazo"/>
    <n v="45686"/>
    <d v="2025-01-29T12:00:06"/>
    <m/>
    <n v="45688"/>
    <m/>
    <m/>
    <m/>
    <m/>
  </r>
  <r>
    <n v="34"/>
    <s v="Accidente Independiente:  Llega al eDoc 141"/>
    <s v="NO APLICA"/>
    <n v="1236680"/>
    <n v="8851106"/>
    <d v="2025-01-09T00:00:00"/>
    <d v="2025-01-10T00:00:00"/>
    <s v="1554295-5"/>
    <s v="RODRIGO ANDRES"/>
    <s v="SOLIMANO"/>
    <s v="BELTRAN"/>
    <n v="42"/>
    <x v="1"/>
    <x v="0"/>
    <s v="si"/>
    <d v="2025-01-16T00:00:00"/>
    <n v="1"/>
    <x v="0"/>
    <s v="GRACE MONTECINOS FREDES"/>
    <s v="15542955-0"/>
    <s v="RODRIGO ANDRES"/>
    <s v="SOLIMANO"/>
    <s v="BELTRAN"/>
    <s v="15542955-0"/>
    <s v="RODRIGO ANDRÉS SOLIMANO BELTRÁN"/>
    <s v="CAPRICORNIO  9901"/>
    <s v="EL BOSQUE"/>
    <s v="METROPOLITANA"/>
    <s v="CIIUSII_960909 Otras actividades de servicios personales n.c.p."/>
    <n v="45661"/>
    <d v="1899-12-30T15:00:00"/>
    <s v="Caída de altura de más de 1,8 m."/>
    <s v="Río de Janeiro 958"/>
    <s v="LA CISTERNA"/>
    <s v="METROPOLITANA"/>
    <s v="Al momento del accidente el trabajador Independiente  Sr. Rodrigo Solimano  se encontraba a 2.50 m. de altura   arreglando una techumbre, al salirse  una plancha del techo el trabajador cae sufriendo esguince tobillo grado II, caída de altura sin criterio de gravedad médico."/>
    <x v="1"/>
    <x v="1"/>
    <n v="45673"/>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35"/>
    <s v="Corresponde proceso completo: Llega al eDoc 146"/>
    <s v="NO APLICA"/>
    <n v="1235482"/>
    <n v="8832852"/>
    <d v="2024-12-27T00:00:00"/>
    <d v="2024-12-30T00:00:00"/>
    <s v="1752620-8"/>
    <s v="CARLOS PATRICIO"/>
    <s v="ARREDONDO"/>
    <s v="MARIN"/>
    <n v="33"/>
    <x v="1"/>
    <x v="0"/>
    <s v="si"/>
    <d v="2025-01-17T00:00:00"/>
    <n v="1"/>
    <x v="9"/>
    <s v="JOEL MOLINA NÚÑEZ"/>
    <s v="17526208-3"/>
    <s v="CARLOS PATRICIO"/>
    <s v="ARREDONDO"/>
    <s v="MARIN"/>
    <s v="76443472-2"/>
    <s v="DNS SERVICE SPA"/>
    <s v="CARDENAL CARO 205"/>
    <s v="PERALILLO"/>
    <s v="LIBERTADOR GENERAL BERNARDO OHIGGINS"/>
    <s v="CIIUSII_410010 Construcción de edificios para uso residencial"/>
    <n v="45653"/>
    <d v="1899-12-30T12:30:00"/>
    <s v="Amputación traumática"/>
    <s v="Violeta Parra  1180 Constanza"/>
    <s v="RANCAGUA"/>
    <s v="LIBERTADOR GENERAL BERNARDO OHIGGINS"/>
    <s v="El trabajador descendía manualmente un alza prima por dentro de unos soportes en el área de trabajo, durante la tarea, se engancha el guante y atriciona el dedo anular de la mano derecha entre el soporte y el alza prima,provocándole pérdida de pulpejo."/>
    <x v="0"/>
    <x v="0"/>
    <n v="45674"/>
    <d v="2025-01-19T00:00:00"/>
    <s v="Dentro de Plazo"/>
    <d v="2025-01-17T00:00:00"/>
    <d v="2025-01-17T00:00:00"/>
    <d v="2025-02-16T00:00:00"/>
    <s v="Dentro de Plazo"/>
    <d v="2025-01-30T00:00:00"/>
    <d v="2025-02-05T12:02:46"/>
    <d v="2025-02-16T00:00:00"/>
    <s v="Dentro de Plazo"/>
    <d v="2025-02-05T00:00:00"/>
    <d v="2025-02-05T15:48:05"/>
    <d v="2025-02-16T00:00:00"/>
    <s v="Dentro de Plazo"/>
    <d v="2025-02-05T00:00:00"/>
    <d v="2025-02-06T00:00:00"/>
    <d v="1900-01-01T00:00:00"/>
    <d v="2025-05-06T00:00:00"/>
    <s v="Dentro de Plazo"/>
    <d v="2025-03-28T00:00:00"/>
    <d v="2025-04-01T15:00:05"/>
    <m/>
    <n v="45746"/>
    <m/>
    <m/>
    <m/>
    <m/>
  </r>
  <r>
    <n v="36"/>
    <s v="Corresponde proceso completo: Llega al eDoc 146"/>
    <s v="NO APLICA"/>
    <n v="1234767"/>
    <n v="8820748"/>
    <d v="2024-12-19T00:00:00"/>
    <d v="2024-12-19T00:00:00"/>
    <s v="1525764-4"/>
    <s v="LESLIE JOHANNA"/>
    <s v="SOTO"/>
    <s v="COFRÉ"/>
    <n v="44"/>
    <x v="0"/>
    <x v="0"/>
    <s v="si"/>
    <d v="2025-01-17T00:00:00"/>
    <n v="1"/>
    <x v="5"/>
    <s v="PATRICIO VASQUEZ FLORES"/>
    <s v="15257644-7"/>
    <s v="LESLIE JOHANNA"/>
    <s v="SOTO"/>
    <s v="COFRÉ"/>
    <s v="76389347-2"/>
    <s v="SOCIEDAD GASTRONOMICA CALAFQUEN LIMITADA"/>
    <s v="CACIQUE PUNULEF 440"/>
    <s v="VILLARRICA"/>
    <s v="ARAUCANIA"/>
    <s v="CIIUSII_561000 Actividades de restaurantes y de servicio móvil de comidas"/>
    <n v="45628"/>
    <d v="1899-12-30T15:30:00"/>
    <s v="Caída de altura de más de 1,8 m."/>
    <s v="CACIQUE PUNULEF 440 BORDE DEL LAGO CALAFQUEN"/>
    <s v="VILLARRICA"/>
    <s v="ARAUCANIA"/>
    <s v="LA TRABAJADORA SE ENCONTRABA PINTANDO UNAS LETRAS DEL LETRERO EN EL TECHO DE LA TERRAZA DEL LOCAL PERDIENDO EL EQUULIBRIO Y PISANDO CON UN PIE HACIA ATRAS UNA PLANCHA DE POLICARBONATO (TRAGA LUZ) CAYENDO AL SUELO DE CEMENTO DE LA TERRAZA, PROVOCANDO EL ACCIDENTE, CON FRACTURA DE CLAVICULA TERCIO MEDIO Y TEC."/>
    <x v="0"/>
    <x v="0"/>
    <n v="45674"/>
    <d v="2025-01-19T00:00:00"/>
    <s v="Fuera de Plazo"/>
    <d v="2025-01-20T00:00:00"/>
    <d v="2025-01-23T00:00:00"/>
    <d v="2025-02-16T00:00:00"/>
    <s v="Dentro de Plazo"/>
    <d v="2025-01-24T00:00:00"/>
    <d v="2025-02-05T12:02:42"/>
    <d v="2025-02-16T00:00:00"/>
    <s v="Dentro de Plazo"/>
    <n v="45693"/>
    <d v="2025-02-06T18:00:02"/>
    <d v="2025-02-16T00:00:00"/>
    <s v="Dentro de Plazo"/>
    <n v="45695"/>
    <d v="2025-02-07T00:00:00"/>
    <d v="1900-01-01T00:00:00"/>
    <d v="2025-05-08T00:00:00"/>
    <s v="Dentro de Plazo"/>
    <n v="45695"/>
    <d v="2025-03-07T15:33:02"/>
    <m/>
    <n v="45697"/>
    <m/>
    <m/>
    <m/>
    <m/>
  </r>
  <r>
    <n v="37"/>
    <s v="Accidente Trayecto:  Llega al eDoc 143"/>
    <m/>
    <n v="1234213"/>
    <n v="8812011"/>
    <d v="2024-12-16T00:00:00"/>
    <d v="2024-12-16T00:00:00"/>
    <s v="1167912-7"/>
    <s v="TOMAS ORLANDO"/>
    <s v="REYES"/>
    <s v="ROCA"/>
    <n v="55"/>
    <x v="1"/>
    <x v="1"/>
    <s v="si"/>
    <d v="2025-01-20T00:00:00"/>
    <n v="1"/>
    <x v="11"/>
    <s v="ARIEL DONOSO AGUAYO"/>
    <s v="11679127-7"/>
    <s v="TOMAS ORLANDO"/>
    <s v="REYES"/>
    <s v="ROCA"/>
    <s v="77549465-4"/>
    <s v="COMERCIALIZADORA JESSICA SPA"/>
    <s v="J CONDOMINIO LOS NOSTROS, BRISAS DEL SOL 0"/>
    <s v="TALCAHUANO"/>
    <s v="BIO - BIO"/>
    <s v="CIIUSII_464909 Venta al por mayor de otros enseres domésticos n.c.p."/>
    <n v="45621"/>
    <d v="1899-12-30T19:40:00"/>
    <s v="Muerte del trabajador"/>
    <s v="AUTOPISTA TALCAHUANO CONCEPCION 00 TALCAHUANO"/>
    <s v="TALCAHUANO"/>
    <s v="BIO - BIO"/>
    <s v="SE DIRIGIA A SU DOMICILIO EN SU VEHICULO PARTICULAR LUEGO DE SU JORNADA DE TRABAJO IMPACTANDO CON UN ARBOL FALLECIENDO EN EL CENTRO ASISTENCIAL DE TALCAHUANO."/>
    <x v="0"/>
    <x v="0"/>
    <n v="45677"/>
    <d v="2025-01-22T00:00:00"/>
    <s v="Dentro de Plazo"/>
    <d v="2025-01-21T00:00:00"/>
    <d v="2025-01-22T00:00:00"/>
    <d v="2025-02-19T00:00:00"/>
    <s v="Fuera de Plazo"/>
    <d v="2025-04-02T00:00:00"/>
    <d v="2025-04-04T12:02:04"/>
    <s v="NO APLICA "/>
    <s v="NO APLICA "/>
    <s v="NO APLICA "/>
    <s v="NO APLICA "/>
    <s v="NO APLICA "/>
    <s v="NO APLICA "/>
    <s v="NO APLICA "/>
    <s v="NO APLICA "/>
    <s v="NO APLICA "/>
    <s v="NO APLICA "/>
    <s v="NO APLICA "/>
    <s v="NO APLICA "/>
    <s v="NO APLICA "/>
    <s v="NO APLICA "/>
    <s v="NO APLICA "/>
    <s v="NO APLICA "/>
    <s v="NO APLICA "/>
    <m/>
    <m/>
  </r>
  <r>
    <n v="38"/>
    <s v="Corresponde proceso completo: Llega al eDoc 146"/>
    <s v="NO APLICA"/>
    <n v="1235994"/>
    <n v="8840464"/>
    <d v="2025-01-02T00:00:00"/>
    <d v="2025-01-02T00:00:00"/>
    <s v="1711637-1"/>
    <s v="CARLOS ANDRE"/>
    <s v="NEIRA"/>
    <s v="LUNA"/>
    <n v="36"/>
    <x v="1"/>
    <x v="0"/>
    <s v="si"/>
    <d v="2025-01-20T00:00:00"/>
    <n v="1"/>
    <x v="5"/>
    <s v="OSCAR GARCIA GUTIERREZ"/>
    <s v="17116371-4"/>
    <s v="CARLOS ANDRE"/>
    <s v="NEIRA"/>
    <s v="LUNA"/>
    <s v="8646272-9"/>
    <s v="JUAN PERFECTO RIOS GONZALEZ"/>
    <s v="GENERAL SAN MARTIN 256"/>
    <s v="VILLARRICA"/>
    <s v="ARAUCANIA"/>
    <s v="CIIUSII_433000 Terminación y acabado de edificios"/>
    <n v="45615"/>
    <d v="1899-12-30T14:00:00"/>
    <s v="Caída de altura de más de 1,8 m."/>
    <s v="CAMINO PEDREGOSO KM 1,5 0000 SECTOR PEDREGOSO"/>
    <s v="VILLARRICA"/>
    <s v="ARAUCANIA"/>
    <s v="A LAS 14:00 HRS ESTABA SUBIENDO UNA ESCALERA EN MI TRABAJO Y SE ME CORRIÓ Y CAÍ DE UNOS 3 MT. DE ALTURA, POR LO CUAL A LA SALIDA CONCURRÍ AL CESFAM LOS VOLCANES DE VILLARRICA, EN EL CUAL SE ME DECLARÓ UN ESGUINCE DE TOBILLO DERECHO."/>
    <x v="0"/>
    <x v="0"/>
    <n v="45677"/>
    <d v="2025-01-22T00:00:00"/>
    <s v="Dentro de Plazo"/>
    <d v="2025-01-21T00:00:00"/>
    <d v="2025-01-21T00:00:00"/>
    <d v="2025-02-19T00:00:00"/>
    <s v="Dentro de Plazo"/>
    <d v="2025-01-22T00:00:00"/>
    <d v="2025-01-22T12:38:05"/>
    <d v="2025-02-19T00:00:00"/>
    <s v="Dentro de Plazo"/>
    <d v="2025-01-22T00:00:00"/>
    <d v="2025-01-22T18:00:19"/>
    <d v="2025-02-19T00:00:00"/>
    <s v="Dentro de Plazo"/>
    <n v="45680"/>
    <d v="2025-01-23T00:00:00"/>
    <d v="1899-12-31T00:00:00"/>
    <d v="2025-04-23T00:00:00"/>
    <s v="Dentro de Plazo"/>
    <n v="45740"/>
    <d v="2025-03-24T09:25:07"/>
    <m/>
    <n v="45742"/>
    <m/>
    <m/>
    <m/>
    <m/>
  </r>
  <r>
    <n v="39"/>
    <s v="Accindente Tránsito:  Llega al eDoc 144"/>
    <m/>
    <n v="1247596"/>
    <n v="8864876"/>
    <d v="2025-01-17T00:00:00"/>
    <d v="2025-01-20T00:00:00"/>
    <s v="1749219-2"/>
    <s v="CRISTIAN ARTURO"/>
    <s v="TAPIA"/>
    <s v="ALVINA"/>
    <n v="35"/>
    <x v="1"/>
    <x v="1"/>
    <s v="si"/>
    <d v="2025-01-20T00:00:00"/>
    <n v="1"/>
    <x v="12"/>
    <s v="GENESIS BELÉN GARCÍA MAMANI"/>
    <s v="17492192-K"/>
    <s v="CRISTIAN ARTURO"/>
    <s v="TAPIA"/>
    <s v="ALVINA"/>
    <s v="77450658-6"/>
    <s v="FUENTEALBA TRANSPORTES SPA"/>
    <s v="MIGUEL LEMEUR 152"/>
    <s v="TIERRA AMARILLA"/>
    <s v="ATACAMA"/>
    <s v="CIIUSII_492300 Transporte de carga por carretera"/>
    <n v="45670"/>
    <d v="1899-12-30T11:20:00"/>
    <s v="Muerte del trabajador"/>
    <s v="sector mina anamark del 1 al 8 423 ruta c- 423"/>
    <s v="COPIAPO"/>
    <s v="ATACAMA"/>
    <s v="trabajador recibe guía de despacho, sube al camión y comienza a manejar (bajada del cerro), luego camión queda atrapado los neumáticos, se va a revisar y trabajador se encontraba tirado en el suelo."/>
    <x v="0"/>
    <x v="0"/>
    <n v="45677"/>
    <d v="2025-01-22T00:00:00"/>
    <s v="Dentro de Plazo"/>
    <d v="2025-01-20T00:00:00"/>
    <d v="2025-01-21T00:00:00"/>
    <d v="2025-02-19T00:00:00"/>
    <s v="Dentro de Plazo"/>
    <d v="2025-01-21T00:00:00"/>
    <d v="2025-01-24T15:45:17"/>
    <d v="2025-02-19T00:00:00"/>
    <s v="Dentro de Plazo"/>
    <d v="2025-01-27T00:00:00"/>
    <d v="2025-01-27T18:00:10"/>
    <s v="NO APLICA "/>
    <s v="NO APLICA "/>
    <s v="NO APLICA "/>
    <s v="NO APLICA "/>
    <s v="NO APLICA "/>
    <s v="NO APLICA "/>
    <s v="NO APLICA "/>
    <s v="NO APLICA "/>
    <s v="NO APLICA "/>
    <s v="NO APLICA "/>
    <s v="NO APLICA "/>
    <s v="NO APLICA "/>
    <s v="NO APLICA "/>
    <m/>
    <m/>
  </r>
  <r>
    <n v="40"/>
    <s v="Corresponde proceso completo: Llega al eDoc 146"/>
    <s v="NO APLICA"/>
    <n v="1236074"/>
    <n v="8841090"/>
    <d v="2025-01-03T00:00:00"/>
    <d v="2025-01-03T00:00:00"/>
    <s v="1925170-1"/>
    <s v="RICARDO JESUS ANTONIO"/>
    <s v="ASTUDILLO"/>
    <s v="NOVA"/>
    <n v="29"/>
    <x v="1"/>
    <x v="0"/>
    <s v="si"/>
    <d v="2025-01-20T00:00:00"/>
    <n v="1"/>
    <x v="4"/>
    <s v="VICTORIA GUTIERREZ GARCIA"/>
    <s v="19251701-K"/>
    <s v="RICARDO JESUS ANTONIO"/>
    <s v="ASTUDILLO"/>
    <s v="NOVA"/>
    <s v="77263351-3"/>
    <s v="RESTAURANT JUAN RIQUELME EIRL"/>
    <s v="CASTELLON  716"/>
    <s v="COELEMU"/>
    <s v="ÑUBLE"/>
    <s v="CIIUSII_561000 Actividades de restaurantes y de servicio móvil de comidas"/>
    <n v="45434"/>
    <d v="1899-12-30T13:40:00"/>
    <s v="Amputación traumática"/>
    <s v="CASTELLON 716"/>
    <s v="COELEMU"/>
    <s v="ÑUBLE"/>
    <s v="AL ESTAR CORTANDO POLLO EN TABLA DE PLÁSTICO, SUFRE CORTE EN SU DEDO PULGAR CON PERDIDA DE PULPEJO."/>
    <x v="0"/>
    <x v="0"/>
    <n v="45677"/>
    <d v="2025-01-22T00:00:00"/>
    <s v="Dentro de Plazo"/>
    <d v="2025-01-22T00:00:00"/>
    <d v="2025-01-22T00:00:00"/>
    <d v="2025-02-19T00:00:00"/>
    <s v="Dentro de Plazo"/>
    <d v="2025-01-22T00:00:00"/>
    <d v="2025-01-23T18:06:10"/>
    <d v="2025-02-19T00:00:00"/>
    <s v="Dentro de Plazo"/>
    <d v="2025-01-24T00:00:00"/>
    <d v="2025-01-24T12:00:19"/>
    <d v="2025-02-19T00:00:00"/>
    <s v="Dentro de Plazo"/>
    <d v="2025-01-27T00:00:00"/>
    <d v="2025-01-27T00:00:00"/>
    <d v="1899-12-31T00:00:00"/>
    <d v="2025-04-27T00:00:00"/>
    <s v="Dentro de Plazo"/>
    <d v="2025-04-07T00:00:00"/>
    <m/>
    <m/>
    <d v="2025-04-09T00:00:00"/>
    <m/>
    <m/>
    <m/>
    <m/>
  </r>
  <r>
    <n v="41"/>
    <s v="Corresponde proceso completo: Llega al eDoc 146"/>
    <s v="NO APLICA"/>
    <n v="1236466"/>
    <n v="8847944"/>
    <d v="2025-01-08T00:00:00"/>
    <d v="2025-01-08T00:00:00"/>
    <s v="1629152-7"/>
    <s v="CAMILO AGUSTÍN"/>
    <s v="ACEVEDO"/>
    <s v="HERRERA"/>
    <n v="39"/>
    <x v="1"/>
    <x v="0"/>
    <s v="si"/>
    <d v="2025-01-21T00:00:00"/>
    <n v="1"/>
    <x v="0"/>
    <s v="CARLOS EDUARDO VERGARA DURAN"/>
    <s v="16291527-4"/>
    <s v="CAMILO AGUSTÍN"/>
    <s v="ACEVEDO"/>
    <s v="HERRERA"/>
    <s v="76944786-5"/>
    <s v="AGRICOLA LA LAGUNA SPA"/>
    <s v="PARCELA  291"/>
    <s v="MELIPILLA"/>
    <s v="METROPOLITANA"/>
    <s v="CIIUSII_462010 Venta al por mayor de materias primas agrícolas"/>
    <n v="45664"/>
    <d v="1899-12-30T10:50:00"/>
    <s v="Amputación traumática"/>
    <s v="FUNDO EL JUNCO 00"/>
    <s v="MELIPILLA"/>
    <s v="METROPOLITANA"/>
    <s v="TRABAJADOR SE ENCONTRABA OPERANDO UNA MAQUINA CON CINTA TRANSPORTADORA PARA SELECCIONAR SEMILLAS DE PAPAS, CUANDO LA CINTA TRANSPORTADORA SE TRANCA, EL TRABAJADOR TOMA CON SUS MANOS LA CORREA DE TRANSMISION DE LA MAQUINA Y LA CORREA ATRAPA LOS DEDOS DEL TRABAJADOR PROVOCANDO LA AMPUTACION TRAUMATICA DEL DEDO MEÑIQUE DE SU MANO DERECHA."/>
    <x v="0"/>
    <x v="0"/>
    <n v="45678"/>
    <d v="2025-01-23T00:00:00"/>
    <s v="Dentro de Plazo"/>
    <d v="2025-01-22T00:00:00"/>
    <d v="2025-01-22T00:00:00"/>
    <d v="2025-02-20T00:00:00"/>
    <s v="Dentro de Plazo"/>
    <d v="2025-02-14T00:00:00"/>
    <d v="2025-02-18T18:00:18"/>
    <d v="2025-02-20T00:00:00"/>
    <s v="Dentro de Plazo"/>
    <d v="2025-02-18T00:00:00"/>
    <d v="2025-02-19T12:00:02"/>
    <d v="2025-02-20T00:00:00"/>
    <s v="Dentro de Plazo"/>
    <d v="2025-02-19T00:00:00"/>
    <d v="2025-02-20T00:00:00"/>
    <d v="1900-01-01T00:00:00"/>
    <d v="2025-05-20T00:00:00"/>
    <s v="Dentro de Plazo"/>
    <d v="2025-02-28T00:00:00"/>
    <d v="2025-03-25T15:00:04"/>
    <m/>
    <n v="45718"/>
    <m/>
    <m/>
    <m/>
    <m/>
  </r>
  <r>
    <n v="42"/>
    <s v="Corresponde proceso completo: Llega al eDoc 146"/>
    <s v="NO APLICA"/>
    <n v="1247420"/>
    <n v="8862445"/>
    <d v="2025-01-16T00:00:00"/>
    <d v="2025-01-17T00:00:00"/>
    <s v="1631354-6"/>
    <s v="ALEJANDRO ANDRES"/>
    <s v="SALINAS"/>
    <s v="SALINAS"/>
    <n v="40"/>
    <x v="1"/>
    <x v="0"/>
    <s v="si"/>
    <d v="2025-01-20T00:00:00"/>
    <n v="1"/>
    <x v="13"/>
    <s v="MAURICIO EDGARDO VARGAS SUAZO"/>
    <s v="16313546-9"/>
    <s v="ALEJANDRO ANDRES"/>
    <s v="SALINAS"/>
    <s v="SALINAS"/>
    <s v="12885035-K"/>
    <s v="FERNANDO PATRICIO AGUIRRE CARROZA"/>
    <s v="URUGUAY  70"/>
    <s v="ILLAPEL"/>
    <s v="COQUIMBO"/>
    <s v="CIIUSII_040000 Extracción y procesamiento de cobre"/>
    <n v="45671"/>
    <d v="1899-12-30T17:30:00"/>
    <s v="Caída de altura de más de 1,8 m."/>
    <s v="SIERRA EL ROMERO MINA LA BRONCE 0 El Romero"/>
    <s v="ILLAPEL"/>
    <s v="COQUIMBO"/>
    <s v="El trabajador se encontraba en la chimenea de conexión de socavón al norte de la mina El Bronce (interior mina), al realizar labores de desinstalación de manguera en la chimenea, se enreda con las mangueras, resbalando, y cayendo de una altura de unos 5 metros aproximadamente, al caer se golpea el tórax lado izquierdo y derecho, como consecuencia sufre traumatismos múltiples en torax y fracturas costales."/>
    <x v="0"/>
    <x v="0"/>
    <n v="45677"/>
    <d v="2025-01-22T00:00:00"/>
    <s v="Dentro de Plazo"/>
    <n v="45679"/>
    <d v="2025-01-22T00:00:00"/>
    <d v="2025-02-19T00:00:00"/>
    <s v="Dentro de Plazo"/>
    <n v="45685"/>
    <d v="2025-01-29T15:00:09"/>
    <d v="2025-02-19T00:00:00"/>
    <s v="Dentro de Plazo"/>
    <n v="45686"/>
    <d v="2025-01-30T12:00:29"/>
    <d v="2025-02-19T00:00:00"/>
    <s v="Dentro de Plazo"/>
    <n v="45687"/>
    <d v="2025-01-30T00:00:00"/>
    <d v="1899-12-31T00:00:00"/>
    <d v="2025-04-30T00:00:00"/>
    <s v="Dentro de Plazo"/>
    <n v="45715"/>
    <d v="2025-02-27T15:57:11"/>
    <m/>
    <n v="45717"/>
    <m/>
    <m/>
    <m/>
    <m/>
  </r>
  <r>
    <n v="43"/>
    <s v="Accidente Independiente:  Llega al eDoc 141"/>
    <s v="NO APLICA"/>
    <n v="1236410"/>
    <n v="8847106"/>
    <d v="2025-01-07T00:00:00"/>
    <d v="2025-01-07T00:00:00"/>
    <s v="1664376-7"/>
    <s v="CRISTOBAL ALONSO"/>
    <s v="MARTINEZ"/>
    <s v="PEREZ"/>
    <n v="38"/>
    <x v="1"/>
    <x v="0"/>
    <s v="si"/>
    <d v="2025-01-22T00:00:00"/>
    <n v="1"/>
    <x v="0"/>
    <s v="VALENTÍN ROJAS BARRIL"/>
    <s v="16643767-9"/>
    <s v="CRISTOBAL ALONSO"/>
    <s v="MARTINEZ"/>
    <s v="PEREZ"/>
    <s v="16643767-9"/>
    <s v="CRISTOBAL ALONSO  MARTINEZ  PEREZ"/>
    <s v="FRANCISCO DE LUGO  1152"/>
    <s v="PUENTE ALTO"/>
    <s v="METROPOLITANA"/>
    <s v="CIIUSII_960909 Otras actividades de servicios personales n.c.p."/>
    <n v="45660"/>
    <d v="1899-12-30T16:00:00"/>
    <s v="Amputación traumática"/>
    <s v="Obispo Umaña 1227 Estacion Central"/>
    <s v="ESTACION CENTRAL"/>
    <s v="METROPOLITANA"/>
    <s v="TRABAJADOR INDEPENDIENTE : CRISTOBAL PEREZ MARTINEZ Run: 16643767-9 AL MOMENTO DEL ACCIDENTE ESTABA SACANDO UN CAMION PARA ENTREGARLO. LO QUE OCURRIO FUE QUE AL MOMENTO DE ABRIR EL PORTON ME QUEDA EL DEDO INDICE DE LA MANO DERECHA PRENSADO CON LA MANILLA DEL PORTON. PACIENTE RECIBE PRIMERA ATENCION DE URGENCIA HOSPITAL DR ALEJANDRO DEL RIO"/>
    <x v="1"/>
    <x v="1"/>
    <n v="45679"/>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44"/>
    <s v="Corresponde proceso completo: Llega al eDoc 146"/>
    <s v="NO APLICA"/>
    <n v="1234727"/>
    <n v="8820451"/>
    <d v="2024-12-19T00:00:00"/>
    <d v="2024-12-19T00:00:00"/>
    <s v="2034195-8"/>
    <s v="ERICK JUAN GABRIEL"/>
    <s v="SÁNCHEZ"/>
    <s v="SUAZO"/>
    <n v="33"/>
    <x v="1"/>
    <x v="0"/>
    <s v="si"/>
    <d v="2025-01-22T00:00:00"/>
    <n v="1"/>
    <x v="5"/>
    <s v="GLORIA ALEJANDRAA OYARZO CAICHEO"/>
    <s v="20341958-9"/>
    <s v="ERICK JUAN GABRIEL"/>
    <s v="SÁNCHEZ"/>
    <s v="SUAZO"/>
    <s v="77648705-8"/>
    <s v="FORESTAL TRAILELFU SPA"/>
    <s v="CAMILO HENRIQUEZ 565"/>
    <s v="VILLARRICA"/>
    <s v="ARAUCANIA"/>
    <s v="CIIUSII_466301 Venta al por mayor de madera en bruto y productos primarios de la elaboración de madera"/>
    <n v="45643"/>
    <d v="1899-12-30T09:30:00"/>
    <s v="Amputación traumática"/>
    <s v="km 10 VILLARRICA- PEDREGOSO 0"/>
    <s v="VILLARRICA"/>
    <s v="ARAUCANIA"/>
    <s v="OPERANDO MAQUINA CORTADORA DE LEÑA, SE ATRAPA MANO EN SECCION DE MAQUINARIA"/>
    <x v="0"/>
    <x v="0"/>
    <n v="45679"/>
    <d v="2025-01-24T00:00:00"/>
    <s v="Dentro de Plazo"/>
    <d v="2025-01-23T00:00:00"/>
    <d v="2025-01-23T00:00:00"/>
    <d v="2025-02-21T00:00:00"/>
    <s v="Dentro de Plazo"/>
    <d v="2025-01-28T00:00:00"/>
    <d v="2025-02-04T15:18:23"/>
    <d v="2025-02-21T00:00:00"/>
    <s v="Dentro de Plazo"/>
    <d v="2025-02-06T00:00:00"/>
    <d v="2025-02-07T15:00:03"/>
    <d v="2025-02-21T00:00:00"/>
    <s v="Dentro de Plazo"/>
    <n v="45698"/>
    <d v="2025-02-11T00:00:00"/>
    <d v="1900-01-01T00:00:00"/>
    <d v="2025-05-11T00:00:00"/>
    <s v="Dentro de Plazo"/>
    <n v="45728"/>
    <d v="2025-03-12T12:02:02"/>
    <m/>
    <n v="45730"/>
    <m/>
    <m/>
    <m/>
    <m/>
  </r>
  <r>
    <n v="45"/>
    <s v="Accindente Tránsito:  Llega al eDoc 144"/>
    <s v="NO APLICA"/>
    <n v="1235667"/>
    <n v="8834786"/>
    <d v="2024-12-30T00:00:00"/>
    <d v="2024-12-31T00:00:00"/>
    <s v="1370432-1"/>
    <s v="RODRIGO ALEJANDRO"/>
    <s v="GALAZ"/>
    <s v="VENEGAS"/>
    <n v="46"/>
    <x v="1"/>
    <x v="0"/>
    <s v="si"/>
    <d v="2025-01-22T00:00:00"/>
    <n v="1"/>
    <x v="0"/>
    <s v="ANA OSORIO QUINTEROS"/>
    <s v="13704321-1"/>
    <s v="RODRIGO ALEJANDRO"/>
    <s v="GALAZ"/>
    <s v="VENEGAS"/>
    <s v="76233152-7"/>
    <s v="COMERC. MINA MARIA DE LOS ANGELES SPA."/>
    <s v="CAMINO SAN JOSE DE MAIPO 07950 7950"/>
    <s v="PUENTE ALTO"/>
    <s v="METROPOLITANA"/>
    <s v="CIIUSII_081000 Extracción de piedra, arena y arcilla"/>
    <n v="45650"/>
    <d v="1899-12-30T00:00:00"/>
    <s v="Maniobras de rescate"/>
    <s v="Camino a San Jose de Maipo 07950 Las Vizcachas"/>
    <s v="PUENTE ALTO"/>
    <s v="METROPOLITANA"/>
    <s v="CUANDO ESTABA CONDUCIENDOEL EQUIPO SE DISTRAE Y TRATA DE RECOGER SU CELULAR Y SE VUELVA QUEDANDO ATRAPADO EN SUS PIERNAS Y GOLPE SE LLAMA A BOMBEROS PARA RESCATE Y AMBULANCIA DEL HOSPITAL SOTERO DEL RIO INGRESA A URGENCIA Y SE LE AMPUTA PIERNA IZQUIERDA DEDO GORDO Y COLUMNA"/>
    <x v="0"/>
    <x v="0"/>
    <n v="45679"/>
    <d v="2025-01-24T00:00:00"/>
    <s v="Dentro de Plazo"/>
    <d v="2025-01-23T00:00:00"/>
    <d v="2025-01-23T00:00:00"/>
    <d v="2025-02-21T00:00:00"/>
    <s v="Fuera de Plazo"/>
    <d v="2025-04-10T00:00:00"/>
    <m/>
    <d v="2025-02-21T00:00:00"/>
    <s v="Fuera de Plazo"/>
    <d v="2025-04-14T00:00:00"/>
    <m/>
    <s v="NO APLICA "/>
    <s v="NO APLICA "/>
    <s v="NO APLICA "/>
    <s v="NO APLICA "/>
    <s v="NO APLICA "/>
    <s v="NO APLICA "/>
    <s v="NO APLICA "/>
    <s v="NO APLICA "/>
    <s v="NO APLICA "/>
    <s v="NO APLICA "/>
    <s v="NO APLICA "/>
    <s v="NO APLICA "/>
    <s v="NO APLICA "/>
    <m/>
    <d v="2025-02-13T15:00:06"/>
  </r>
  <r>
    <n v="46"/>
    <s v="Corresponde proceso completo: Llega al eDoc 146"/>
    <s v="NO APLICA"/>
    <n v="1248271"/>
    <n v="8874884"/>
    <d v="2025-01-23T00:00:00"/>
    <d v="2025-01-24T00:00:00"/>
    <s v="1774237-8"/>
    <s v="ALVARO ANDRES"/>
    <s v="RAMIREZ"/>
    <s v="MELILLANCA"/>
    <n v="35"/>
    <x v="1"/>
    <x v="2"/>
    <s v="no"/>
    <d v="2025-01-24T00:00:00"/>
    <n v="1"/>
    <x v="10"/>
    <s v="SANDRA SALGADO MONTIEL"/>
    <s v="17742378-5"/>
    <s v="ALVARO ANDRES"/>
    <s v="RAMIREZ"/>
    <s v="MELILLANCA"/>
    <s v="76367744-3"/>
    <s v="COMERCIAL ALTA MAR SPA"/>
    <s v="CHINQUIHUE LOTE A Y LT 120"/>
    <s v="PUERTO MONTT"/>
    <s v="LOS LAGOS"/>
    <s v="CIIUSII_032140 Servicios relacionados con la acuicultura marina"/>
    <n v="45679"/>
    <d v="1899-12-30T08:20:00"/>
    <s v="Accidente en condición hiperbárica"/>
    <s v="Centro de Cultivo de Peces Rivero 06  06 sector litoral"/>
    <s v="AISEN"/>
    <s v="AYSEN"/>
    <s v="AL MOMENTO DEL ACCIDENTE ESTABA BUCEANDO EN FAENA DE CORTE DE LOBERO A 18 METROS . LO QUE OCURRIO FUE QUE CORTANDO MALLAS UN VIRADOR SE CORTA Y ESTA MALLA SE VA A FONDO A 23 POSTERIOR DE TRABAJO COMENZO CON PUNZADAS EN EL HOMBRO IZQUIERDO Y CALAMBRES EN EL ABDOMEN ."/>
    <x v="0"/>
    <x v="0"/>
    <n v="45681"/>
    <d v="2025-01-26T00:00:00"/>
    <s v="Dentro de Plazo"/>
    <d v="2025-01-24T00:00:00"/>
    <d v="2025-01-24T00:00:00"/>
    <d v="2025-02-23T00:00:00"/>
    <s v="Dentro de Plazo"/>
    <d v="2025-01-31T00:00:00"/>
    <d v="2025-02-03T15:08:10"/>
    <d v="2025-02-23T00:00:00"/>
    <s v="Dentro de Plazo"/>
    <d v="2025-02-03T00:00:00"/>
    <d v="2025-02-04T15:01:12"/>
    <d v="2025-02-23T00:00:00"/>
    <s v="Dentro de Plazo"/>
    <d v="2025-02-07T00:00:00"/>
    <d v="2025-02-10T00:00:00"/>
    <d v="1900-01-01T00:00:00"/>
    <d v="2025-05-08T00:00:00"/>
    <s v="Dentro de Plazo"/>
    <d v="2025-02-11T00:00:00"/>
    <d v="2025-02-11T15:38:02"/>
    <m/>
    <n v="45701"/>
    <m/>
    <d v="2025-02-12T00:00:00"/>
    <d v="2025-02-13T15:00:06"/>
    <m/>
  </r>
  <r>
    <n v="47"/>
    <s v="Corresponde proceso completo: Llega al eDoc 146"/>
    <s v="NO APLICA"/>
    <n v="1235672"/>
    <n v="8836018"/>
    <d v="2024-12-30T00:00:00"/>
    <d v="2024-12-30T00:00:00"/>
    <s v="1699508-0"/>
    <s v="CARLOS GABRIEL ENRIQUE"/>
    <s v="BARRIENTOS"/>
    <s v="TRONCOSO"/>
    <n v="37"/>
    <x v="1"/>
    <x v="2"/>
    <s v="no"/>
    <d v="2025-01-27T00:00:00"/>
    <n v="1"/>
    <x v="11"/>
    <s v="MANUEL ANTONIO VIEDMA RIVAS"/>
    <s v="16995080-6"/>
    <s v="CARLOS GABRIEL ENRIQUE"/>
    <s v="BARRIENTOS"/>
    <s v="TRONCOSO"/>
    <s v="76810778-5"/>
    <s v="LAS TEJAS SPA"/>
    <s v="FUNDO EL AVELLANITO LOTE 13 14 15  0"/>
    <s v="LOS ANGELES"/>
    <s v="BIO - BIO"/>
    <s v="CIIUSII_161000 Aserrado y acepilladura de madera"/>
    <n v="45652"/>
    <d v="1899-12-30T15:30:00"/>
    <s v="Maniobras de rescate"/>
    <s v="Fundo El Avellanito 12.13.14 12 El Avellanito"/>
    <s v="Los Angeles"/>
    <s v="BIO - BIO"/>
    <s v="Corriendo madera en salida de equipo Múltiple, mano izquierda entra en contacto directo con sistemas de cadena y piñón , atrapando la misma, necesitando de terceros para poder liberar extremidad superior izquierda dese sistema de cadena y correas."/>
    <x v="0"/>
    <x v="0"/>
    <n v="45684"/>
    <d v="2025-01-29T00:00:00"/>
    <s v="Dentro de Plazo"/>
    <d v="2025-01-28T00:00:00"/>
    <d v="2025-01-28T00:00:00"/>
    <d v="2025-02-26T00:00:00"/>
    <s v="Dentro de Plazo"/>
    <d v="2025-02-04T00:00:00"/>
    <d v="2025-02-04T18:02:01"/>
    <d v="2025-02-26T00:00:00"/>
    <s v="Dentro de Plazo"/>
    <d v="2025-02-05T00:00:00"/>
    <d v="2025-02-05T18:00:13"/>
    <d v="2025-02-26T00:00:00"/>
    <s v="Dentro de Plazo"/>
    <d v="2025-02-06T00:00:00"/>
    <d v="2025-02-06T00:00:00"/>
    <d v="1900-01-01T00:00:00"/>
    <d v="2025-05-07T00:00:00"/>
    <s v="Dentro de Plazo"/>
    <d v="2025-03-10T00:00:00"/>
    <d v="2025-03-18T18:00:05"/>
    <m/>
    <n v="45728"/>
    <m/>
    <m/>
    <m/>
    <m/>
  </r>
  <r>
    <n v="48"/>
    <s v="Corresponde proceso completo: Llega al eDoc 146"/>
    <s v="NO APLICA"/>
    <n v="1212209"/>
    <n v="8619852"/>
    <d v="2024-09-03T00:00:00"/>
    <d v="2024-09-05T00:00:00"/>
    <s v="1588186-2"/>
    <s v="ANDREA DEL CARMEN"/>
    <s v="HIDALGO"/>
    <s v="FLORES"/>
    <n v="41"/>
    <x v="0"/>
    <x v="0"/>
    <s v="si"/>
    <d v="2025-01-27T00:00:00"/>
    <n v="1"/>
    <x v="11"/>
    <s v="MANUEL ANTONIO VIEDMA RIVAS"/>
    <s v="15881862-0"/>
    <s v="ANDREA DEL CARMEN"/>
    <s v="HIDALGO"/>
    <s v="FLORES"/>
    <s v="76347216-7"/>
    <s v="SERVICIOS INDUSTRIALES OSRIC LTDA"/>
    <s v="CALLE NUEVA UNO 172"/>
    <s v="CONCEPCION"/>
    <s v="BIO - BIO"/>
    <s v="CIIUSII_711002 Empresas de servicios de ingeniería y actividades conexas de consultoría técnica"/>
    <n v="45538"/>
    <d v="1899-12-30T15:20:00"/>
    <s v="Caída de altura de más de 1,8 m."/>
    <s v="Pedro Aguirre Cerda 995 Caleta Lo Rojas"/>
    <s v="CORONEL"/>
    <s v="BIO - BIO"/>
    <s v="Trabajadora realizaba traslado a través de circuito impuesto por empresa mandante, que corresponde a salir de puerta de acceso de techumbre, caminar hacia zona superior de techumbre, y realizar cruce de forma paralela a línea de vida existente con correspondiente arnés anclado a línea de vida. Al llegar a punto de descenso en dirección a trabajos donde se desarrollarían los trabajos, Sra. Andrea desengancha línea de vida ,para poder acercarse a uno de los trabajadores no advirtiendo presencia de plancha de policarbonato de color blanco que se mimetiza con techumbre fija (lata) ya que ésta no se encontraba demarcada para no pisar, avanza dos pasos sobre plancha de policarbonato, y ésta cede provocando la caída de 5 metros sobre paneles ISOPUR (poliuretano)."/>
    <x v="0"/>
    <x v="0"/>
    <n v="45684"/>
    <d v="2025-01-29T00:00:00"/>
    <s v="Dentro de Plazo"/>
    <d v="2025-01-28T00:00:00"/>
    <d v="2025-01-28T00:00:00"/>
    <d v="2025-02-26T00:00:00"/>
    <s v="Dentro de Plazo"/>
    <d v="2025-01-31T00:00:00"/>
    <d v="2025-02-04T15:17:15"/>
    <d v="2025-02-26T00:00:00"/>
    <s v="Dentro de Plazo"/>
    <d v="2025-02-04T00:00:00"/>
    <d v="2025-02-05T12:02:48"/>
    <d v="2025-02-26T00:00:00"/>
    <s v="Dentro de Plazo"/>
    <d v="2025-02-05T00:00:00"/>
    <d v="2025-02-05T00:00:00"/>
    <d v="1900-01-01T00:00:00"/>
    <d v="2025-05-06T00:00:00"/>
    <s v="Dentro de Plazo"/>
    <d v="2025-02-05T00:00:00"/>
    <d v="2025-02-10T09:34:05"/>
    <m/>
    <n v="45695"/>
    <m/>
    <m/>
    <m/>
    <m/>
  </r>
  <r>
    <n v="49"/>
    <s v="Corresponde proceso completo: Llega al eDoc 146"/>
    <s v="NO APLICA"/>
    <n v="1234853"/>
    <n v="8821781"/>
    <d v="2024-12-20T00:00:00"/>
    <d v="2024-12-23T00:00:00"/>
    <s v="8154287-2"/>
    <s v="MARIA EUGENIA"/>
    <s v="CONTRERAS"/>
    <s v="ALVAREZ"/>
    <n v="74"/>
    <x v="0"/>
    <x v="0"/>
    <s v="si"/>
    <d v="2025-01-27T00:00:00"/>
    <n v="1"/>
    <x v="0"/>
    <s v="ALVARO SEBASTIAN COPANO FRACEI"/>
    <s v="8154287-2"/>
    <s v="MARIA EUGENIA"/>
    <s v="CONTRERAS"/>
    <s v="ALVAREZ"/>
    <s v="11840932-9"/>
    <s v="CAROLINA IRIS RIVEROS BERRIOS"/>
    <s v="CONDOMINIO LAS FUENTES 122"/>
    <s v="CALERA DE TANGO"/>
    <s v="METROPOLITANA"/>
    <s v="CIIUSII_970000 Actividades de los hogares como empleadores de personal doméstico"/>
    <n v="45644"/>
    <d v="1899-12-30T14:10:00"/>
    <s v="Amputación traumática"/>
    <s v="condominio las fuentes parcela 122"/>
    <s v="CALERA DE TANGO"/>
    <s v="METROPOLITANA"/>
    <s v="Con fecha 18 de Diciembre del 2024, a las 14:10 p.m., la trabajador de la empresa Carolina Iris Riveros Berrios., Rut: 11.840.932-9, ubicada en Condominio Las Fuentes Parcela  N° 122, Comuna de Calera de Tango, Maria Eugenia Contreras Álvarez , Run: 8.154.287-2, sufre un accidente laboral.  Estaba realizando sus funciones de trabajadora de casa particular, cuando al momento de ir a botar basura fuera de la casa y al entrar por pasillo se resbala, cae de frente y para no golpearse la cara pone sus manos, y su mano izquierda se golpea en el junquillo de cerámica del pasillo, produciéndole una amputación traumática de la falange distal del dedo medio izquierdo."/>
    <x v="0"/>
    <x v="0"/>
    <n v="45684"/>
    <d v="2025-01-29T00:00:00"/>
    <s v="Dentro de Plazo"/>
    <d v="2025-01-28T00:00:00"/>
    <d v="2025-01-28T00:00:00"/>
    <d v="2025-02-26T00:00:00"/>
    <s v="Dentro de Plazo"/>
    <d v="2025-01-29T00:00:00"/>
    <d v="2025-01-30T12:00:21"/>
    <d v="2025-02-26T00:00:00"/>
    <s v="Dentro de Plazo"/>
    <d v="2025-01-30T00:00:00"/>
    <d v="2025-01-30T18:01:27"/>
    <d v="2025-02-26T00:00:00"/>
    <s v="Dentro de Plazo"/>
    <d v="2025-01-31T00:00:00"/>
    <d v="2025-02-05T00:00:00"/>
    <d v="1899-12-31T00:00:00"/>
    <d v="2025-05-01T00:00:00"/>
    <s v="Dentro de Plazo"/>
    <d v="2025-02-10T00:00:00"/>
    <d v="2025-02-10T12:58:07"/>
    <m/>
    <n v="45700"/>
    <m/>
    <m/>
    <m/>
    <m/>
  </r>
  <r>
    <n v="50"/>
    <s v="Corresponde proceso completo: Llega al eDoc 146"/>
    <s v="NO APLICA"/>
    <n v="1236154"/>
    <n v="8843180"/>
    <d v="2025-01-06T00:00:00"/>
    <d v="2025-01-06T00:00:00"/>
    <s v="1129958-0"/>
    <s v="ROBERTO ANTONIO"/>
    <s v="MIRANDA"/>
    <s v="OPAZO"/>
    <n v="57"/>
    <x v="1"/>
    <x v="0"/>
    <s v="si"/>
    <d v="2025-01-27T00:00:00"/>
    <n v="1"/>
    <x v="11"/>
    <s v="RICHARD HERNANDEZ TAPIA"/>
    <s v="11299580-3"/>
    <s v="ROBERTO ANTONIO"/>
    <s v="MIRANDA"/>
    <s v="OPAZO"/>
    <s v="77116658-K"/>
    <s v="ROBERTO ANTONIO MIRANDA LAGOS E.I.R.L."/>
    <s v="COLLICO 0"/>
    <s v="ARAUCO"/>
    <s v="BIO - BIO"/>
    <s v="CIIUSII_162200 Fabricación de partes y piezas de carpintería para edificios y construcciones"/>
    <n v="45660"/>
    <d v="1899-12-30T09:53:00"/>
    <s v="Amputación traumática"/>
    <s v="CEMENTERIO PARROQUIAL CARAMPANGUE 00 CARAMPANGUE"/>
    <s v="ARAUCO"/>
    <s v="BIO - BIO"/>
    <s v="CUANDO CORTABA PALOS DE 2X3, AL MOMENTO DE BAJAR LA SIERRA SE BLOQUEA EL SEGURO DE LA MAQUINA Y PRODUCE UN CORTE DE LOS DEDOS DEL PIE ."/>
    <x v="0"/>
    <x v="0"/>
    <n v="45684"/>
    <d v="2025-01-29T00:00:00"/>
    <s v="Dentro de Plazo"/>
    <d v="2025-01-27T00:00:00"/>
    <d v="2025-01-27T00:00:00"/>
    <d v="2025-02-26T00:00:00"/>
    <s v="Dentro de Plazo"/>
    <d v="2025-02-04T00:00:00"/>
    <d v="2025-02-06T12:44:18"/>
    <d v="2025-02-26T00:00:00"/>
    <s v="Dentro de Plazo"/>
    <d v="2025-02-06T00:00:00"/>
    <d v="2025-02-06T18:00:04"/>
    <d v="2025-02-26T00:00:00"/>
    <s v="Dentro de Plazo"/>
    <d v="2025-02-07T00:00:00"/>
    <d v="2025-02-13T00:00:00"/>
    <d v="1900-01-01T00:00:00"/>
    <d v="2025-05-08T00:00:00"/>
    <s v="Dentro de Plazo"/>
    <d v="2025-03-26T00:00:00"/>
    <d v="2025-03-26T18:00:06"/>
    <m/>
    <n v="45744"/>
    <m/>
    <m/>
    <m/>
    <m/>
  </r>
  <r>
    <n v="51"/>
    <s v="Corresponde proceso completo: Llega al eDoc 146"/>
    <s v="NO APLICA"/>
    <n v="1236425"/>
    <n v="8847802"/>
    <d v="2025-01-08T00:00:00"/>
    <d v="2025-01-08T00:00:00"/>
    <s v="1233539-1"/>
    <s v="RODRIGO EMEDEL"/>
    <s v="BELMAR"/>
    <s v="REYES"/>
    <n v="52"/>
    <x v="1"/>
    <x v="0"/>
    <s v="si"/>
    <d v="2025-01-27T00:00:00"/>
    <n v="1"/>
    <x v="5"/>
    <s v="GLORIA ALEJANDRA OYARZO CAICHEO"/>
    <s v="12335391-9"/>
    <s v="RODRIGO EMEDEL"/>
    <s v="BELMAR"/>
    <s v="REYES"/>
    <s v="6407353-2"/>
    <s v="NANCY NEGRON CANALES"/>
    <s v="RECABARREN 1458"/>
    <s v="VILLARRICA"/>
    <s v="ARAUCANIA"/>
    <s v="CIIUSII_162900 Fabricación de otros productos de madera, de artículos de corcho, paja y materiales trenzables"/>
    <n v="45664"/>
    <d v="1899-12-30T11:00:00"/>
    <s v="Amputación traumática"/>
    <s v="RECABARREN  1458"/>
    <s v="VILLARRICA"/>
    <s v="ARAUCANIA"/>
    <s v="AL ESTAR REALIZANDO TRABAJO DE TORNERIA (CALADO DE LA PIEZA DE MADERA) DE UN SACA JUGO DE MADERA, SE LE CORRE Y PASA A LLEVAR DEDO PULGAR IZQUIERDO, REALIZANDO CORTE EN PULGAR IZQUIERDO"/>
    <x v="0"/>
    <x v="0"/>
    <n v="45684"/>
    <d v="2025-01-29T00:00:00"/>
    <s v="Dentro de Plazo"/>
    <d v="2025-01-28T00:00:00"/>
    <d v="2025-01-28T00:00:00"/>
    <d v="2025-02-26T00:00:00"/>
    <s v="Dentro de Plazo"/>
    <d v="2025-02-03T00:00:00"/>
    <d v="2025-02-10T18:00:10"/>
    <d v="2025-02-26T00:00:00"/>
    <s v="Dentro de Plazo"/>
    <d v="2025-02-11T00:00:00"/>
    <d v="2025-02-12T15:00:03"/>
    <d v="2025-02-26T00:00:00"/>
    <s v="Dentro de Plazo"/>
    <d v="2025-02-12T00:00:00"/>
    <d v="2025-02-13T00:00:00"/>
    <d v="1900-01-01T00:00:00"/>
    <d v="2025-05-13T00:00:00"/>
    <s v="Dentro de Plazo"/>
    <d v="2025-03-12T00:00:00"/>
    <d v="2025-03-12T12:01:03"/>
    <m/>
    <n v="45730"/>
    <m/>
    <m/>
    <m/>
    <m/>
  </r>
  <r>
    <n v="52"/>
    <s v="Corresponde proceso completo: Llega al eDoc 146"/>
    <s v="NO APLICA"/>
    <n v="1236733"/>
    <n v="8852344"/>
    <d v="2025-01-10T00:00:00"/>
    <d v="2025-01-10T00:00:00"/>
    <s v="5079295-1"/>
    <s v="ARTURO RUPERTO"/>
    <s v="TOLEDO"/>
    <s v="DURAN"/>
    <n v="78"/>
    <x v="1"/>
    <x v="0"/>
    <s v="si"/>
    <d v="2025-01-28T00:00:00"/>
    <n v="1"/>
    <x v="0"/>
    <s v="ANA  OSORIO QUINTEROS"/>
    <s v="5079295-1"/>
    <s v="ARTURO RUPERTO"/>
    <s v="TOLEDO"/>
    <s v="DURAN"/>
    <s v="77962493-5"/>
    <s v="NANO RACING SPA"/>
    <s v="INDEPENDENCIA 2764"/>
    <s v="INDEPENDENCIA"/>
    <s v="METROPOLITANA"/>
    <s v="CIIUSII_960909 Otras actividades de servicios personales n.c.p."/>
    <n v="45664"/>
    <d v="1899-12-30T00:00:00"/>
    <s v="Amputación traumática"/>
    <s v="Independencia 2764"/>
    <s v="INDEPENDENCIA"/>
    <s v="METROPOLITANA"/>
    <s v="Trabajador al momento delaccidente se encontraba colocando comida a los caballos en el corral, lo que ocurrio fue que le echó la comida, tomó el balde, da la vuelta y el caballo le muerde la oreja, provocando amputación traumática del lóbulo  de la oreja derecha."/>
    <x v="0"/>
    <x v="0"/>
    <n v="45685"/>
    <d v="2025-01-30T00:00:00"/>
    <s v="Dentro de Plazo"/>
    <d v="2025-01-29T00:00:00"/>
    <d v="2025-01-29T00:00:00"/>
    <d v="2025-02-27T00:00:00"/>
    <s v="Dentro de Plazo"/>
    <d v="2025-02-06T00:00:00"/>
    <d v="2025-02-06T12:41:10"/>
    <d v="2025-02-27T00:00:00"/>
    <s v="Dentro de Plazo"/>
    <d v="2025-02-06T00:00:00"/>
    <d v="2025-02-07T09:00:06"/>
    <d v="2025-02-27T00:00:00"/>
    <s v="Dentro de Plazo"/>
    <n v="45701"/>
    <d v="2025-02-13T00:00:00"/>
    <d v="1900-01-01T00:00:00"/>
    <d v="2025-05-14T00:00:00"/>
    <s v="Dentro de Plazo"/>
    <n v="45713"/>
    <d v="2025-02-27T15:58:04"/>
    <m/>
    <n v="45715"/>
    <m/>
    <m/>
    <m/>
    <m/>
  </r>
  <r>
    <n v="53"/>
    <s v="Accindente Tránsito:  Llega al eDoc 144"/>
    <s v="NO APLICA"/>
    <n v="1236675"/>
    <n v="8851100"/>
    <d v="2025-01-09T00:00:00"/>
    <d v="2025-01-09T00:00:00"/>
    <s v="1822619-0"/>
    <s v="FELIPE IGNACIO"/>
    <s v="LARA"/>
    <s v="GONZALEZ"/>
    <n v="27"/>
    <x v="1"/>
    <x v="2"/>
    <s v="no"/>
    <d v="2025-01-28T00:00:00"/>
    <n v="1"/>
    <x v="8"/>
    <s v="FELIPE JARA AREVALO"/>
    <s v="18226190-4"/>
    <s v="FELIPE IGNACIO"/>
    <s v="LARA"/>
    <s v="GONZALEZ"/>
    <s v="76817446-6"/>
    <s v="CEHO SERVICIOS EIRL"/>
    <s v="10 ORIENTE  1836"/>
    <s v="TALCA"/>
    <s v="MAULE"/>
    <s v="CIIUSII_619090 Otras actividades de telecomunicaciones n.c.p."/>
    <n v="45664"/>
    <d v="1899-12-30T13:45:00"/>
    <s v="Maniobras de rescate"/>
    <s v="Ruta 5 Sur Km. 290 aprox 0"/>
    <s v="VILLA ALEGRE"/>
    <s v="MAULE"/>
    <s v="Se encontraba trasladándose en vehículo, hacia las dependencias del Banco de Chile, Linares."/>
    <x v="0"/>
    <x v="0"/>
    <n v="45685"/>
    <d v="2025-01-30T00:00:00"/>
    <s v="Dentro de Plazo"/>
    <d v="2025-01-28T00:00:00"/>
    <d v="2025-01-28T00:00:00"/>
    <d v="2025-02-27T00:00:00"/>
    <s v="Dentro de Plazo"/>
    <d v="2025-01-29T00:00:00"/>
    <d v="2025-02-03T15:01:45"/>
    <d v="2025-02-27T00:00:00"/>
    <s v="Dentro de Plazo"/>
    <d v="2025-02-03T00:00:00"/>
    <d v="2025-02-03T15:46:04"/>
    <s v="NO APLICA "/>
    <s v="NO APLICA "/>
    <s v="NO APLICA "/>
    <s v="NO APLICA "/>
    <s v="NO APLICA "/>
    <s v="NO APLICA "/>
    <s v="NO APLICA "/>
    <s v="NO APLICA "/>
    <s v="NO APLICA "/>
    <s v="NO APLICA "/>
    <s v="NO APLICA "/>
    <s v="NO APLICA "/>
    <s v="NO APLICA "/>
    <m/>
    <m/>
  </r>
  <r>
    <n v="54"/>
    <s v="Corresponde proceso completo: Llega al eDoc 146"/>
    <s v="NO APLICA"/>
    <n v="1248636"/>
    <n v="8881156"/>
    <d v="2025-01-27T00:00:00"/>
    <d v="2025-01-28T00:00:00"/>
    <s v="1887030-5"/>
    <s v="CARLOS ALEJANDRO"/>
    <s v="LOAIZA"/>
    <s v="PAILAÑIR"/>
    <n v="31"/>
    <x v="1"/>
    <x v="0"/>
    <s v="si"/>
    <d v="2025-01-28T00:00:00"/>
    <n v="1"/>
    <x v="14"/>
    <s v="RONALD TAZBAZ GODOY"/>
    <s v="18870305-4"/>
    <s v="CARLOS ALEJANDRO"/>
    <s v="LOAIZA"/>
    <s v="PAILAÑIR"/>
    <s v="21908833-7"/>
    <s v="SERGIO MARTIN ARCE"/>
    <s v="RUTA 215"/>
    <s v="OSORNO"/>
    <s v="LOS LAGOS"/>
    <s v="CIIUSII_433000 Terminación y acabado de edificios"/>
    <n v="45667"/>
    <d v="1899-12-30T12:00:00"/>
    <s v="Caída de altura de más de 1,8 m."/>
    <s v="zenteno 0"/>
    <s v="OSORNO"/>
    <s v="LOS LAGOS"/>
    <s v="Al momento de retirar revestimiento exterior en casa habitación, coloca escalera mal apoyada y resbala de 2 metros de altura."/>
    <x v="0"/>
    <x v="0"/>
    <n v="45685"/>
    <d v="2025-01-30T00:00:00"/>
    <s v="Dentro de Plazo"/>
    <d v="2025-01-29T00:00:00"/>
    <d v="2025-01-29T00:00:00"/>
    <d v="2025-02-27T00:00:00"/>
    <s v="Dentro de Plazo"/>
    <d v="2025-01-30T00:00:00"/>
    <d v="2025-02-11T12:23:09"/>
    <d v="2025-02-27T00:00:00"/>
    <s v="Dentro de Plazo"/>
    <d v="2025-02-11T00:00:00"/>
    <d v="2025-02-13T15:00:05"/>
    <d v="2025-02-27T00:00:00"/>
    <s v="Dentro de Plazo"/>
    <d v="2025-02-13T00:00:00"/>
    <d v="2025-02-14T00:00:00"/>
    <d v="1900-01-01T00:00:00"/>
    <d v="2025-05-14T00:00:00"/>
    <s v="Dentro de Plazo"/>
    <d v="2025-02-14T00:00:00"/>
    <d v="2025-02-28T18:00:06"/>
    <m/>
    <n v="45704"/>
    <m/>
    <d v="2025-03-07T00:00:00"/>
    <m/>
    <m/>
  </r>
  <r>
    <n v="55"/>
    <s v="Accindente Tránsito:  Llega al eDoc 144"/>
    <s v="NO APLICA"/>
    <n v="1248567"/>
    <n v="8880033"/>
    <d v="2025-01-27T00:00:00"/>
    <d v="2025-01-28T00:00:00"/>
    <s v="1594641-3"/>
    <s v="PABLO RODRIGO ALEXIS"/>
    <s v="AZOCAR"/>
    <s v="VÁSQUEZ"/>
    <n v="41"/>
    <x v="1"/>
    <x v="0"/>
    <s v="si"/>
    <d v="2025-01-28T00:00:00"/>
    <n v="1"/>
    <x v="14"/>
    <s v="CLAUDIO DIAZ DIAZ"/>
    <s v="15946413-K"/>
    <s v="PABLO RODRIGO ALEXIS"/>
    <s v="AZOCAR"/>
    <s v="VÁSQUEZ"/>
    <s v="76427005-3"/>
    <s v="L3G SPA"/>
    <s v="ORILLA DE MAULE KM  3"/>
    <s v="SAN JAVIER"/>
    <s v="MAULE"/>
    <s v="CIIUSII_492300 Transporte de carga por carretera"/>
    <n v="45683"/>
    <d v="1899-12-30T12:10:00"/>
    <s v="Maniobras de rescate"/>
    <s v="maullin 0"/>
    <s v="MAULLIN"/>
    <s v="LOS LAGOS"/>
    <s v="Volcamiento de camión aljibe al doblar en una curva"/>
    <x v="0"/>
    <x v="0"/>
    <n v="45685"/>
    <d v="2025-01-30T00:00:00"/>
    <s v="Dentro de Plazo"/>
    <d v="2025-01-29T00:00:00"/>
    <d v="2025-01-29T00:00:00"/>
    <d v="2025-02-27T00:00:00"/>
    <s v="Dentro de Plazo"/>
    <d v="2025-01-30T00:00:00"/>
    <d v="2025-02-25T15:00:10"/>
    <d v="2025-02-27T00:00:00"/>
    <s v="Fuera de Plazo"/>
    <d v="2025-03-06T00:00:00"/>
    <d v="2025-03-11T12:00:03"/>
    <s v="NO APLICA "/>
    <s v="NO APLICA "/>
    <s v="NO APLICA "/>
    <s v="NO APLICA "/>
    <s v="NO APLICA "/>
    <s v="NO APLICA "/>
    <s v="NO APLICA "/>
    <s v="NO APLICA "/>
    <s v="NO APLICA "/>
    <s v="NO APLICA "/>
    <s v="NO APLICA "/>
    <s v="NO APLICA "/>
    <s v="NO APLICA "/>
    <m/>
    <m/>
  </r>
  <r>
    <n v="56"/>
    <s v="Accidente Trayecto:  Llega al eDoc 143"/>
    <m/>
    <n v="1248252"/>
    <n v="8874860"/>
    <d v="2025-01-23T00:00:00"/>
    <d v="2025-01-23T00:00:00"/>
    <s v="2074701-9"/>
    <s v="GERSSON ESTEBAN"/>
    <s v="BRIONES"/>
    <s v="RAMÍREZ"/>
    <n v="22"/>
    <x v="1"/>
    <x v="1"/>
    <s v="si"/>
    <d v="2025-01-29T00:00:00"/>
    <n v="1"/>
    <x v="5"/>
    <s v="ANGELA  CAIRE  ARAVENA"/>
    <s v="20747019-8"/>
    <s v="GERSSON ESTEBAN"/>
    <s v="BRIONES"/>
    <s v="RAMÍREZ"/>
    <s v="76059133-5"/>
    <s v="NAVARRETE Y MUÑOZ LTDA"/>
    <s v="1 ORIENTE 320"/>
    <s v="TEODORO SCHMIDT"/>
    <s v="ARAUCANIA"/>
    <s v="CIIUSII_466100 Venta al por mayor de combustibles sólidos, líquidos y gaseosos y productos conexos"/>
    <n v="45640"/>
    <d v="1899-12-30T22:20:00"/>
    <s v="Muerte del trabajador"/>
    <s v="RUTA S-69 ALTURA DEL KM  1500"/>
    <s v="CUNCO"/>
    <s v="ARAUCANIA"/>
    <s v="ACCIDENTE EN MOTOCICLETA , CHOCANDO CON UN CABALLO Y POSTERIORMENTE UNA CAMIONETA LO ATROPELLA"/>
    <x v="0"/>
    <x v="0"/>
    <n v="45686"/>
    <d v="2025-01-31T00:00:00"/>
    <s v="Fuera de Plazo"/>
    <d v="2025-02-06T00:00:00"/>
    <d v="2025-02-06T00:00:00"/>
    <d v="2025-02-28T00:00:00"/>
    <s v="Dentro de Plazo"/>
    <d v="2025-02-07T00:00:00"/>
    <d v="2025-02-19T18:00:46"/>
    <s v="NO APLICA"/>
    <s v="NO APLICA"/>
    <s v="NO APLICA"/>
    <s v="NO APLICA"/>
    <s v="NO APLICA"/>
    <s v="NO APLICA"/>
    <s v="NO APLICA"/>
    <s v="NO APLICA"/>
    <s v="NO APLICA"/>
    <s v="NO APLICA"/>
    <s v="NO APLICA"/>
    <s v="NO APLICA"/>
    <s v="NO APLICA"/>
    <s v="NO APLICA"/>
    <s v="NO APLICA"/>
    <s v="NO APLICA"/>
    <s v="NO APLICA"/>
    <m/>
    <m/>
  </r>
  <r>
    <n v="57"/>
    <s v="Accindente Tránsito:  Llega al eDoc 144"/>
    <s v="NO APLICA"/>
    <n v="1248419"/>
    <n v="8877199"/>
    <d v="2025-01-24T00:00:00"/>
    <d v="2025-01-27T00:00:00"/>
    <s v="2651887-1"/>
    <s v="CARLOS JUNIOR"/>
    <s v="MARQUEZ"/>
    <s v="FERRER"/>
    <n v="32"/>
    <x v="1"/>
    <x v="0"/>
    <s v="si"/>
    <d v="2025-01-29T00:00:00"/>
    <n v="1"/>
    <x v="8"/>
    <s v="FELIPE JARA AREVALO"/>
    <s v="26518871-0"/>
    <s v="CARLOS JUNIOR"/>
    <s v="MARQUEZ"/>
    <s v="FERRER"/>
    <s v="76549444-3"/>
    <s v="CADENA CERO  SPA"/>
    <s v="LOS OLIVOS  242"/>
    <s v="CURICO"/>
    <s v="MAULE"/>
    <s v="CIIUSII_463019 Venta al por mayor de huevos, lácteos, abarrotes y de otros alimentos n.c.p."/>
    <n v="45678"/>
    <d v="1899-12-30T16:30:00"/>
    <s v="Maniobras de rescate"/>
    <s v="Carretera 5 sur, paso nivel av. España 0"/>
    <s v="CURICO"/>
    <s v="MAULE"/>
    <s v="Accidente por alcance, fue chocado por atrás debido a que los vehículos anteriores se detienen"/>
    <x v="0"/>
    <x v="0"/>
    <n v="45686"/>
    <d v="2025-01-31T00:00:00"/>
    <s v="Dentro de Plazo"/>
    <d v="2025-01-30T00:00:00"/>
    <d v="2025-01-30T00:00:00"/>
    <d v="2025-02-28T00:00:00"/>
    <s v="Dentro de Plazo"/>
    <d v="2025-02-12T00:00:00"/>
    <d v="2025-02-13T12:59:05"/>
    <d v="2025-02-28T00:00:00"/>
    <s v="Dentro de Plazo"/>
    <d v="2025-02-13T00:00:00"/>
    <d v="2025-02-13T15:00:08"/>
    <s v="NO APLICA "/>
    <s v="NO APLICA "/>
    <s v="NO APLICA "/>
    <s v="NO APLICA "/>
    <s v="NO APLICA "/>
    <s v="NO APLICA "/>
    <s v="NO APLICA "/>
    <s v="NO APLICA "/>
    <s v="NO APLICA "/>
    <s v="NO APLICA "/>
    <s v="NO APLICA "/>
    <s v="NO APLICA "/>
    <s v="NO APLICA "/>
    <m/>
    <m/>
  </r>
  <r>
    <n v="58"/>
    <s v="Corresponde proceso completo: Llega al eDoc 146"/>
    <s v="NO APLICA"/>
    <n v="1248774"/>
    <n v="8883226"/>
    <d v="2025-01-28T00:00:00"/>
    <d v="2025-01-28T00:00:00"/>
    <s v="4163179-9"/>
    <s v="HECTOR JOSE"/>
    <s v="UGAZ"/>
    <s v="LAGUNA"/>
    <n v="20"/>
    <x v="1"/>
    <x v="0"/>
    <s v="si"/>
    <d v="2025-01-31T00:00:00"/>
    <n v="1"/>
    <x v="1"/>
    <s v="NELSON ELGUETA CONCHA"/>
    <s v="41631799-2"/>
    <s v="HECTOR JOSE"/>
    <s v="UGAZ"/>
    <s v="LAGUNA"/>
    <s v="77589195-5"/>
    <s v="PIE DERECHO SPA"/>
    <s v="CAMINO INTERIOR HACIENDA CATAPILCO LOTE 527-02BB 527"/>
    <s v="ZAPALLAR"/>
    <s v="VALPARAISO"/>
    <s v="CIIUSII_741009 Otras actividades especializadas de diseño n.c.p."/>
    <n v="45679"/>
    <d v="1899-12-30T10:00:00"/>
    <s v="Maniobras de rescate"/>
    <s v="MATIAS 579-A 579 CACHAGUA"/>
    <s v="ZAPALLAR"/>
    <s v="VALPARAISO"/>
    <s v="TRABAJADOR REALIZABA EXCAVACIONES, MOMENTO EN EL QUE CAYÓ PARTE DE LA TIERRA EN LA PIERNA IZQUIERDA DESDE LA RODILLA HACIA ABAJO, AL NO PODER SALIR SOLO, COMPAÑEROS LO AYUDARON A SALIR DEL ATRAPAMIENTO. ES EVALUADO EN LA POSTA DE ZAPALLART Y DERIVADO AL HOSPOITAL DE LA LIGUA, SIENDO DIAGNOSTICADO CON &quot;FRACTURA DE DIAFISIARIA TERCIO DISTAL DE TIBIA Y FIBULA&quot;"/>
    <x v="0"/>
    <x v="0"/>
    <n v="45688"/>
    <d v="2025-02-02T00:00:00"/>
    <s v="Fuera de Plazo"/>
    <d v="2025-02-03T00:00:00"/>
    <d v="2025-02-03T00:00:00"/>
    <d v="2025-03-02T00:00:00"/>
    <s v="Dentro de Plazo"/>
    <d v="2025-02-05T00:00:00"/>
    <d v="2025-02-10T15:07:12"/>
    <d v="2025-03-02T00:00:00"/>
    <s v="Dentro de Plazo"/>
    <d v="2025-02-10T00:00:00"/>
    <d v="2025-02-10T18:00:10"/>
    <d v="2025-03-02T00:00:00"/>
    <s v="Dentro de Plazo"/>
    <d v="2025-02-12T00:00:00"/>
    <d v="2025-02-25T00:00:00"/>
    <d v="1900-01-01T00:00:00"/>
    <d v="2025-05-13T00:00:00"/>
    <s v="Dentro de Plazo"/>
    <d v="2025-03-04T00:00:00"/>
    <d v="2025-03-04T18:00:59"/>
    <m/>
    <n v="45722"/>
    <m/>
    <m/>
    <m/>
    <m/>
  </r>
  <r>
    <n v="59"/>
    <s v="Accindente Tránsito:  Llega al eDoc 144"/>
    <m/>
    <n v="1249205"/>
    <n v="8889501"/>
    <d v="2025-01-31T00:00:00"/>
    <d v="2025-02-03T00:00:00"/>
    <s v="1404327-7"/>
    <s v="JOSÉ EDUARDO"/>
    <s v="ALVAREZ"/>
    <s v="MACIAS"/>
    <n v="44"/>
    <x v="1"/>
    <x v="1"/>
    <s v="si"/>
    <d v="2025-02-03T00:00:00"/>
    <n v="2"/>
    <x v="10"/>
    <s v="LUIS SEPULVEDA SANDOVAL"/>
    <s v="14043277-6"/>
    <s v="JOSÉ EDUARDO"/>
    <s v="ALVAREZ"/>
    <s v="MACIAS"/>
    <s v="13123834-7"/>
    <s v="EDMUNDO ALEJANDRO MORAGA AGUILAR"/>
    <s v="PASAJE RADAL 186 186"/>
    <s v="COYHAIQUE"/>
    <s v="AYSEN"/>
    <s v="CIIUSII_492300 Transporte de carga por carretera"/>
    <n v="45686"/>
    <d v="1899-12-30T18:30:00"/>
    <s v="Muerte del trabajador"/>
    <s v="Cruce Cabeza km 60 60 camino a villa Mañihuales"/>
    <s v="AISEN"/>
    <s v="AYSEN"/>
    <s v="EN EL MOMENTO QUE CONDUCÍA EL CAMIÓN DE TRANSPORTE DE CARGA, SE DETIENE PARA PRESTAR APOYO A OTRO CONDUCTOR EN LA CARRETERA Y AL VOLVER A SU CAMIÓN SUFRE UN ATROPELLO CAUSÁNDOLE LA MUERTE POR ADELANTAMIENTO INDEBIDO DE UNA CAMIONETA QUE SE CAMBIÓ DE PISTA."/>
    <x v="0"/>
    <x v="0"/>
    <n v="45691"/>
    <d v="2025-02-05T00:00:00"/>
    <s v="Dentro de Plazo"/>
    <d v="2025-02-04T00:00:00"/>
    <d v="2025-02-04T00:00:00"/>
    <d v="2025-03-05T00:00:00"/>
    <s v="Dentro de Plazo"/>
    <d v="2025-02-05T00:00:00"/>
    <d v="2025-02-18T12:00:08"/>
    <d v="2025-03-05T00:00:00"/>
    <s v="Dentro de Plazo"/>
    <d v="2025-02-24T00:00:00"/>
    <d v="2025-02-25T12:01:34"/>
    <s v="NO APLICA "/>
    <s v="NO APLICA "/>
    <s v="NO APLICA "/>
    <s v="NO APLICA "/>
    <s v="NO APLICA "/>
    <s v="NO APLICA "/>
    <s v="NO APLICA "/>
    <s v="NO APLICA "/>
    <s v="NO APLICA "/>
    <s v="NO APLICA "/>
    <s v="NO APLICA "/>
    <s v="NO APLICA "/>
    <s v="NO APLICA "/>
    <m/>
    <m/>
  </r>
  <r>
    <n v="60"/>
    <s v="Corresponde proceso completo: Llega al eDoc 146"/>
    <s v="NO APLICA"/>
    <n v="1236716"/>
    <n v="8851714"/>
    <d v="2025-01-09T00:00:00"/>
    <d v="2025-01-10T00:00:00"/>
    <s v="1593318-8"/>
    <s v="JUAN PABLO SEGUNDO"/>
    <s v="RIFFO"/>
    <s v="HUERTA"/>
    <n v="39"/>
    <x v="1"/>
    <x v="0"/>
    <s v="si"/>
    <d v="2025-02-03T00:00:00"/>
    <n v="2"/>
    <x v="0"/>
    <s v="NOELIA FLORES CUEVAS"/>
    <s v="15933188-1"/>
    <s v="JUAN PABLO SEGUNDO"/>
    <s v="RIFFO"/>
    <s v="HUERTA"/>
    <s v="77807003-0"/>
    <s v="PAISAJISMO Y MANTENCIÓN DE JARDINES JG SPA"/>
    <s v="SAN ANTONIO 19"/>
    <s v="LO BARNECHEA"/>
    <s v="METROPOLITANA"/>
    <s v="CIIUSII_813000 Actividades de paisajismo, servicios de jardinería y servicios conexos"/>
    <n v="45666"/>
    <d v="1899-12-30T00:00:00"/>
    <s v="Caída de altura de más de 1,8 m."/>
    <s v="LOS BRAVOS 4000 CONDOMINIO LOS BRAVOS"/>
    <s v="LO BARNECHEA"/>
    <s v="METROPOLITANA"/>
    <s v="Trabajador Sr. Juan Pablo Segundo Riffo, realiza sus labores de jardinero, se encontraba podando una cerca que tenia corriente, pero supuestamente estaba desconectada, lo que ocurrió fue que la cerca estaba con electricidad, la que le dio al tocar con guantes y cae a una altura aprox de 2 mts., al momento del chispaso."/>
    <x v="0"/>
    <x v="0"/>
    <n v="45691"/>
    <d v="2025-02-05T00:00:00"/>
    <s v="Dentro de Plazo"/>
    <d v="2025-02-04T00:00:00"/>
    <d v="2025-02-04T00:00:00"/>
    <d v="2025-03-05T00:00:00"/>
    <s v="Dentro de Plazo"/>
    <d v="2025-02-05T00:00:00"/>
    <d v="2025-02-05T18:01:36"/>
    <d v="2025-03-05T00:00:00"/>
    <s v="Dentro de Plazo"/>
    <d v="2025-02-06T00:00:00"/>
    <d v="2025-02-06T12:07:07"/>
    <d v="2025-03-05T00:00:00"/>
    <s v="Dentro de Plazo"/>
    <d v="2025-02-06T00:00:00"/>
    <d v="2025-02-06T00:00:00"/>
    <d v="1900-01-01T00:00:00"/>
    <d v="2025-05-07T00:00:00"/>
    <s v="Dentro de Plazo"/>
    <d v="2025-03-21T00:00:00"/>
    <d v="2025-03-21T18:00:05"/>
    <m/>
    <n v="45739"/>
    <m/>
    <m/>
    <m/>
    <m/>
  </r>
  <r>
    <n v="61"/>
    <s v="Corresponde proceso completo: Llega al eDoc 146"/>
    <s v="NO APLICA"/>
    <n v="1235010"/>
    <n v="8824960"/>
    <d v="2024-12-23T00:00:00"/>
    <d v="2024-12-24T00:00:00"/>
    <s v="4430704-0"/>
    <s v="JUAN CARLOS"/>
    <s v="VALLEJOS"/>
    <s v="ZARATE"/>
    <n v="45"/>
    <x v="1"/>
    <x v="0"/>
    <s v="si"/>
    <d v="2025-02-04T00:00:00"/>
    <n v="2"/>
    <x v="0"/>
    <s v="NOELIA FLORES CUEVAS"/>
    <s v="44307040-0"/>
    <s v="JUAN CARLOS"/>
    <s v="VALLEJOS"/>
    <s v="ZARATE"/>
    <s v="77903204-3"/>
    <s v="CRIADERO CODIGUA SPA"/>
    <s v="SAN VALENTIN PARCELA 18 LOTE B  0"/>
    <s v="MELIPILLA"/>
    <s v="METROPOLITANA"/>
    <s v="CIIUSII_014602 Cría de aves de corral para la producción de huevos"/>
    <n v="45579"/>
    <d v="1899-12-30T00:00:00"/>
    <s v="Caída de altura de más de 1,8 m."/>
    <s v="San Valentín Parcela 18, Lote 8 018 SECTOR CODIGUA"/>
    <s v="MELIPILLA"/>
    <s v="METROPOLITANA"/>
    <s v="Trabajador Sr. Juan Carlos Vallejos Zarate, estaba arreglando el tubo eleva capacho, resbala de techo pisando el tejado y cae al tubo de rosco que descarga maíz del molino y luego cae y se fractura clavícula izquierda, cabeza y la columna."/>
    <x v="0"/>
    <x v="0"/>
    <n v="45692"/>
    <d v="2025-02-06T00:00:00"/>
    <s v="Dentro de Plazo"/>
    <d v="2025-02-04T00:00:00"/>
    <d v="2025-02-04T00:00:00"/>
    <d v="2025-03-06T00:00:00"/>
    <s v="Dentro de Plazo"/>
    <d v="2025-02-05T00:00:00"/>
    <d v="2025-02-05T18:00:56"/>
    <d v="2025-03-06T00:00:00"/>
    <s v="Dentro de Plazo"/>
    <d v="2025-02-06T00:00:00"/>
    <d v="2025-02-06T12:42:03"/>
    <d v="2025-03-06T00:00:00"/>
    <s v="Dentro de Plazo"/>
    <d v="2025-02-06T00:00:00"/>
    <d v="2025-02-06T00:00:00"/>
    <d v="1900-01-01T00:00:00"/>
    <d v="2025-05-07T00:00:00"/>
    <s v="Dentro de Plazo"/>
    <d v="2025-03-21T00:00:00"/>
    <d v="2025-03-21T18:00:04"/>
    <m/>
    <n v="45739"/>
    <m/>
    <m/>
    <m/>
    <m/>
  </r>
  <r>
    <n v="62"/>
    <s v="Corresponde proceso completo: Llega al eDoc 146"/>
    <s v="NO APLICA"/>
    <n v="1248108"/>
    <n v="8872572"/>
    <d v="2025-01-22T00:00:00"/>
    <d v="2025-01-22T00:00:00"/>
    <s v="1510884-4"/>
    <s v="NICOLAS"/>
    <s v="LIZANA"/>
    <s v="GONZALEZ"/>
    <n v="43"/>
    <x v="1"/>
    <x v="0"/>
    <s v="si"/>
    <d v="2025-02-04T00:00:00"/>
    <n v="2"/>
    <x v="9"/>
    <s v="FLAVIA ANDREA MELENDEZ BUSTAMANTE"/>
    <s v="15108844-9"/>
    <s v="NICOLAS"/>
    <s v="LIZANA"/>
    <s v="GONZALEZ"/>
    <s v="7561143-9"/>
    <s v="HUGO ESPINOZA VARGAS"/>
    <s v="AVENIDA ESPAÑA 19"/>
    <s v="PEUMO"/>
    <s v="LIBERTADOR GENERAL BERNARDO OHIGGINS"/>
    <s v="CIIUSII_463011 Venta al por mayor de frutas y verduras"/>
    <n v="45678"/>
    <d v="1899-12-30T16:20:00"/>
    <s v="Amputación traumática"/>
    <s v="LEON XIII 563"/>
    <s v="PEUMO"/>
    <s v="LIBERTADOR GENERAL BERNARDO OHIGGINS"/>
    <s v="Trabajador realiza maniobras de descarga de bins con paltas, desde carro transportador. Uno de los bins se traba en el mecanismo de descarga, por lo que el afectado genera fuerza para que este se mueva. Al lograr moverlo, el bins aprieta su dedo pulgar de la mano derecha que mantenía sobre a otro de los bins. El afectado retira su mano aprisionada, observando la perdida de pulpejo del dedo mencionado."/>
    <x v="0"/>
    <x v="0"/>
    <n v="45692"/>
    <d v="2025-02-06T00:00:00"/>
    <s v="Dentro de Plazo"/>
    <d v="2025-02-05T00:00:00"/>
    <d v="2025-02-05T00:00:00"/>
    <d v="2025-03-06T00:00:00"/>
    <s v="Dentro de Plazo"/>
    <d v="2025-02-05T00:00:00"/>
    <d v="2025-02-07T12:00:12"/>
    <d v="2025-03-06T00:00:00"/>
    <s v="Dentro de Plazo"/>
    <d v="2025-02-10T00:00:00"/>
    <d v="2025-02-24T15:00:02"/>
    <d v="2025-03-06T00:00:00"/>
    <s v="Dentro de Plazo"/>
    <d v="2025-02-14T00:00:00"/>
    <d v="2025-02-26T00:00:00"/>
    <d v="1900-01-01T00:00:00"/>
    <d v="2025-05-15T00:00:00"/>
    <s v="Dentro de Plazo"/>
    <d v="2025-04-30T00:00:00"/>
    <m/>
    <m/>
    <n v="45779"/>
    <m/>
    <m/>
    <m/>
    <m/>
  </r>
  <r>
    <n v="63"/>
    <s v="Corresponde proceso completo: Llega al eDoc 146"/>
    <s v="NO APLICA"/>
    <n v="1248161"/>
    <n v="8873193"/>
    <d v="2025-01-22T00:00:00"/>
    <d v="2025-01-23T00:00:00"/>
    <s v="1034994-4"/>
    <s v="RAUL ENRIQUE"/>
    <s v="CUEVAS"/>
    <s v="OSORIO"/>
    <n v="60"/>
    <x v="1"/>
    <x v="0"/>
    <s v="si"/>
    <d v="2025-02-05T00:00:00"/>
    <n v="2"/>
    <x v="1"/>
    <s v="NELSON ELGUETA CONCHA"/>
    <s v="10349944-5"/>
    <s v="RAUL ENRIQUE"/>
    <s v="CUEVAS"/>
    <s v="OSORIO"/>
    <s v="76509431-3"/>
    <s v="OBRAS MENORES EN CONST. MARCOS NAVARRO PEREZ EIRL."/>
    <s v="MONJITAS 550"/>
    <s v="SANTIAGO"/>
    <s v="METROPOLITANA"/>
    <s v="CIIUSII_410020 Construcción de edificios para uso no residencial"/>
    <n v="45672"/>
    <d v="1899-12-30T12:00:00"/>
    <s v="Caída de altura de más de 1,8 m."/>
    <s v="BRISAS SANTO DIMINGO 00 SANTO DOMINGO"/>
    <s v="SANTO DOMINGO"/>
    <s v="VALPARAISO"/>
    <s v="TRABAJADOR AL MOMENTO DEL ACCIDENTE ESTABA SOBRE LA PLATAFORMA A 2.5 MTRS COLOCANDO TABLEROS. LO QUE OCURRIÓ FUE QUE ESTANDO SOBRE LA PLACA CARPINTERA, ESTA SE PARTE Y CAE DE PIE AL SUELO, SE RASPÓ EL HOMBRO DERECHO CONTRA LOS TABLONES Y POLICONLTUSO, HOMBRO DERECHO SE SALIÓ DE SU CENTRO. FINALMENTE FUE DIAGNOSTICADO COMO &quot;Fractura de Hill-Sachs&quot;"/>
    <x v="0"/>
    <x v="0"/>
    <n v="45693"/>
    <d v="2025-02-07T00:00:00"/>
    <s v="Dentro de Plazo"/>
    <d v="2025-02-05T00:00:00"/>
    <d v="2025-02-05T00:00:00"/>
    <d v="2025-03-07T00:00:00"/>
    <s v="Dentro de Plazo"/>
    <d v="2025-02-12T00:00:00"/>
    <d v="2025-02-13T12:15:11"/>
    <d v="2025-03-07T00:00:00"/>
    <s v="Dentro de Plazo"/>
    <d v="2025-02-13T00:00:00"/>
    <d v="2025-02-14T15:14:02"/>
    <d v="2025-03-07T00:00:00"/>
    <s v="Dentro de Plazo"/>
    <d v="2025-02-17T00:00:00"/>
    <d v="2025-02-19T00:00:00"/>
    <d v="1900-01-01T00:00:00"/>
    <d v="2025-05-18T00:00:00"/>
    <s v="Dentro de Plazo"/>
    <d v="2025-03-17T00:00:00"/>
    <d v="2025-03-17T18:00:14"/>
    <m/>
    <n v="45735"/>
    <m/>
    <m/>
    <m/>
    <m/>
  </r>
  <r>
    <n v="64"/>
    <s v="Corresponde proceso completo: Llega al eDoc 146"/>
    <s v="NO"/>
    <n v="1249375"/>
    <n v="8892135"/>
    <d v="2025-02-03T00:00:00"/>
    <d v="2025-02-04T00:00:00"/>
    <s v="7781308-k"/>
    <s v="CARLOS ANTONIO"/>
    <s v="CACERES"/>
    <s v="GONZALEZ"/>
    <n v="73"/>
    <x v="1"/>
    <x v="1"/>
    <s v="si"/>
    <d v="2025-02-05T00:00:00"/>
    <n v="2"/>
    <x v="8"/>
    <s v="FELIPE JARA AREVALO"/>
    <s v="7781308-K"/>
    <s v="CARLOS ANTONIO"/>
    <s v="CACERES"/>
    <s v="GONZALEZ"/>
    <s v="9432001-1"/>
    <s v="ANDRÉS ANTONIO DE LA FUENTES VALDES"/>
    <s v="VILLA NUEVA ESPERANZA 1272 1272"/>
    <s v="CONSTITUCION"/>
    <s v="MAULE"/>
    <s v="CIIUSII_021001 Explotación de viveros forestales"/>
    <n v="45685"/>
    <d v="1899-12-30T11:55:00"/>
    <s v="Muerte del trabajador"/>
    <s v="Sector la Piragua 0"/>
    <s v="CUREPTO"/>
    <s v="MAULE"/>
    <s v="OPERADOR SE ENCONTRABA REALIZANDO LIMPIEZA CON LA PALA DEL SKIDDER EN UNA LEVE PENDIENTE, MOMENTO EN QUE TOMA VELOCIDAD Y TUMBARSE A UNOS 30 METROS ABAJO COSTADO IZQUIERDO DEL SKIDDER"/>
    <x v="0"/>
    <x v="0"/>
    <n v="45693"/>
    <d v="2025-02-07T00:00:00"/>
    <s v="Dentro de Plazo"/>
    <d v="2025-02-05T00:00:00"/>
    <d v="2025-02-05T00:00:00"/>
    <d v="2025-03-07T00:00:00"/>
    <s v="Dentro de Plazo"/>
    <d v="2025-02-21T00:00:00"/>
    <d v="2025-02-28T12:04:08"/>
    <d v="2025-03-07T00:00:00"/>
    <s v="Dentro de Plazo"/>
    <d v="2025-02-28T00:00:00"/>
    <d v="2025-02-28T15:38:05"/>
    <d v="2025-03-07T00:00:00"/>
    <s v="Dentro de Plazo"/>
    <d v="2025-03-03T00:00:00"/>
    <d v="2025-03-04T00:00:00"/>
    <d v="1900-01-02T00:00:00"/>
    <d v="2025-06-01T00:00:00"/>
    <s v="Dentro de Plazo"/>
    <d v="2025-03-04T00:00:00"/>
    <d v="2025-03-04T18:01:03"/>
    <m/>
    <n v="45722"/>
    <m/>
    <m/>
    <m/>
    <m/>
  </r>
  <r>
    <n v="65"/>
    <s v="Accindente Tránsito:  Llega al eDoc 144"/>
    <s v="NO APLICA"/>
    <n v="1249668"/>
    <n v="8896045"/>
    <d v="2025-02-04T00:00:00"/>
    <d v="2025-02-05T00:00:00"/>
    <s v="1024765-0"/>
    <s v="JOSE"/>
    <s v="ARAVENA"/>
    <s v="CORVALAN"/>
    <n v="61"/>
    <x v="1"/>
    <x v="0"/>
    <s v="si"/>
    <d v="2025-02-11T00:00:00"/>
    <n v="2"/>
    <x v="8"/>
    <s v="FELIPE JARA AREVALO"/>
    <s v="10247650-6"/>
    <s v="JOSE"/>
    <s v="ARAVENA"/>
    <s v="CORVALAN"/>
    <s v="13574721-1"/>
    <s v="MARIELA DE LAS M. MARQUEZ FLORES"/>
    <s v="CALLE 2, NUEVA VIDA 3899 3899"/>
    <s v="SAN RAFAEL"/>
    <s v="MAULE"/>
    <s v="CIIUSII_432900 Otras instalaciones para obras de construcción"/>
    <n v="45686"/>
    <d v="1899-12-30T18:30:00"/>
    <s v="Maniobras de rescate"/>
    <s v="RUTA K 511 LAS RASTRAS 0"/>
    <s v="TALCA"/>
    <s v="MAULE"/>
    <s v="Trabajador se encontraba en su vehículo particular, y auto lo colisiona de frente, trabajador queda atrapado por las partes de las piernas, compañeros de trabajo y carabineros lo ayudan a salir del lugar, lo trasladan al hospital de talca en ambulancia"/>
    <x v="0"/>
    <x v="0"/>
    <n v="45699"/>
    <d v="2025-02-13T00:00:00"/>
    <s v="Dentro de Plazo"/>
    <d v="2025-02-11T00:00:00"/>
    <d v="2025-02-11T00:00:00"/>
    <d v="2025-03-13T00:00:00"/>
    <s v="Dentro de Plazo"/>
    <d v="2025-02-14T00:00:00"/>
    <d v="2025-03-03T18:02:19"/>
    <d v="2025-03-13T00:00:00"/>
    <s v="Dentro de Plazo"/>
    <d v="2025-03-04T00:00:00"/>
    <d v="2025-03-04T09:00:02"/>
    <s v="NO APLICA "/>
    <s v="NO APLICA "/>
    <s v="NO APLICA "/>
    <s v="NO APLICA "/>
    <s v="NO APLICA "/>
    <s v="NO APLICA "/>
    <s v="NO APLICA "/>
    <s v="NO APLICA "/>
    <s v="NO APLICA "/>
    <s v="NO APLICA "/>
    <s v="NO APLICA "/>
    <s v="NO APLICA "/>
    <s v="NO APLICA "/>
    <s v="NO APLICA "/>
    <m/>
  </r>
  <r>
    <n v="66"/>
    <s v="Corresponde proceso completo: Llega al eDoc 146"/>
    <s v="NO APLICA"/>
    <n v="1249048"/>
    <n v="8887205"/>
    <d v="2025-01-30T00:00:00"/>
    <d v="2025-01-30T00:00:00"/>
    <s v="1551219-1"/>
    <s v="CRISTIAN ENRIQUE"/>
    <s v="SANHUEZA"/>
    <s v="CHEUQUE"/>
    <n v="43"/>
    <x v="1"/>
    <x v="0"/>
    <s v="si"/>
    <d v="2025-02-11T00:00:00"/>
    <n v="2"/>
    <x v="5"/>
    <s v="EDUARDO VERGARA MONJE"/>
    <s v="15512191-2"/>
    <s v="CRISTIAN ENRIQUE"/>
    <s v="SANHUEZA"/>
    <s v="CHEUQUE"/>
    <s v="9463387-7"/>
    <s v="GABRIEL ANTONIO FUENTES GALLEGOS"/>
    <s v="BREMA 1170"/>
    <s v="ANGOL"/>
    <s v="ARAUCANIA"/>
    <s v="CIIUSII_107100 Elaboración de productos de panadería y pastelería"/>
    <n v="45686"/>
    <d v="1899-12-30T19:00:00"/>
    <s v="Amputación traumática"/>
    <s v="BREMA 1180"/>
    <s v="ANGOL"/>
    <s v="ARAUCANIA"/>
    <s v="SEGÚN DENUNCIA INDIVIDUAL DE ACCIDENTE DE TRABAJO, EL TRABAJADOR SR., CRISTIAN ENRIQUE SANHUEZA CHEUQUE, RUT: 15.512.191-2, SE ENCONTRABA REALIZANDO LABORES DE PANADERIA, CUANDO POR ERROR PASA A PONER DEDO DE MANO DERECHA EN SOBADORA DE MASA."/>
    <x v="0"/>
    <x v="0"/>
    <n v="45699"/>
    <d v="2025-02-13T00:00:00"/>
    <s v="Dentro de Plazo"/>
    <d v="2025-02-12T00:00:00"/>
    <d v="2025-02-12T00:00:00"/>
    <d v="2025-03-13T00:00:00"/>
    <s v="Dentro de Plazo"/>
    <d v="2025-02-13T00:00:00"/>
    <d v="2025-02-14T15:58:08"/>
    <d v="2025-03-13T00:00:00"/>
    <s v="Dentro de Plazo"/>
    <d v="2025-02-18T00:00:00"/>
    <d v="2025-02-19T15:39:02"/>
    <d v="2025-03-13T00:00:00"/>
    <s v="Dentro de Plazo"/>
    <d v="2025-02-21T00:00:00"/>
    <d v="2025-02-21T00:00:00"/>
    <d v="1900-01-01T00:00:00"/>
    <d v="2025-05-22T00:00:00"/>
    <s v="Dentro de Plazo"/>
    <d v="2025-03-18T00:00:00"/>
    <d v="2025-03-31T09:34:05"/>
    <m/>
    <n v="45736"/>
    <m/>
    <m/>
    <m/>
    <m/>
  </r>
  <r>
    <n v="67"/>
    <s v="Corresponde proceso completo: Llega al eDoc 146"/>
    <s v="NO APLICA"/>
    <n v="1249711"/>
    <n v="8896669"/>
    <d v="2025-02-05T00:00:00"/>
    <d v="2025-02-06T00:00:00"/>
    <s v="1733334-8"/>
    <s v="MARGARITA"/>
    <s v="LARA"/>
    <s v="SANDOVAL"/>
    <n v="36"/>
    <x v="0"/>
    <x v="0"/>
    <s v="si"/>
    <d v="2025-02-12T00:00:00"/>
    <n v="2"/>
    <x v="9"/>
    <s v="PAULA SILVA VILLAGRA"/>
    <s v="17333348-K"/>
    <s v="MARGARITA"/>
    <s v="LARA"/>
    <s v="SANDOVAL"/>
    <s v="77086745-2"/>
    <s v="COMERCIALIZADORA Y AGRICOLA LAS HIGUERAS SPA"/>
    <s v="CUREPTO OLIVAR ALTO 376"/>
    <s v="OLIVAR"/>
    <s v="LIBERTADOR GENERAL BERNARDO OHIGGINS"/>
    <s v="CIIUSII_469000 Venta al por mayor no especializada"/>
    <n v="45670"/>
    <d v="1899-12-30T09:10:00"/>
    <s v="Amputación traumática"/>
    <s v="CUPERTO 376"/>
    <s v="OLIVAR"/>
    <s v="LIBERTADOR GENERAL BERNARDO OHIGGINS"/>
    <s v="TRABAJADORA LLEGA AL CENTRO DE TRABAJO PARA INICIAR SU JORNADA LABORAL. SE DIRIGE HACIA UNA BODEGA Y APERTURA UN PORTON DE CORREDERA CON AMBAS MANOS, APLICA FUERZA PARA DARLE MOVIMIENTO AL CARRIL CABISBAJA, MOMENTO EN EL CUAL EL PORTON AL NO CONTAR CON UN TOPE ENTRE EL MARCO Y LAS MANILLAS DE DESPLAZAMIENTO, COCHAN QUEDANDO SU DEDO INDICE IZQUIERDO ATRAPADO ENTRE LOS FIERROS DEL MARCO Y MANILLA, OCASIONANDOLE LA AMPUTACIÓN TRAUMATICA DE LA FALANGE DISTAL EN EL LUGAR."/>
    <x v="0"/>
    <x v="0"/>
    <n v="45700"/>
    <d v="2025-02-14T00:00:00"/>
    <s v="Dentro de Plazo"/>
    <d v="2025-02-12T00:00:00"/>
    <d v="2025-02-13T00:00:00"/>
    <d v="2025-03-14T00:00:00"/>
    <s v="Dentro de Plazo"/>
    <d v="2025-03-05T00:00:00"/>
    <d v="2025-03-10T09:18:07"/>
    <d v="2025-03-14T00:00:00"/>
    <s v="Dentro de Plazo"/>
    <d v="2025-03-11T00:00:00"/>
    <d v="2025-03-11T15:00:11"/>
    <d v="2025-03-14T00:00:00"/>
    <s v="Dentro de Plazo"/>
    <d v="2025-03-11T00:00:00"/>
    <d v="2025-03-11T00:00:00"/>
    <d v="1900-01-02T00:00:00"/>
    <d v="2025-06-09T00:00:00"/>
    <s v=""/>
    <m/>
    <m/>
    <m/>
    <n v="2"/>
    <m/>
    <m/>
    <m/>
    <m/>
  </r>
  <r>
    <n v="68"/>
    <s v="Corresponde proceso completo: Llega al eDoc 146"/>
    <s v="NO APLICA"/>
    <n v="1231223"/>
    <n v="8762028"/>
    <d v="2024-11-21T00:00:00"/>
    <d v="2024-11-21T00:00:00"/>
    <s v="8834008-6"/>
    <s v="WALTER ARTURO"/>
    <s v="SEGURA"/>
    <s v="CONEJEROS"/>
    <n v="63"/>
    <x v="1"/>
    <x v="0"/>
    <s v="si"/>
    <d v="2025-02-13T00:00:00"/>
    <n v="2"/>
    <x v="4"/>
    <s v="RALF BURGOS RAMIREZ"/>
    <s v="8834008-6"/>
    <s v="WALTER ARTURO"/>
    <s v="SEGURA"/>
    <s v="CONEJEROS"/>
    <s v="77871991-6"/>
    <s v="MADERAS YUNGAY SPA"/>
    <s v="TARAPACA 554"/>
    <s v="YUNGAY"/>
    <s v="ÑUBLE"/>
    <s v="CIIUSII_161000 Aserrado y acepilladura de madera"/>
    <n v="45614"/>
    <d v="1899-12-30T17:10:00"/>
    <s v="Amputación traumática"/>
    <s v="tarapaca 554"/>
    <s v="YUNGAY"/>
    <s v="ÑUBLE"/>
    <s v="INTRODUJO UN PALO A UNA MAQUINA OPERADORA DE MADERA MOVIMIENTO EL CUAL SE ENCONTRABA DURO LO QUE PROVOCA AMPUTACION TRAUMATICA EN 4TO Y 5TO DEDO MANO DERECHA"/>
    <x v="0"/>
    <x v="0"/>
    <n v="45701"/>
    <d v="2025-02-15T00:00:00"/>
    <s v="Dentro de Plazo"/>
    <d v="2025-02-14T00:00:00"/>
    <d v="2025-02-14T00:00:00"/>
    <d v="2025-03-15T00:00:00"/>
    <s v="Dentro de Plazo"/>
    <d v="2025-03-05T00:00:00"/>
    <d v="2025-03-10T18:02:55"/>
    <d v="2025-03-15T00:00:00"/>
    <s v="Dentro de Plazo"/>
    <d v="2025-03-11T00:00:00"/>
    <d v="2025-03-11T18:00:05"/>
    <d v="2025-03-15T00:00:00"/>
    <s v="Dentro de Plazo"/>
    <d v="2025-03-11T00:00:00"/>
    <d v="2025-03-12T00:00:00"/>
    <d v="1900-01-02T00:00:00"/>
    <d v="2025-06-09T00:00:00"/>
    <s v=""/>
    <m/>
    <m/>
    <m/>
    <n v="2"/>
    <m/>
    <m/>
    <m/>
    <m/>
  </r>
  <r>
    <n v="69"/>
    <s v="Corresponde proceso completo: Llega al eDoc 146"/>
    <s v="NO APLICA"/>
    <n v="1260088"/>
    <n v="8901545"/>
    <d v="2025-02-07T00:00:00"/>
    <d v="2025-02-10T00:00:00"/>
    <s v="1503313-6"/>
    <s v="BORIS HUMBERTO"/>
    <s v="RIVERA"/>
    <s v="ESPOZ"/>
    <n v="43"/>
    <x v="1"/>
    <x v="0"/>
    <s v="si"/>
    <d v="2025-02-14T00:00:00"/>
    <n v="2"/>
    <x v="2"/>
    <s v="JAVIER IGNACIO CORREA BELTRÁN"/>
    <s v="15033136-6"/>
    <s v="BORIS HUMBERTO"/>
    <s v="RIVERA"/>
    <s v="ESPOZ"/>
    <s v="76170648-9"/>
    <s v="LCK CONSTRUCCIONES LTDA."/>
    <s v="WASHINGTON MUNOZ  7798"/>
    <s v="ANTOFAGASTA"/>
    <s v="ANTOFAGASTA"/>
    <s v="CIIUSII_310001 Fabricación de muebles principalmente de madera"/>
    <n v="45694"/>
    <d v="1899-12-30T15:30:00"/>
    <s v="Caída de altura de más de 1,8 m."/>
    <n v="114001"/>
    <s v="ANTOFAGASTA"/>
    <s v="ANTOFAGASTA"/>
    <s v="Estaba trabajando en una saliente del casino y al bajar de la escalera se giró y piso un lugar donde no estaba protegido y tenía piso de planchas de permanit en ese sector. Caída desde 3,8 mts de altura."/>
    <x v="0"/>
    <x v="0"/>
    <n v="45702"/>
    <d v="2025-02-16T00:00:00"/>
    <s v="Dentro de Plazo"/>
    <d v="2025-02-14T00:00:00"/>
    <d v="2025-02-17T00:00:00"/>
    <d v="2025-03-16T00:00:00"/>
    <s v="Dentro de Plazo"/>
    <d v="2025-02-21T00:00:00"/>
    <d v="2025-03-05T18:18:53"/>
    <d v="2025-03-16T00:00:00"/>
    <s v="Dentro de Plazo"/>
    <d v="2025-03-07T00:00:00"/>
    <d v="2025-03-10T09:58:10"/>
    <d v="2025-03-16T00:00:00"/>
    <s v="Dentro de Plazo"/>
    <d v="2025-03-10T00:00:00"/>
    <d v="2025-03-11T00:00:00"/>
    <d v="1900-01-02T00:00:00"/>
    <d v="2025-06-08T00:00:00"/>
    <s v="Dentro de Plazo"/>
    <d v="2025-04-28T00:00:00"/>
    <m/>
    <m/>
    <n v="45777"/>
    <m/>
    <m/>
    <m/>
    <m/>
  </r>
  <r>
    <n v="70"/>
    <s v="Corresponde proceso completo: Llega al eDoc 146"/>
    <s v="NO APLICA"/>
    <n v="1248316"/>
    <n v="8875245"/>
    <d v="2025-01-23T00:00:00"/>
    <d v="2025-01-24T00:00:00"/>
    <s v="1198492-0"/>
    <s v="LUIS"/>
    <s v="OSORIO"/>
    <s v="LEON"/>
    <n v="53"/>
    <x v="1"/>
    <x v="0"/>
    <s v="si"/>
    <d v="2025-02-14T00:00:00"/>
    <n v="2"/>
    <x v="2"/>
    <s v="JAVIER IGNACIO CORREA BELTRÁN"/>
    <s v="11984920-9"/>
    <s v="LUIS"/>
    <s v="OSORIO"/>
    <s v="LEON"/>
    <s v="7525603-5"/>
    <s v="JORGE GUTIERREZ VILLAGRAN"/>
    <s v="CAPITAN GORY LO ROJAS 251"/>
    <s v="CORONEL"/>
    <s v="BIO - BIO"/>
    <s v="CIIUSII_031120 Pesca marítima artesanal"/>
    <n v="45678"/>
    <d v="1899-12-30T18:00:00"/>
    <s v="Amputación traumática"/>
    <s v="Mar Adentro 0"/>
    <s v="MEJILLONES"/>
    <s v="ANTOFAGASTA"/>
    <s v="Trabajador se encontraba realizando maniobra de pesca, como encargado de soltar la maniobra para que la panga tire la red al agua fue alcanzado por la llave del huinche a través de una cola fue arrastrado hacia la peteca la cual en conjunto con la llave le corta el metatarso de pie derecho"/>
    <x v="0"/>
    <x v="0"/>
    <n v="45702"/>
    <d v="2025-02-16T00:00:00"/>
    <s v="Fuera de Plazo"/>
    <d v="2025-02-17T00:00:00"/>
    <d v="2025-02-17T00:00:00"/>
    <d v="2025-03-16T00:00:00"/>
    <s v="Dentro de Plazo"/>
    <d v="2025-02-27T00:00:00"/>
    <d v="2025-02-28T15:20:30"/>
    <d v="2025-03-16T00:00:00"/>
    <s v="Dentro de Plazo"/>
    <d v="2025-03-03T00:00:00"/>
    <d v="2025-03-03T15:51:06"/>
    <d v="2025-03-16T00:00:00"/>
    <s v="Dentro de Plazo"/>
    <d v="2025-03-04T00:00:00"/>
    <d v="2025-03-10T00:00:00"/>
    <d v="1900-01-02T00:00:00"/>
    <d v="2025-06-02T00:00:00"/>
    <s v=""/>
    <m/>
    <m/>
    <m/>
    <n v="2"/>
    <m/>
    <m/>
    <m/>
    <m/>
  </r>
  <r>
    <n v="71"/>
    <s v="Corresponde proceso completo: Llega al eDoc 146"/>
    <s v="NO APLICA"/>
    <n v="1248368"/>
    <n v="8877070"/>
    <d v="2025-01-23T00:00:00"/>
    <d v="2025-01-24T00:00:00"/>
    <s v="9962895-2"/>
    <s v="JAIME RENE"/>
    <s v="PALACIOS"/>
    <s v="VARGAS"/>
    <n v="60"/>
    <x v="1"/>
    <x v="0"/>
    <s v="si"/>
    <d v="2025-02-18T00:00:00"/>
    <n v="2"/>
    <x v="0"/>
    <s v="NOELIA ANDREA FLORES CUEVAS"/>
    <s v="9962895-2"/>
    <s v="JAIME RENE"/>
    <s v="PALACIOS"/>
    <s v="VARGAS"/>
    <s v="77140031-0"/>
    <s v="CONSTRUCTORA CHAITEN LIMITADA"/>
    <s v="BARROS BORGOÑO 71"/>
    <s v="LA REINA"/>
    <s v="METROPOLITANA"/>
    <s v="CIIUSII_410020 Construcción de edificios para uso no residencial"/>
    <n v="45680"/>
    <d v="1899-12-30T15:15:00"/>
    <s v="Caída de altura de más de 1,8 m."/>
    <s v="PRINCIPE DE GALES 8140"/>
    <s v="LA REINA"/>
    <s v="METROPOLITANA"/>
    <s v="Trabajador Sr. Jaime Palacios Vargas, al momento del accidente estaba sacando un nylon arriba de un andamio, lo que ocurrió fue que mientras sacaba el Naylon del Andamio se mueve y provoca que él pierda la estabilidad y sufra una caída de aproximadamente 3 metros de altura, quedando policontuso."/>
    <x v="0"/>
    <x v="0"/>
    <n v="45706"/>
    <d v="2025-02-20T00:00:00"/>
    <s v="Dentro de Plazo"/>
    <d v="2025-02-18T00:00:00"/>
    <d v="2025-02-18T00:00:00"/>
    <d v="2025-03-20T00:00:00"/>
    <s v="Dentro de Plazo"/>
    <d v="2025-03-10T00:00:00"/>
    <d v="2025-03-11T15:00:10"/>
    <d v="2025-03-20T00:00:00"/>
    <s v="Dentro de Plazo"/>
    <d v="2025-03-11T00:00:00"/>
    <d v="2025-03-12T09:49:06"/>
    <d v="2025-03-20T00:00:00"/>
    <s v="Dentro de Plazo"/>
    <d v="2025-03-13T00:00:00"/>
    <d v="2025-03-13T00:00:00"/>
    <d v="1900-01-02T00:00:00"/>
    <d v="2025-06-11T00:00:00"/>
    <s v="Dentro de Plazo"/>
    <d v="2025-03-21T00:00:00"/>
    <m/>
    <m/>
    <n v="45739"/>
    <m/>
    <m/>
    <m/>
    <m/>
  </r>
  <r>
    <n v="72"/>
    <s v="Accidente Común:  Llega al eDoc 143"/>
    <m/>
    <n v="1260729"/>
    <n v="8911290"/>
    <d v="2025-02-13T00:00:00"/>
    <d v="2025-02-14T00:00:00"/>
    <s v="1636410-0"/>
    <s v="MIGUEL ANGEL"/>
    <s v="MARTINEZ"/>
    <s v="RAMIREZ"/>
    <n v="45"/>
    <x v="1"/>
    <x v="1"/>
    <s v="si"/>
    <d v="2025-02-18T00:00:00"/>
    <n v="2"/>
    <x v="10"/>
    <s v="LUIS  SEPULVEDA  SANDOVAL"/>
    <s v="16364100-3"/>
    <s v="MIGUEL ANGEL"/>
    <s v="MARTINEZ"/>
    <s v="RAMIREZ"/>
    <s v="14089412-5"/>
    <s v="PATRICIO ALEJANDRO ARRATIA JARAMILLO"/>
    <s v="SENDA CENTRAL LOTE 12 12"/>
    <s v="PUERTO MONTT"/>
    <s v="LOS LAGOS"/>
    <s v="CIIUSII_492300 Transporte de carga por carretera"/>
    <n v="45690"/>
    <d v="1899-12-30T03:30:00"/>
    <s v="Muerte del trabajador"/>
    <s v="RECTA FOITZICK KM 3 3 SALIDA SUR DE COYHAIQUE"/>
    <s v="Coyhaique"/>
    <s v="AYSEN"/>
    <s v="SE COMUNICAN CON FAMILIAR, PARA INDICAR QUE EL SR. MIGUEL MARTINEZ,  SE ENCONTRABA SIN VIDA EN EL LUGAR DONDE ESTACIONABA SU CAMION."/>
    <x v="0"/>
    <x v="0"/>
    <n v="45706"/>
    <d v="2025-02-20T00:00:00"/>
    <s v="Dentro de Plazo"/>
    <d v="2025-02-19T00:00:00"/>
    <d v="2025-02-19T00:00:00"/>
    <d v="2025-03-20T00:00:00"/>
    <s v="Dentro de Plazo"/>
    <d v="2025-02-21T00:00:00"/>
    <d v="2025-03-03T15:19:11"/>
    <s v="NO APLICA "/>
    <s v="NO APLICA "/>
    <s v="NO APLICA "/>
    <s v="NO APLICA "/>
    <s v="NO APLICA "/>
    <s v="NO APLICA "/>
    <s v="NO APLICA "/>
    <s v="NO APLICA "/>
    <s v="NO APLICA "/>
    <s v="NO APLICA "/>
    <s v="NO APLICA "/>
    <s v="NO APLICA "/>
    <s v="NO APLICA "/>
    <s v="NO APLICA "/>
    <s v="NO APLICA "/>
    <s v="NO APLICA "/>
    <s v="NO APLICA "/>
    <s v="NO APLICA "/>
    <m/>
  </r>
  <r>
    <n v="73"/>
    <s v="Corresponde proceso completo: Llega al eDoc 146"/>
    <s v="NO APLICA"/>
    <n v="1281070"/>
    <n v="8916979"/>
    <d v="2025-02-17T00:00:00"/>
    <d v="2025-02-18T00:00:00"/>
    <s v="1137927-2"/>
    <s v="JULIO CESAR EDUARDO"/>
    <s v="VIÑALES"/>
    <s v="GONZÁLEZ"/>
    <n v="56"/>
    <x v="1"/>
    <x v="0"/>
    <s v="si"/>
    <d v="2025-02-19T00:00:00"/>
    <n v="2"/>
    <x v="12"/>
    <s v="GÉNESIS GARCÍA MAMANI"/>
    <s v="11379272-8"/>
    <s v="JULIO CESAR EDUARDO"/>
    <s v="VIÑALES"/>
    <s v="GONZÁLEZ"/>
    <s v="76596424-5"/>
    <s v="ECOGEN SPA"/>
    <s v="PADRE HURTADO 1645"/>
    <s v="COPIAPO"/>
    <s v="ATACAMA"/>
    <s v="CIIUSII_433000 Terminación y acabado de edificios"/>
    <n v="45692"/>
    <d v="1899-12-30T13:30:00"/>
    <s v="Caída de altura de más de 1,8 m."/>
    <s v="Av. Rada Augusta 1000 Calderilla"/>
    <s v="CALDERA"/>
    <s v="ATACAMA"/>
    <s v="El trabajador, desempeñando su función como albañil, estaba construyendo cortafuegos en una vivienda. Se encontraba sobre un andamio a una altura superior a 1.80 metros. sobre el andamio tenia un tablón en donde puso el hormigón y bloques. Al intentar retirar un bloque del tablón para instalarlo en el cortafuegos, este se rompió al pisar sobre él, lo que ocasionó la caída del operario desde el andamio. Para evitar un impacto en su rostro, se apoyó con ambos brazos, resultando afectado el brazo derecho, generando una fractura en la muñeca."/>
    <x v="0"/>
    <x v="0"/>
    <n v="45707"/>
    <d v="2025-02-21T00:00:00"/>
    <s v="Dentro de Plazo"/>
    <d v="2025-02-20T00:00:00"/>
    <d v="2025-02-20T00:00:00"/>
    <d v="2025-03-21T00:00:00"/>
    <s v="Dentro de Plazo"/>
    <d v="2025-02-21T00:00:00"/>
    <d v="2025-02-25T15:03:09"/>
    <d v="2025-03-21T00:00:00"/>
    <s v="Dentro de Plazo"/>
    <d v="2025-02-27T00:00:00"/>
    <d v="2025-02-28T09:00:05"/>
    <d v="2025-03-21T00:00:00"/>
    <s v="Dentro de Plazo"/>
    <d v="2025-03-04T00:00:00"/>
    <d v="2025-03-06T00:00:00"/>
    <d v="1900-01-02T00:00:00"/>
    <d v="2025-06-02T00:00:00"/>
    <s v="Dentro de Plazo"/>
    <d v="2025-03-12T00:00:00"/>
    <d v="2025-03-12T12:00:58"/>
    <m/>
    <n v="45730"/>
    <m/>
    <m/>
    <m/>
    <m/>
  </r>
  <r>
    <n v="74"/>
    <s v="Corresponde proceso completo: Llega al eDoc 146"/>
    <s v="NO APLICA"/>
    <n v="1249465"/>
    <n v="8893313"/>
    <d v="2025-02-03T00:00:00"/>
    <d v="2025-02-03T00:00:00"/>
    <s v="1450076-2"/>
    <s v="LUIS ROBERTO"/>
    <s v="REYES"/>
    <s v="ARO"/>
    <n v="51"/>
    <x v="1"/>
    <x v="0"/>
    <s v="si"/>
    <d v="2025-02-20T00:00:00"/>
    <n v="2"/>
    <x v="14"/>
    <s v="DANIEL  OLAVE REYES"/>
    <s v="14500762-3"/>
    <s v="LUIS ROBERTO"/>
    <s v="REYES"/>
    <s v="ARO"/>
    <s v="76717820-4"/>
    <s v="SOCIEDAD MADERERA LOS COPIHUES S.A"/>
    <s v="LOS COPIHUES 296"/>
    <s v="FRESIA"/>
    <s v="LOS LAGOS"/>
    <s v="CIIUSII_024002 Servicios de corta de madera a cambio de una retribución o por contrata"/>
    <n v="45619"/>
    <d v="1899-12-30T10:30:00"/>
    <s v="Amputación traumática"/>
    <s v="LOS COPIHUES  296 Villa Cordillera"/>
    <s v="FRESIA"/>
    <s v="LOS LAGOS"/>
    <s v="Cortando tapas de madera para hacer leña, con una sierra circular, esta se le corrió y pasó a buscar el dedo y le cortó parte de la uña y punta del dedo. (sic DIAT)"/>
    <x v="0"/>
    <x v="0"/>
    <n v="45708"/>
    <d v="2025-02-22T00:00:00"/>
    <s v="Fuera de Plazo"/>
    <d v="2025-02-25T00:00:00"/>
    <d v="2025-02-25T00:00:00"/>
    <d v="2025-03-22T00:00:00"/>
    <s v="Dentro de Plazo"/>
    <d v="2025-02-26T00:00:00"/>
    <d v="2025-02-27T18:01:51"/>
    <d v="2025-03-22T00:00:00"/>
    <s v="Dentro de Plazo"/>
    <d v="2025-02-28T00:00:00"/>
    <d v="2025-02-28T18:03:38"/>
    <d v="2025-03-22T00:00:00"/>
    <s v="Dentro de Plazo"/>
    <d v="2025-03-03T00:00:00"/>
    <d v="2025-03-04T00:00:00"/>
    <d v="1900-01-02T00:00:00"/>
    <d v="2025-06-01T00:00:00"/>
    <s v="Dentro de Plazo"/>
    <d v="2025-03-11T00:00:00"/>
    <d v="2025-03-19T09:26:03"/>
    <m/>
    <n v="45729"/>
    <m/>
    <m/>
    <m/>
    <m/>
  </r>
  <r>
    <n v="75"/>
    <s v="Corresponde proceso completo: Llega al eDoc 146"/>
    <m/>
    <n v="1281328"/>
    <n v="8920503"/>
    <d v="2025-02-19T00:00:00"/>
    <d v="2025-02-20T00:00:00"/>
    <s v="1522656-3"/>
    <s v="BERNARDO ENRIQUE"/>
    <s v="CRUCES"/>
    <s v="ZAPATA"/>
    <n v="41"/>
    <x v="1"/>
    <x v="1"/>
    <s v="si"/>
    <d v="2025-02-20T00:00:00"/>
    <n v="2"/>
    <x v="5"/>
    <s v="EDUARDO VERGARA MONJE"/>
    <s v="15226563-8"/>
    <s v="BERNARDO ENRIQUE"/>
    <s v="CRUCES"/>
    <s v="ZAPATA"/>
    <s v="77690167-9"/>
    <s v="SERVICIOS FORESTALES D &amp;amp; R SPA"/>
    <s v="DR GARRIGA 745"/>
    <s v="PUREN"/>
    <s v="ARAUCANIA"/>
    <s v="CIIUSII_024001 Servicios de forestación a cambio de una retribución o por contrata"/>
    <n v="45706"/>
    <d v="1899-12-30T11:10:00"/>
    <s v="Muerte del trabajador"/>
    <s v="SECTOR LOLONCO, PREDIO CAUPOLICAN 0"/>
    <s v="PUREN"/>
    <s v="ARAUCANIA"/>
    <s v="SEGÚN DENUNCIA INDIVIDUAL DE ACCIDENTE DE TRABAJO, EL TRABAJADOR, SE ENCONTRABA REALIZANDO TRABAJO DE VOLTEO DE ARBOLES. EN ESE INSTANTE EL ARBOL VOLTEADO GOLPEA OTRO ARBOL, ESTE SE QUIEBRA Y FINALMENTE EL ARBOL QUEBRADO GOLPEA AL TRABAJADOR. ACCIDENTE CON RESULTADO FATAL."/>
    <x v="0"/>
    <x v="0"/>
    <n v="45708"/>
    <d v="2025-02-22T00:00:00"/>
    <s v="Dentro de Plazo"/>
    <d v="2025-02-21T00:00:00"/>
    <d v="2025-02-21T00:00:00"/>
    <d v="2025-03-22T00:00:00"/>
    <s v="Dentro de Plazo"/>
    <d v="2025-02-24T00:00:00"/>
    <d v="2025-02-28T18:02:15"/>
    <d v="2025-03-22T00:00:00"/>
    <s v="Dentro de Plazo"/>
    <d v="2025-03-03T00:00:00"/>
    <d v="2025-03-03T15:00:42"/>
    <d v="2025-03-22T00:00:00"/>
    <s v="Dentro de Plazo"/>
    <d v="2025-03-03T00:00:00"/>
    <d v="2025-03-03T00:00:00"/>
    <d v="1900-01-02T00:00:00"/>
    <d v="2025-06-01T00:00:00"/>
    <s v="Dentro de Plazo"/>
    <d v="2025-03-31T00:00:00"/>
    <d v="2025-03-31T18:00:03"/>
    <m/>
    <n v="45749"/>
    <m/>
    <m/>
    <m/>
    <m/>
  </r>
  <r>
    <n v="76"/>
    <s v="Corresponde proceso completo: Llega al eDoc 146"/>
    <s v="NO APLICA"/>
    <n v="1249495"/>
    <n v="8893864"/>
    <d v="2025-02-03T00:00:00"/>
    <d v="2025-02-04T00:00:00"/>
    <s v="7344880-8"/>
    <s v="FRANCISCO JAVIER"/>
    <s v="VALDES"/>
    <s v="POLANCO"/>
    <n v="70"/>
    <x v="1"/>
    <x v="0"/>
    <s v="si"/>
    <d v="2025-02-24T00:00:00"/>
    <n v="2"/>
    <x v="0"/>
    <s v="ANA OSORIO QUINTEROS"/>
    <s v="7344880-8"/>
    <s v="FRANCISCO JAVIER"/>
    <s v="VALDES"/>
    <s v="POLANCO"/>
    <s v="7013568-K"/>
    <s v="LUIS ALBERTO AKEL VALECH"/>
    <s v="CAMINO EL CONDOR 7846"/>
    <s v="VITACURA"/>
    <s v="METROPOLITANA"/>
    <s v="CIIUSII_024009 Otros servicios de apoyo a la silvicultura n.c.p."/>
    <n v="45691"/>
    <d v="1899-12-30T00:00:00"/>
    <s v="Caída de altura de más de 1,8 m."/>
    <s v="Camino El Condor 7845"/>
    <s v="VITACURA"/>
    <s v="METROPOLITANA"/>
    <s v="Reportan que durante jornada de trabajo sufrio caida de altura, no se aportan datos, ingresa por recuperador. Sufre multiples fracturas"/>
    <x v="0"/>
    <x v="0"/>
    <n v="45712"/>
    <d v="2025-02-26T00:00:00"/>
    <s v="Dentro de Plazo"/>
    <d v="2025-02-24T00:00:00"/>
    <d v="2025-02-25T00:00:00"/>
    <d v="2025-03-16T00:00:00"/>
    <s v="Dentro de Plazo"/>
    <d v="2025-02-27T00:00:00"/>
    <d v="2025-02-28T09:00:29"/>
    <d v="2025-03-16T00:00:00"/>
    <s v="Dentro de Plazo"/>
    <d v="2025-02-28T00:00:00"/>
    <d v="2025-02-28T15:00:14"/>
    <d v="2025-03-16T00:00:00"/>
    <s v="Dentro de Plazo"/>
    <d v="2025-02-28T00:00:00"/>
    <d v="2025-02-28T00:00:00"/>
    <d v="1900-01-01T00:00:00"/>
    <d v="2025-05-29T00:00:00"/>
    <s v="Dentro de Plazo"/>
    <d v="2025-04-11T00:00:00"/>
    <m/>
    <m/>
    <n v="45760"/>
    <m/>
    <n v="45762"/>
    <m/>
    <m/>
  </r>
  <r>
    <n v="77"/>
    <s v="Corresponde proceso completo: Llega al eDoc 146"/>
    <s v="NO APLICA"/>
    <n v="1281486"/>
    <n v="8922965"/>
    <d v="2025-02-20T00:00:00"/>
    <d v="2025-02-21T00:00:00"/>
    <s v="1430619-3"/>
    <s v="HECTOR ANTONIO"/>
    <s v="MONSALVE"/>
    <s v="DONOSO"/>
    <n v="50"/>
    <x v="1"/>
    <x v="0"/>
    <s v="si"/>
    <d v="2025-02-24T00:00:00"/>
    <n v="2"/>
    <x v="9"/>
    <s v="CARLOS JAVIER ESCOBAR BARRIGA"/>
    <s v="14306193-0"/>
    <s v="HECTOR ANTONIO"/>
    <s v="MONSALVE"/>
    <s v="DONOSO"/>
    <s v="7338600-4"/>
    <s v="HECTOR GUILLERMO MONSALVE ARCE"/>
    <s v="ISLA DE YAQUIL 1"/>
    <s v="SANTA CRUZ"/>
    <s v="LIBERTADOR GENERAL BERNARDO OHIGGINS"/>
    <s v="CIIUSII_492210 Servicios de transporte de escolares"/>
    <n v="45695"/>
    <d v="1899-12-30T18:30:00"/>
    <s v="Amputación traumática"/>
    <s v="Horacio Muñoz 051 Paniahue"/>
    <s v="SANTA CRUZ"/>
    <s v="LIBERTADOR GENERAL BERNARDO OHIGGINS"/>
    <s v="El día 07 de febrero de 2025, aproximadamente a las 18:30 horas, el trabajador Héctor Antonio Monsalve Donoso RUT 14306193-0, decide realizar la inspección del sistema de aire acondicionado en la parte inferior del bus, debido a que el equipo no estaba funcionando correctamente. En el transcurso de esta operación, la activación imprevista del electro ventilador del bus, causó una lesión grave al amputarle parte del dedo anular izquierdo al trabajador."/>
    <x v="0"/>
    <x v="0"/>
    <n v="45712"/>
    <d v="2025-02-26T00:00:00"/>
    <s v="Dentro de Plazo"/>
    <d v="2025-02-26T00:00:00"/>
    <d v="2025-02-26T00:00:00"/>
    <d v="2025-03-16T00:00:00"/>
    <s v="Dentro de Plazo"/>
    <d v="2025-03-12T00:00:00"/>
    <d v="2025-03-13T15:10:06"/>
    <d v="2025-03-16T00:00:00"/>
    <s v="Dentro de Plazo"/>
    <d v="2025-03-13T00:00:00"/>
    <d v="2025-03-17T18:00:05"/>
    <d v="2025-03-26T00:00:00"/>
    <s v="Dentro de Plazo"/>
    <d v="2025-03-21T00:00:00"/>
    <d v="2025-03-21T00:00:00"/>
    <d v="1900-01-02T00:00:00"/>
    <d v="2025-06-19T00:00:00"/>
    <s v=""/>
    <m/>
    <m/>
    <m/>
    <n v="2"/>
    <m/>
    <m/>
    <m/>
    <m/>
  </r>
  <r>
    <n v="78"/>
    <s v="Corresponde proceso completo: Llega al eDoc 146"/>
    <s v="NO APLICA"/>
    <n v="1249866"/>
    <n v="8898823"/>
    <d v="2025-02-06T00:00:00"/>
    <d v="2025-02-07T00:00:00"/>
    <s v="1645127-2"/>
    <s v="MANUEL"/>
    <s v="GONZALEZ"/>
    <s v="AYALA"/>
    <n v="38"/>
    <x v="1"/>
    <x v="0"/>
    <s v="si"/>
    <d v="2025-02-25T00:00:00"/>
    <n v="2"/>
    <x v="9"/>
    <s v="HENRY PATRICIO TAPIA FLORES"/>
    <s v="16451272-K"/>
    <s v="MANUEL"/>
    <s v="GONZALEZ"/>
    <s v="AYALA"/>
    <s v="77925176-4"/>
    <s v="BAWEN SOLUTIONS SPA"/>
    <s v="PRIMERA SUR  507"/>
    <s v="VINA DEL MAR"/>
    <s v="VALPARAISO"/>
    <s v="CIIUSII_619090 Otras actividades de telecomunicaciones n.c.p."/>
    <n v="45693"/>
    <d v="1899-12-30T11:30:00"/>
    <s v="Caída de altura de más de 1,8 m."/>
    <s v="CARRETERA H-66 1 PEUMO"/>
    <s v="PEUMO"/>
    <s v="LIBERTADOR GENERAL BERNARDO OHIGGINS"/>
    <s v="TRABAJADOR SR. MANUEL GONZÁLEZ AYALA, TÉCNICO EN INSTALACIÓN DE FIBRA ÓPTICA, SE ENCONTRABA REALIZANDO INSTALACIÓN DE ESTA EN DOMICILIO DE CLIENTE, EL CUAL ESTABA UBICADO A UN COSTADO DE LA CARRETERA H-66 (DE LA FRUTA). EL TRABAJADOR REALIZA INSTALACIÓN DE ESCALERA TELESCÓPICA EN EL POSTE EN UN ANGULO INSEGURO DEBIDO QUE EL SUELO POSEÍA UN DESNIVEL PRONUNCIADO Y UN PEQUEÑO TECHO DEL LUGAR TAMBIÉN DIFICULTABA SU POSICIÓN. EN DETERMINADO MOMENTO, EL TRABAJADOR SUBE A LA ESCALA Y ESTA SE RESBALA DEL POSTE PROVOCANDO LA CAÍDA DEL TRABAJADOR DESDE APROXIMADAMENTE 3 METROS."/>
    <x v="0"/>
    <x v="0"/>
    <n v="45713"/>
    <d v="2025-02-27T00:00:00"/>
    <s v="Dentro de Plazo"/>
    <d v="2025-02-27T00:00:00"/>
    <d v="2025-02-27T00:00:00"/>
    <d v="2025-03-17T00:00:00"/>
    <s v="Dentro de Plazo"/>
    <d v="2025-02-28T00:00:00"/>
    <d v="2025-03-17T12:00:07"/>
    <d v="2025-03-17T00:00:00"/>
    <s v="Dentro de Plazo"/>
    <d v="2025-03-17T00:00:00"/>
    <d v="2025-03-17T18:00:06"/>
    <d v="2025-03-27T00:00:00"/>
    <s v="Dentro de Plazo"/>
    <d v="2025-03-18T00:00:00"/>
    <d v="2025-03-20T00:00:00"/>
    <d v="1900-01-02T00:00:00"/>
    <d v="2025-06-16T00:00:00"/>
    <s v=""/>
    <m/>
    <m/>
    <m/>
    <n v="2"/>
    <m/>
    <m/>
    <m/>
    <m/>
  </r>
  <r>
    <n v="79"/>
    <s v="Corresponde proceso completo: Llega al eDoc 146"/>
    <s v="NO APLICA"/>
    <n v="1281369"/>
    <n v="8921221"/>
    <d v="2025-02-19T00:00:00"/>
    <d v="2025-02-20T00:00:00"/>
    <s v="2834723-5"/>
    <s v="DIEGO JOSE"/>
    <s v="BASTARDO"/>
    <s v="ZERPA"/>
    <n v="22"/>
    <x v="1"/>
    <x v="0"/>
    <s v="si"/>
    <d v="2025-02-27T00:00:00"/>
    <n v="2"/>
    <x v="14"/>
    <s v="BYRON DIAZ GONZALEZ"/>
    <s v="28347235-3"/>
    <s v="DIEGO JOSE"/>
    <s v="BASTARDO"/>
    <s v="ZERPA"/>
    <s v="77919131-1"/>
    <s v="EKO SPA"/>
    <s v="LOS CASTAÑOS  223"/>
    <s v="PUERTO MONTT"/>
    <s v="LOS LAGOS"/>
    <s v="CIIUSII_772900 Alquiler de otros efectos personales y enseres domésticos (incluye mobiliario para eventos)"/>
    <n v="45707"/>
    <d v="1899-12-30T15:30:00"/>
    <s v="Caída de altura de más de 1,8 m."/>
    <s v="Camino a Challahue 00 Sector Tique"/>
    <s v="CALBUCO"/>
    <s v="LOS LAGOS"/>
    <s v="El paciente se encontraba instalando una aleta y en el momento de asegurar y amarrar la escalera (altura de 6 metros) esta se resbala cayendo hacia el lado derecho. El trabajador cae de espalda al suelo."/>
    <x v="0"/>
    <x v="0"/>
    <n v="45715"/>
    <d v="2025-03-01T00:00:00"/>
    <s v="Dentro de Plazo"/>
    <d v="2025-02-28T00:00:00"/>
    <d v="2025-03-04T00:00:00"/>
    <d v="2025-03-19T00:00:00"/>
    <s v="Dentro de Plazo"/>
    <d v="2025-03-06T00:00:00"/>
    <d v="2025-03-07T15:34:33"/>
    <d v="2025-03-19T00:00:00"/>
    <s v="Dentro de Plazo"/>
    <d v="2025-03-11T00:00:00"/>
    <d v="2025-03-11T09:42:03"/>
    <d v="2025-03-19T00:00:00"/>
    <s v="Dentro de Plazo"/>
    <d v="2025-03-11T00:00:00"/>
    <d v="2025-03-11T00:00:00"/>
    <d v="1900-01-02T00:00:00"/>
    <d v="2025-06-09T00:00:00"/>
    <s v="Dentro de Plazo"/>
    <d v="2025-03-11T00:00:00"/>
    <d v="2025-03-11T15:00:12"/>
    <m/>
    <n v="45729"/>
    <m/>
    <m/>
    <m/>
    <m/>
  </r>
  <r>
    <n v="80"/>
    <s v="Corresponde proceso completo: Llega al eDoc 146"/>
    <s v="NO APLICA"/>
    <n v="1281642"/>
    <n v="8924760"/>
    <d v="2025-02-21T00:00:00"/>
    <d v="2025-02-24T00:00:00"/>
    <s v="1997260-8"/>
    <s v="VICTORIA ANDREA"/>
    <s v="HENRIQUEZ"/>
    <s v="BRAVO"/>
    <n v="27"/>
    <x v="0"/>
    <x v="0"/>
    <s v="si"/>
    <d v="2025-03-03T00:00:00"/>
    <n v="3"/>
    <x v="1"/>
    <s v="NELSON ELGUETA CONCHA"/>
    <s v="19972608-0"/>
    <s v="VICTORIA ANDREA"/>
    <s v="HENRIQUEZ"/>
    <s v="BRAVO"/>
    <s v="76927910-5"/>
    <s v="JUAN LUIS AGUIRRE MARTINEZ DE ANTONANA D"/>
    <s v="NORMANDIE 1973"/>
    <s v="VINA DEL MAR"/>
    <s v="VALPARAISO"/>
    <s v="CIIUSII_472101 Venta al por menor de alimentos en comercios especializados (almacenes pequeños y minimarket)"/>
    <n v="45708"/>
    <d v="1899-12-30T11:30:00"/>
    <s v="Amputación traumática"/>
    <s v="NORMADIE 1973 QUINTERO"/>
    <s v="QUINTERO"/>
    <s v="VALPARAISO"/>
    <s v="TRABAJADORA SE ENCONTRABA ATENDIENDO SOLICITUD DE UN CLIENTE POR LAMINA DE CECINA, EN EL PROCESO DE CORTE, LA MAQUINA SE TRABA, JAMON SE CORRIÓ DE SU LUGAR Y TRBAJADORA SUFRE CORTE DE SU DEDO, SUFIENDO PROFUSO SANGRAMIENTO Y  FINALMENTE &quot;PERDIDA DE UNA SECCIÓN  DE SU UÑA&quot;."/>
    <x v="0"/>
    <x v="0"/>
    <n v="45719"/>
    <d v="2025-03-05T00:00:00"/>
    <s v="Dentro de Plazo"/>
    <d v="2025-03-04T00:00:00"/>
    <d v="2025-03-04T00:00:00"/>
    <d v="2025-03-23T00:00:00"/>
    <s v="Dentro de Plazo"/>
    <d v="2025-03-10T00:00:00"/>
    <d v="2025-03-10T18:03:04"/>
    <d v="2025-03-23T00:00:00"/>
    <s v="Dentro de Plazo"/>
    <d v="2025-03-11T00:00:00"/>
    <d v="2025-03-11T09:31:03"/>
    <d v="2025-03-23T00:00:00"/>
    <s v="Dentro de Plazo"/>
    <d v="2025-03-17T00:00:00"/>
    <d v="2025-03-20T00:00:00"/>
    <d v="1900-01-02T00:00:00"/>
    <d v="2025-06-15T00:00:00"/>
    <s v="Dentro de Plazo"/>
    <d v="2025-04-04T00:00:00"/>
    <m/>
    <m/>
    <n v="45753"/>
    <m/>
    <m/>
    <m/>
    <m/>
  </r>
  <r>
    <n v="81"/>
    <s v="Corresponde proceso completo: Llega al eDoc 146"/>
    <s v="NO APLICA"/>
    <n v="1302241"/>
    <n v="8935824"/>
    <d v="2025-02-28T00:00:00"/>
    <d v="2025-03-03T00:00:00"/>
    <s v="2052322-1"/>
    <s v="JAVIER ANTONIO"/>
    <s v="CASTILLO"/>
    <s v="ORTIZ"/>
    <n v="24"/>
    <x v="1"/>
    <x v="0"/>
    <s v="si"/>
    <d v="2025-03-05T00:00:00"/>
    <n v="3"/>
    <x v="10"/>
    <s v="JOSÉ  MIRANDA BARRIENTOS"/>
    <s v="20523221-4"/>
    <s v="JAVIER ANTONIO"/>
    <s v="CASTILLO"/>
    <s v="ORTIZ"/>
    <s v="8654923-9"/>
    <s v="FROILAN ROMERO ARRATIA"/>
    <s v="LOS TORREONES 376 376"/>
    <s v="AISEN"/>
    <s v="AYSEN"/>
    <s v="CIIUSII_439000 Otras actividades especializadas de construcción"/>
    <n v="45713"/>
    <d v="1899-12-30T10:00:00"/>
    <s v="Amputación traumática"/>
    <s v="LOS TORREONES  0"/>
    <s v="AISEN"/>
    <s v="AYSEN"/>
    <s v="SE ENCONTRABA DESARROLLANDO LABORES CON MAQUINARIA PESADA, ACOMODANDO UN CONTAINER, EL CUAL CAE SOBRE EL DEDO MEÑIQUE DE LA MANO DERECHA"/>
    <x v="0"/>
    <x v="0"/>
    <n v="45721"/>
    <d v="2025-03-07T00:00:00"/>
    <s v="Dentro de Plazo"/>
    <d v="2025-03-05T00:00:00"/>
    <d v="2025-03-05T00:00:00"/>
    <d v="2025-03-25T00:00:00"/>
    <s v="Dentro de Plazo"/>
    <d v="2025-03-10T00:00:00"/>
    <d v="2025-03-12T12:00:45"/>
    <d v="2025-03-25T00:00:00"/>
    <s v="Dentro de Plazo"/>
    <n v="45728"/>
    <d v="2025-03-12T18:00:11"/>
    <d v="2025-03-25T00:00:00"/>
    <s v="Dentro de Plazo"/>
    <n v="45735"/>
    <d v="2025-03-19T00:00:00"/>
    <d v="1900-01-02T00:00:00"/>
    <d v="2025-06-17T00:00:00"/>
    <s v="Dentro de Plazo"/>
    <n v="45740"/>
    <d v="2025-03-26T15:41:06"/>
    <m/>
    <n v="45742"/>
    <m/>
    <m/>
    <m/>
    <m/>
  </r>
  <r>
    <n v="82"/>
    <s v="Corresponde proceso completo: Llega al eDoc 146"/>
    <s v="NO APLICA"/>
    <n v="1302116"/>
    <n v="8935094"/>
    <s v="27-02-2025"/>
    <s v="28-02-2025"/>
    <s v="1269980-3"/>
    <s v="CLAUDIO ABEL"/>
    <s v="SUAZO"/>
    <s v="VARELA"/>
    <n v="51"/>
    <x v="1"/>
    <x v="0"/>
    <s v="si"/>
    <d v="2025-03-05T00:00:00"/>
    <n v="3"/>
    <x v="11"/>
    <s v="ARIEL DONOSO AGUAYO"/>
    <s v="12699803-1"/>
    <s v="CLAUDIO ABEL"/>
    <s v="SUAZO"/>
    <s v="VARELA"/>
    <s v="76824789-7"/>
    <s v="ESTRUCTURAS METALICAS JUAN TORRES REYES E.I.R.L."/>
    <s v="JORGE ALESSANDRI 548"/>
    <s v="CONCEPCION"/>
    <s v="BIO - BIO"/>
    <s v="CIIUSII_251100 Fabricación de productos metálicos para uso estructural"/>
    <s v="2024-08-13"/>
    <s v="13:30:00"/>
    <s v="Caída de altura de más de 1,8 m."/>
    <s v="8 ORIENTE  1524"/>
    <s v="CHIGUAYANTE"/>
    <s v="BIO - BIO"/>
    <s v="TRABAJADOR REALIZABA TRABAJO EN ALTURA A TRES METROS PARA COLOCAR UN PERNO ESTRUCTURAL Y LA ESCALERA SE MUEVE CALLENDO CON EL TRABAJADOR PROVOCANCO LA FRACTURA DE CALCANIO DERECHO."/>
    <x v="0"/>
    <x v="0"/>
    <n v="45721"/>
    <d v="2025-03-07T00:00:00"/>
    <s v="Fuera de Plazo"/>
    <n v="45733"/>
    <d v="2025-03-17T00:00:00"/>
    <d v="2025-03-25T00:00:00"/>
    <s v="Dentro de Plazo"/>
    <n v="45734"/>
    <d v="2025-03-27T18:00:06"/>
    <d v="2025-04-04T00:00:00"/>
    <s v="Dentro de Plazo"/>
    <n v="45744"/>
    <d v="2025-03-28T12:17:03"/>
    <d v="2025-04-04T00:00:00"/>
    <s v="Dentro de Plazo"/>
    <n v="45748"/>
    <d v="2025-04-02T00:00:00"/>
    <d v="1900-01-03T00:00:00"/>
    <d v="2025-06-30T00:00:00"/>
    <s v=""/>
    <m/>
    <m/>
    <m/>
    <m/>
    <m/>
    <m/>
    <m/>
    <m/>
  </r>
  <r>
    <n v="83"/>
    <s v="Accidente Independiente:  Llega al eDoc 141"/>
    <s v="NO APLICA"/>
    <n v="1302527"/>
    <n v="8940394"/>
    <d v="2025-03-03T00:00:00"/>
    <d v="2025-03-04T00:00:00"/>
    <s v="1292543-1"/>
    <s v="ALEXIS RODRIGO"/>
    <s v="GARCIA"/>
    <s v="BARRA"/>
    <n v="50"/>
    <x v="1"/>
    <x v="0"/>
    <s v="si"/>
    <d v="2025-03-05T00:00:00"/>
    <n v="3"/>
    <x v="11"/>
    <s v="MANUEL ANTONIO VIEDMA RIVAS"/>
    <s v="12925431-9"/>
    <s v="ALEXIS RODRIGO"/>
    <s v="GARCIA"/>
    <s v="BARRA"/>
    <s v="12925431-9"/>
    <s v="ALEXIS RODRIGO GARCIA BARRA"/>
    <s v="PUERTO NUEVO AVDA COLO COLO N&amp;#XB0; 26"/>
    <s v="LOTA"/>
    <s v="BIO - BIO"/>
    <s v="CIIUSII_031120 Pesca marítima artesanal"/>
    <n v="45695"/>
    <d v="1899-12-30T06:00:00"/>
    <s v="Caída de altura de más de 1,8 m."/>
    <s v="Alta Mar  0 Lota"/>
    <s v="LOTA"/>
    <s v="BIO - BIO"/>
    <s v="Se encontraba ubicado en base de su puesto de trabajo como pescador, sobre embarcación, cayendo desde una altura de 4 metros a la altura de la  cubierta  de fierro y de espaldas, sufriendo fractura  de 2 vertebras torácicas T2-T3."/>
    <x v="1"/>
    <x v="1"/>
    <n v="45721"/>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84"/>
    <s v="Accidente Independiente:  Llega al eDoc 141"/>
    <s v="NO APLICA"/>
    <n v="1302470"/>
    <n v="8939195"/>
    <d v="2025-03-03T00:00:00"/>
    <d v="2025-03-03T00:00:00"/>
    <s v="1632960-7"/>
    <s v="CRISTIAN ONOFRE"/>
    <s v="TORRES"/>
    <s v="GUTIERREZ"/>
    <n v="39"/>
    <x v="1"/>
    <x v="0"/>
    <s v="si"/>
    <d v="2025-03-05T00:00:00"/>
    <n v="3"/>
    <x v="11"/>
    <s v="MANUEL ANTONIO VIEDMA RIVAS"/>
    <s v="16329607-1"/>
    <s v="CRISTIAN ONOFRE"/>
    <s v="TORRES"/>
    <s v="GUTIERREZ"/>
    <s v="16329607-1"/>
    <s v="CRISTIAN ONOFRE TORRES  GUTIERREZ"/>
    <s v="LOS YAGANES 1719"/>
    <s v="TALCAHUANO"/>
    <s v="BIO - BIO"/>
    <s v="CIIUSII_960909 Otras actividades de servicios personales n.c.p."/>
    <n v="45706"/>
    <d v="1899-12-30T22:30:00"/>
    <s v="Maniobras de rescate"/>
    <s v="Saliendo Bihia San Vicente 0 San Vicente"/>
    <s v="TALCAHUANO"/>
    <s v="BIO - BIO"/>
    <s v="Mientras se encontraba en embarcación pesquera Magdalena 2, llegando a zona de pesca se comienza a extraer sardinas , la red al estar llena de peces , desequilibra embarcación, provocando la caída al mar de trabajador independiente."/>
    <x v="1"/>
    <x v="1"/>
    <n v="45721"/>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85"/>
    <s v="Accidente sin creiterio de gravedad: Llega al eDoc 142"/>
    <s v="NO APLICA"/>
    <n v="1270792"/>
    <n v="8912670"/>
    <d v="2025-02-14T00:00:00"/>
    <d v="2025-02-14T00:00:00"/>
    <s v="1708110-0"/>
    <s v="VICTOR ALEJANDRO"/>
    <s v="ARANEDA"/>
    <s v="VASQUEZ"/>
    <n v="36"/>
    <x v="1"/>
    <x v="0"/>
    <s v="si"/>
    <d v="2025-03-06T00:00:00"/>
    <n v="3"/>
    <x v="5"/>
    <s v="PATRICIO VASQUEZ FLORES"/>
    <s v="17081100-3"/>
    <s v="VICTOR ALEJANDRO"/>
    <s v="ARANEDA"/>
    <s v="VASQUEZ"/>
    <s v="7940872-7"/>
    <s v="FAIDE ANTONIA ELIAS BURGOS"/>
    <s v="FUNDO LOS PEUMOS KM 24,5 CAMINO LAUTARO GALVARINO 0"/>
    <s v="GALVARINO"/>
    <s v="ARAUCANIA"/>
    <s v="CIIUSII_011101 Cultivo de trigo"/>
    <n v="45699"/>
    <d v="1899-12-30T16:45:00"/>
    <s v="Caída de altura de más de 1,8 m."/>
    <s v="FUNDO LOS PEUMOS KM 24,5 CAMINO LAUTARO GALVARINO 0 CERRO APOQUINDO 3880"/>
    <s v="GALVARINO"/>
    <s v="ARAUCANIA"/>
    <s v="SE ENCONTRABA EN LA TERRAZA PINTANDO, AL MOMENTO DE QUERER BAJAR POR LA ESCALERA, SE LE CORRIO PARA EL LADO CAYENDO DE COSTADO AL SUELO DE UNA ALTURA APROXIMADA DE 2,5 MTS. EL ACCIDENTE TIENE COMO CONSECUENCIA UNA &quot;CAIDA DE ALTURA SIN CRITERIO DE GRAVEDAD MEDICO&quot;"/>
    <x v="0"/>
    <x v="0"/>
    <n v="45722"/>
    <d v="2025-03-08T00:00:00"/>
    <s v="Dentro de Plazo"/>
    <d v="2025-03-06T00:00:00"/>
    <d v="2025-03-06T00:00:00"/>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86"/>
    <s v="Accidente Independiente:  Llega al eDoc 141"/>
    <s v="NO APLICA"/>
    <n v="1248591"/>
    <n v="8881740"/>
    <s v="27-01-2025"/>
    <s v="28-01-2025"/>
    <s v="2739265-8"/>
    <s v="JULIO CESAR"/>
    <s v="BORGES"/>
    <s v="PEREZ"/>
    <n v="40"/>
    <x v="1"/>
    <x v="0"/>
    <s v="si"/>
    <d v="2025-03-10T00:00:00"/>
    <n v="3"/>
    <x v="0"/>
    <s v="GRACE MONTECINOS FREDES"/>
    <s v="27392658-5"/>
    <s v="JULIO CESAR"/>
    <s v="BORGES"/>
    <s v="PEREZ"/>
    <s v="27392658-5"/>
    <s v="JULIO CESAR BORGES PEREZ"/>
    <s v="CORONEL SOUPER 422"/>
    <s v="ESTACION CENTRAL"/>
    <s v="METROPOLITANA"/>
    <s v="CIIUSII_960909 Otras actividades de servicios personales n.c.p."/>
    <s v="2025-01-25"/>
    <s v="11:00:00"/>
    <s v="Caída de altura de más de 1,8 m."/>
    <s v="CAMINO LABRADOR 0"/>
    <s v="LO BARNECHEA"/>
    <s v="METROPOLITANA"/>
    <s v="El Sr. Julio Borgez Pérez, Trabajador INDEPENDIENTE, quien se desempeña como soldador, al momento del accidente estaba realizando sus labores en terreno, al momento del accidente estaba trabajando en altura de 2metros arriba de escalera metálica soldando una estructura, la escalera resbala y cae con todo el peso de su cuerpo, como consecuencia sufre contusión  en la muneca izquierda, caída de altura sin criterio de gravedad médico."/>
    <x v="1"/>
    <x v="1"/>
    <n v="45726"/>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87"/>
    <s v="Accidente Independiente:  Llega al eDoc 141"/>
    <s v="NO APLICA"/>
    <n v="1302099"/>
    <n v="8935791"/>
    <s v="27-02-2025"/>
    <s v="28-02-2025"/>
    <s v="9121465-2"/>
    <s v="JORGE ANDRES"/>
    <s v="FLORES"/>
    <s v="MEZA"/>
    <n v="52"/>
    <x v="1"/>
    <x v="0"/>
    <s v="si"/>
    <d v="2025-03-10T00:00:00"/>
    <n v="3"/>
    <x v="0"/>
    <s v="GRACE MONTECINOS FREDES"/>
    <s v="9121465-2"/>
    <s v="JORGE ANDRES"/>
    <s v="FLORES"/>
    <s v="MEZA"/>
    <s v="9121465-2"/>
    <s v="JORGE ANDRES FLORES MEZA"/>
    <s v="PASAJE  457  1721"/>
    <s v="PENALOLEN"/>
    <s v="METROPOLITANA"/>
    <s v="CIIUSII_521001 Explotación de frigoríficos para almacenamiento y depósito"/>
    <s v="2025-02-27"/>
    <s v="10:00:00"/>
    <s v="Caída de altura de más de 1,8 m."/>
    <s v="dON cARLOS 3200"/>
    <s v="LAS CONDES"/>
    <s v="METROPOLITANA"/>
    <s v="EL TRABAJADOR SR. JORGE FLORES MEZA , QUIEN SE DESEMPEÑA COMO TRABAJADOR INDEPENDIENTE ( T´;PECNICO EN CLIMATIZACIÓN) AL MOMENTO DEL ACCIDENTE SE ENCONTRABA SUBIENDO A UNA ESCALERA TELESCOPICA APROX. DE 4 METROS EN UNA TERRAZA. LO QUE CUANDO  LA ESCALERA SE MOVIÓ RESBALÁNDOSE , CAYENDO DE ALTURA COMO CONSECUENCIA SUFRE CONTUSIÓN LUMBOSACRA Y PELVIS SEVERA Y FRACTURA CERRADA DE VERTEBRA LUMBAR."/>
    <x v="1"/>
    <x v="1"/>
    <n v="45726"/>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88"/>
    <s v="Corresponde proceso completo: Llega al eDoc 146"/>
    <m/>
    <n v="1248028"/>
    <n v="8871014"/>
    <s v="21-01-2025"/>
    <s v="22-01-2025"/>
    <s v="1361941-2"/>
    <s v="ERIC ALEJANDRO"/>
    <s v="VASQUEZ"/>
    <s v="ROA"/>
    <n v="46"/>
    <x v="1"/>
    <x v="1"/>
    <s v="si"/>
    <d v="2025-03-10T00:00:00"/>
    <n v="3"/>
    <x v="11"/>
    <s v="RICHARD HERNÁNDEZ TAPIA"/>
    <s v="13619412-7"/>
    <s v="ERIC ALEJANDRO"/>
    <s v="VASQUEZ"/>
    <s v="ROA"/>
    <s v="76939621-7"/>
    <s v="AUTOMOTRIZ TAPIA Y VERGARA LIMITADA"/>
    <s v="8 ORIENTE 1368"/>
    <s v="CHIGUAYANTE"/>
    <s v="BIO - BIO"/>
    <s v="CIIUSII_451002 Venta al por menor de vehículos automotores nuevos o usados (incluye compraventa)"/>
    <s v="2024-08-07"/>
    <s v="08:00:00"/>
    <s v="Muerte del trabajador"/>
    <s v="Colon 3141"/>
    <s v="TALCAHUANO"/>
    <s v="BIO - BIO"/>
    <s v="El trabajador manipulaba un  camion menor de reparto cuando este sorpresivamente se desplazo y atrisiono al trabajador contra un muro, falleciendo el trabajador en el mismo lugar debioa a una asfixia por sofocación."/>
    <x v="0"/>
    <x v="0"/>
    <n v="45726"/>
    <d v="2025-03-12T00:00:00"/>
    <s v="Dentro de Plazo"/>
    <d v="2025-03-11T00:00:00"/>
    <d v="2025-03-11T00:00:00"/>
    <d v="2025-03-30T00:00:00"/>
    <s v="Dentro de Plazo"/>
    <d v="2025-03-17T00:00:00"/>
    <d v="2025-03-18T15:00:08"/>
    <d v="2025-03-30T00:00:00"/>
    <s v="Dentro de Plazo"/>
    <d v="2025-03-18T00:00:00"/>
    <d v="2025-03-18T18:00:06"/>
    <d v="2025-04-09T00:00:00"/>
    <s v="Dentro de Plazo"/>
    <n v="45748"/>
    <d v="2025-04-01T00:00:00"/>
    <d v="1900-01-03T00:00:00"/>
    <d v="2025-06-30T00:00:00"/>
    <s v="Dentro de Plazo"/>
    <d v="2025-04-17T00:00:00"/>
    <m/>
    <m/>
    <n v="45766"/>
    <m/>
    <m/>
    <m/>
    <m/>
  </r>
  <r>
    <n v="89"/>
    <s v="Accidente Independiente:  Llega al eDoc 141"/>
    <s v="NO APLICA"/>
    <n v="1302781"/>
    <n v="8943665"/>
    <s v="05-03-2025"/>
    <s v="05-03-2025"/>
    <s v="1302206-1"/>
    <s v="RAUL"/>
    <s v="LAGOS"/>
    <s v="CARRASCO"/>
    <n v="50"/>
    <x v="1"/>
    <x v="0"/>
    <s v="si"/>
    <d v="2025-03-11T00:00:00"/>
    <n v="3"/>
    <x v="1"/>
    <s v="NELSON ELGUETA CONCHA"/>
    <s v="13022061-4"/>
    <s v="RAUL"/>
    <s v="LAGOS"/>
    <s v="CARRASCO"/>
    <s v="13022061-4"/>
    <s v="RAUL HUMBERTO LAGOS CARRASCO"/>
    <s v="SANTA LUISA  537"/>
    <s v="CASABLANCA"/>
    <s v="VALPARAISO"/>
    <s v="CIIUSII_812901 Desratización, desinfección y exterminio de plagas no agrícolas"/>
    <s v="2025-03-01"/>
    <s v="17:20:00"/>
    <s v="Caída de altura de más de 1,8 m."/>
    <s v="PADRE HURTADO 00 VIÑA DEL MAR"/>
    <s v="VINA DEL MAR"/>
    <s v="VALPARAISO"/>
    <s v="TRABAJADOR ESTABA BAJANDO A UN POZO DE AGUA MEDIANTE UNA ESCALERA, PIERDE ESTABILIDAD Y CAE AL INTERIOR DESDE UNA ALTURA DE 2 MTRS. SUFRIENDO CONTUSIONES.   SE HACE PRESENTE QUE EL TRABAJADOR ES INDEPENDIENTE."/>
    <x v="1"/>
    <x v="1"/>
    <n v="45727"/>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90"/>
    <s v="Accidente Independiente:  Llega al eDoc 141"/>
    <s v="NO APLICA"/>
    <n v="1260096"/>
    <n v="8901925"/>
    <s v="07-02-2025"/>
    <s v="10-02-2025"/>
    <s v="9711773-k"/>
    <s v="JORGE ENRIQUE"/>
    <s v="ALVAREZ"/>
    <s v="CACERES"/>
    <n v="63"/>
    <x v="1"/>
    <x v="0"/>
    <s v="si"/>
    <d v="2025-03-12T00:00:00"/>
    <n v="3"/>
    <x v="0"/>
    <s v="GRACE MONTECINOS FREDES"/>
    <s v="9711773-K"/>
    <s v="JORGE ENRIQUE"/>
    <s v="ALVAREZ"/>
    <s v="CACERES"/>
    <s v="9711773-K"/>
    <s v="JORGE ENRIQUE ALVAREZ CACERES"/>
    <s v="JUAN CASTILLO  288"/>
    <s v="PUENTE ALTO"/>
    <s v="METROPOLITANA"/>
    <s v="CIIUSII_960909 Otras actividades de servicios personales n.c.p."/>
    <s v="2025-01-23"/>
    <s v="16:30:00"/>
    <s v="Caída de altura de más de 1,8 m."/>
    <s v="Eduardo Castillo Velasco 0"/>
    <s v="NUNOA"/>
    <s v="METROPOLITANA"/>
    <s v="El trabajador Jorge Álvarez Cáceres,  quien se desempeña como técnico trabajador INDEPENDIENTE, al momento del accidente estaba  subiendo por escala a cerrar tapa de aire acondicionado  esta golpea la escala , lo que provoca la caída a una altura aprxop. 3m  como consecuencia trabajador sufre contusiones lumbrosaca y pelvis."/>
    <x v="0"/>
    <x v="1"/>
    <n v="45728"/>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91"/>
    <s v="Accindente Tránsito:  Llega al eDoc 144"/>
    <s v="NO APLICA"/>
    <n v="1302471"/>
    <n v="8939197"/>
    <s v="03-03-2025"/>
    <s v="04-03-2025"/>
    <s v="1871928-4"/>
    <s v="MACARENA PAZ"/>
    <s v="QUEZADA"/>
    <s v="TAPIA"/>
    <n v="31"/>
    <x v="0"/>
    <x v="0"/>
    <s v="si"/>
    <d v="2025-03-12T00:00:00"/>
    <n v="3"/>
    <x v="5"/>
    <s v="OLIVER  AROS  MOLINA"/>
    <s v="18719284-6"/>
    <s v="MACARENA PAZ"/>
    <s v="QUEZADA"/>
    <s v="TAPIA"/>
    <s v="76932316-3"/>
    <s v="HOSTAL COSTANERA RAMON QUEZADA IRIBARREN E.I.R.L"/>
    <s v="GENERAL URRUTIA  980"/>
    <s v="VILLARRICA"/>
    <s v="ARAUCANIA"/>
    <s v="CIIUSII_559009 Otras actividades de alojamiento n.c.p."/>
    <s v="2025-02-20"/>
    <s v="15:30:00"/>
    <s v="Maniobras de rescate"/>
    <s v="PEDRO MONTT ESQUINA GENERAL URRUTIA 00"/>
    <s v="VILLARRICA"/>
    <s v="ARAUCANIA"/>
    <s v="CRUZANDO SEMAFORO DE ESQUINA PEDRO MONTT CON GENERAL URRUTIA EN VERDE, CON MI PREFERENCIA Y UN VEHICULO NO RESPETA MI DERECHO DE PASO , IMPRUDENTEMENTE ME ATROPELLO."/>
    <x v="0"/>
    <x v="0"/>
    <n v="45728"/>
    <d v="2025-03-14T00:00:00"/>
    <s v="Dentro de Plazo"/>
    <d v="2025-03-13T00:00:00"/>
    <d v="2025-03-13T00:00:00"/>
    <d v="2025-04-01T00:00:00"/>
    <s v="Dentro de Plazo"/>
    <d v="2025-03-13T00:00:00"/>
    <d v="2025-03-25T18:00:09"/>
    <d v="2025-04-01T00:00:00"/>
    <s v="Dentro de Plazo"/>
    <d v="2025-03-26T00:00:00"/>
    <d v="2025-03-27T18:00:13"/>
    <s v="NO APLICA "/>
    <s v="NO APLICA "/>
    <s v="NO APLICA "/>
    <s v="NO APLICA "/>
    <s v="NO APLICA "/>
    <s v="NO APLICA "/>
    <s v="NO APLICA "/>
    <s v="NO APLICA "/>
    <s v="NO APLICA "/>
    <s v="NO APLICA "/>
    <s v="NO APLICA "/>
    <s v="NO APLICA "/>
    <s v="NO APLICA "/>
    <m/>
    <m/>
  </r>
  <r>
    <n v="92"/>
    <s v="Corresponde proceso completo: Llega al eDoc 146"/>
    <s v="NO APLICA"/>
    <n v="1303502"/>
    <n v="8957458"/>
    <s v="12-03-2025"/>
    <s v="13-03-2025"/>
    <s v="1946674-3"/>
    <s v="PATRICIO ALEJANDRO"/>
    <s v="GUAJARDO"/>
    <s v="SOTO"/>
    <n v="29"/>
    <x v="1"/>
    <x v="0"/>
    <s v="si"/>
    <d v="2025-03-13T00:00:00"/>
    <n v="3"/>
    <x v="14"/>
    <s v="RONALD TAZBAZ GODOY"/>
    <s v="19466743-4"/>
    <s v="PATRICIO ALEJANDRO"/>
    <s v="GUAJARDO"/>
    <s v="SOTO"/>
    <s v="12136337-2"/>
    <s v="VIVIANA EUGENIA ESCARATE VEGA"/>
    <s v="LOS ULMOS 424"/>
    <s v="PURRANQUE"/>
    <s v="LOS LAGOS"/>
    <s v="CIIUSII_016300 Actividades poscosecha"/>
    <s v="2025-03-11"/>
    <s v="10:30:00"/>
    <s v="Maniobras de rescate"/>
    <s v="FUNDO LA ESPERANZA CORTE ALTO 0"/>
    <s v="PURRANQUE"/>
    <s v="LOS LAGOS"/>
    <s v="SE ESTABA TRASLADANDO A DESCARGAR CAMIÓN CON CAL, SUBIENDO UNA CUESTA DENTRO DEL PREDIO, POR UNA MALA MANIOBRA SE DESCONECTO EL CAMBIO LA CUAL PROVOCO QUE LA MAQUINA SE FUERA HACIA ATRÁS, CHOCANDO EN UN MORRO DE TIERRA Y POSTERIORMENTE VOLCÁNDOSE."/>
    <x v="0"/>
    <x v="0"/>
    <n v="45729"/>
    <d v="2025-03-15T00:00:00"/>
    <s v="Dentro de Plazo"/>
    <d v="2025-03-13T00:00:00"/>
    <d v="2025-03-13T00:00:00"/>
    <d v="2025-04-02T00:00:00"/>
    <s v="Dentro de Plazo"/>
    <d v="2025-03-13T00:00:00"/>
    <d v="2025-04-04T12:00:11"/>
    <d v="2025-04-12T00:00:00"/>
    <s v="Fuera de Plazo"/>
    <d v="2025-04-16T00:00:00"/>
    <m/>
    <m/>
    <m/>
    <d v="2025-04-22T00:00:00"/>
    <d v="2025-04-22T00:00:00"/>
    <m/>
    <m/>
    <m/>
    <d v="2025-04-25T00:00:00"/>
    <m/>
    <m/>
    <m/>
    <m/>
    <m/>
    <m/>
    <m/>
  </r>
  <r>
    <n v="93"/>
    <s v="Corresponde proceso completo: Llega al eDoc 146"/>
    <s v="NO APLICA"/>
    <n v="1281834"/>
    <n v="8928974"/>
    <s v="25-02-2025"/>
    <s v="25-02-2025"/>
    <s v="1083366-5"/>
    <s v="LISTER GABRIEL"/>
    <s v="VILLALOBOS"/>
    <s v="GONZALEZ"/>
    <n v="59"/>
    <x v="1"/>
    <x v="2"/>
    <s v="no"/>
    <d v="2025-03-13T00:00:00"/>
    <n v="3"/>
    <x v="8"/>
    <s v="FELIPE JARA AREVALO"/>
    <s v="10833665-K"/>
    <s v="LISTER GABRIEL"/>
    <s v="VILLALOBOS"/>
    <s v="GONZALEZ"/>
    <s v="77353984-7"/>
    <s v="Constructora B&amp;amp;J Asociados Spa"/>
    <s v="SERRANO 12"/>
    <s v="LINARES"/>
    <s v="MAULE"/>
    <s v="CIIUSII_949909 Actividades de otras asociaciones n.c.p."/>
    <s v="2025-02-04"/>
    <s v="10:07:00"/>
    <s v="Caída de altura de más de 1,8 m."/>
    <s v="Las Caravelas  933"/>
    <s v="LINARES"/>
    <s v="MAULE"/>
    <s v="Aproximadamente a las 10 de la mañana del día 4 de febrero, comencé mis labores en el jardín infantil Girasol, realizando cambio de planchas de zinc en le techumbre del establecimiento, subí con mis implementos de seguridad que me brindaron, luego al estar en la techumbre me di cuenta que en la madrugada había caído un poco de rocío en el techo y estaba medio resbaloso para pisar, quise colocar un pie en una costeranera cuando ya estaba realizando el cambio de las planchas, pero en ese momento me resbalé sin darme cuenta y caí de forma inesperada hacia el piso, al momento de golpear mi cuerpo contra el piso, sentí dolores intensos que no podía identificar en esos momentos. luego de esto no perdí el conocimiento, pero si entre en estado de shok por lo sucedido, no me recordaba como y cuando había caído en ese momento. Luego fui trasladado al hospital de Linares por la ambulancia ."/>
    <x v="0"/>
    <x v="0"/>
    <n v="45729"/>
    <d v="2025-03-15T00:00:00"/>
    <s v="Dentro de Plazo"/>
    <d v="2025-03-13T00:00:00"/>
    <d v="2025-03-14T00:00:00"/>
    <d v="2025-04-02T00:00:00"/>
    <s v="Dentro de Plazo"/>
    <d v="2025-03-31T00:00:00"/>
    <d v="2025-04-02T12:00:03"/>
    <d v="2025-04-12T00:00:00"/>
    <s v="Dentro de Plazo"/>
    <d v="2025-04-03T00:00:00"/>
    <d v="2025-04-03T15:00:06"/>
    <d v="2025-04-12T00:00:00"/>
    <s v="Dentro de Plazo"/>
    <d v="2025-04-03T00:00:00"/>
    <d v="2025-04-07T00:00:00"/>
    <d v="1900-01-03T00:00:00"/>
    <d v="2025-07-02T00:00:00"/>
    <s v="Dentro de Plazo"/>
    <d v="2025-04-08T00:00:00"/>
    <m/>
    <m/>
    <n v="45757"/>
    <m/>
    <m/>
    <m/>
    <m/>
  </r>
  <r>
    <n v="94"/>
    <s v="Corresponde proceso completo: Llega al eDoc 146"/>
    <m/>
    <n v="1281836"/>
    <n v="8928975"/>
    <s v="25-02-2025"/>
    <s v="25-02-2025"/>
    <s v="8817671-5"/>
    <s v="ARTURO EDUARDO"/>
    <s v="LILLO"/>
    <s v="VASQUEZ"/>
    <n v="65"/>
    <x v="1"/>
    <x v="1"/>
    <s v="si"/>
    <d v="2025-03-13T00:00:00"/>
    <n v="3"/>
    <x v="0"/>
    <s v="JENNY  MEDEL BRITO"/>
    <s v="8817671-5"/>
    <s v="ARTURO EDUARDO"/>
    <s v="LILLO"/>
    <s v="VASQUEZ"/>
    <s v="76780421-0"/>
    <s v="KLM SPA"/>
    <s v="LIRA 650"/>
    <s v="SANTIAGO"/>
    <s v="METROPOLITANA"/>
    <s v="CIIUSII_454001 Venta de motocicletas"/>
    <s v="2025-02-21"/>
    <s v="10:20:00"/>
    <s v="Muerte del trabajador"/>
    <s v="Monseñor Valech  12050"/>
    <s v="MAIPU"/>
    <s v="METROPOLITANA"/>
    <s v="El trabajador Sr Arturo lillo Vasquez  el dia 21 de febrero de 2025, al rededor de las 10:20 horas, se encontraba afuera de la bodega 19, ubicada en monseñor valech 12050 comuna de Maipu, cuando se devuelve y entra a la bodega para buscar un neumático que se encontraba en altura , esto utilizando una escalera tijera. Momentos después lo encuentran  tirado en el piso inconsciente. cabe señalar que al momento del accidente el trabajador se encontraba solo, y por tanto no hay testigos de lo ocurrido al interior de la bodega."/>
    <x v="0"/>
    <x v="0"/>
    <n v="45729"/>
    <d v="2025-03-15T00:00:00"/>
    <s v="Dentro de Plazo"/>
    <d v="2025-03-13T00:00:00"/>
    <d v="2025-03-13T00:00:00"/>
    <d v="2025-04-02T00:00:00"/>
    <s v="Dentro de Plazo"/>
    <d v="2025-03-14T00:00:00"/>
    <d v="2025-03-20T15:00:05"/>
    <d v="2025-04-02T00:00:00"/>
    <s v="Dentro de Plazo"/>
    <d v="2025-03-20T00:00:00"/>
    <d v="2025-03-20T18:00:06"/>
    <d v="2025-04-02T00:00:00"/>
    <s v="Dentro de Plazo"/>
    <d v="2025-03-21T00:00:00"/>
    <d v="2025-03-21T00:00:00"/>
    <d v="1900-01-02T00:00:00"/>
    <d v="2025-06-19T00:00:00"/>
    <s v="Dentro de Plazo"/>
    <d v="2025-03-31T00:00:00"/>
    <d v="2025-03-31T09:36:03"/>
    <m/>
    <n v="45749"/>
    <m/>
    <m/>
    <m/>
    <m/>
  </r>
  <r>
    <n v="95"/>
    <s v="Accindente Tránsito:  Llega al eDoc 144"/>
    <s v="NO APLICA"/>
    <n v="1303121"/>
    <n v="8948822"/>
    <s v="07-03-2025"/>
    <s v="10-03-2025"/>
    <s v="1381122-8"/>
    <s v="LUIS ALBERTO"/>
    <s v="DIOCARES"/>
    <s v="RIVERA"/>
    <n v="47"/>
    <x v="1"/>
    <x v="2"/>
    <s v="no"/>
    <d v="2025-03-17T00:00:00"/>
    <n v="3"/>
    <x v="5"/>
    <s v="OSCAR GARCIA GUTIERREZ"/>
    <s v="13811228-4"/>
    <s v="LUIS ALBERTO"/>
    <s v="DIOCARES"/>
    <s v="RIVERA"/>
    <s v="77175702-2"/>
    <s v="TRANSPORTE CARGA Y PASAJEROS SOFEMI SPA"/>
    <s v="RIO COLUN 02641 2641"/>
    <s v="TEMUCO"/>
    <s v="ARAUCANIA"/>
    <s v="CIIUSII_492300 Transporte de carga por carretera"/>
    <s v="2025-03-05"/>
    <s v="06:05:00"/>
    <s v="Maniobras de rescate"/>
    <s v="RUTA 5 SUR KM 597 0000 CARRETERA"/>
    <s v="VICTORIA"/>
    <s v="ARAUCANIA"/>
    <s v="AL ADELANTAR CAMIONETA HABÍA MUCHA NIEBLA Y HUMO, AL MOMENTO DE ACELERAR HABÍA UN CAMIÓN RAMPA QUE HABÍA CHOCADO A MILITARES MOMENTOS ANTES, NO TENÍAN NINGUNA SEÑALIZACION."/>
    <x v="0"/>
    <x v="0"/>
    <n v="45733"/>
    <d v="2025-03-19T00:00:00"/>
    <s v="Dentro de Plazo"/>
    <d v="2025-03-17T00:00:00"/>
    <d v="2025-03-17T00:00:00"/>
    <d v="2025-04-06T00:00:00"/>
    <s v="Dentro de Plazo"/>
    <d v="2025-03-20T00:00:00"/>
    <d v="2025-03-20T15:00:10"/>
    <d v="2025-04-16T00:00:00"/>
    <s v="Dentro de Plazo"/>
    <d v="2025-04-15T00:00:00"/>
    <m/>
    <s v="NO APLICA "/>
    <s v="NO APLICA "/>
    <s v="NO APLICA "/>
    <s v="NO APLICA "/>
    <s v="NO APLICA "/>
    <s v="NO APLICA "/>
    <s v="NO APLICA "/>
    <s v="NO APLICA "/>
    <s v="NO APLICA "/>
    <s v="NO APLICA "/>
    <s v="NO APLICA "/>
    <s v="NO APLICA "/>
    <s v="NO APLICA "/>
    <m/>
    <m/>
  </r>
  <r>
    <n v="96"/>
    <s v="Corresponde proceso completo: Llega al eDoc 146"/>
    <m/>
    <n v="1302580"/>
    <n v="8941177"/>
    <s v="04-03-2025"/>
    <s v="05-03-2025"/>
    <s v="1032412-6"/>
    <s v="GUILLERMO LEONARDO MAURICIO "/>
    <s v="GALVEZ "/>
    <s v="CAROCA"/>
    <n v="59"/>
    <x v="1"/>
    <x v="1"/>
    <s v="si"/>
    <d v="2025-03-17T00:00:00"/>
    <n v="3"/>
    <x v="0"/>
    <s v="NOELIA FLORES CUEVAS"/>
    <s v="10324126-K"/>
    <s v="GUILLERMO LEONARDO MAURICIO"/>
    <s v="GALVEZ"/>
    <s v="CAROCA"/>
    <s v="76382718-6"/>
    <s v="DESERTUM AUSTRALIS SPA"/>
    <s v="SANTA CLARA 248"/>
    <s v="LA CISTERNA"/>
    <s v="METROPOLITANA"/>
    <s v="CIIUSII_479100 Venta al por menor por correo, por Internet y vía telefónica"/>
    <s v="2025-03-01"/>
    <s v="14:49:00"/>
    <s v="Muerte del trabajador"/>
    <s v="Vicuña Mackenna Oriente 6100 6100 local 1093, 1er piso"/>
    <s v="LA FLORIDA"/>
    <s v="METROPOLITANA"/>
    <s v="El trabajador sufrió una caída de una escalera desde un peldaño de una escalera desde una altura indeterminada, no habiendo testigos, sufriendo un golpe en la cabeza (fallece en centro asistencial)"/>
    <x v="0"/>
    <x v="0"/>
    <n v="45733"/>
    <d v="2025-03-19T00:00:00"/>
    <s v="Dentro de Plazo"/>
    <d v="2025-03-18T00:00:00"/>
    <d v="2025-03-18T00:00:00"/>
    <d v="2025-04-06T00:00:00"/>
    <s v="Dentro de Plazo"/>
    <d v="2025-04-04T00:00:00"/>
    <m/>
    <d v="2025-04-16T00:00:00"/>
    <s v="Dentro de Plazo"/>
    <d v="2025-04-09T00:00:00"/>
    <m/>
    <d v="2025-04-16T00:00:00"/>
    <s v="Dentro de Plazo"/>
    <d v="2025-04-10T00:00:00"/>
    <d v="2025-04-11T00:00:00"/>
    <d v="1900-01-03T00:00:00"/>
    <d v="2025-07-09T00:00:00"/>
    <s v="Dentro de Plazo"/>
    <d v="2025-04-30T00:00:00"/>
    <m/>
    <m/>
    <n v="45779"/>
    <m/>
    <m/>
    <m/>
    <m/>
  </r>
  <r>
    <n v="97"/>
    <s v="Corresponde proceso completo: Llega al eDoc 146"/>
    <s v="NO APLICA"/>
    <n v="1281050"/>
    <n v="8916479"/>
    <s v="17-02-2025"/>
    <s v="17-02-2025"/>
    <s v="1604960-7"/>
    <s v="JAVIER DIEGO FERNANDO"/>
    <s v="MUÑOZ"/>
    <s v="MUÑOZ"/>
    <n v="40"/>
    <x v="1"/>
    <x v="0"/>
    <s v="si"/>
    <d v="2025-03-18T00:00:00"/>
    <n v="3"/>
    <x v="11"/>
    <s v="VALESKA SAZO SILVA"/>
    <s v="16049607-K"/>
    <s v="JAVIER DIEGO FERNANDO"/>
    <s v="MUÑOZ"/>
    <s v="MUÑOZ"/>
    <s v="15191493-4"/>
    <s v="JIMMY ALEJANDRO OLIVA CISTERNAS"/>
    <s v="TRICAUCO 0 1"/>
    <s v="SANTA JUANA"/>
    <s v="BIO - BIO"/>
    <s v="CIIUSII_310001 Fabricación de muebles principalmente de madera"/>
    <s v="2025-02-12"/>
    <s v="14:40:00"/>
    <s v="Amputación traumática"/>
    <s v="DIÑICO 00"/>
    <s v="SANTA JUANA"/>
    <s v="BIO - BIO"/>
    <s v="TRABAJADOR SE ENCONTRABA REALIZANDO CORTE DE VIGA SOBRE ANDAMIO CON SIERRA CIRCULAR CORTANDO DOS DEDOS DE MANO IZQUIERDA Y CAYENDO DE ANDAMIO DESDE 1.9 DE ALTURA"/>
    <x v="0"/>
    <x v="0"/>
    <n v="45734"/>
    <d v="2025-03-20T00:00:00"/>
    <s v="Dentro de Plazo"/>
    <d v="2025-03-19T00:00:00"/>
    <d v="2025-03-19T00:00:00"/>
    <d v="2025-04-07T00:00:00"/>
    <s v="Dentro de Plazo"/>
    <d v="2025-04-04T00:00:00"/>
    <m/>
    <d v="2025-04-07T00:00:00"/>
    <s v=""/>
    <m/>
    <m/>
    <d v="2025-04-07T00:00:00"/>
    <s v=""/>
    <m/>
    <m/>
    <d v="1899-12-31T00:00:00"/>
    <d v="1900-03-30T00:00:00"/>
    <s v=""/>
    <m/>
    <m/>
    <m/>
    <n v="2"/>
    <m/>
    <m/>
    <m/>
    <m/>
  </r>
  <r>
    <n v="98"/>
    <s v="Accindente Tránsito:  Llega al eDoc 144"/>
    <m/>
    <n v="1260611"/>
    <n v="8909264"/>
    <s v="12-02-2025"/>
    <s v="12-02-2025"/>
    <s v="6972978-9"/>
    <s v="JOSE ANTONIO"/>
    <s v="RAMOS"/>
    <s v="SEPULVEDA"/>
    <n v="69"/>
    <x v="1"/>
    <x v="1"/>
    <s v="si"/>
    <d v="2025-03-20T00:00:00"/>
    <n v="3"/>
    <x v="0"/>
    <s v="GRACE MONTECINOS FREDES"/>
    <s v="6972978-9"/>
    <s v="JOSE ANTONIO"/>
    <s v="RAMOS"/>
    <s v="SEPULVEDA"/>
    <s v="76194052-K"/>
    <s v="FRANCISCO JAVIER PERALTA HERNRIQUEZ TRANSPORTES EIRL"/>
    <s v="IRARRAZAVAL 5185"/>
    <s v="NUNOA"/>
    <s v="METROPOLITANA"/>
    <s v="CIIUSII_492300 Transporte de carga por carretera"/>
    <s v="2025-02-05"/>
    <s v="14:10:00"/>
    <s v="Muerte del trabajador"/>
    <s v="ruta 78 0"/>
    <s v="EL MONTE"/>
    <s v="METROPOLITANA"/>
    <s v="ACCIDENTE DE TRANSITO POR ALCANCE. EL CAMIÓN DE DON JOSE RAMOS, IMPACTÓ EN LA PARTE POSTERIOR AL CAMIÓN QUE LO ANTECEDÍA, QUIEN SE ENCONTRABA DETENIDO EN LA CALZADA, PRODUCTO DE UNA COLISIÓN PREVIA QUE HABÍA TENIDO CON UN VEHÍCULO MENOR, TRABAJADOR FALLECE EN EL MISMO LUGAR DEL ACCIDENTE."/>
    <x v="0"/>
    <x v="0"/>
    <n v="45736"/>
    <d v="2025-03-22T00:00:00"/>
    <s v="Dentro de Plazo"/>
    <d v="2025-03-21T00:00:00"/>
    <d v="2025-03-21T00:00:00"/>
    <d v="2025-04-09T00:00:00"/>
    <s v="Dentro de Plazo"/>
    <d v="2025-03-24T00:00:00"/>
    <m/>
    <d v="2025-04-19T00:00:00"/>
    <s v="Dentro de Plazo"/>
    <d v="2025-04-09T00:00:00"/>
    <m/>
    <s v="NO APLICA "/>
    <s v="NO APLICA "/>
    <s v="NO APLICA "/>
    <s v="NO APLICA "/>
    <s v="NO APLICA "/>
    <s v="NO APLICA "/>
    <s v="NO APLICA "/>
    <s v="NO APLICA "/>
    <s v="NO APLICA "/>
    <s v="NO APLICA "/>
    <s v="NO APLICA "/>
    <s v="NO APLICA "/>
    <s v="NO APLICA "/>
    <m/>
    <m/>
  </r>
  <r>
    <n v="99"/>
    <s v="Corresponde proceso completo: Llega al eDoc 146"/>
    <m/>
    <n v="1304165"/>
    <n v="8968563"/>
    <s v="17-03-2025"/>
    <s v="18-03-2025"/>
    <s v="1199613-6"/>
    <s v="SERGIO GABRIEL"/>
    <s v="VIDAL"/>
    <s v="PINO"/>
    <n v="53"/>
    <x v="1"/>
    <x v="1"/>
    <s v="si"/>
    <d v="2025-03-20T00:00:00"/>
    <n v="3"/>
    <x v="0"/>
    <s v="RODRIGO  ROJAS  ÁVILA"/>
    <s v="11996136-K"/>
    <s v="SERGIO GABRIEL"/>
    <s v="VIDAL"/>
    <s v="PINO"/>
    <s v="16078333-8"/>
    <s v="ANGELO ARTURO MORALES YAÑEZ"/>
    <s v="TORIBIO LARRAIN 1347"/>
    <s v="PENAFLOR"/>
    <s v="METROPOLITANA"/>
    <s v="CIIUSII_492300 Transporte de carga por carretera"/>
    <s v="2025-03-15"/>
    <s v="14:00:00"/>
    <s v="Muerte del trabajador"/>
    <s v="Parcela E-dos-uno camino el Colorado S/N 0"/>
    <s v="COLINA"/>
    <s v="METROPOLITANA"/>
    <s v="El día 15 de marzo del 2025, a las 14:00 horas aproximadamente, el señor Sergio Gabriel Vidal Pino, Rut 11.996.136-K, Chofer, de la empresa Ángelo Arturo Morales Yáñez, Rut: 16.078.333-8, había terminado su descarga,  por lo que iba saliendo de la empresa donde descargo, al momento de salir en el camino se encontró con un tronco gigante, el cual estaba impidiendo el funcionamiento de las ruedas del camión, luego de encontrarse con ese problema, intento por su cuenta salir del problema sin avisar a su jefe directo y tampoco a su empleador, usando una motosierra trato de cortar el tronco debajo del camión, es ese momento el tronco cae, y el eje baja con las ruedas, el trabajador sufre atrición torácica y lo que le provoca la muerte Inmediata.  "/>
    <x v="0"/>
    <x v="0"/>
    <n v="45736"/>
    <d v="2025-03-22T00:00:00"/>
    <s v="Dentro de Plazo"/>
    <d v="2025-03-20T00:00:00"/>
    <d v="2025-03-20T00:00:00"/>
    <d v="2025-04-09T00:00:00"/>
    <s v="Dentro de Plazo"/>
    <d v="2025-04-04T00:00:00"/>
    <m/>
    <d v="2025-04-09T00:00:00"/>
    <s v="Dentro de Plazo"/>
    <d v="2025-04-07T00:00:00"/>
    <m/>
    <d v="2025-04-09T00:00:00"/>
    <s v="Dentro de Plazo"/>
    <d v="2025-04-08T00:00:00"/>
    <d v="2025-04-08T00:00:00"/>
    <d v="1900-01-03T00:00:00"/>
    <d v="2025-07-07T00:00:00"/>
    <s v="Dentro de Plazo"/>
    <d v="2025-04-29T00:00:00"/>
    <m/>
    <m/>
    <n v="45778"/>
    <m/>
    <m/>
    <m/>
    <m/>
  </r>
  <r>
    <n v="100"/>
    <s v="Accindente Tránsito:  Llega al eDoc 144"/>
    <s v="NO APLICA"/>
    <n v="1302985"/>
    <n v="8946796"/>
    <s v="06-03-2025"/>
    <s v="06-03-2025"/>
    <s v="5993680-8"/>
    <s v="CARLOS SEGUNDO"/>
    <s v="AVALOS"/>
    <s v="RODRIGUEZ"/>
    <n v="75"/>
    <x v="1"/>
    <x v="0"/>
    <s v="si"/>
    <d v="2025-03-21T00:00:00"/>
    <n v="3"/>
    <x v="12"/>
    <s v="PABLO RAVEST ROJAS"/>
    <s v="5993680-8"/>
    <s v="CARLOS SEGUNDO"/>
    <s v="AVALOS"/>
    <s v="RODRIGUEZ"/>
    <s v="81445900-4"/>
    <s v="SOC. MINERA LA CONDESA"/>
    <s v="RODRIGUEZ  860"/>
    <s v="COPIAPO"/>
    <s v="ATACAMA"/>
    <s v="CIIUSII_040000 Extracción y procesamiento de cobre"/>
    <s v="2025-03-02"/>
    <s v="22:30:00"/>
    <s v="Amputación traumática"/>
    <s v="ruta 30 km 811 salida norte copiapo 0 s/i"/>
    <s v="COPIAPO"/>
    <s v="ATACAMA"/>
    <s v="Don Carlos Avalos administrador de la empresa minera La condesa se dirigía a faena por tercera vez en el día ya que estaba realizando los tramites por el fallecimiento de don EUGENIO ARNALDO CISTERNAS CISTERNAS trabajador de la empresa que había fallecido en la mañana de un paro cardio respiratorio, el Sr Avalo en esta ocasión guiaba en su camioneta a la carroza fúnebre a buscar el cuerpo del Sr Cisterna. cuando en la ruta 30 km 811 de la salida norte de Copiapó impactando barrera de contención ingresando por el frontis de la camioneta saliendo por los pedales amputando la pierna de don Carlos la barrera sigue su trayectoria a la cabina de atrás para salir por el pick cup de esta.  "/>
    <x v="0"/>
    <x v="0"/>
    <n v="45737"/>
    <d v="2025-03-23T00:00:00"/>
    <s v="Fuera de Plazo"/>
    <d v="2025-03-24T00:00:00"/>
    <d v="2025-03-26T00:00:00"/>
    <d v="2025-04-10T00:00:00"/>
    <s v="Dentro de Plazo"/>
    <d v="2025-03-27T00:00:00"/>
    <m/>
    <d v="2025-04-10T00:00:00"/>
    <s v="Fuera de Plazo"/>
    <d v="2025-04-29T00:00:00"/>
    <m/>
    <d v="2025-04-10T00:00:00"/>
    <s v=""/>
    <m/>
    <m/>
    <d v="1899-12-31T00:00:00"/>
    <d v="1900-03-30T00:00:00"/>
    <s v=""/>
    <m/>
    <m/>
    <m/>
    <n v="2"/>
    <m/>
    <m/>
    <m/>
    <m/>
  </r>
  <r>
    <n v="101"/>
    <s v="Accidente Independiente:  Llega al eDoc 141"/>
    <s v="NO APLICA"/>
    <n v="1303617"/>
    <n v="8959522"/>
    <n v="45728"/>
    <n v="45729"/>
    <s v="1649606-3"/>
    <s v="NELSON FELIPE"/>
    <s v="AEDO"/>
    <s v="TOLEDO"/>
    <n v="39"/>
    <x v="1"/>
    <x v="0"/>
    <s v="si"/>
    <d v="2025-03-24T00:00:00"/>
    <n v="3"/>
    <x v="7"/>
    <s v="RUBEN  OJEDA  GUERRERO"/>
    <s v="16496063-3"/>
    <s v="NELSON FELIPE"/>
    <s v="AEDO"/>
    <s v="TOLEDO"/>
    <s v="16496063-3"/>
    <s v="NELSON FELIPE AEDO TOLEDO"/>
    <s v="SEBASTIAN DE HOROSCO 3916"/>
    <s v="CHILLAN"/>
    <s v="ÑUBLE"/>
    <s v="CIIUSII_749009 Otras actividades profesionales, científicas y técnicas n.c.p."/>
    <n v="45727"/>
    <d v="1899-12-30T11:00:00"/>
    <s v="Caída de altura de más de 1,8 m."/>
    <s v="Isla Rey Jorge 0 Base Escuedero"/>
    <s v="ANTARTICA"/>
    <s v="MAGALLANES"/>
    <s v="Mientras realizábamos trabajos de cambio de cubierta del modulo 2 de la bases escuedero. El accidente ocurrió cuando estábamos trabajando sobre dos cuerpos de andamios de aproximadamente 3 metros de altura, instalados sobre ripio. Un colega, Nelson Aedo, intentó subir a la estructura, la cual cedió, provocando su caída al terreno."/>
    <x v="1"/>
    <x v="1"/>
    <n v="45740"/>
    <s v="NO APLICA "/>
    <s v="NO APLICA "/>
    <s v="NO APLICA "/>
    <m/>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s v="NO APLICA "/>
    <m/>
    <m/>
  </r>
  <r>
    <n v="102"/>
    <s v="Accidente Trayecto:  Llega al eDoc 143"/>
    <m/>
    <n v="1304348"/>
    <n v="8972182"/>
    <n v="45735"/>
    <n v="45735"/>
    <s v="2205993-8"/>
    <s v="JOAQUIN ALONSO"/>
    <s v="MUÑOZ"/>
    <s v="ARCE"/>
    <n v="19"/>
    <x v="1"/>
    <x v="1"/>
    <s v="si"/>
    <d v="2025-03-24T00:00:00"/>
    <n v="3"/>
    <x v="11"/>
    <s v="CARLOS GALAZ ALVAREZ"/>
    <s v="22059938-8"/>
    <s v="JOAQUIN ALONSO"/>
    <s v="MUÑOZ"/>
    <s v="ARCE"/>
    <s v="76232309-5"/>
    <s v="HIDROCENTRO LTDA"/>
    <s v="PAICAVI 2325"/>
    <s v="CONCEPCION"/>
    <s v="BIO - BIO"/>
    <s v="CIIUSII_466302 Venta al por mayor de materiales de construcción, artículos de ferretería, gasfitería y calefacción"/>
    <n v="45729"/>
    <d v="1899-12-30T18:42:00"/>
    <s v="Muerte del trabajador"/>
    <s v="AVENIDA PAICAVI  2300"/>
    <s v="CONCEPCION"/>
    <s v="BIO - BIO"/>
    <s v="EL DIA 13 DE MARZO DEL PRESENTE AÑO PASADO LAS 18:42 HRS, EL TRABAJADOR JOAQUIN MUÑOZ RUT 220599388, SUFRIÓ UN ACCIDENTE FATAL MIENTRAS SE DIRIGIA A SU DOMICILIO, TRAS FINALIZAR SU JORNADA DE TRABAJO, EL ACCIDENTE OCURRE EN AVENIDA PAICAVI 2300 COMUNA DE CONCEPCIION, DONDE EL TRABAJADOR AL CRUZAR LA CALZADA ENTRE DOS PARADEROS DE LOCOMOCIÓN COLECTIVA, FUE IMPACTADO POR UN BUS DE LA EMPRESA VIA UNIVERSO"/>
    <x v="0"/>
    <x v="0"/>
    <n v="45740"/>
    <d v="2025-03-26T00:00:00"/>
    <s v="Dentro de Plazo"/>
    <d v="2025-03-24T00:00:00"/>
    <d v="2025-03-24T00:00:00"/>
    <d v="2025-04-13T00:00:00"/>
    <s v="Dentro de Plazo"/>
    <d v="2025-04-01T00:00:00"/>
    <m/>
    <s v="NO APLICA "/>
    <s v="NO APLICA "/>
    <s v="NO APLICA "/>
    <s v="NO APLICA "/>
    <s v="NO APLICA "/>
    <s v="NO APLICA "/>
    <s v="NO APLICA "/>
    <s v="NO APLICA "/>
    <s v="NO APLICA "/>
    <s v="NO APLICA "/>
    <s v="NO APLICA "/>
    <s v="NO APLICA "/>
    <s v="NO APLICA "/>
    <s v="NO APLICA "/>
    <s v="NO APLICA "/>
    <s v="NO APLICA "/>
    <s v="NO APLICA "/>
    <m/>
    <m/>
  </r>
  <r>
    <n v="103"/>
    <s v="Corresponde proceso completo: Llega al eDoc 146"/>
    <s v="NO APLICA"/>
    <n v="1303930"/>
    <n v="8964859"/>
    <n v="45730"/>
    <n v="45730"/>
    <s v="1436984-0"/>
    <s v="GUILLERMO HERMIT"/>
    <s v="ERICES"/>
    <s v="PARDO"/>
    <n v="49"/>
    <x v="1"/>
    <x v="0"/>
    <s v="si"/>
    <d v="2025-03-24T00:00:00"/>
    <n v="3"/>
    <x v="3"/>
    <s v="RAUL BASTIAS ARRIAGADA"/>
    <s v="14369840-8"/>
    <s v="GUILLERMO HERMIT"/>
    <s v="ERICES"/>
    <s v="PARDO"/>
    <s v="76481972-1"/>
    <s v="COMERCIAL Y AGRICOLA PUCHAURA SPA"/>
    <s v="LOTEO LOMAS DE PILAUCO 27"/>
    <s v="OSORNO"/>
    <s v="LOS LAGOS"/>
    <s v="CIIUSII_783000 Otras actividades de dotación de recursos humanos"/>
    <n v="45723"/>
    <d v="1899-12-30T15:50:00"/>
    <s v="Caída de altura de más de 1,8 m."/>
    <s v="Fundo San Andres Futrono Region de Los Rios 00 Fundo San Andres"/>
    <s v="FUTRONO"/>
    <s v="LOS RIOS"/>
    <s v="Se encontraba haciendo labores de limpieza y podas del jardín, cuando se accidento estaba cortando ramas de un arbol"/>
    <x v="0"/>
    <x v="0"/>
    <n v="45741"/>
    <d v="2025-03-26T00:00:00"/>
    <s v="Fuera de Plazo"/>
    <d v="2025-03-27T00:00:00"/>
    <d v="2025-03-27T00:00:00"/>
    <d v="2025-04-13T00:00:00"/>
    <s v="Dentro de Plazo"/>
    <d v="2025-03-28T00:00:00"/>
    <m/>
    <d v="2025-04-13T00:00:00"/>
    <s v="Dentro de Plazo"/>
    <d v="2025-04-08T00:00:00"/>
    <m/>
    <d v="2025-04-13T00:00:00"/>
    <s v="Dentro de Plazo"/>
    <d v="2025-04-10T00:00:00"/>
    <d v="2025-04-11T00:00:00"/>
    <d v="1900-01-03T00:00:00"/>
    <d v="2025-07-09T00:00:00"/>
    <s v="Dentro de Plazo"/>
    <d v="2025-04-14T00:00:00"/>
    <m/>
    <m/>
    <m/>
    <m/>
    <m/>
    <m/>
    <m/>
  </r>
  <r>
    <n v="104"/>
    <m/>
    <m/>
    <n v="1260580"/>
    <n v="8909155"/>
    <n v="45700"/>
    <n v="45701"/>
    <s v="1670050-6"/>
    <s v="NALDO JAVIER"/>
    <s v="DONOSO"/>
    <s v="ROCO"/>
    <n v="38"/>
    <x v="1"/>
    <x v="0"/>
    <s v="si"/>
    <d v="2025-03-24T00:00:00"/>
    <n v="3"/>
    <x v="1"/>
    <s v="NELSON ELGUETA CONCHA"/>
    <s v="16700506-3"/>
    <s v="NALDO JAVIER"/>
    <s v="DONOSO"/>
    <s v="ROCO"/>
    <s v="76258639-8"/>
    <s v="FIRE TRAINING CHILE S.A."/>
    <s v="AGUSTINAS 1070"/>
    <s v="SANTIAGO"/>
    <s v="METROPOLITANA"/>
    <s v="CIIUSII_040000 Extracción y procesamiento de cobre"/>
    <n v="45699"/>
    <d v="1899-12-30T01:30:00"/>
    <s v="Caída de altura de más de 1,8 m."/>
    <s v="LOS PERALES 00 PEÑABLANCA"/>
    <s v="CABILDO"/>
    <s v="VALPARAISO"/>
    <s v="ACCIDENTE DE CAÍDA DE ALTURA SIN CRITERIO DE GRAVEDAD MEDICO.  AL MOMENTO DEL ACCIDENTE, TRABAJADOR ESTABA QUEMANDO DISPAROS DE CHEMENA, AL BAJAR POR LA CHIMENEA, RESBALA POR LA BOTA EN MAL ESTADO, CAYENDO EN PENDIENTE DE 80 GRADOS ENTRE 5 A 6 METRS DE ALTURA, AL CAER GOLPEA MUÑCA, TOBILLO Y CADERA IZQUIERDA; SIENDO DIAGNOTICADO FINALMENTE CON CONTUSIONES MULTIPLES."/>
    <x v="0"/>
    <x v="0"/>
    <n v="45740"/>
    <d v="2025-03-26T00:00:00"/>
    <s v="Dentro de Plazo"/>
    <d v="2025-03-25T00:00:00"/>
    <d v="2025-04-16T00:00:00"/>
    <d v="2025-04-13T00:00:00"/>
    <s v=""/>
    <m/>
    <m/>
    <m/>
    <m/>
    <m/>
    <m/>
    <m/>
    <m/>
    <m/>
    <m/>
    <m/>
    <m/>
    <m/>
    <m/>
    <m/>
    <m/>
    <m/>
    <m/>
    <m/>
    <m/>
    <m/>
  </r>
  <r>
    <n v="105"/>
    <s v="Corresponde proceso completo: Llega al eDoc 146"/>
    <s v="NO APLICA"/>
    <n v="1304026"/>
    <n v="8966318"/>
    <n v="45733"/>
    <n v="45733"/>
    <s v="1358069-6"/>
    <s v="PATRICIO ANTONIO"/>
    <s v="TAPIA"/>
    <s v="AZOCAR"/>
    <n v="46"/>
    <x v="1"/>
    <x v="0"/>
    <s v="si"/>
    <d v="2025-03-24T00:00:00"/>
    <n v="3"/>
    <x v="5"/>
    <s v="EDUARDO VERGARA MONJE"/>
    <s v="13580696-K"/>
    <s v="PATRICIO ANTONIO"/>
    <s v="TAPIA"/>
    <s v="AZOCAR"/>
    <s v="77382302-2"/>
    <s v="COMERCIAL LOS TRONCOS SPA"/>
    <s v="5 DE April 1839"/>
    <s v="TEMUCO"/>
    <s v="ARAUCANIA"/>
    <s v="CIIUSII_466301 Venta al por mayor de madera en bruto y productos primarios de la elaboración de madera"/>
    <n v="45728"/>
    <d v="1899-12-30T11:38:00"/>
    <s v="Amputación traumática"/>
    <s v="LO VASQUEZ 0"/>
    <s v="ANGOL"/>
    <s v="ARAUCANIA"/>
    <s v="SEGÚN DENUNCIA INDIVIDUAL DE ACCIDENTE DE TRABAJO, EL TRABAJADOR SR., PATRICIO ANTONIO TAPIA AZOCAR, RUT: 13.580.696-K, SE ENCONTRABA REALIZANDO LABORES DE AYUDANTE DE BANCO (BANCO CANTEADOR). AL MOMENTO SE AGACHA A LIMPIAR, SE ESCUCHA UN GRITO Y SE VE SU MANO DESTROZADA."/>
    <x v="0"/>
    <x v="0"/>
    <n v="45740"/>
    <d v="2025-03-26T00:00:00"/>
    <s v="Dentro de Plazo"/>
    <d v="2025-03-25T00:00:00"/>
    <d v="2025-03-25T00:00:00"/>
    <d v="2025-04-13T00:00:00"/>
    <s v="Dentro de Plazo"/>
    <d v="2025-04-01T00:00:00"/>
    <m/>
    <d v="2025-04-13T00:00:00"/>
    <s v="Dentro de Plazo"/>
    <d v="2025-04-07T00:00:00"/>
    <m/>
    <d v="2025-04-13T00:00:00"/>
    <s v="Dentro de Plazo"/>
    <d v="2025-04-07T00:00:00"/>
    <d v="2025-04-07T00:00:00"/>
    <d v="1900-01-03T00:00:00"/>
    <d v="2025-07-06T00:00:00"/>
    <s v="Dentro de Plazo"/>
    <d v="2025-04-30T00:00:00"/>
    <m/>
    <m/>
    <m/>
    <m/>
    <m/>
    <m/>
    <m/>
  </r>
  <r>
    <n v="106"/>
    <s v="Corresponde proceso completo: Llega al eDoc 146"/>
    <m/>
    <n v="1303146"/>
    <n v="8949883"/>
    <n v="45723"/>
    <n v="45723"/>
    <s v="1515888-0"/>
    <s v="FRANCISCO JAVIER"/>
    <s v="ESPINOZA"/>
    <s v="ROMERO"/>
    <n v="41"/>
    <x v="1"/>
    <x v="1"/>
    <s v="si"/>
    <d v="2025-03-25T00:00:00"/>
    <n v="3"/>
    <x v="0"/>
    <s v="CARLOS EDUARDO VERGARA DURAN"/>
    <s v="15158880-8"/>
    <s v="FRANCISCO JAVIER"/>
    <s v="ESPINOZA"/>
    <s v="ROMERO"/>
    <s v="76394516-2"/>
    <s v="COMERCIALIZADORA DE ALIMENTOS SOUTHFOODS LTDA."/>
    <s v="GUARDIA VIEJA 181 DPTO  506"/>
    <s v="PROVIDENCIA"/>
    <s v="METROPOLITANA"/>
    <s v="CIIUSII_463019 Venta al por mayor de huevos, lácteos, abarrotes y de otros alimentos n.c.p."/>
    <n v="45716"/>
    <d v="1899-12-30T11:00:00"/>
    <s v="Muerte del trabajador"/>
    <s v="BENEDICTO XV 448"/>
    <s v="ESTACION CENTRAL"/>
    <s v="METROPOLITANA"/>
    <s v="TRABAJADOR SE ENCONTRABA EN LA DIRECCIÓN BENEDICTINO XV N° 448 COMUNA DE ESTACION CENTRAL, LUGAR DONDE SE GUARDA UN CAMION DE LA EMPRESA, QUE EL TRABAJADOR CONDUCIA, APROXIMADAMENTE A LAS 11:00 AM, UNA TRABAJADORA LO ENCUENTRA COLGADO DE SU CUELLO CON UNA SOGA, EN UNA VIGA DEL GALPON DE LA DIRECCION ANTES SEÑALADA, LLAMARON A CARABINEROS, LOS QUE CONFIRMARON SU DECESO EN EL MISMO LUGAR."/>
    <x v="0"/>
    <x v="0"/>
    <n v="45741"/>
    <d v="2025-03-27T00:00:00"/>
    <s v="Dentro de Plazo"/>
    <d v="2025-03-27T00:00:00"/>
    <d v="2025-03-27T00:00:00"/>
    <d v="2025-04-14T00:00:00"/>
    <s v="Dentro de Plazo"/>
    <d v="2025-04-09T00:00:00"/>
    <m/>
    <d v="2025-04-14T00:00:00"/>
    <s v=""/>
    <m/>
    <m/>
    <d v="2025-04-14T00:00:00"/>
    <s v=""/>
    <m/>
    <m/>
    <d v="1899-12-31T00:00:00"/>
    <d v="1900-03-30T00:00:00"/>
    <s v=""/>
    <m/>
    <m/>
    <m/>
    <m/>
    <m/>
    <m/>
    <m/>
    <m/>
  </r>
  <r>
    <n v="107"/>
    <s v="Corresponde proceso completo: Llega al eDoc 146"/>
    <s v="NO APLICA"/>
    <n v="1303603"/>
    <n v="8958834"/>
    <n v="45728"/>
    <n v="45729"/>
    <s v="8585101-2"/>
    <s v="JOSE ROLANDO"/>
    <s v="NAHUEL"/>
    <s v="RUIZ"/>
    <n v="68"/>
    <x v="1"/>
    <x v="0"/>
    <s v="si"/>
    <d v="2025-03-26T00:00:00"/>
    <n v="3"/>
    <x v="5"/>
    <s v="PATRICIO VASQUEZ FLORES"/>
    <s v="8585101-2"/>
    <s v="JOSE ROLANDO"/>
    <s v="NAHUEL"/>
    <s v="RUIZ"/>
    <s v="9024689-5"/>
    <s v="CARLOS GABRIEL PARRA LUNA"/>
    <s v="MANUEL RODRIGUEZ 102"/>
    <s v="GALVARINO"/>
    <s v="ARAUCANIA"/>
    <s v="CIIUSII_024002 Servicios de corta de madera a cambio de una retribución o por contrata"/>
    <n v="45671"/>
    <d v="1899-12-30T15:00:00"/>
    <s v="Maniobras de rescate"/>
    <s v="SECTOR CHANGO PELLAHUEN 0 CERRO APOQUINDO 3880"/>
    <s v="LUMACO"/>
    <s v="ARAUCANIA"/>
    <s v="MIENTRAS EL TRABAJADOR REALIZABA LABORES PROPIAS DE SU CARGO COMO OBRERO FORESTAL FUE APLASTADO VIOLENTAMENTE POR LA CAIDA DE UN ARBOL."/>
    <x v="0"/>
    <x v="0"/>
    <n v="45742"/>
    <d v="2025-03-28T00:00:00"/>
    <s v="Dentro de Plazo"/>
    <d v="2025-03-26T00:00:00"/>
    <d v="2025-03-26T00:00:00"/>
    <d v="2025-04-15T00:00:00"/>
    <s v="Dentro de Plazo"/>
    <d v="2025-03-26T00:00:00"/>
    <d v="2025-04-02T18:00:05"/>
    <d v="2025-04-15T00:00:00"/>
    <s v="Dentro de Plazo"/>
    <d v="2025-04-04T00:00:00"/>
    <m/>
    <d v="2025-04-15T00:00:00"/>
    <s v="Dentro de Plazo"/>
    <d v="2025-04-07T00:00:00"/>
    <d v="2025-04-08T00:00:00"/>
    <d v="1900-01-03T00:00:00"/>
    <d v="2025-07-06T00:00:00"/>
    <s v=""/>
    <m/>
    <m/>
    <m/>
    <m/>
    <m/>
    <m/>
    <m/>
    <m/>
  </r>
  <r>
    <n v="108"/>
    <s v="Corresponde proceso completo: Llega al eDoc 146"/>
    <s v="NO APLICA"/>
    <n v="1302974"/>
    <n v="8946237"/>
    <n v="45722"/>
    <n v="45722"/>
    <s v="9878431-4"/>
    <s v="HERNAN ENRIQUE"/>
    <s v="CORTEZ"/>
    <s v="GALLO"/>
    <n v="60"/>
    <x v="1"/>
    <x v="0"/>
    <s v="si"/>
    <d v="2025-03-26T00:00:00"/>
    <n v="3"/>
    <x v="0"/>
    <s v="LUIS ANDRES BERRIOS SERRANO"/>
    <s v="9878431-4"/>
    <s v="HERNAN ENRIQUE"/>
    <s v="CORTEZ"/>
    <s v="GALLO"/>
    <s v="4837684-3"/>
    <s v="LUISA ANTONIETA GALLO CORTEZ"/>
    <s v="TUCAPEL  191"/>
    <s v="SANTIAGO"/>
    <s v="METROPOLITANA"/>
    <s v="CIIUSII_960909 Otras actividades de servicios personales n.c.p."/>
    <n v="45635"/>
    <d v="1899-12-30T00:00:00"/>
    <s v="Amputación traumática"/>
    <s v="Compañía  439"/>
    <s v="LA FLORIDA"/>
    <s v="METROPOLITANA"/>
    <s v="El día 9 de diciembre de 2024, en dependencias de la empresa con dirección, pasaje Compañía N° 439, comuna de la Florida, a eso de las 11:00 horas, Hernán Cortez Gallo, trabajaba en maquina Inyectora, en momento de retirar la pieza, se habré la puerta, ingresa su mano derecha, sensor no funcionan, provocando que matriz, provoque aprisionamiento de su mano, con perdida de dedo medio y indice de su mano derecha, siendo trasladado al Hospital de la Florida, primera atención, para posterior siendo atendido en MUTUAL de seguridad."/>
    <x v="0"/>
    <x v="0"/>
    <n v="45742"/>
    <d v="2025-03-28T00:00:00"/>
    <s v="Dentro de Plazo"/>
    <d v="2025-03-27T00:00:00"/>
    <d v="2025-03-27T00:00:00"/>
    <d v="2025-04-15T00:00:00"/>
    <s v="Dentro de Plazo"/>
    <d v="2025-04-11T00:00:00"/>
    <m/>
    <d v="2025-04-25T00:00:00"/>
    <s v="Dentro de Plazo"/>
    <d v="2025-04-22T00:00:00"/>
    <m/>
    <d v="2025-04-25T00:00:00"/>
    <s v="Dentro de Plazo"/>
    <d v="2025-04-23T00:00:00"/>
    <d v="2025-04-23T00:00:00"/>
    <d v="1900-01-03T00:00:00"/>
    <d v="2025-07-22T00:00:00"/>
    <s v=""/>
    <m/>
    <m/>
    <m/>
    <m/>
    <m/>
    <m/>
    <m/>
    <m/>
  </r>
  <r>
    <n v="109"/>
    <s v="Corresponde proceso completo: Llega al eDoc 146"/>
    <s v="NO APLICA"/>
    <n v="1260574"/>
    <n v="8908762"/>
    <n v="45700"/>
    <n v="45700"/>
    <s v="4445577-5"/>
    <s v="VICTOR ALEJANDRO"/>
    <s v="ACOSTA"/>
    <s v="TAPIA"/>
    <n v="34"/>
    <x v="1"/>
    <x v="0"/>
    <s v="si"/>
    <d v="2025-03-26T00:00:00"/>
    <n v="3"/>
    <x v="0"/>
    <s v="PAULINA  IRARRÁZAVAL  SCHMEISSER"/>
    <s v="28716240-5"/>
    <s v="VICTOR ALEJANDRO"/>
    <s v="ACOSTA"/>
    <s v="TAPIA"/>
    <s v="78370560-5"/>
    <s v="INDUSTRIAL Y COMERCIAL RECOLETA LTDA"/>
    <s v="LOS JAZMINES 1744"/>
    <s v="NUNOA"/>
    <s v="METROPOLITANA"/>
    <s v="CIIUSII_107100 Elaboración de productos de panadería y pastelería"/>
    <n v="45688"/>
    <d v="1899-12-30T00:00:00"/>
    <s v="Amputación traumática"/>
    <s v="Los Jazminez  1744"/>
    <s v="NUNOA"/>
    <s v="METROPOLITANA"/>
    <s v="El día 31 de enero de 2025, en dependencias de la empresa Industrial y Comercial Recoleta Ltda., con dirección en los Jazmines 1744, comuna de Ñuñoa. Víctor Costa Tapia, trabajaba en maquina sobadora, al pasar la masa, esta se atasca en energía peligrosa (rodillos), sufre atrapamiento de su mano derecha."/>
    <x v="0"/>
    <x v="0"/>
    <n v="45743"/>
    <d v="2025-03-28T00:00:00"/>
    <s v="Dentro de Plazo"/>
    <d v="2025-03-27T00:00:00"/>
    <d v="2025-03-27T00:00:00"/>
    <d v="2025-04-15T00:00:00"/>
    <s v="Dentro de Plazo"/>
    <d v="2025-04-11T00:00:00"/>
    <m/>
    <d v="2025-04-25T00:00:00"/>
    <s v="Dentro de Plazo"/>
    <d v="2025-04-22T00:00:00"/>
    <m/>
    <d v="2025-04-25T00:00:00"/>
    <s v="Dentro de Plazo"/>
    <d v="2025-04-23T00:00:00"/>
    <d v="2025-04-23T00:00:00"/>
    <d v="1900-01-03T00:00:00"/>
    <d v="2025-07-22T00:00:00"/>
    <s v=""/>
    <m/>
    <m/>
    <m/>
    <m/>
    <m/>
    <m/>
    <m/>
    <m/>
  </r>
  <r>
    <n v="110"/>
    <s v="Corresponde proceso completo: Llega al eDoc 146"/>
    <s v="NO APLICA"/>
    <n v="1303338"/>
    <n v="8953252"/>
    <n v="45726"/>
    <n v="45727"/>
    <s v="1563193-4"/>
    <s v="JOSE LUIS"/>
    <s v="CARRILLO"/>
    <s v="BASTIAS"/>
    <n v="41"/>
    <x v="1"/>
    <x v="0"/>
    <s v="si"/>
    <d v="2025-03-26T00:00:00"/>
    <n v="3"/>
    <x v="8"/>
    <s v="FELIPE JARA AREVALO"/>
    <s v="15631934-1"/>
    <s v="JOSE LUIS"/>
    <s v="CARRILLO"/>
    <s v="BASTIAS"/>
    <s v="77280374-5"/>
    <s v="CONSTRUCTORA RICARDO GONZALEZ SPA"/>
    <s v="30 ORIENTE 1546 OFICINA 513 513"/>
    <s v="TALCA"/>
    <s v="MAULE"/>
    <s v="CIIUSII_410010 Construcción de edificios para uso residencial"/>
    <n v="45721"/>
    <d v="1899-12-30T12:45:00"/>
    <s v="Caída de altura de más de 1,8 m."/>
    <s v="CALLE EL PIÑOLE, DON SEBASTIAN DE RAUQUEN 2571"/>
    <s v="CURICO"/>
    <s v="MAULE"/>
    <s v="TRABAJADOR SE ENCONTRABA REALIZANDO UNA REPARACIÓN DE CANALETA DE AGUA LLUVIA, SOBRE UNA ESCALERA TELESCÓPICA, LA CUAL SE DESPLAZO Y TRABAJADOR PIERDE EL EQUILIBRIO, PRODUCIENDO CAÍDA MAYOR A 2 MTS. DE ALTURA, GOLPEÁNDOSE EN ESPALDA Y HOMBROS."/>
    <x v="0"/>
    <x v="0"/>
    <n v="45742"/>
    <d v="2025-03-28T00:00:00"/>
    <s v="Dentro de Plazo"/>
    <d v="2025-03-26T00:00:00"/>
    <d v="2025-03-26T00:00:00"/>
    <d v="2025-04-15T00:00:00"/>
    <s v="Dentro de Plazo"/>
    <d v="2025-04-03T00:00:00"/>
    <d v="2025-04-04T12:00:14"/>
    <d v="2025-04-15T00:00:00"/>
    <s v="Dentro de Plazo"/>
    <d v="2025-04-07T00:00:00"/>
    <m/>
    <d v="2025-04-15T00:00:00"/>
    <s v="Dentro de Plazo"/>
    <d v="2025-04-07T00:00:00"/>
    <d v="2025-04-07T00:00:00"/>
    <d v="1900-01-03T00:00:00"/>
    <d v="2025-07-06T00:00:00"/>
    <s v="Dentro de Plazo"/>
    <d v="2025-04-22T00:00:00"/>
    <m/>
    <m/>
    <m/>
    <m/>
    <m/>
    <m/>
    <m/>
  </r>
  <r>
    <n v="111"/>
    <s v="Corresponde proceso completo: Llega al eDoc 146"/>
    <s v="NO APLICA"/>
    <n v="1247634"/>
    <n v="8865387"/>
    <n v="45674"/>
    <n v="45677"/>
    <s v="1816400-4"/>
    <s v="FRANCO DE JESÚS MARC"/>
    <s v="MALDONADO"/>
    <s v="MANSILLA"/>
    <n v="33"/>
    <x v="1"/>
    <x v="0"/>
    <s v="si"/>
    <d v="2025-03-27T00:00:00"/>
    <n v="3"/>
    <x v="15"/>
    <s v="FRANCISCO JAVIER  VILLALÓN  MARÍN"/>
    <s v="18164004-9"/>
    <s v="FRANCO DE JESÚS MARC"/>
    <s v="MALDONADO"/>
    <s v="MANSILLA"/>
    <s v="77476968-4"/>
    <s v="SERVICIOS MARITIMOS A LA MINERIA TARAPACA SPA"/>
    <s v="BILBAO 4150"/>
    <s v="IQUIQUE"/>
    <s v="TARAPACA"/>
    <s v="CIIUSII_032140 Servicios relacionados con la acuicultura marina"/>
    <n v="45632"/>
    <d v="1899-12-30T10:00:00"/>
    <s v="Accidente en condición hiperbárica"/>
    <s v="FAENA PUERTO MARITIMO TECK QB 00 PATACHE"/>
    <s v="IQUIQUE"/>
    <s v="TARAPACA"/>
    <s v="TRABAJADOR MIENTRAS SE ENCUENTRA REALIZANDO LABORES DE BUCEO A 42 MT. DE PROFUNDIDAD, EN EL PUNTO DE TRABAJO, COMIENZAN A SURGIR FALLAS EN EL EQUIPO DE BUCEO (MASCARA FULL FACE), LO CUAL LO DEJA SIN AIRE Y COMUNICACIÓN A ESA PROFUNDIDAD, PROVOCANDO UN ESCAPE LIBRE A SUPERFICIE, AHOGAMIENTO POR TRAGAR MUCHA AGUA, VÓMITOS, CEFALEA Y DERIVACIÓN A CÁMARA HIPERBÁRICA."/>
    <x v="0"/>
    <x v="0"/>
    <n v="45743"/>
    <d v="2025-03-29T00:00:00"/>
    <s v="Dentro de Plazo"/>
    <d v="2025-03-27T00:00:00"/>
    <d v="2025-03-27T00:00:00"/>
    <d v="2025-04-16T00:00:00"/>
    <s v="Dentro de Plazo"/>
    <d v="2025-04-15T00:00:00"/>
    <m/>
    <d v="2025-04-16T00:00:00"/>
    <s v=""/>
    <m/>
    <m/>
    <d v="2025-04-16T00:00:00"/>
    <s v=""/>
    <m/>
    <m/>
    <d v="1899-12-31T00:00:00"/>
    <d v="1900-03-30T00:00:00"/>
    <s v=""/>
    <m/>
    <m/>
    <m/>
    <m/>
    <m/>
    <m/>
    <m/>
    <m/>
  </r>
  <r>
    <n v="112"/>
    <s v="Corresponde proceso completo: Llega al eDoc 146"/>
    <m/>
    <n v="1305379"/>
    <n v="8989900"/>
    <n v="45743"/>
    <n v="45743"/>
    <s v="1529590-7"/>
    <s v="ELSA SOFIA"/>
    <s v="TRIVIÑOS"/>
    <s v="MIRANDA"/>
    <n v="43"/>
    <x v="0"/>
    <x v="0"/>
    <s v="si"/>
    <d v="2025-03-28T00:00:00"/>
    <n v="3"/>
    <x v="14"/>
    <s v="DANIEL OLAVE REYES"/>
    <s v="15295907-9"/>
    <s v="ELSA SOFIA"/>
    <s v="TRIVIÑOS"/>
    <s v="MIRANDA"/>
    <s v="76757455-K"/>
    <s v="SERVICIOS ACUICOLAS PABLO ANDRES SANHUEZA RAMIREZ EIRL"/>
    <s v="LAGUNA DEL LAJA POBLACION VALLE VOLCANES 49"/>
    <s v="PUERTO MONTT"/>
    <s v="LOS LAGOS"/>
    <s v="CIIUSII_032140 Servicios relacionados con la acuicultura marina"/>
    <n v="45741"/>
    <d v="1899-12-30T09:20:00"/>
    <s v="Caída de altura de más de 1,8 m."/>
    <s v="piscicultura las Quemas 0"/>
    <s v="OSORNO"/>
    <s v="LOS LAGOS"/>
    <s v="Al momento del accidente estaba TRABAJANDO. Lo que ocurrió fue que IBA CAMINANDO POR LA TORRE Y LA ESTRUCTURA ESTABA MAL INSTALADA Y CAÍ HACIA ABAJO APROX 4 MTS CAYENDO SOBRE UNA BOMBA DE AGUA Y LUEGO AL CEMENTO. (caída de altura, sin criterio de gravedad médico)."/>
    <x v="0"/>
    <x v="0"/>
    <n v="45744"/>
    <d v="2025-03-30T00:00:00"/>
    <s v="Dentro de Plazo"/>
    <d v="2025-03-28T00:00:00"/>
    <d v="2025-04-28T00:00:00"/>
    <d v="2025-04-17T00:00:00"/>
    <m/>
    <m/>
    <m/>
    <d v="2025-04-17T00:00:00"/>
    <m/>
    <m/>
    <m/>
    <m/>
    <m/>
    <m/>
    <m/>
    <m/>
    <m/>
    <m/>
    <m/>
    <m/>
    <m/>
    <m/>
    <m/>
    <m/>
    <m/>
    <m/>
  </r>
  <r>
    <n v="113"/>
    <s v="Accindente Tránsito:  Llega al eDoc 144"/>
    <s v="NO APLICA"/>
    <n v="1302832"/>
    <n v="8944722"/>
    <n v="45721"/>
    <n v="45722"/>
    <s v="2137335-0"/>
    <s v="JORGE IGNACIO"/>
    <s v="CONCHA"/>
    <s v="VALENZUELA"/>
    <n v="22"/>
    <x v="1"/>
    <x v="0"/>
    <s v="si"/>
    <d v="2025-03-28T00:00:00"/>
    <n v="3"/>
    <x v="5"/>
    <s v="OSCAR GARCIA GUTIERREZ"/>
    <s v="21373350-8"/>
    <s v="JORGE IGNACIO"/>
    <s v="CONCHA"/>
    <s v="VALENZUELA"/>
    <s v="77175702-2"/>
    <s v="TRANSPORTE CARGA Y PASAJEROS SOFEMI SPA"/>
    <s v="RIO COLUN 2641"/>
    <s v="TEMUCO"/>
    <s v="ARAUCANIA"/>
    <s v="CIIUSII_492300 Transporte de carga por carretera"/>
    <n v="45721"/>
    <d v="1899-12-30T06:00:00"/>
    <s v="Maniobras de rescate"/>
    <s v="RUTA 5 SUR KM 597 0000 PAILAHUEQUE"/>
    <s v="ERCILLA"/>
    <s v="ARAUCANIA"/>
    <s v="En km 601 carretera entre Victoria y Perquenco se ven incolucrados en accidente masivo por alcance, quedando atrapados en camion siendo rescatados por bomberos, derivado desde Hospital de Victoria con lesiones en piernas y mano"/>
    <x v="0"/>
    <x v="0"/>
    <n v="45744"/>
    <d v="2025-03-30T00:00:00"/>
    <s v="Fuera de Plazo"/>
    <d v="2025-04-01T00:00:00"/>
    <d v="2025-04-01T00:00:00"/>
    <d v="2025-04-17T00:00:00"/>
    <s v="Dentro de Plazo"/>
    <d v="2025-04-01T00:00:00"/>
    <m/>
    <d v="2025-04-17T00:00:00"/>
    <s v="Dentro de Plazo"/>
    <d v="2025-04-16T00:00:00"/>
    <m/>
    <s v="NO APLICA "/>
    <s v="NO APLICA "/>
    <s v="NO APLICA "/>
    <s v="NO APLICA "/>
    <s v="NO APLICA "/>
    <s v="NO APLICA "/>
    <s v="NO APLICA "/>
    <s v="NO APLICA "/>
    <s v="NO APLICA "/>
    <s v="NO APLICA "/>
    <s v="NO APLICA "/>
    <s v="NO APLICA "/>
    <s v="NO APLICA "/>
    <m/>
    <m/>
  </r>
  <r>
    <n v="114"/>
    <s v="Corresponde proceso completo: Llega al eDoc 146"/>
    <s v="NO APLICA"/>
    <n v="1305402"/>
    <n v="8989909"/>
    <n v="45743"/>
    <n v="45744"/>
    <s v="1023033-5"/>
    <s v="ANTONIO SEGUNDO"/>
    <s v="VILLARROEL"/>
    <s v="CARCAMO"/>
    <n v="68"/>
    <x v="1"/>
    <x v="0"/>
    <s v="si"/>
    <d v="2025-03-31T00:00:00"/>
    <n v="3"/>
    <x v="10"/>
    <s v="JOSÉ MIRANDA BARRIENTOS"/>
    <s v="10230335-0"/>
    <s v="ANTONIO SEGUNDO"/>
    <s v="VILLARROEL"/>
    <s v="CARCAMO"/>
    <s v="77914584-0"/>
    <s v="MELPAMAR SPA"/>
    <s v="ANGAMOS  11"/>
    <s v="AISEN"/>
    <s v="AYSEN"/>
    <s v="CIIUSII_032140 Servicios relacionados con la acuicultura marina"/>
    <n v="45742"/>
    <d v="1899-12-30T13:10:00"/>
    <s v="Amputación traumática"/>
    <s v="CANAL COSTA-CENTRO GREGORIO 0 LITORAL DE AYSÉN"/>
    <s v="AISEN"/>
    <s v="AYSEN"/>
    <s v="EL TRABAJADOR SE ENCONTRABA REALIZANDOMANIEBRAS  DE AMARRE CON CABO, DESDE EL BOTE AUXILIAR AL LA EMBARCACIÓN SAN PEDRO I, PRODUCTO DEL VIENTO, Y OLEAJE  DEL MAR, SE PRODUCE VAIVEN DE MOVIMIENTO DE AMBAS EMBARCACIONES, DONDE EL TRABAJADOR AL INTENTAR AMARRAR SUFRE AMPUTACIÓN DEL DEDO MEÑIQUE DE LA MANO DERECHA"/>
    <x v="0"/>
    <x v="0"/>
    <n v="45747"/>
    <d v="2025-04-02T00:00:00"/>
    <s v="Dentro de Plazo"/>
    <d v="2025-03-31T00:00:00"/>
    <d v="2025-03-31T00:00:00"/>
    <d v="2025-04-20T00:00:00"/>
    <s v="Dentro de Plazo"/>
    <d v="2025-04-07T00:00:00"/>
    <m/>
    <d v="2025-04-20T00:00:00"/>
    <s v="Dentro de Plazo"/>
    <d v="2025-04-08T00:00:00"/>
    <m/>
    <d v="2025-04-20T00:00:00"/>
    <s v="Dentro de Plazo"/>
    <d v="2025-04-09T00:00:00"/>
    <d v="2025-04-09T00:00:00"/>
    <d v="1900-01-03T00:00:00"/>
    <d v="2025-07-08T00:00:00"/>
    <s v="Dentro de Plazo"/>
    <d v="2025-04-21T00:00:00"/>
    <m/>
    <m/>
    <m/>
    <m/>
    <m/>
    <m/>
    <m/>
  </r>
  <r>
    <n v="115"/>
    <s v="Corresponde proceso completo: Llega al eDoc 146"/>
    <s v="NO APLICA"/>
    <n v="1302053"/>
    <n v="8933319"/>
    <n v="45715"/>
    <n v="45715"/>
    <s v="2788458-4"/>
    <s v="IVER"/>
    <s v="IBARRA"/>
    <s v="LEON"/>
    <n v="32"/>
    <x v="1"/>
    <x v="0"/>
    <s v="si"/>
    <d v="2025-03-31T00:00:00"/>
    <n v="3"/>
    <x v="2"/>
    <s v="PAULINA VILLALOBOS SOTO"/>
    <s v="27884584-2"/>
    <s v="IVER"/>
    <s v="IBARRA"/>
    <s v="LEON"/>
    <s v="76115144-4"/>
    <s v="SOCIEDAD RIVERA Y CIA. LTDA"/>
    <s v="LA TORRE 3262"/>
    <s v="ANTOFAGASTA"/>
    <s v="ANTOFAGASTA"/>
    <s v="CIIUSII_475201 Venta al por menor de artículos de ferretería y materiales de construcción"/>
    <n v="45713"/>
    <d v="1899-12-30T23:00:00"/>
    <s v="Amputación traumática"/>
    <s v="Ingeniero Hyatt 10027 Antofagasta"/>
    <s v="ANTOFAGASTA"/>
    <s v="ANTOFAGASTA"/>
    <s v="El 25 de febrero de 2025, el trabajador Iver Ibarra León se encontraba desempeñando sus labores habituales en la empresa Sociedad Rivera y Cía. Ltda., ubicada en Ingeniero Hyatt #10.027, Antofagasta. Sus tareas consisten en la reparación y el mantenimiento de equipos mineros, actividades que se realizan según las solicitudes de nuestros clientes.  Según el relato del trabajador Iver Ibarra León, y los testimonios de los señores Marcos Zambrano, Luis Yorimo, Alexis Collao y Luis Rivero, se encontraban realizando la reparación de un brazo alimentador de barra de peso 1250 kilogramos, largo 6 metros y ancho 40 centímetros. Para ello, utilizaron un puente grúa para levantar y posicionar una parte de este brazo y el otro extremo es posicionado sobre un soporte metálico.  Durante este proceso, se percataron de que el soporte estaba inclinado debido a un perno que se encontraba en el suelo debajo de este. El señor Iver Ibarra procedió a retirar el perno utilizando un pedazo de plancha metálica. Al momento de sacar el perno, el caballete vuelve a su posición, aplastando el dedo índice derecho del trabajador provocando una amputación traumática del extremo distal."/>
    <x v="0"/>
    <x v="0"/>
    <n v="45747"/>
    <d v="2025-04-02T00:00:00"/>
    <s v="Dentro de Plazo"/>
    <d v="2025-04-01T00:00:00"/>
    <d v="2025-04-02T00:00:00"/>
    <d v="2025-04-20T00:00:00"/>
    <s v="Dentro de Plazo"/>
    <d v="2025-04-10T00:00:00"/>
    <m/>
    <d v="2025-04-20T00:00:00"/>
    <s v="Dentro de Plazo"/>
    <d v="2025-04-16T00:00:00"/>
    <m/>
    <d v="2025-04-20T00:00:00"/>
    <s v="Dentro de Plazo"/>
    <d v="2025-04-16T00:00:00"/>
    <d v="2025-04-17T00:00:00"/>
    <d v="1900-01-03T00:00:00"/>
    <d v="2025-07-15T00:00:00"/>
    <s v=""/>
    <m/>
    <m/>
    <m/>
    <m/>
    <m/>
    <m/>
    <m/>
    <m/>
  </r>
  <r>
    <n v="116"/>
    <s v="Corresponde proceso completo: Llega al eDoc 146"/>
    <s v="NO APLICA"/>
    <n v="1304416"/>
    <n v="8972844"/>
    <s v="19-03-2025"/>
    <s v="19-03-2025"/>
    <s v="2040883-0"/>
    <s v="MARTIN ALONSO"/>
    <s v="BASULTO"/>
    <s v="HERRERA"/>
    <n v="25"/>
    <x v="1"/>
    <x v="0"/>
    <s v="si"/>
    <d v="2025-03-31T00:00:00"/>
    <n v="3"/>
    <x v="1"/>
    <s v="NELSON ELGUETA CONCHA"/>
    <s v="20408830-6"/>
    <s v="MARTIN ALONSO"/>
    <s v="BASULTO"/>
    <s v="HERRERA"/>
    <s v="77580679-6"/>
    <s v="SERVICIOS DE APOYO A LA AGRICULTURA IRIS VASQUEZ QUIROGA E.I.R.L."/>
    <s v="OSCAR GRANADINO 1615"/>
    <s v="LOS ANDES"/>
    <s v="VALPARAISO"/>
    <s v="CIIUSII_016100 Actividades de apoyo a la agricultura"/>
    <s v="2025-03-13"/>
    <s v="03:25:00"/>
    <s v="Caída de altura de más de 1,8 m."/>
    <s v="KILOMETRO 11 00 AUTOPISTA LOS ANDES"/>
    <s v="LOS ANDES"/>
    <s v="VALPARAISO"/>
    <s v="ACCIDENTE DE LABORAL CON DIAGNOSTICO LEVE:  TRABAJADOR VIAJA EN VEHICULO DE LA EMPRESA COMO CONDUCTOR, ALREDEDOR DE LAS 03.25 HRS, CONDUCTOR SE PERCATA DE OTRO VEHICULO QUE VENÍA EN SENTIDO CONTRARIA HACIA ELLOS. CONDUCTOR EJECUTA ACCIÓN EVASIVA,  PIERDE EL CONTROL DEL VEHICULO, CAE Y SE DESPLAZA  VEHICULO HACIA UN BAJO DE TRES METROS VOLCÁNDOSE, RESULTANDO EL CONDUCTOR CON CONTUSIONES MULTIPLES."/>
    <x v="0"/>
    <x v="0"/>
    <n v="45748"/>
    <d v="2025-04-02T00:00:00"/>
    <s v="Fuera de Plazo"/>
    <d v="2025-04-04T00:00:00"/>
    <d v="2025-04-10T00:00:00"/>
    <d v="2025-04-20T00:00:00"/>
    <s v=""/>
    <m/>
    <m/>
    <d v="2025-04-20T00:00:00"/>
    <s v=""/>
    <m/>
    <m/>
    <d v="2025-04-20T00:00:00"/>
    <s v=""/>
    <m/>
    <m/>
    <d v="1899-12-31T00:00:00"/>
    <d v="1900-03-30T00:00:00"/>
    <s v=""/>
    <m/>
    <m/>
    <m/>
    <m/>
    <m/>
    <m/>
    <m/>
    <m/>
  </r>
  <r>
    <n v="117"/>
    <s v="Corresponde proceso completo: Llega al eDoc 146"/>
    <m/>
    <n v="1304381"/>
    <n v="8972225"/>
    <n v="45735"/>
    <n v="45735"/>
    <s v="1275913-2"/>
    <s v="JEISSON PEDRO"/>
    <s v="VARGAS"/>
    <s v="VARGAS"/>
    <n v="29"/>
    <x v="1"/>
    <x v="1"/>
    <s v="si"/>
    <d v="2025-03-31T00:00:00"/>
    <n v="3"/>
    <x v="1"/>
    <s v="NELSON ELGUETA CONCHA"/>
    <n v="12759132"/>
    <s v="JEISSON PEDRO"/>
    <s v="VARGAS"/>
    <s v="VARGAS"/>
    <s v="77580679-6"/>
    <s v="SERVICIOS DE APOYO A LA AGRICULTURA IRIS VASQUEZ QUIROGA E.I.R.L."/>
    <s v="OSCAR GRANADINO 1615"/>
    <s v="SAN ESTEBAN"/>
    <s v="VALPARAISO"/>
    <s v="CIIUSII_016100 Actividades de apoyo a la agricultura"/>
    <n v="45730"/>
    <d v="1899-12-30T03:25:00"/>
    <s v="Muerte del trabajador"/>
    <s v="KILOMETRO 11 00 AUTOPISTA LOS ANDES"/>
    <s v="LOS ANDES"/>
    <s v="VALPARAISO"/>
    <s v="TRABAJADOR DE REGRESO A SU HOGAR EN VEHICULO DE TRASLADO DE LA EMPRESA, A LA ALTURA DEL KILOMETRO 11 DE LA AUTOPISTA LOS ANDES, VEHICULO REALIZA ACCIÓN EVASIVA AL PERCATARSE DE OTRO VEHÍCULO EN SENTIDO CONTRARIO QUE VENÍA APROXIMANDOSE HACIA ELLOS, CONDUCTOR PIERDE EL CONTROL DEL VEHÍCULO VOLCÁNDOSE, RESULTANDO EL TRABAJADOR JEISSON VARGAS FALLECIDO."/>
    <x v="0"/>
    <x v="0"/>
    <n v="45747"/>
    <d v="2025-04-02T00:00:00"/>
    <s v="Fuera de Plazo"/>
    <d v="2025-04-09T00:00:00"/>
    <d v="2025-04-10T00:00:00"/>
    <d v="2025-04-20T00:00:00"/>
    <s v="Fuera de Plazo"/>
    <d v="2025-04-24T00:00:00"/>
    <s v="Dentro de Plazo"/>
    <d v="2025-04-30T00:00:00"/>
    <s v="Dentro de Plazo"/>
    <d v="2025-04-25T00:00:00"/>
    <m/>
    <d v="2025-04-20T00:00:00"/>
    <s v=""/>
    <m/>
    <m/>
    <d v="1899-12-31T00:00:00"/>
    <d v="1900-03-30T00:00:00"/>
    <m/>
    <m/>
    <m/>
    <m/>
    <m/>
    <m/>
    <m/>
    <m/>
    <m/>
  </r>
  <r>
    <n v="118"/>
    <s v="Corresponde proceso completo: Llega al eDoc 146"/>
    <s v="NO APLICA"/>
    <n v="1248816"/>
    <n v="8883806"/>
    <s v="28-01-2025"/>
    <s v="28-01-2025"/>
    <s v="1252578-7"/>
    <s v="CLAUDIO EUGENIO"/>
    <s v="MARDONES"/>
    <s v="MUÑOZ"/>
    <n v="53"/>
    <x v="1"/>
    <x v="2"/>
    <s v="no"/>
    <d v="2025-03-31T00:00:00"/>
    <n v="3"/>
    <x v="11"/>
    <s v="VALESKA SAZO SILVA"/>
    <s v="12525787-9"/>
    <s v="CLAUDIO EUGENIO"/>
    <s v="MARDONES"/>
    <s v="MUÑOZ"/>
    <s v="76740060-8"/>
    <s v="GUSTAVO JACOBSEN CONTRATISTA INDUSTRIAL E.I.R.L."/>
    <s v="CAMINO SANTA JUANA KM SANTA CATALINA  8543"/>
    <s v="CORONEL"/>
    <s v="BIO - BIO"/>
    <s v="CIIUSII_492300 Transporte de carga por carretera"/>
    <s v="2025-01-22"/>
    <s v="09:30:00"/>
    <s v="Maniobras de rescate"/>
    <s v="autopista 9000"/>
    <s v="TALCAHUANO"/>
    <s v="BIO - BIO"/>
    <s v="trabajador conduce camión e impacta con otro vehículo en su parte trasera siendo rescatado para salir del camión"/>
    <x v="0"/>
    <x v="0"/>
    <n v="45749"/>
    <d v="2025-04-02T00:00:00"/>
    <s v="Dentro de Plazo"/>
    <d v="2025-04-01T00:00:00"/>
    <d v="2025-04-07T00:00:00"/>
    <d v="2025-04-20T00:00:00"/>
    <s v="Dentro de Plazo"/>
    <d v="2025-04-10T00:00:00"/>
    <m/>
    <d v="2025-04-20T00:00:00"/>
    <s v=""/>
    <m/>
    <m/>
    <d v="2025-04-20T00:00:00"/>
    <s v=""/>
    <m/>
    <m/>
    <d v="1899-12-31T00:00:00"/>
    <d v="1900-03-30T00:00:00"/>
    <s v=""/>
    <m/>
    <m/>
    <m/>
    <m/>
    <m/>
    <m/>
    <m/>
    <m/>
  </r>
  <r>
    <n v="119"/>
    <s v="Corresponde proceso completo: Llega al eDoc 146"/>
    <s v="NO APLICA"/>
    <n v="1304967"/>
    <n v="8982744"/>
    <s v="24-03-2025"/>
    <s v="24-03-2025"/>
    <s v="1941452-6"/>
    <s v="IGNACIO ANTONIO"/>
    <s v="VENEGAS"/>
    <s v="GODOY"/>
    <n v="29"/>
    <x v="1"/>
    <x v="0"/>
    <s v="si"/>
    <d v="2025-04-01T00:00:00"/>
    <n v="4"/>
    <x v="4"/>
    <s v="VICTORIA GUTIERREZ  GARCIA"/>
    <s v="19414526-8"/>
    <s v="IGNACIO ANTONIO"/>
    <s v="VENEGAS"/>
    <s v="GODOY"/>
    <s v="77017609-3"/>
    <s v="CONSTRUCTORA EL SENDERO SPA"/>
    <s v="EL SENDERO # 292 VILLA LOS DOMINICOS  0"/>
    <s v="CHILLAN"/>
    <s v="ÑUBLE"/>
    <s v="CIIUSII_432900 Otras instalaciones para obras de construcción"/>
    <s v="2025-03-14"/>
    <s v="16:10:00"/>
    <s v="Caída de altura de más de 1,8 m."/>
    <s v="PARCELA 41 HIJUELA 4, ORO VERDE 00 ORO VERDE"/>
    <s v="CHILLAN"/>
    <s v="ÑUBLE"/>
    <s v="MIESTRAS SE DESPLAZABA POR TECHUMBRE, CAE AL PISAR UNA PLANCHA DE TRAGALUZ"/>
    <x v="0"/>
    <x v="0"/>
    <n v="45750"/>
    <d v="2025-04-03T00:00:00"/>
    <s v="Dentro de Plazo"/>
    <d v="2025-04-03T00:00:00"/>
    <d v="2025-04-07T00:00:00"/>
    <d v="2025-04-21T00:00:00"/>
    <s v="Dentro de Plazo"/>
    <d v="2025-04-17T00:00:00"/>
    <m/>
    <d v="2025-05-01T00:00:00"/>
    <s v="Dentro de Plazo"/>
    <d v="2025-04-21T00:00:00"/>
    <m/>
    <d v="2025-05-01T00:00:00"/>
    <s v="Dentro de Plazo"/>
    <d v="2025-04-21T00:00:00"/>
    <d v="2025-04-22T00:00:00"/>
    <d v="1900-01-03T00:00:00"/>
    <d v="2025-07-20T00:00:00"/>
    <s v=""/>
    <m/>
    <m/>
    <m/>
    <m/>
    <m/>
    <m/>
    <m/>
    <m/>
  </r>
  <r>
    <n v="120"/>
    <s v="Corresponde proceso completo: Llega al eDoc 146"/>
    <s v="NO APLICA"/>
    <n v="1305702"/>
    <n v="8993329"/>
    <s v="28-03-2025"/>
    <s v="31-03-2025"/>
    <s v="1239154-4"/>
    <s v="HONORIO ESTUDERMO"/>
    <s v="TRONCOSO"/>
    <s v="ALARCON"/>
    <n v="54"/>
    <x v="1"/>
    <x v="0"/>
    <s v="si"/>
    <n v="45750"/>
    <n v="4"/>
    <x v="10"/>
    <s v="SANDRA  SALGADO MONTIEL"/>
    <s v="12391544-5"/>
    <s v="HONORIO ESTUDERMO"/>
    <s v="TRONCOSO"/>
    <s v="ALARCON"/>
    <s v="76586286-8"/>
    <s v="EDUARDO TRONCOSO ALARCON TRABAJOS DE MINERIA E.I.R.L"/>
    <s v="CERRO SOBRERO 1648"/>
    <s v="COYHAIQUE"/>
    <s v="AYSEN"/>
    <s v="CIIUSII_431200 Preparación del terreno"/>
    <s v="2025-03-27"/>
    <s v="12:00:00"/>
    <s v="Amputación traumática"/>
    <s v="Sector El Salto Chico  00 El Salto Chico"/>
    <s v="Coyhaique"/>
    <s v="AYSEN"/>
    <s v="Estaba utilizando sierra eléctrica amputando dedo meñique y corte en dedo pulgar (mano Izquierda)"/>
    <x v="0"/>
    <x v="0"/>
    <n v="45751"/>
    <d v="2025-04-05T00:00:00"/>
    <s v="Dentro de Plazo"/>
    <n v="45750"/>
    <d v="2025-04-03T00:00:00"/>
    <d v="2025-04-23T00:00:00"/>
    <s v="Dentro de Plazo"/>
    <n v="45756"/>
    <m/>
    <d v="2025-04-23T00:00:00"/>
    <s v="Fuera de Plazo"/>
    <n v="45777"/>
    <m/>
    <d v="2025-05-03T00:00:00"/>
    <s v="Dentro de Plazo"/>
    <n v="45777"/>
    <d v="2025-04-30T00:00:00"/>
    <d v="1900-01-03T00:00:00"/>
    <d v="2025-07-29T00:00:00"/>
    <m/>
    <m/>
    <m/>
    <m/>
    <m/>
    <m/>
    <m/>
    <m/>
    <m/>
  </r>
  <r>
    <n v="121"/>
    <s v="Corresponde proceso completo: Llega al eDoc 146"/>
    <s v="NO APLICA"/>
    <n v="1303043"/>
    <n v="8948766"/>
    <s v="06-03-2025"/>
    <s v="07-03-2025"/>
    <s v="7664700-3"/>
    <s v="PEDRO JUAN "/>
    <s v="JIMENEZ "/>
    <s v="JORQUERA "/>
    <n v="69"/>
    <x v="1"/>
    <x v="0"/>
    <s v="si"/>
    <n v="45750"/>
    <n v="4"/>
    <x v="9"/>
    <s v="SEBASTIÁN VILLAGRA AGUILAR"/>
    <s v="7664700-3"/>
    <s v="PEDRO JUAN"/>
    <s v="JIMENEZ"/>
    <s v="JORQUERA"/>
    <s v="76381045-3"/>
    <s v="INMOBILIARIA, INVERSIONES FORESTAL Y MADERERA BOSQUE SUR LTDA"/>
    <s v="POLONIA 0"/>
    <s v="SAN FERNANDO"/>
    <s v="LIBERTADOR GENERAL BERNARDO OHIGGINS"/>
    <s v="CIIUSII_475201 Venta al por menor de artículos de ferretería y materiales de construcción"/>
    <s v="2025-03-06"/>
    <s v="15:00:00"/>
    <s v="Amputación traumática"/>
    <s v="Panamerica sur Km 130 00 Cruce Polonia"/>
    <s v="SAN FERNANDO"/>
    <s v="LIBERTADOR GENERAL BERNARDO OHIGGINS"/>
    <s v="El 06 de marzo de 2025, alrededor de las 15:00 horas aproximadamente, D. Pedro Juan Jiménez Jorquera, RUN: 7.664.700-3, Trabajador de la empresa Inmobiliaria, Inversiones Forestal y Maderas Bosque Sur Ltda. RUT: 76.381.045-3. Mientras se desempeñaba como operador de barraca aserradero, en el centro de trabajo ubicado en Carretera Panamericana SUR KM. 130, comuna de San Fernando. En circunstancias quitaba la viruta en la mesa de entrada de la máquina, su mano alcanza el cabezal de corte, provocándose herida irregular en pulpejo de pulgar derecho."/>
    <x v="0"/>
    <x v="0"/>
    <n v="45752"/>
    <d v="2025-04-05T00:00:00"/>
    <s v="Dentro de Plazo"/>
    <n v="45750"/>
    <d v="2025-04-03T00:00:00"/>
    <d v="2025-04-23T00:00:00"/>
    <s v="Fuera de Plazo"/>
    <n v="45772"/>
    <m/>
    <d v="2025-04-23T00:00:00"/>
    <s v="Fuera de Plazo"/>
    <n v="45775"/>
    <m/>
    <d v="2025-05-03T00:00:00"/>
    <s v="Dentro de Plazo"/>
    <n v="45776"/>
    <d v="2025-04-29T00:00:00"/>
    <d v="1900-01-03T00:00:00"/>
    <d v="2025-07-28T00:00:00"/>
    <s v=""/>
    <m/>
    <m/>
    <m/>
    <m/>
    <m/>
    <m/>
    <m/>
    <m/>
  </r>
  <r>
    <n v="122"/>
    <s v="Corresponde proceso completo: Llega al eDoc 146"/>
    <m/>
    <n v="1304761"/>
    <n v="8979041"/>
    <s v="21-03-2025"/>
    <s v="24-03-2025"/>
    <s v="8382585-5"/>
    <s v="ORLANDO JAVIER"/>
    <s v="CONTRERAS"/>
    <s v="BELMAR"/>
    <n v="58"/>
    <x v="1"/>
    <x v="1"/>
    <s v="si"/>
    <n v="45750"/>
    <n v="4"/>
    <x v="3"/>
    <s v="RAUL BASTIAS ARRIAGADA"/>
    <s v="8382585-5"/>
    <s v="ORLANDO JAVIER"/>
    <s v="CONTRERAS"/>
    <s v="BELMAR"/>
    <s v="77653176-6"/>
    <s v="SERVICIOS INTEGRALES LOS RIOS SPA"/>
    <s v="PATRICIO LYNCH 950 DEPTO. 56 950"/>
    <s v="VALDIVIA"/>
    <s v="LOS RIOS"/>
    <s v="CIIUSII_433000 Terminación y acabado de edificios"/>
    <s v="2025-03-17"/>
    <s v="12:45:00"/>
    <s v="Muerte del trabajador"/>
    <s v="Ramón Picarte  3981 Valdivia"/>
    <s v="VALDIVIA"/>
    <s v="LOS RIOS"/>
    <s v="Trabajador se encontraba arriba de un techo revisando cubierta y cae de una altura de  5 a 6 metros aproximadamente"/>
    <x v="0"/>
    <x v="0"/>
    <n v="45753"/>
    <d v="2025-04-05T00:00:00"/>
    <s v="Fuera de Plazo"/>
    <n v="45754"/>
    <d v="2025-04-07T00:00:00"/>
    <d v="2025-04-23T00:00:00"/>
    <s v="Dentro de Plazo"/>
    <n v="45754"/>
    <m/>
    <d v="2025-04-23T00:00:00"/>
    <s v="Dentro de Plazo"/>
    <n v="45758"/>
    <m/>
    <d v="2025-04-23T00:00:00"/>
    <s v="Dentro de Plazo"/>
    <n v="45761"/>
    <d v="2025-04-14T00:00:00"/>
    <d v="1900-01-03T00:00:00"/>
    <d v="2025-07-13T00:00:00"/>
    <s v="Dentro de Plazo"/>
    <n v="45763"/>
    <m/>
    <m/>
    <m/>
    <m/>
    <m/>
    <m/>
    <m/>
  </r>
  <r>
    <n v="123"/>
    <s v="Corresponde proceso completo: Llega al eDoc 146"/>
    <s v="NO APLICA"/>
    <n v="1305628"/>
    <n v="8993303"/>
    <d v="2025-03-28T00:00:00"/>
    <d v="2025-03-31T00:00:00"/>
    <s v="1712411-1"/>
    <s v="MONICA CRISTINA"/>
    <s v="MANSILLA"/>
    <s v="QUINCHEN"/>
    <n v="36"/>
    <x v="0"/>
    <x v="0"/>
    <s v="si"/>
    <n v="45755"/>
    <n v="4"/>
    <x v="14"/>
    <s v="HUGO SANDOVAL ROJAS"/>
    <s v="17124111-1"/>
    <s v="MONICA CRISTINA"/>
    <s v="MANSILLA"/>
    <s v="QUINCHEN"/>
    <s v="10027537-6"/>
    <s v="MARIA ANA BAHAMONDE MIRANDA"/>
    <s v="TENAUN RURAL 0"/>
    <s v="DALCAHUE"/>
    <s v="LOS LAGOS"/>
    <s v="CIIUSII_472101 Venta al por menor de alimentos en comercios especializados (almacenes pequeños y minimarket)"/>
    <n v="45744"/>
    <d v="1899-12-30T09:00:00"/>
    <s v="Amputación traumática"/>
    <s v="TENAUN 00 Sector Los Molinos"/>
    <s v="DALCAHUE"/>
    <s v="LOS LAGOS"/>
    <s v="LO QUE OCURRIÓ FUE QUE AL PASAR LA MASA EN LA MAQUINA, LA MAQUINA ME ATRAPA LA MANO DERECHA."/>
    <x v="0"/>
    <x v="0"/>
    <n v="45755"/>
    <d v="2025-04-10T00:00:00"/>
    <s v="Fuera de Plazo"/>
    <n v="45758"/>
    <d v="2025-04-14T00:00:00"/>
    <d v="2025-04-28T00:00:00"/>
    <s v="Dentro de Plazo"/>
    <n v="45762"/>
    <m/>
    <d v="2025-05-08T00:00:00"/>
    <s v="Dentro de Plazo"/>
    <n v="45775"/>
    <m/>
    <d v="2025-05-08T00:00:00"/>
    <s v="Dentro de Plazo"/>
    <n v="45775"/>
    <d v="2025-04-28T00:00:00"/>
    <d v="1900-01-03T00:00:00"/>
    <d v="2025-07-27T00:00:00"/>
    <m/>
    <n v="45775"/>
    <m/>
    <m/>
    <m/>
    <m/>
    <m/>
    <m/>
    <m/>
  </r>
  <r>
    <n v="124"/>
    <s v="Accidente Independiente: Llega al eDoc 141"/>
    <s v="NO APLICA"/>
    <n v="1305957"/>
    <n v="8997420"/>
    <d v="2025-03-31T00:00:00"/>
    <d v="2025-03-31T00:00:00"/>
    <s v="1013809-6"/>
    <s v="CARLOS MANUEL"/>
    <s v="MOLINA"/>
    <s v="OSORIO"/>
    <n v="75"/>
    <x v="1"/>
    <x v="0"/>
    <s v="si"/>
    <n v="45755"/>
    <n v="4"/>
    <x v="0"/>
    <s v="GRACE MONTECINOS FREDES"/>
    <s v="10138096-3"/>
    <s v="CARLOS MANUEL"/>
    <s v="MOLINA"/>
    <s v="OSORIO"/>
    <s v="10138096-3"/>
    <s v="CARLOS MANUEL MOLINA OSORIO"/>
    <s v="TINEO 9701"/>
    <s v="LA FLORIDA"/>
    <s v="METROPOLITANA"/>
    <s v="CIIUSII_960909 Otras actividades de servicios personales n.c.p."/>
    <n v="45552"/>
    <d v="1899-12-30T14:30:00"/>
    <s v="Caída de altura de más de 1,8 m."/>
    <s v="Puente Walker Martínez/ A. La Florida 0"/>
    <s v="LA FLORIDA"/>
    <s v="METROPOLITANA"/>
    <s v="El Sr. Carlos Molina Osorio Rut: 10.138.096-3, trabajador Independiente se encontraba realizando trabajs de pintura arte sobre un andamio cuando cae a una altura aproximada de 3 metros golpeándose la cabeza, perdiendo la conciencia como consecuencia sufre Politraumatizado, TEC grave, Fractura no desplazada temporo-parietal derecha, Fractura de esternón no desplazada, Fractura flexo compresiva de los cuerpos vertebrales"/>
    <x v="1"/>
    <x v="1"/>
    <n v="45755"/>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25"/>
    <s v="Corresponde proceso completo: Llega al eDoc 146"/>
    <s v="NO APLICA"/>
    <n v="1280884"/>
    <n v="8914261"/>
    <d v="2025-02-14T00:00:00"/>
    <d v="2025-02-17T00:00:00"/>
    <s v="2828574-4"/>
    <s v="GERARDO"/>
    <s v="MANINI"/>
    <s v="TACCA"/>
    <n v="40"/>
    <x v="1"/>
    <x v="0"/>
    <s v="si"/>
    <n v="45756"/>
    <n v="4"/>
    <x v="0"/>
    <s v="RUTH VALLEJOS GARCÉS"/>
    <s v="28285744-8"/>
    <s v="GERARDO"/>
    <s v="MANINI"/>
    <s v="TACCA"/>
    <s v="18394565-3"/>
    <s v="MAXIMILIANO CERVANTES ACEVEDO"/>
    <s v="TORRESMOLINO 478"/>
    <s v="LAS CONDES"/>
    <s v="METROPOLITANA"/>
    <s v="CIIUSII_970000 Actividades de los hogares como empleadores de personal doméstico"/>
    <n v="45702"/>
    <d v="1899-12-30T14:20:00"/>
    <s v="Amputación traumática"/>
    <s v="Gilvi 9127 0 ."/>
    <s v="LA REINA"/>
    <s v="METROPOLITANA"/>
    <s v="CERRANDO PORTON SUFRE APLASTAMIENTO DE DEDO MEÑIQUE IZQUIERDO CON ESTE, SUFRIENDO AMPUTACION TRAUMATICA PARCIAL"/>
    <x v="0"/>
    <x v="0"/>
    <n v="45756"/>
    <d v="2025-04-11T00:00:00"/>
    <s v="Fuera de Plazo"/>
    <n v="45758"/>
    <d v="2025-04-11T00:00:00"/>
    <d v="2025-04-29T00:00:00"/>
    <s v="Dentro de Plazo"/>
    <n v="45770"/>
    <m/>
    <d v="2025-04-29T00:00:00"/>
    <s v="Fuera de Plazo"/>
    <n v="45776"/>
    <m/>
    <d v="2025-04-29T00:00:00"/>
    <s v=""/>
    <m/>
    <m/>
    <d v="1899-12-31T00:00:00"/>
    <d v="1900-03-30T00:00:00"/>
    <s v=""/>
    <m/>
    <m/>
    <m/>
    <m/>
    <m/>
    <m/>
    <m/>
    <m/>
  </r>
  <r>
    <n v="126"/>
    <s v="Accidente Independiente: Llega al eDoc 141"/>
    <s v="NO APLICA"/>
    <n v="1306668"/>
    <n v="9008463"/>
    <d v="2025-04-04T00:00:00"/>
    <d v="2025-04-07T00:00:00"/>
    <s v="7293863-1"/>
    <s v="CARLOS AMADOR"/>
    <s v="ARANEDA"/>
    <s v="RUIZ"/>
    <n v="69"/>
    <x v="1"/>
    <x v="0"/>
    <s v="si"/>
    <n v="45754"/>
    <n v="4"/>
    <x v="11"/>
    <s v="MANUEL ANTONIO VIEDMA RIVAS"/>
    <s v="7293863-1"/>
    <s v="CARLOS AMADOR"/>
    <s v="ARANEDA"/>
    <s v="RUIZ"/>
    <s v="7293863-1"/>
    <s v="CARLOS AMADOR ARANEDA RUIZ"/>
    <s v="LUIS ACEVEDO 68"/>
    <s v="CHIGUAYANTE"/>
    <s v="BIO - BIO"/>
    <s v="CIIUSII_960909 Otras actividades de servicios personales n.c.p."/>
    <n v="45748"/>
    <d v="1899-12-30T16:15:00"/>
    <s v="Caída de altura de más de 1,8 m."/>
    <s v="Camino a Chiguayante 3749 Bosquez de Villuco"/>
    <s v="CHIGUAYANTE"/>
    <s v="BIO - BIO"/>
    <s v="Trabajador antes identificado, al tratar de instalar una estaca para el replanteo de un muro de contención, el trabajador pierde el equilibrio y cae por un terreno de gran pendiente sufriendo múltiples fracturas."/>
    <x v="1"/>
    <x v="1"/>
    <n v="45754"/>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27"/>
    <s v="Corresponde proceso completo: Llega al eDoc 146"/>
    <s v="NO APLICA"/>
    <n v="1304316"/>
    <n v="8971458"/>
    <d v="2025-03-18T00:00:00"/>
    <d v="2025-03-18T00:00:00"/>
    <s v="1025049-4"/>
    <s v="JAIME ENRIQUE"/>
    <s v="GALLARDO"/>
    <s v="HUNTER"/>
    <n v="61"/>
    <x v="1"/>
    <x v="0"/>
    <s v="si"/>
    <n v="45757"/>
    <n v="4"/>
    <x v="3"/>
    <s v="LISSETTE CARMEN LATORRE DIAZ"/>
    <s v="10250494-1"/>
    <s v="JAIME ENRIQUE"/>
    <s v="GALLARDO"/>
    <s v="HUNTER"/>
    <s v="76681600-2"/>
    <s v="FORESTAL ESTERO LAS CASAS LTDA"/>
    <s v="FUNDO LLIHUE, LOTEO 2 AL 7 0"/>
    <s v="LAGO RANCO"/>
    <s v="LOS RIOS"/>
    <s v="CIIUSII_016100 Actividades de apoyo a la agricultura"/>
    <n v="45727"/>
    <d v="1899-12-30T14:45:00"/>
    <s v="Caída de altura de más de 1,8 m."/>
    <s v="Fundo Ilihue, loteo 2 00 Fundo Ilihue"/>
    <s v="LAGO RANCO"/>
    <s v="LOS RIOS"/>
    <s v="Estaba iniciando reparaciones en el techo de una terraza de casa principal, ubicada en el Km 13.5 desde pueblo de Lago Ranco hacia Riñihue, Region de Los Ríos, en un sector donde la madera estaba podrida, se perforo el alero del techo, cae de pie sobre terraza de madera desde una altura de 2.5 metros."/>
    <x v="0"/>
    <x v="0"/>
    <n v="45757"/>
    <d v="2025-04-12T00:00:00"/>
    <s v="Dentro de Plazo"/>
    <n v="45758"/>
    <d v="2025-04-11T00:00:00"/>
    <d v="2025-04-30T00:00:00"/>
    <s v="Dentro de Plazo"/>
    <n v="45761"/>
    <m/>
    <d v="2025-04-30T00:00:00"/>
    <s v="Dentro de Plazo"/>
    <n v="45762"/>
    <m/>
    <d v="2025-04-30T00:00:00"/>
    <s v="Dentro de Plazo"/>
    <n v="45768"/>
    <d v="2025-04-30T00:00:00"/>
    <d v="1900-01-03T00:00:00"/>
    <d v="2025-07-20T00:00:00"/>
    <s v=""/>
    <m/>
    <m/>
    <m/>
    <m/>
    <m/>
    <m/>
    <m/>
    <m/>
  </r>
  <r>
    <n v="128"/>
    <s v="Corresponde proceso completo: Llega al eDoc 146"/>
    <s v="NO APLICA"/>
    <n v="1306771"/>
    <n v="9010413"/>
    <d v="2025-04-07T00:00:00"/>
    <d v="2025-04-07T00:00:00"/>
    <s v="1684433-1"/>
    <s v="CLAUDIO ANDRES"/>
    <s v="ALMONACID"/>
    <s v="AGUILA"/>
    <n v="37"/>
    <x v="1"/>
    <x v="0"/>
    <s v="si"/>
    <n v="45755"/>
    <n v="4"/>
    <x v="14"/>
    <s v="ANA RIFFO ESPINOZA"/>
    <s v="16844331-5"/>
    <s v="CLAUDIO ANDRES"/>
    <s v="ALMONACID"/>
    <s v="AGUILA"/>
    <s v="76171743-K"/>
    <s v="EMPRESA DE SOLUCIONES CONSTRUCTIVAS HUGO BARRA RODRIGUEZ E.I.R.L"/>
    <s v="ALTO LA PALOMA SN 0"/>
    <s v="PUERTO MONTT"/>
    <s v="LOS LAGOS"/>
    <s v="CIIUSII_410010 Construcción de edificios para uso residencial"/>
    <n v="45752"/>
    <d v="1899-12-30T10:00:00"/>
    <s v="Caída de altura de más de 1,8 m."/>
    <s v="Buena Vecindad 91"/>
    <s v="PUERTO MONTT"/>
    <s v="LOS LAGOS"/>
    <s v="Al subir a la cubierta, resbaló en canaleta, superficie húmeda, contaba con Equipo de Protección Personal de altura."/>
    <x v="0"/>
    <x v="0"/>
    <n v="45755"/>
    <d v="2025-04-10T00:00:00"/>
    <s v="Fuera de Plazo"/>
    <n v="45758"/>
    <d v="2025-04-11T00:00:00"/>
    <d v="2025-04-28T00:00:00"/>
    <s v="Dentro de Plazo"/>
    <n v="45762"/>
    <m/>
    <d v="2025-04-28T00:00:00"/>
    <s v="Fuera de Plazo"/>
    <n v="45775"/>
    <m/>
    <d v="2025-05-08T00:00:00"/>
    <s v="Dentro de Plazo"/>
    <n v="45775"/>
    <d v="2025-04-30T00:00:00"/>
    <d v="1900-01-03T00:00:00"/>
    <d v="2025-07-27T00:00:00"/>
    <s v="Dentro de Plazo"/>
    <n v="45777"/>
    <m/>
    <m/>
    <m/>
    <m/>
    <m/>
    <m/>
    <m/>
  </r>
  <r>
    <n v="129"/>
    <s v="Corresponde proceso completo: Llega al eDoc 146"/>
    <s v="NO APLICA"/>
    <n v="1306927"/>
    <n v="9013398"/>
    <d v="2025-04-08T00:00:00"/>
    <d v="2025-04-09T00:00:00"/>
    <s v="1610210-4"/>
    <s v="RAMON RECAREDO"/>
    <s v="SANCHEZ"/>
    <s v="AGUILAR"/>
    <n v="40"/>
    <x v="1"/>
    <x v="0"/>
    <s v="si"/>
    <n v="45758"/>
    <n v="4"/>
    <x v="14"/>
    <s v="CLAUDIO DIAZ DIAZ"/>
    <s v="16102104-0"/>
    <s v="RAMON RECAREDO"/>
    <s v="SANCHEZ"/>
    <s v="AGUILAR"/>
    <s v="13825739-8"/>
    <s v="LUIS ERASMO OYARZO PAREDES"/>
    <s v="PALQUI 0"/>
    <s v="CURACO DE VELEZ"/>
    <s v="LOS LAGOS"/>
    <s v="CIIUSII_032140 Servicios relacionados con la acuicultura marina"/>
    <n v="45754"/>
    <d v="1899-12-30T11:30:00"/>
    <s v="Amputación traumática"/>
    <s v="Centro de Cultivo 00"/>
    <s v="QUEMCHI"/>
    <s v="LOS LAGOS"/>
    <s v="AL MOMENTO DEL ACCIDENTE ESTABA TIRANDO UN CORDEL. LO QUE OCURRIÓ FUE QUE, ESTANDO EN EL BOTE AMARRANDO EL CABO EN UNA VITA, MI COMPAÑERO HACER ANDAR EL BOTE ACELERANDO Y EL CABO ME CORTA EN LOS DEDOS MEDIO Y ANULAR IZQUIERDO"/>
    <x v="0"/>
    <x v="0"/>
    <n v="45758"/>
    <d v="2025-04-13T00:00:00"/>
    <s v="Dentro de Plazo"/>
    <n v="45758"/>
    <d v="2025-04-11T00:00:00"/>
    <d v="2025-05-01T00:00:00"/>
    <s v="Dentro de Plazo"/>
    <n v="45762"/>
    <m/>
    <d v="2025-05-01T00:00:00"/>
    <s v="Dentro de Plazo"/>
    <n v="45772"/>
    <m/>
    <d v="2025-05-01T00:00:00"/>
    <s v="Dentro de Plazo"/>
    <n v="45775"/>
    <d v="2025-04-28T00:00:00"/>
    <d v="1900-01-03T00:00:00"/>
    <d v="2025-07-27T00:00:00"/>
    <m/>
    <n v="45775"/>
    <m/>
    <m/>
    <m/>
    <m/>
    <m/>
    <m/>
    <m/>
  </r>
  <r>
    <n v="130"/>
    <s v="Corresponde proceso completo: Llega al eDoc 146"/>
    <s v="NO APLICA"/>
    <n v="1305731"/>
    <n v="8997562"/>
    <d v="2025-03-28T00:00:00"/>
    <d v="2025-03-31T00:00:00"/>
    <s v="2857205-3"/>
    <s v="WALTER ENRIQUE"/>
    <s v="LOYOLA"/>
    <s v="."/>
    <n v="37"/>
    <x v="1"/>
    <x v="0"/>
    <s v="si"/>
    <n v="45758"/>
    <n v="4"/>
    <x v="14"/>
    <s v="HUGO SANDOVAL ROJAS"/>
    <s v="28572053-2"/>
    <s v="WALTER ENRIQUE"/>
    <s v="LOYOLA"/>
    <s v="."/>
    <s v="77435517-0"/>
    <s v="BARLOVENTOS SPA"/>
    <s v="YUNGAY 8"/>
    <s v="QUEMCHI"/>
    <s v="LOS LAGOS"/>
    <s v="CIIUSII_561000 Actividades de restaurantes y de servicio móvil de comidas"/>
    <n v="45741"/>
    <d v="1899-12-30T16:10:00"/>
    <s v="Caída de altura de más de 1,8 m."/>
    <s v="YUNGAY 8"/>
    <s v="QUEMCHI"/>
    <s v="LOS LAGOS"/>
    <s v="EL TRABAJADOR SE DIRIGE AL SEGUNDO PISO A LA BODEGA DEL RESTAURANT A BUSCAR INSUMOS PARA TRABAJAR, AHÍ EL CUANDO VENÍA VOLVIENDO CON UNA CAJA, PIERDE EL EQUILIBRIO, SE AFIRMA EN UNA BARANDA Y ESTA SE QUIEBRA. CAYENDO DE PIE, LESIONÁNDOSE PIE DERECHO."/>
    <x v="0"/>
    <x v="0"/>
    <n v="45758"/>
    <d v="2025-04-13T00:00:00"/>
    <s v="Dentro de Plazo"/>
    <n v="45758"/>
    <d v="2025-04-22T00:00:00"/>
    <d v="2025-05-01T00:00:00"/>
    <s v="Dentro de Plazo"/>
    <n v="45762"/>
    <m/>
    <d v="2025-05-01T00:00:00"/>
    <s v=""/>
    <m/>
    <m/>
    <d v="2025-05-01T00:00:00"/>
    <s v=""/>
    <m/>
    <m/>
    <d v="1899-12-31T00:00:00"/>
    <d v="1900-03-30T00:00:00"/>
    <s v=""/>
    <m/>
    <m/>
    <m/>
    <m/>
    <m/>
    <m/>
    <m/>
    <m/>
  </r>
  <r>
    <n v="131"/>
    <s v="Corresponde proceso completo: Llega al eDoc 146"/>
    <m/>
    <n v="1306634"/>
    <n v="9008333"/>
    <d v="2025-04-04T00:00:00"/>
    <d v="2025-04-07T00:00:00"/>
    <s v="1524722-6"/>
    <s v="FLORENTINA"/>
    <s v="SANDOBAL"/>
    <s v="MAMANI"/>
    <n v="48"/>
    <x v="0"/>
    <x v="1"/>
    <s v="si"/>
    <n v="45758"/>
    <n v="4"/>
    <x v="12"/>
    <s v="PABLO RAVEST ROJAS"/>
    <s v="26800410-6"/>
    <s v="FLORENTINA"/>
    <s v="SANDOBAL"/>
    <s v="MAMANI"/>
    <s v="10888573-4"/>
    <s v="JOSE ARAYA ARAYA"/>
    <s v="RUTA 5 NORTE, SECTOR SAN PEDRO 5"/>
    <s v="COPIAPO"/>
    <s v="ATACAMA"/>
    <s v="CIIUSII_016100 Actividades de apoyo a la agricultura"/>
    <n v="45748"/>
    <d v="1899-12-30T17:40:00"/>
    <s v="Muerte del trabajador"/>
    <s v="RUTA 5 NOIRTE KM 835 sector San Pedro"/>
    <s v="COPIAPO"/>
    <s v="ATACAMA"/>
    <s v="La señora Florentina a las 17:40 aprox es encontrada botada en el lugar de trabajo, por el capataz este llama a la ambulancia y se determina que no tiene signo vitales determinando en su certificado de defuncion FALLA CARDIACA AGUDA/ MIOCARDIOPATIA DILATADA/"/>
    <x v="0"/>
    <x v="0"/>
    <n v="45758"/>
    <d v="2025-04-13T00:00:00"/>
    <s v="Fuera de Plazo"/>
    <n v="45761"/>
    <d v="2025-04-21T00:00:00"/>
    <d v="2025-05-01T00:00:00"/>
    <s v="Dentro de Plazo"/>
    <n v="45768"/>
    <m/>
    <d v="2025-05-01T00:00:00"/>
    <s v=""/>
    <m/>
    <m/>
    <d v="2025-05-01T00:00:00"/>
    <s v=""/>
    <m/>
    <m/>
    <d v="1899-12-31T00:00:00"/>
    <d v="1900-03-30T00:00:00"/>
    <s v=""/>
    <m/>
    <m/>
    <m/>
    <m/>
    <m/>
    <m/>
    <m/>
    <m/>
  </r>
  <r>
    <n v="132"/>
    <s v="Corresponde proceso completo: Llega al eDoc 146"/>
    <s v="NO APLICA"/>
    <n v="1305745"/>
    <n v="8993997"/>
    <d v="2025-03-28T00:00:00"/>
    <d v="2025-03-31T00:00:00"/>
    <s v="1746817-7"/>
    <s v="JOSE LUIS"/>
    <s v="ARANEDA"/>
    <s v="GALLEGOS"/>
    <n v="35"/>
    <x v="1"/>
    <x v="0"/>
    <s v="si"/>
    <n v="45761"/>
    <n v="4"/>
    <x v="11"/>
    <s v="MANUEL ANTONIO VIEDMA RIVAS"/>
    <s v="17468177-5"/>
    <s v="JOSE LUIS"/>
    <s v="ARANEDA"/>
    <s v="GALLEGOS"/>
    <s v="17400180-4"/>
    <s v="JORDAN HENRIQUEZ CID"/>
    <s v="VILLA LAS ROSAS ANTUCO 0"/>
    <s v="ANTUCO"/>
    <s v="BIO - BIO"/>
    <s v="CIIUSII_492300 Transporte de carga por carretera"/>
    <n v="45740"/>
    <d v="1899-12-30T13:30:00"/>
    <s v="Maniobras de rescate"/>
    <s v="Ruta Internacional Q45 kM 110 110 Los Barros"/>
    <s v="ANTUCO"/>
    <s v="BIO - BIO"/>
    <s v="En momentos en que trabajador se encontraba conduciendo vehículo Camión con carga de material rocoso por ruta internacional Q-45, Sector Los Barros, a la altura del Km 110, por motivos que se desconocen, ocurre falla mecánica, provocando que camión de carga vuelque al costado izquierdo de la ruta, provocando esto también, la proyección del conductor fuerea de la cabina del vehiculo de carga."/>
    <x v="0"/>
    <x v="0"/>
    <n v="45761"/>
    <d v="2025-04-16T00:00:00"/>
    <s v="Dentro de Plazo"/>
    <n v="45762"/>
    <d v="2025-04-15T00:00:00"/>
    <d v="2025-05-04T00:00:00"/>
    <s v="Dentro de Plazo"/>
    <n v="45776"/>
    <m/>
    <d v="2025-05-04T00:00:00"/>
    <s v="Dentro de Plazo"/>
    <n v="45777"/>
    <m/>
    <d v="2025-05-04T00:00:00"/>
    <s v=""/>
    <m/>
    <m/>
    <m/>
    <d v="1900-03-30T00:00:00"/>
    <m/>
    <m/>
    <m/>
    <m/>
    <m/>
    <m/>
    <m/>
    <m/>
    <m/>
  </r>
  <r>
    <n v="133"/>
    <s v="Corresponde proceso completo: Llega al eDoc 146"/>
    <s v="NO APLICA"/>
    <n v="1304840"/>
    <n v="8981221"/>
    <d v="2025-03-24T00:00:00"/>
    <d v="2025-03-24T00:00:00"/>
    <s v="9304769-9"/>
    <s v="Jorge Hector"/>
    <s v="Munoz"/>
    <s v="Albornoz"/>
    <n v="63"/>
    <x v="1"/>
    <x v="2"/>
    <s v="no"/>
    <n v="45761"/>
    <n v="4"/>
    <x v="4"/>
    <s v="MANUEL LEMA VILCHES"/>
    <s v="9304769-9"/>
    <s v="JORGE HECTOR"/>
    <s v="MUÑOZ"/>
    <s v="ALBORNOZ"/>
    <s v="77765909-K"/>
    <s v="OBRAS MENORES EN CONSTRUCCION DANNY MUNOZ ARREDONDO"/>
    <s v="LOS OLMOS , SECTOR LAS CANOAS  847"/>
    <s v="CHILLAN"/>
    <s v="ÑUBLE"/>
    <s v="CIIUSII_433000 Terminación y acabado de edificios"/>
    <n v="45730"/>
    <d v="1899-12-30T09:00:00"/>
    <s v="Amputación traumática"/>
    <s v="CAMINO A ANTIGUO  COIHUECO  0"/>
    <s v="CHILLAN"/>
    <s v="ÑUBLE"/>
    <s v="TRABAJADOR SE ENCONTRABA REALIZANDO LABORES DE CORTE DE PIEZAS DE MADERA PARA MARCOS DE PUERTAS CON SIERRA CIRCULAR, AL MOMENTO DE REALIZAR UN CORTE LA HOJA DE LA SIERRA SE TRABA, GENERANDO AMPUTACION DE PULPEJOS."/>
    <x v="0"/>
    <x v="0"/>
    <n v="45761"/>
    <d v="2025-04-16T00:00:00"/>
    <s v="Dentro de Plazo"/>
    <n v="45762"/>
    <d v="2025-04-15T00:00:00"/>
    <d v="2025-05-04T00:00:00"/>
    <s v="Dentro de Plazo"/>
    <n v="45779"/>
    <m/>
    <d v="2025-05-04T00:00:00"/>
    <s v=""/>
    <m/>
    <m/>
    <d v="2025-05-04T00:00:00"/>
    <s v=""/>
    <m/>
    <m/>
    <m/>
    <d v="1900-03-30T00:00:00"/>
    <s v=""/>
    <m/>
    <m/>
    <m/>
    <m/>
    <m/>
    <m/>
    <m/>
    <m/>
  </r>
  <r>
    <n v="134"/>
    <s v="Corresponde proceso completo: Llega al eDoc 146"/>
    <s v="NO APLICA"/>
    <n v="1317440"/>
    <n v="9021341"/>
    <d v="2025-04-10T00:00:00"/>
    <d v="2025-04-11T00:00:00"/>
    <s v="1220753-3"/>
    <s v="AMALIO ANTONIO"/>
    <s v="ARAVENA"/>
    <s v="DIAZ"/>
    <n v="54"/>
    <x v="1"/>
    <x v="1"/>
    <s v="si"/>
    <n v="45762"/>
    <n v="4"/>
    <x v="8"/>
    <s v="FELIPE JARA AREVALO"/>
    <s v="12207533-8"/>
    <s v="AMALIO ANTONIO"/>
    <s v="ARAVENA"/>
    <s v="DIAZ"/>
    <s v="12590313-4"/>
    <s v="ALEJANDRA ANDREA  REYES SEPULVEDA"/>
    <s v="OSCAR CASTROP 1913 VILLA COONAVICOOP 1913"/>
    <s v="SAN CLEMENTE"/>
    <s v="MAULE"/>
    <s v="CIIUSII_492300 Transporte de carga por carretera"/>
    <n v="45747"/>
    <d v="1899-12-30T08:30:00"/>
    <s v="Muerte del trabajador"/>
    <s v="Ruta L-202 KM 3, comuna de Villa Alegre 0"/>
    <s v="VILLA ALEGRE"/>
    <s v="MAULE"/>
    <s v="TRABAJADOR RETIRA CAMION CON ACOPLADO CARGADO CON BOTELLAS, ALREDEDOR DE LAS  07:10 APROX. DEL SITIO CON RUMBO DE ENTREGA A BODEGAS Y VIÑEDOS.  AL PARECER CAMIÓN SE DIRIGÍA EN EXCESO DE VELOCIDAD TRASPASANDO LA CALZADA CENTRAL EN DONDE CAE EN UNA ZANJA, ARRASTRANDOSE APROX. 13 MTS."/>
    <x v="0"/>
    <x v="0"/>
    <n v="45762"/>
    <d v="2025-04-17T00:00:00"/>
    <s v="Dentro de Plazo"/>
    <n v="45763"/>
    <d v="2025-04-16T00:00:00"/>
    <d v="2025-05-05T00:00:00"/>
    <s v="Dentro de Plazo"/>
    <n v="45764"/>
    <m/>
    <d v="2025-05-05T00:00:00"/>
    <s v="Dentro de Plazo"/>
    <n v="45776"/>
    <m/>
    <d v="2025-05-05T00:00:00"/>
    <s v=""/>
    <m/>
    <m/>
    <m/>
    <d v="1900-03-30T00:00:00"/>
    <s v=""/>
    <m/>
    <m/>
    <m/>
    <m/>
    <m/>
    <m/>
    <m/>
    <m/>
  </r>
  <r>
    <n v="135"/>
    <s v="Corresponde proceso completo: Llega al eDoc 146"/>
    <s v="NO APLICA"/>
    <n v="1305814"/>
    <n v="8995637"/>
    <d v="2025-03-30T00:00:00"/>
    <d v="2025-03-31T00:00:00"/>
    <s v="9195331-5"/>
    <s v="HUGO HUMBERTO"/>
    <s v="CONTRERAS"/>
    <s v="PEREZ"/>
    <n v="64"/>
    <x v="1"/>
    <x v="0"/>
    <s v="si"/>
    <n v="45756"/>
    <n v="4"/>
    <x v="0"/>
    <s v="JENNY  MEDEL BRITO"/>
    <s v="9195331-5"/>
    <s v="HUGO HUMBERTO"/>
    <s v="CONTRERAS"/>
    <s v="PEREZ"/>
    <s v="53334276-0"/>
    <s v="EDIFICIO NUESTRA SENORA DEL ROSARIO NORTE 1590"/>
    <s v="ROSARIO NORTE 1590"/>
    <s v="VITACURA"/>
    <s v="METROPOLITANA"/>
    <s v="CIIUSII_949904 Consejo de administración de edificios y condominios"/>
    <n v="45745"/>
    <d v="1899-12-30T11:30:00"/>
    <s v="Caída de altura de más de 1,8 m."/>
    <s v="NUESTRA SEÑORA DEL ROSARIO NORTE 1590 1590"/>
    <s v="VITACURA"/>
    <s v="METROPOLITANA"/>
    <s v="El Trabajador Sr Lautaro Venegas Puga, trabajador de la empresa nuestra señora del rosario norte 1590,  quien realiza labores de conserje sube a revisar una filtración de un departamento ( techo de terraza)  y al momento de subir al techo  esta no resiste el peso y cae a una altura de 2,20 cms aprox."/>
    <x v="0"/>
    <x v="0"/>
    <n v="45762"/>
    <d v="2025-04-17T00:00:00"/>
    <s v="Dentro de Plazo"/>
    <n v="45762"/>
    <d v="2025-04-15T00:00:00"/>
    <d v="2025-04-29T00:00:00"/>
    <s v="Dentro de Plazo"/>
    <n v="45768"/>
    <m/>
    <d v="2025-04-29T00:00:00"/>
    <s v="Dentro de Plazo"/>
    <n v="45769"/>
    <m/>
    <d v="2025-04-29T00:00:00"/>
    <s v="Dentro de Plazo"/>
    <n v="45770"/>
    <d v="2025-04-23T00:00:00"/>
    <m/>
    <d v="2025-07-22T00:00:00"/>
    <m/>
    <m/>
    <m/>
    <m/>
    <m/>
    <m/>
    <m/>
    <m/>
    <m/>
  </r>
  <r>
    <n v="136"/>
    <s v="Accidente Independiente:  Llega al eDoc 141"/>
    <s v="NO APLICA"/>
    <n v="1317772"/>
    <n v="9027250"/>
    <d v="2025-04-14T00:00:00"/>
    <d v="2025-04-14T00:00:00"/>
    <s v="2007204-6"/>
    <s v="LEONARDO"/>
    <s v="VELA"/>
    <s v="LARRAIN"/>
    <n v="27"/>
    <x v="1"/>
    <x v="0"/>
    <s v="si"/>
    <n v="45762"/>
    <n v="4"/>
    <x v="0"/>
    <s v="GRACE MONTECINOS FREDES"/>
    <s v="20072046-6"/>
    <s v="LEONARDO"/>
    <s v="VELA"/>
    <s v="LARRAIN"/>
    <s v="20072046-6"/>
    <s v="LEONARDO VELA LARRAIN"/>
    <s v="LOS ABETOS 1128"/>
    <s v="VITACURA"/>
    <s v="METROPOLITANA"/>
    <s v="CIIUSII_960909 Otras actividades de servicios personales n.c.p."/>
    <n v="45758"/>
    <d v="1899-12-30T10:00:00"/>
    <s v="Caída de altura de más de 1,8 m."/>
    <s v="Los Abetos 1128"/>
    <s v="VITACURA"/>
    <s v="METROPOLITANA"/>
    <s v="EL SR. LEONARDO VELA LARRAÍN TRABAJADOR INDEPENDIENTE QUIEN SE DESEMPEÑA COMO PINTOR, AL MOMENTO DEL ACCIDENTE ESTABA EN SUS LABORES DE PINTOR ,   AL SUBIR A TECHO ESTE SE DESPRENDE Y CAE, COMO CONSECUENCIA EL TRABAJADOR SUFRE HERIDA CORTANTE EN CABEZA y TAC  CERRADO MODERADO."/>
    <x v="1"/>
    <x v="1"/>
    <n v="45762"/>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37"/>
    <s v="Corresponde proceso completo: Llega al eDoc 146"/>
    <s v="NO APLICA"/>
    <n v="1307198"/>
    <n v="9017631"/>
    <d v="2025-04-09T00:00:00"/>
    <d v="2025-04-10T00:00:00"/>
    <s v="9191168-K"/>
    <s v="JOSE DOMINGO"/>
    <s v="VILCHES"/>
    <s v="VALDES"/>
    <n v="64"/>
    <x v="1"/>
    <x v="0"/>
    <s v="si"/>
    <n v="45762"/>
    <n v="4"/>
    <x v="9"/>
    <s v="PAULA SILVA VILLAGRA"/>
    <s v="9191168-K"/>
    <s v="JOSE DOMINGO"/>
    <s v="VILCHES"/>
    <s v="VALDES"/>
    <s v="4774102-5"/>
    <s v="JOSE JOAQUIN UGARTE GODOY"/>
    <s v="CAMINO A CHEPICA QUINAHUE 0"/>
    <s v="SANTA CRUZ"/>
    <s v="LIBERTADOR GENERAL BERNARDO OHIGGINS"/>
    <s v="CIIUSII_110200 Elaboración de vinos"/>
    <n v="45755"/>
    <d v="1899-12-30T08:45:00"/>
    <s v="Maniobras de rescate"/>
    <s v="QUINAHUE  00"/>
    <s v="SANTA CRUZ"/>
    <s v="LIBERTADOR GENERAL BERNARDO OHIGGINS"/>
    <s v="TRABAJADOR DEBÍA REMOVER ORUJO DE VINO DESDE LA BASE DE LA CUBA, SIN EMBARGO, EL TRABAJADOR INGRESA A LA CUBA DE FERMENTACIÓN DESPROTEGIDO DE RESPIRADOR, DESVANECIÉNDOSE  SIENDO ALCANZADO DEL BRAZO POR SU COMPAÑERO, QUIEN SOLICITA AYUDA TELEFÓNICA PARA QUE LO AYUDARAN A LEVANTARLO Y LLEVARLO A UN LUGAR VENTILADO."/>
    <x v="0"/>
    <x v="0"/>
    <n v="45762"/>
    <d v="2025-04-17T00:00:00"/>
    <s v="Dentro de Plazo"/>
    <n v="45763"/>
    <d v="2025-04-24T00:00:00"/>
    <d v="2025-05-05T00:00:00"/>
    <s v="Dentro de Plazo"/>
    <n v="45776"/>
    <m/>
    <d v="2025-05-05T00:00:00"/>
    <s v=""/>
    <m/>
    <m/>
    <d v="2025-05-05T00:00:00"/>
    <s v=""/>
    <m/>
    <m/>
    <m/>
    <d v="1900-03-30T00:00:00"/>
    <s v=""/>
    <m/>
    <m/>
    <m/>
    <m/>
    <m/>
    <m/>
    <m/>
    <m/>
  </r>
  <r>
    <n v="138"/>
    <s v="Corresponde proceso completo: Llega al eDoc 146"/>
    <s v="NO APLICA"/>
    <n v="1307059"/>
    <n v="9015535"/>
    <d v="2025-04-08T00:00:00"/>
    <d v="2025-04-09T00:00:00"/>
    <s v="1028027-6"/>
    <s v="ANDRES WENCESLAO"/>
    <s v="CONTRERAS"/>
    <s v="MIRANDA"/>
    <n v="59"/>
    <x v="1"/>
    <x v="1"/>
    <s v="si"/>
    <n v="45762"/>
    <n v="4"/>
    <x v="11"/>
    <s v="VILMA SALGADO PINTO"/>
    <s v="10280276-4"/>
    <s v="ANDRES WENCESLAO"/>
    <s v="CONTRERAS"/>
    <s v="MIRANDA"/>
    <s v="76260552-K"/>
    <s v="TRANSPORTES MEDINA Y CONTRERAS LIMITADA"/>
    <s v="EUGENIO AILLON  194"/>
    <s v="CURANILAHUE"/>
    <s v="BIO - BIO"/>
    <s v="CIIUSII_492300 Transporte de carga por carretera"/>
    <n v="45738"/>
    <d v="1899-12-30T19:30:00"/>
    <s v="Muerte del trabajador"/>
    <s v="RUTA P-40, KM 44.3 ARAUCO - LEBU 0 ARAUCO"/>
    <s v="ARAUCO"/>
    <s v="BIO - BIO"/>
    <s v="Trabajador Sr. Andrés Wenceslao Contreras Miranda Q.E.P.D, sufre accidente fatal, en momentos en que transitaba por ruta P40, a la altura del Km 44.3 en dirección a Sector Curaquilla. Comuna de Arauco, conduciendo vehículo camión Marca Volvo , Modelo FM12, placa patente YJ-2272, color blanco, cargado con trozos de pino, y con remolque placa patente JG 4460, marca caburga, modelo RFC 7.0, el cual además transportaba Cargador Frontal Marca Case, al llegar a curva con pendiente en el lugar, el camión perdió la maniobrabilidad por motivos no precisados, volcándose dicho camión al hacia el costado izquierdo, impactando con montículo de tierra y poste del tendido eléctrico. A causa de lo anterior, conductor antes identificado, queda atrapado en interior de cabina, falleciendo en el lugar."/>
    <x v="0"/>
    <x v="0"/>
    <n v="45762"/>
    <d v="2025-04-17T00:00:00"/>
    <s v="Dentro de Plazo"/>
    <n v="45763"/>
    <d v="2025-04-16T00:00:00"/>
    <d v="2025-05-05T00:00:00"/>
    <s v="Dentro de Plazo"/>
    <n v="45763"/>
    <m/>
    <d v="2025-05-05T00:00:00"/>
    <s v="Dentro de Plazo"/>
    <n v="45769"/>
    <m/>
    <d v="2025-05-05T00:00:00"/>
    <s v=""/>
    <m/>
    <m/>
    <m/>
    <d v="1900-03-30T00:00:00"/>
    <m/>
    <m/>
    <m/>
    <m/>
    <m/>
    <m/>
    <m/>
    <m/>
    <m/>
  </r>
  <r>
    <n v="139"/>
    <s v="Corresponde proceso completo: Llega al eDoc 146"/>
    <s v="NO APLICA"/>
    <n v="861273"/>
    <n v="6404705"/>
    <d v="2021-05-11T00:00:00"/>
    <d v="2021-05-11T00:00:00"/>
    <s v="1264270-1"/>
    <s v="NELSON MAXIMILIANO"/>
    <s v="PALMA"/>
    <s v="CERNA"/>
    <n v="51"/>
    <x v="1"/>
    <x v="1"/>
    <s v="si"/>
    <n v="45763"/>
    <n v="4"/>
    <x v="13"/>
    <s v="MAURICIO EDGARDO VARGAS SUAZO"/>
    <s v="12642701-8"/>
    <s v="NELSON MAXIMILIANO"/>
    <s v="PALMA"/>
    <s v="CERNA"/>
    <s v="77059284-4"/>
    <s v="SOCIEDAD INTEGRAL SECURITY GOLD SPA"/>
    <s v="FRANCISCO SUBERCASSAUX 722"/>
    <s v="COQUIMBO"/>
    <s v="COQUIMBO"/>
    <s v="CIIUSII_801001 Servicios de seguridad privada prestados por empresas"/>
    <n v="44320"/>
    <d v="1899-12-30T00:10:00"/>
    <s v="Muerte del trabajador"/>
    <s v="RUTA 5 NORTE KILOMETRO 464 0"/>
    <s v="COQUIMBO"/>
    <s v="COQUIMBO"/>
    <s v="EL TRABAJADOR SE DIRIGIA EN TRAYECTO A SU DOMICILIO PARTICULAR DESDE SU TRABAJO,  Y  A LA ALTURA DE LA RUTA 5 NORTE KILOMETRO 464 FUE ATROPELLADO POR VEHICULO PARTICULAR EL CUAL SE DIO A LA FUGA, EL TRABAJADOR FALLECE EN EL LUGAR DEL ACCIDENTE."/>
    <x v="0"/>
    <x v="0"/>
    <n v="45763"/>
    <d v="2025-04-18T00:00:00"/>
    <s v="Dentro de Plazo"/>
    <n v="45764"/>
    <d v="2025-04-17T00:00:00"/>
    <d v="2025-05-06T00:00:00"/>
    <s v="Dentro de Plazo"/>
    <n v="45764"/>
    <m/>
    <d v="2025-05-06T00:00:00"/>
    <s v=""/>
    <m/>
    <m/>
    <d v="2025-05-06T00:00:00"/>
    <s v=""/>
    <m/>
    <m/>
    <m/>
    <d v="1900-03-30T00:00:00"/>
    <s v=""/>
    <m/>
    <m/>
    <m/>
    <m/>
    <m/>
    <m/>
    <m/>
    <m/>
  </r>
  <r>
    <n v="140"/>
    <s v="Corresponde proceso completo: Llega al eDoc 146"/>
    <s v="NO APLICA"/>
    <n v="712835"/>
    <n v="5691047"/>
    <d v="2020-02-27T00:00:00"/>
    <d v="2020-02-27T00:00:00"/>
    <s v="1111933-0"/>
    <s v="JULIA"/>
    <s v="CAMPUSANO"/>
    <s v="FARIAS"/>
    <n v="58"/>
    <x v="0"/>
    <x v="1"/>
    <s v="si"/>
    <n v="45763"/>
    <n v="4"/>
    <x v="13"/>
    <s v="MAURICIO EDGARDO VARGAS SUAZO"/>
    <s v="11119330-4"/>
    <s v="JULIA"/>
    <s v="CAMPUSANO"/>
    <s v="FARIAS"/>
    <s v="76998140-3"/>
    <s v="SOCIEDAD COMERCIAL Y SERVICIOS M Y A LIMITADA"/>
    <s v="LOS ESPINOS 183"/>
    <s v="MONTE PATRIA"/>
    <s v="COQUIMBO"/>
    <s v="CIIUSII_016100 Actividades de apoyo a la agricultura"/>
    <n v="43882"/>
    <d v="1899-12-30T07:40:00"/>
    <s v="Muerte del trabajador"/>
    <s v="RUTA D -597 CAMINO HAMILLA 0"/>
    <s v="MONTE PATRIA"/>
    <s v="COQUIMBO"/>
    <s v="Mientras realizaba el trayecto hacia su lugar de trabajo, desde El Palqui a Hamilla, el vehículo en que viajaba la trabajadora sufrió un volcamiento. A consecuencia de este accidente, la trabajadora falleció en el sitio del suceso"/>
    <x v="0"/>
    <x v="0"/>
    <n v="45763"/>
    <d v="2025-04-18T00:00:00"/>
    <s v="Dentro de Plazo"/>
    <n v="45764"/>
    <d v="2025-04-17T00:00:00"/>
    <d v="2025-05-06T00:00:00"/>
    <s v="Dentro de Plazo"/>
    <n v="45764"/>
    <m/>
    <d v="2025-05-06T00:00:00"/>
    <s v=""/>
    <m/>
    <m/>
    <d v="2025-05-06T00:00:00"/>
    <s v=""/>
    <m/>
    <m/>
    <m/>
    <d v="1900-03-30T00:00:00"/>
    <s v=""/>
    <m/>
    <m/>
    <m/>
    <m/>
    <m/>
    <m/>
    <m/>
    <m/>
  </r>
  <r>
    <n v="141"/>
    <s v="Corresponde proceso completo: Llega al eDoc 146"/>
    <s v="NO APLICA"/>
    <n v="712901"/>
    <n v="5693099"/>
    <d v="2020-02-28T00:00:00"/>
    <d v="2020-02-28T00:00:00"/>
    <s v="2109226-4"/>
    <s v="LUIS FERNANDO ALEXIS"/>
    <s v="ARAYA"/>
    <s v="CAMPUSANO"/>
    <n v="23"/>
    <x v="1"/>
    <x v="1"/>
    <s v="si"/>
    <n v="45763"/>
    <n v="4"/>
    <x v="13"/>
    <s v="MAURICIO EDGARDO VARGAS SUAZO"/>
    <s v="21092264-4"/>
    <s v="LUIS FERNANDO ALEXIS"/>
    <s v="ARAYA"/>
    <s v="CAMPUSANO"/>
    <s v="76998140-3"/>
    <s v="SOCIEDAD COMERCIAL Y SERVICIOS M Y A LIMITADA"/>
    <s v="LOS ESPINOS 183"/>
    <s v="MONTE PATRIA"/>
    <s v="COQUIMBO"/>
    <s v="CIIUSII_016100 Actividades de apoyo a la agricultura"/>
    <n v="43882"/>
    <d v="1899-12-30T00:00:00"/>
    <s v="Muerte del trabajador"/>
    <s v="RUTA D -597 CAMINO HAMILLA 0"/>
    <s v="MONTE PATRIA"/>
    <s v="COQUIMBO"/>
    <s v="Mientras realizaba el trayecto hacia su lugar de trabajo, desde El Palqui a Hamilla, el vehículo en que viajaba el trabajador sufrió un volcamiento. A consecuencia de este accidente, el trabajador falleció en el sitio del suceso"/>
    <x v="0"/>
    <x v="0"/>
    <n v="45763"/>
    <d v="2025-04-18T00:00:00"/>
    <s v="Dentro de Plazo"/>
    <n v="45764"/>
    <d v="2025-04-17T00:00:00"/>
    <d v="2025-05-06T00:00:00"/>
    <s v="Dentro de Plazo"/>
    <n v="45764"/>
    <m/>
    <d v="2025-05-06T00:00:00"/>
    <s v=""/>
    <m/>
    <m/>
    <d v="2025-05-06T00:00:00"/>
    <s v=""/>
    <m/>
    <m/>
    <m/>
    <d v="1900-03-30T00:00:00"/>
    <m/>
    <m/>
    <m/>
    <m/>
    <m/>
    <m/>
    <m/>
    <m/>
    <m/>
  </r>
  <r>
    <n v="142"/>
    <s v="Accidente Independiente:  Llega al eDoc 141"/>
    <m/>
    <n v="681576"/>
    <n v="5446278"/>
    <d v="2019-09-26T00:00:00"/>
    <d v="2019-09-26T00:00:00"/>
    <s v="1878755-7"/>
    <s v="CARLOS NICOLAS"/>
    <s v="ROJAS"/>
    <s v="LOBOS"/>
    <n v="31"/>
    <x v="1"/>
    <x v="1"/>
    <s v="si"/>
    <n v="45763"/>
    <n v="4"/>
    <x v="6"/>
    <s v="SERGIO ERNESTO TELLO TORRES"/>
    <s v="18787557-9"/>
    <s v="CARLOS NICOLAS"/>
    <s v="ROJAS"/>
    <s v="LOBOS"/>
    <s v="18787557-9"/>
    <s v="CARLOS NICOLAS ROJAS LOBOS"/>
    <s v="LAS LADERAS DEL CERRO  0"/>
    <s v="ARICA"/>
    <s v="ARICA Y PARINACOTA"/>
    <s v="CIIUSII_841100 Actividades de la administración pública en general"/>
    <n v="43715"/>
    <d v="1899-12-30T08:45:00"/>
    <s v="Muerte del trabajador"/>
    <s v="RUTA A-133 KM 04 SECTOR ALTO RAMIREZ DEL VALLE DE AZAPA 133"/>
    <s v="ARICA"/>
    <s v="ARICA Y PARINACOTA"/>
    <s v="Trabajador se encontraba manejando  un vehículo y colisionó con otro móvil, lo que produjo la muerte del señor Rojas Lobos."/>
    <x v="1"/>
    <x v="1"/>
    <n v="45763"/>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43"/>
    <s v="Accidente Independiente:  Llega al eDoc 141"/>
    <s v="NO APLICA"/>
    <n v="1077014"/>
    <n v="7472342"/>
    <d v="2022-11-08T00:00:00"/>
    <d v="2022-11-08T00:00:00"/>
    <s v="1570860-7"/>
    <s v="RODRIGO ALFONSO"/>
    <s v="TAPIA"/>
    <s v="VALENZUELA"/>
    <n v="42"/>
    <x v="1"/>
    <x v="1"/>
    <s v="si"/>
    <n v="45764"/>
    <n v="4"/>
    <x v="0"/>
    <s v="GRACE MONTECINOS FREDES"/>
    <s v="15708607-3"/>
    <s v="RODRIGO ALFONSO"/>
    <s v="TAPIA"/>
    <s v="VALENZUELA"/>
    <s v="15708607-3"/>
    <s v="RODRIGO ALFONSO TAPIA VALENZUELA"/>
    <s v="ESCRITOR FRAN EMAR 13671"/>
    <s v="SAN BERNARDO"/>
    <s v="METROPOLITANA"/>
    <s v="CIIUSII_960909 Otras actividades de servicios personales n.c.p."/>
    <n v="44789"/>
    <d v="1899-12-30T20:00:00"/>
    <s v="Muerte del trabajador"/>
    <s v="Ruta 68 14500"/>
    <s v="PUDAHUEL"/>
    <s v="METROPOLITANA"/>
    <s v="El día 21 de Octubre 2025, Bus de Turbus se encontraba detenido en la pista izquierda son señalización ni luces de advertencia, el vehículo conducido por Sr. Felipe González García, trabajador Independiente, choca con la parte trasera del bus como consecuencia fallece en el lugar del accidente."/>
    <x v="1"/>
    <x v="1"/>
    <n v="45764"/>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44"/>
    <s v="Corresponde proceso completo: Llega al eDoc 146"/>
    <s v="NO APLICA"/>
    <n v="1317487"/>
    <n v="9022049"/>
    <d v="2025-04-11T00:00:00"/>
    <d v="2025-04-14T00:00:00"/>
    <s v="2060281-1"/>
    <s v="CAMILO IGNACIO"/>
    <s v="NUÑEZ"/>
    <s v="PIÑA"/>
    <n v="24"/>
    <x v="1"/>
    <x v="0"/>
    <s v="si"/>
    <n v="45764"/>
    <n v="4"/>
    <x v="9"/>
    <s v="JOEL MOLINA NÚÑEZ"/>
    <s v="20602811-4"/>
    <s v="CAMILO IGNACIO"/>
    <s v="NUÑEZ"/>
    <s v="PIÑA"/>
    <s v="77774921-8"/>
    <s v="FABRICACION JENIFER JIMENEZ EIRL"/>
    <s v="SECTOR LA ESMERALDA LOTE A HUERTO  20"/>
    <s v="RENGO"/>
    <s v="LIBERTADOR GENERAL BERNARDO OHIGGINS"/>
    <s v="CIIUSII_331209 Reparación de otro tipo de maquinaria y equipos industriales n.c.p."/>
    <n v="45744"/>
    <d v="1899-12-30T11:25:00"/>
    <s v="Caída de altura de más de 1,8 m."/>
    <s v="Longitudinal Sur, Km N°109 109 Rosario"/>
    <s v="RENGO"/>
    <s v="LIBERTADOR GENERAL BERNARDO OHIGGINS"/>
    <s v="El día 28 de marzo de 2025, a las 11:25 horas, el trabajador Camilo Ignacio Núñez Piña, RUN 20.602.811-4, en calidad de contratista de la empresa Fabricación Jenifer Jiménez E.I.R.L., RUT 77.774.921-8, mientras realizaba labores de limpieza de canaletas en la techumbre del sector de packing de la empresa mandante CLEE QUALITY, pisó una plancha no habilitada para tránsito, la cual cedió, provocando su caída libre desde una altura aproximada de 8,5 metros."/>
    <x v="0"/>
    <x v="0"/>
    <n v="45764"/>
    <d v="2025-04-19T00:00:00"/>
    <s v="Dentro de Plazo"/>
    <n v="45764"/>
    <d v="2025-04-17T00:00:00"/>
    <d v="2025-05-07T00:00:00"/>
    <s v="Dentro de Plazo"/>
    <n v="45776"/>
    <m/>
    <d v="2025-05-07T00:00:00"/>
    <s v=""/>
    <m/>
    <m/>
    <d v="2025-05-07T00:00:00"/>
    <s v=""/>
    <m/>
    <m/>
    <m/>
    <d v="1900-03-30T00:00:00"/>
    <m/>
    <m/>
    <m/>
    <m/>
    <m/>
    <m/>
    <m/>
    <m/>
    <m/>
  </r>
  <r>
    <n v="145"/>
    <s v="Corresponde proceso completo: Llega al eDoc 146"/>
    <s v="NO APLICA"/>
    <n v="1305279"/>
    <n v="8987837"/>
    <d v="2025-03-26T00:00:00"/>
    <d v="2025-03-26T00:00:00"/>
    <s v="1622121-5"/>
    <s v="FELIPE ANTONIO"/>
    <s v="OYARZO"/>
    <s v="RIQUELME"/>
    <n v="40"/>
    <x v="1"/>
    <x v="0"/>
    <s v="si"/>
    <n v="45768"/>
    <n v="4"/>
    <x v="4"/>
    <s v="NATACHA IGNACIA  RIOSECO  MUÑOZ"/>
    <s v="16221215-K"/>
    <s v="FELIPE ANTONIO"/>
    <s v="OYARZO"/>
    <s v="RIQUELME"/>
    <s v="14057708-1"/>
    <s v="JAIME ENRIQUE MAUREIRA RIFO"/>
    <s v="LAS VERTIENTES 1977"/>
    <s v="CHILLAN"/>
    <s v="ÑUBLE"/>
    <s v="CIIUSII_410020 Construcción de edificios para uso no residencial"/>
    <n v="45714"/>
    <d v="1899-12-30T12:40:00"/>
    <s v="Caída de altura de más de 1,8 m."/>
    <s v="camino a las mariposas km 7"/>
    <s v="CHILLAN"/>
    <s v="ÑUBLE"/>
    <s v="Las circunstancias involucradas en el accidente indican que el trabajador sube a andamio de 4 cuerpos a soldar estructura metálica de techumbre y sufre caída de altura superior a 2 metros."/>
    <x v="0"/>
    <x v="0"/>
    <n v="45768"/>
    <d v="2025-04-23T00:00:00"/>
    <s v="Dentro de Plazo"/>
    <n v="45768"/>
    <d v="2025-04-21T00:00:00"/>
    <d v="2025-05-11T00:00:00"/>
    <s v=""/>
    <m/>
    <m/>
    <d v="2025-05-11T00:00:00"/>
    <s v=""/>
    <m/>
    <m/>
    <d v="2025-05-11T00:00:00"/>
    <s v=""/>
    <m/>
    <m/>
    <m/>
    <d v="1900-03-30T00:00:00"/>
    <s v=""/>
    <m/>
    <m/>
    <m/>
    <m/>
    <m/>
    <m/>
    <m/>
    <m/>
  </r>
  <r>
    <n v="146"/>
    <s v="Corresponde proceso completo: Llega al eDoc 146"/>
    <s v="NO APLICA"/>
    <n v="1317793"/>
    <n v="9029464"/>
    <d v="2025-04-14T00:00:00"/>
    <d v="2025-04-16T00:00:00"/>
    <s v="1966022-7"/>
    <s v="BRANDON NICOLAS"/>
    <s v="BARAHONA"/>
    <s v="CUEVAS"/>
    <n v="28"/>
    <x v="1"/>
    <x v="2"/>
    <s v="no"/>
    <n v="45768"/>
    <n v="4"/>
    <x v="12"/>
    <s v="GÉNESIS BELÉN GARCÍA MAMANI"/>
    <s v="19660227-5"/>
    <s v="BRANDON NICOLAS"/>
    <s v="BARAHONA"/>
    <s v="CUEVAS"/>
    <s v="77275145-1"/>
    <s v="MINERA AMOLANAS SPA"/>
    <s v="LAS AÑAÑUCAS 146"/>
    <s v="TIERRA AMARILLA"/>
    <s v="ATACAMA"/>
    <s v="CIIUSII_040000 Extracción y procesamiento de cobre"/>
    <n v="45761"/>
    <d v="1899-12-30T17:00:00"/>
    <s v="Amputación traumática"/>
    <s v="ruta c 447 km 76 76 sector cerro norte"/>
    <s v="COPIAPO"/>
    <s v="ATACAMA"/>
    <s v="El trabajador estaba llevando a cabo la reparación del equipo Jumbo Oxera 5 en el sector Cerro Norte, específicamente realizando el cambio del perno del cilindro de la pluma telescópica de la perforadora, en coordinación con el operador del equipo. En un momento dado, el trabajador introdujo su mano derecha en el cilindro para ajustar los pernos, momento que se movió el cilindro, atrapando el dedo índice de la mano derecha y causando la pérdida del pulpejo de dicho dedo en la falange distal. El operador brindó asistencia al trabajador, quien fue trasladado en un vehículo de la empresa a un centro de asistencial de salud."/>
    <x v="0"/>
    <x v="0"/>
    <n v="45768"/>
    <d v="2025-04-23T00:00:00"/>
    <s v="Dentro de Plazo"/>
    <n v="45769"/>
    <d v="2025-04-22T00:00:00"/>
    <d v="2025-05-11T00:00:00"/>
    <s v="Dentro de Plazo"/>
    <n v="45771"/>
    <m/>
    <d v="2025-05-11T00:00:00"/>
    <s v="Dentro de Plazo"/>
    <n v="45777"/>
    <m/>
    <d v="2025-05-11T00:00:00"/>
    <s v=""/>
    <m/>
    <m/>
    <m/>
    <d v="1900-03-30T00:00:00"/>
    <s v=""/>
    <m/>
    <m/>
    <m/>
    <m/>
    <m/>
    <m/>
    <m/>
    <m/>
  </r>
  <r>
    <n v="147"/>
    <s v="Corresponde proceso completo: Llega al eDoc 146"/>
    <m/>
    <n v="1088072"/>
    <n v="7649030"/>
    <d v="2023-02-14T00:00:00"/>
    <d v="2023-02-14T00:00:00"/>
    <s v="2651730-9"/>
    <s v="SAMUEL EDUARDO"/>
    <s v="MIRENA"/>
    <s v="SAN MIGUEL"/>
    <n v="30"/>
    <x v="1"/>
    <x v="1"/>
    <s v="si"/>
    <n v="45768"/>
    <n v="4"/>
    <x v="13"/>
    <s v="MAURICIO EDGARDO VARGAS SUAZO"/>
    <s v="26517309-8"/>
    <s v="SAMUEL EDUARDO"/>
    <s v="MIRENA"/>
    <s v="SAN MIGUEL"/>
    <s v="77562345-4"/>
    <s v="SAL SERVICIOS GASTRONOMICOS SPA"/>
    <s v="ALBERTO SOLANI 1400"/>
    <s v="LA SERENA"/>
    <s v="COQUIMBO"/>
    <s v="CIIUSII_561000 Actividades de restaurantes y de servicio móvil de comidas"/>
    <n v="44954"/>
    <d v="1899-12-30T00:15:00"/>
    <s v="Muerte del trabajador"/>
    <s v="Juan Cisternas con Juan de Dios Pení 0"/>
    <s v="LA SERENA"/>
    <s v="COQUIMBO"/>
    <s v="Trabajador al dirigirse a su domicilio (en moto), habría perdido el control de la moto y chocó con un árbol, sufriendo politraumatismo. Más tarde fallece en el Hospital de La Serena."/>
    <x v="0"/>
    <x v="0"/>
    <n v="45768"/>
    <d v="2025-04-23T00:00:00"/>
    <s v="Dentro de Plazo"/>
    <n v="45769"/>
    <d v="2025-04-25T00:00:00"/>
    <d v="2025-05-11T00:00:00"/>
    <s v="Dentro de Plazo"/>
    <n v="45775"/>
    <m/>
    <d v="2025-05-11T00:00:00"/>
    <s v=""/>
    <m/>
    <m/>
    <d v="2025-05-11T00:00:00"/>
    <s v=""/>
    <m/>
    <m/>
    <m/>
    <d v="1900-03-30T00:00:00"/>
    <m/>
    <m/>
    <m/>
    <m/>
    <m/>
    <m/>
    <m/>
    <m/>
    <m/>
  </r>
  <r>
    <n v="148"/>
    <s v="Accidente Independiente:  Llega al eDoc 141"/>
    <m/>
    <n v="685008"/>
    <n v="5528140"/>
    <d v="2019-11-15T00:00:00"/>
    <d v="2019-11-20T00:00:00"/>
    <s v="1125083-2"/>
    <s v="ROSIEL ORLANDO"/>
    <s v="MANCILLA"/>
    <s v="GUERRERO"/>
    <n v="58"/>
    <x v="1"/>
    <x v="1"/>
    <s v="si"/>
    <n v="45768"/>
    <n v="4"/>
    <x v="14"/>
    <s v="ERICK  SANCHEZ SEPULVEDA"/>
    <s v="11250832-5"/>
    <s v="ROSIEL ORLANDO"/>
    <s v="MANCILLA"/>
    <s v="GUERRERO"/>
    <s v="11250832-5"/>
    <s v="ROSIEL ORLANDO MANCILLA GUERRERO"/>
    <s v="CUATRO DE ABRIL 0"/>
    <s v="FRUTILLAR"/>
    <s v="LOS LAGOS"/>
    <s v="CIIUSII_960909 Otras actividades de servicios personales n.c.p."/>
    <n v="43785"/>
    <d v="1899-12-30T08:50:00"/>
    <s v="Muerte del trabajador"/>
    <s v="todos los santos con lago llanquihue 0 los lagos"/>
    <s v="FRUTILLAR"/>
    <s v="LOS LAGOS"/>
    <s v="El trabajador se encontraba en el camión recolector de basura, específicamente en la parte trasera en la pisadera del camión, cuando el chófer al retroceder no se percata del poste eléctrico en lña parte trasera, impactando y apretando al trabajador entre el camión y el poste"/>
    <x v="1"/>
    <x v="1"/>
    <n v="45768"/>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149"/>
    <s v="Accidente Trayecto:  Llega al eDoc 143"/>
    <m/>
    <n v="869550"/>
    <n v="6501140"/>
    <d v="2021-06-30T00:00:00"/>
    <d v="2021-06-30T00:00:00"/>
    <s v="1839952-7"/>
    <s v="MANUEL ALEJANDRO"/>
    <s v="PINO"/>
    <s v="CORTEZ"/>
    <n v="32"/>
    <x v="1"/>
    <x v="1"/>
    <s v="si"/>
    <n v="45768"/>
    <n v="4"/>
    <x v="12"/>
    <s v="PEDRO  ESPINOZA HENRIQUE"/>
    <s v="18399527-8"/>
    <s v="MANUEL ALEJANDRO"/>
    <s v="PINO"/>
    <s v="CORTEZ"/>
    <s v="77126809-9"/>
    <s v="HS by ByL INGENIERIA Y MONTAGE SPA"/>
    <s v="SALITRERA ZAPIGA 720"/>
    <s v="DIEGO DE ALMAGRO"/>
    <s v="ATACAMA"/>
    <s v="CIIUSII_429000 Construcción de otras obras de ingeniería civil"/>
    <n v="44363"/>
    <d v="1899-12-30T00:00:00"/>
    <s v="Muerte del trabajador"/>
    <s v="RUTA C-13 13"/>
    <s v="DIEGO DE ALMAGRO"/>
    <s v="ATACAMA"/>
    <s v="EN EL MOMENTO QUE EL BUS QUE VIAJABA EL TRABAJADOR MANUEL PINO SE VOLCO FALLECIENDO EN EL LUGAR"/>
    <x v="0"/>
    <x v="0"/>
    <n v="45768"/>
    <d v="2025-04-23T00:00:00"/>
    <s v="Dentro de Plazo"/>
    <n v="45769"/>
    <d v="2025-04-22T00:00:00"/>
    <d v="2025-05-11T00:00:00"/>
    <s v="Dentro de Plazo"/>
    <n v="45770"/>
    <m/>
    <s v="NO APLICA"/>
    <s v="NO APLICA"/>
    <s v="NO APLICA"/>
    <s v="NO APLICA"/>
    <s v="NO APLICA"/>
    <s v="NO APLICA"/>
    <s v="NO APLICA"/>
    <s v="NO APLICA"/>
    <s v="NO APLICA"/>
    <s v="NO APLICA"/>
    <s v="NO APLICA"/>
    <s v="NO APLICA"/>
    <s v="NO APLICA"/>
    <s v="NO APLICA"/>
    <s v="NO APLICA"/>
    <s v="NO APLICA"/>
    <s v="NO APLICA"/>
    <m/>
    <m/>
  </r>
  <r>
    <n v="150"/>
    <s v="Accidente Trayecto:  Llega al eDoc 143"/>
    <m/>
    <n v="671580"/>
    <n v="5219542"/>
    <d v="2019-05-07T00:00:00"/>
    <d v="2019-05-07T00:00:00"/>
    <s v="1684232-5"/>
    <s v="DIEGO ARMANDO"/>
    <s v="SILVA"/>
    <s v="MARIO"/>
    <n v="36"/>
    <x v="1"/>
    <x v="1"/>
    <s v="si"/>
    <n v="45768"/>
    <n v="4"/>
    <x v="14"/>
    <s v="ERICK SANCHEZ SEPULVEDA"/>
    <s v="16842325-K"/>
    <s v="DIEGO ARMANDO"/>
    <s v="SILVA"/>
    <s v="MARIO"/>
    <s v="61979210-6"/>
    <s v="SERVICIO DE SALUD CHILOE"/>
    <s v="RAMON FREIRE 852"/>
    <s v="CASTRO"/>
    <s v="LOS LAGOS"/>
    <s v="CIIUSII_861010 Actividades de hospitales y clínicas públicas"/>
    <n v="43592"/>
    <d v="1899-12-30T07:30:00"/>
    <s v="Muerte del trabajador"/>
    <s v="RUTA 5 KM-1.177,  0 SECTOR CUESTA PID PID"/>
    <s v="CASTRO"/>
    <s v="LOS LAGOS"/>
    <s v="FUNCIONARIO DEL HOSPITAL DE CASTRO, SE DIRIGÍA AL TRABAJO DESDE SU CASA HABITACIÓN, EN DONDE A LA ALTURA DEL KM-1.177 DE LA RUTA 5 SUR, IMPACTA EL AUTOMÓVIL QUE CONDUCÍA CON OTRO VEHÍCULO, FALLECIENDO EN EL LUGAR"/>
    <x v="0"/>
    <x v="0"/>
    <n v="45768"/>
    <d v="2025-04-23T00:00:00"/>
    <s v="Dentro de Plazo"/>
    <n v="45769"/>
    <d v="2025-04-25T00:00:00"/>
    <d v="2025-05-11T00:00:00"/>
    <s v="Dentro de Plazo"/>
    <n v="45777"/>
    <m/>
    <s v="NO APLICA"/>
    <s v="NO APLICA"/>
    <s v="NO APLICA"/>
    <s v="NO APLICA"/>
    <s v="NO APLICA"/>
    <s v="NO APLICA"/>
    <s v="NO APLICA"/>
    <s v="NO APLICA"/>
    <s v="NO APLICA"/>
    <s v="NO APLICA"/>
    <s v="NO APLICA"/>
    <s v="NO APLICA"/>
    <s v="NO APLICA"/>
    <s v="NO APLICA"/>
    <s v="NO APLICA"/>
    <s v="NO APLICA"/>
    <s v="NO APLICA"/>
    <m/>
    <m/>
  </r>
  <r>
    <n v="151"/>
    <s v="Accidente Trayecto:  Llega al eDoc 143"/>
    <m/>
    <n v="712943"/>
    <n v="5693453"/>
    <d v="2020-02-28T00:00:00"/>
    <d v="2020-02-28T00:00:00"/>
    <s v="7833489-4"/>
    <s v="DOMINGO"/>
    <s v="CUMINAO"/>
    <s v="HUENUQUEO"/>
    <n v="68"/>
    <x v="1"/>
    <x v="1"/>
    <s v="si"/>
    <n v="45768"/>
    <n v="4"/>
    <x v="5"/>
    <s v="OSCAR GARCIA GUTIERREZ"/>
    <s v="7833489-4"/>
    <s v="DOMINGO"/>
    <s v="CUMINAO"/>
    <s v="HUENUQUEO"/>
    <s v="11499763-3"/>
    <s v="PAOLA NINOSKA SANDOVAL MORENO"/>
    <s v="GUIDO BECK DE RAMBERGA 1410"/>
    <s v="PADRE LAS CASAS"/>
    <s v="ARAUCANIA"/>
    <s v="CIIUSII_107100 Elaboración de productos de panadería y pastelería"/>
    <n v="43878"/>
    <d v="1899-12-30T05:35:00"/>
    <s v="Muerte del trabajador"/>
    <s v="RUTA S 578 HUALAHUE KM 5 PADRE LAS CASAS CARRETERA 0000"/>
    <s v="PADRE LAS CASAS"/>
    <s v="ARAUCANIA"/>
    <s v="EL TRABAJADOR SE DIRIGIA A SU LUGAR DE TRABAJO ALREDEDOR DE LAS 05:35 AM DEL DIA 17 DE FEBRERO 2020, FUE IMPACTADO POR EL AUTOMIVIL FIAT PPV JCRD-59, FALLECE EN EL LUGAR"/>
    <x v="0"/>
    <x v="0"/>
    <n v="45768"/>
    <d v="2025-04-23T00:00:00"/>
    <s v="Dentro de Plazo"/>
    <n v="45770"/>
    <d v="2025-04-23T00:00:00"/>
    <d v="2025-05-11T00:00:00"/>
    <s v="Dentro de Plazo"/>
    <n v="45775"/>
    <m/>
    <s v="NO APLICA"/>
    <s v="NO APLICA"/>
    <s v="NO APLICA"/>
    <s v="NO APLICA"/>
    <s v="NO APLICA"/>
    <s v="NO APLICA"/>
    <s v="NO APLICA"/>
    <s v="NO APLICA"/>
    <s v="NO APLICA"/>
    <s v="NO APLICA"/>
    <s v="NO APLICA"/>
    <s v="NO APLICA"/>
    <s v="NO APLICA"/>
    <s v="NO APLICA"/>
    <s v="NO APLICA"/>
    <s v="NO APLICA"/>
    <s v="NO APLICA"/>
    <m/>
    <m/>
  </r>
  <r>
    <n v="152"/>
    <s v="Accidente Trayecto:  Llega al eDoc 143"/>
    <m/>
    <n v="686201"/>
    <n v="5554292"/>
    <d v="2019-12-04T00:00:00"/>
    <d v="2019-12-04T00:00:00"/>
    <s v="9920362-5"/>
    <s v="SEGUNDO GUILLERMO"/>
    <s v="MUÑOZ"/>
    <s v="DURAN"/>
    <n v="62"/>
    <x v="1"/>
    <x v="1"/>
    <s v="si"/>
    <n v="45768"/>
    <n v="4"/>
    <x v="0"/>
    <s v="JENNY  MEDEL BRITO"/>
    <s v="9920362-5"/>
    <s v="SEGUNDO GUILLERMO"/>
    <s v="MUÑOZ"/>
    <s v="DURAN"/>
    <s v="53324121-2"/>
    <s v="COMUNIDAD EDIFICIO HOLANDA"/>
    <s v="HOLANDA 1860"/>
    <s v="PROVIDENCIA"/>
    <s v="METROPOLITANA"/>
    <s v="CIIUSII_949904 Consejo de administración de edificios y condominios"/>
    <n v="43797"/>
    <d v="1899-12-30T00:00:00"/>
    <s v="Muerte del trabajador"/>
    <s v="ARTURO PRAT  065"/>
    <s v="PUENTE ALTO"/>
    <s v="METROPOLITANA"/>
    <s v="El Sr Segundo Guillermo Muñoz Duran Rut 9.920.362-5 trabajador de la empresa Comunidad Edificio Holanda, el dia 28 de noviembre del año 2019 a eso de las 5:20 horas, se disponia a ir a su trabajo cuando  camino al paradero de la micro, fue asaltado y apuñalado, lo que provoco el fallecimiento del trabajador."/>
    <x v="0"/>
    <x v="0"/>
    <n v="45768"/>
    <d v="2025-04-23T00:00:00"/>
    <s v="Fuera de Plazo"/>
    <n v="45775"/>
    <d v="2025-04-28T00:00:00"/>
    <d v="2025-05-11T00:00:00"/>
    <s v="Dentro de Plazo"/>
    <n v="45775"/>
    <m/>
    <s v="NO APLICA"/>
    <s v="NO APLICA"/>
    <s v="NO APLICA"/>
    <s v="NO APLICA"/>
    <s v="NO APLICA"/>
    <s v="NO APLICA"/>
    <s v="NO APLICA"/>
    <s v="NO APLICA"/>
    <s v="NO APLICA"/>
    <s v="NO APLICA"/>
    <s v="NO APLICA"/>
    <s v="NO APLICA"/>
    <s v="NO APLICA"/>
    <s v="NO APLICA"/>
    <s v="NO APLICA"/>
    <s v="NO APLICA"/>
    <s v="NO APLICA"/>
    <m/>
    <m/>
  </r>
  <r>
    <n v="153"/>
    <s v="Corresponde proceso completo: Llega al eDoc 146"/>
    <m/>
    <n v="1097436"/>
    <n v="7795207"/>
    <d v="2023-05-08T00:00:00"/>
    <d v="2023-05-08T00:00:00"/>
    <s v="8329379-9"/>
    <s v="OSCAR ALEXIS"/>
    <s v="VALLEJOS"/>
    <s v="VALLEJOS"/>
    <n v="51"/>
    <x v="1"/>
    <x v="1"/>
    <s v="si"/>
    <n v="45764"/>
    <n v="4"/>
    <x v="14"/>
    <s v="ERICK  SANCHEZ SEPULVEDA"/>
    <s v="8329379-9"/>
    <s v="OSCAR ALEXIS"/>
    <s v="VALLEJOS"/>
    <s v="VALLEJOS"/>
    <s v="76473399-1"/>
    <s v="ASTILLEROS DEL SUR LTDA"/>
    <s v="PANITAO BAJO KM3 SECTOR CHINQUIHUE  0"/>
    <s v="PUERTO MONTT"/>
    <s v="LOS LAGOS"/>
    <s v="CIIUSII_301100 Construcción de buques, embarcaciones menores y estructuras flotantes"/>
    <n v="44284"/>
    <d v="1899-12-30T16:55:00"/>
    <s v="Muerte del trabajador"/>
    <s v="Panitao bajo km 3 3 sector chinquihue"/>
    <s v="PUERTO MONTT"/>
    <s v="LOS LAGOS"/>
    <s v="se encontraba soldando en construcción de embarcación en astillero y cae por una escotilla abierta, aproximadamente de 3 metros"/>
    <x v="0"/>
    <x v="0"/>
    <n v="45764"/>
    <d v="2025-04-19T00:00:00"/>
    <s v="Fuera de Plazo"/>
    <n v="45769"/>
    <d v="2025-04-22T00:00:00"/>
    <d v="2025-05-07T00:00:00"/>
    <s v="Dentro de Plazo"/>
    <n v="45770"/>
    <m/>
    <d v="2025-05-07T00:00:00"/>
    <s v=""/>
    <m/>
    <m/>
    <d v="2025-05-07T00:00:00"/>
    <s v=""/>
    <m/>
    <m/>
    <m/>
    <d v="1900-03-30T00:00:00"/>
    <m/>
    <m/>
    <m/>
    <m/>
    <m/>
    <m/>
    <m/>
    <m/>
    <m/>
  </r>
  <r>
    <n v="154"/>
    <s v="Accidente Trayecto:  Llega al eDoc 143"/>
    <m/>
    <n v="681802"/>
    <n v="5452297"/>
    <d v="2019-10-01T00:00:00"/>
    <d v="2019-10-01T00:00:00"/>
    <s v="2663976-5"/>
    <s v="JOHNSON"/>
    <s v="CELESTIN"/>
    <s v="."/>
    <n v="37"/>
    <x v="1"/>
    <x v="1"/>
    <s v="si"/>
    <n v="45769"/>
    <n v="4"/>
    <x v="0"/>
    <s v="JENNY  MEDEL BRITO"/>
    <s v="26639765-8"/>
    <s v="JOHNSON"/>
    <s v="CELESTIN"/>
    <s v="."/>
    <s v="76096516-2"/>
    <s v="MAHI INGENIERIA INTEGRAL E.I.R.L."/>
    <s v="CARVAJAL 320"/>
    <s v="LA CISTERNA"/>
    <s v="METROPOLITANA"/>
    <s v="CIIUSII_251100 Fabricación de productos metálicos para uso estructural"/>
    <n v="43594"/>
    <d v="1899-12-30T07:00:00"/>
    <s v="Muerte del trabajador"/>
    <s v="cimaltepec 779"/>
    <s v="LO ESPEJO"/>
    <s v="METROPOLITANA"/>
    <s v="El trabajador Sr Johnson Celestin quien se desempeñaba como maestro de la construcción en la empresa Mahi ingenieria integral e.i.r.l,  se dirijia a su trabajo el dia 09 de mayo del año 2019, cuando al cruzar la linea del tren frente de su casa , el tren pasa y lo arroya falleciendo en el lugar."/>
    <x v="0"/>
    <x v="0"/>
    <n v="45769"/>
    <d v="2025-04-24T00:00:00"/>
    <s v="Dentro de Plazo"/>
    <n v="45769"/>
    <d v="2025-04-22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55"/>
    <s v="Accidente Trayecto:  Llega al eDoc 143"/>
    <m/>
    <n v="684819"/>
    <n v="5523123"/>
    <d v="2019-11-13T00:00:00"/>
    <d v="2019-11-18T00:00:00"/>
    <s v="2602836-6"/>
    <s v="JOAN CARLOS"/>
    <s v="GUERRERO"/>
    <s v="RODRIGUEZ"/>
    <n v="37"/>
    <x v="1"/>
    <x v="1"/>
    <s v="si"/>
    <n v="45764"/>
    <n v="4"/>
    <x v="0"/>
    <s v="AIDA  ARIAS  ROJAS"/>
    <s v="26028366-9"/>
    <s v="JOAN CARLOS"/>
    <s v="GUERRERO"/>
    <s v="RODRIGUEZ"/>
    <s v="15384655-3"/>
    <s v="ROBERTO ARON UAUY ZIRINSKY"/>
    <s v="PANORAMICA SUR 10401"/>
    <s v="CALERA DE TANGO"/>
    <s v="METROPOLITANA"/>
    <s v="CIIUSII_410010 Construcción de edificios para uso residencial"/>
    <n v="43783"/>
    <d v="1899-12-30T00:00:00"/>
    <s v="Muerte del trabajador"/>
    <s v="diez de julio con herboso 0"/>
    <s v="SANTIAGO"/>
    <s v="METROPOLITANA"/>
    <s v="El trabajador Sr Juan carlos  Guerrero el dia 14-11-2019 se desplazaba en motocicleta de su casa ( santa isabel) a su lugar de trabajo ( lo barnechea) colisionando con un vehiculo en las calles antes mencionadas."/>
    <x v="0"/>
    <x v="0"/>
    <n v="45764"/>
    <d v="2025-04-19T00:00:00"/>
    <s v="Fuera de Plazo"/>
    <n v="45770"/>
    <d v="2025-04-23T00:00:00"/>
    <d v="2025-05-07T00:00:00"/>
    <s v="Dentro de Plazo"/>
    <n v="45770"/>
    <m/>
    <s v="NO APLICA"/>
    <s v="NO APLICA"/>
    <s v="NO APLICA"/>
    <s v="NO APLICA"/>
    <s v="NO APLICA"/>
    <s v="NO APLICA"/>
    <s v="NO APLICA"/>
    <s v="NO APLICA"/>
    <s v="NO APLICA"/>
    <s v="NO APLICA"/>
    <s v="NO APLICA"/>
    <s v="NO APLICA"/>
    <s v="NO APLICA"/>
    <s v="NO APLICA"/>
    <s v="NO APLICA"/>
    <s v="NO APLICA"/>
    <s v="NO APLICA"/>
    <m/>
    <m/>
  </r>
  <r>
    <n v="156"/>
    <s v="Accidente Trayecto:  Llega al eDoc 143"/>
    <m/>
    <n v="1098359"/>
    <n v="7808906"/>
    <d v="2023-05-15T00:00:00"/>
    <d v="2023-05-16T00:00:00"/>
    <s v="9630368-8"/>
    <s v="MARGARITA DE LAS NIEVES"/>
    <s v="ARRATIA"/>
    <s v="NEIRA"/>
    <n v="43"/>
    <x v="0"/>
    <x v="1"/>
    <s v="si"/>
    <n v="45769"/>
    <n v="4"/>
    <x v="11"/>
    <s v="VALESKA SAZO SILVA"/>
    <s v="9630368-8"/>
    <s v="MARGARITA DE LAS NIEVES"/>
    <s v="ARRATIA"/>
    <s v="NEIRA"/>
    <s v="15180477-2"/>
    <s v="PAZ ALEJANDRA FUENTES VIGUERAS"/>
    <s v="AVDA ANDALUE 1620"/>
    <s v="SAN PEDRO DE LA PAZ"/>
    <s v="BIO - BIO"/>
    <s v="CIIUSII_889000 Otras actividades de asistencia social sin alojamiento"/>
    <n v="45058"/>
    <d v="1899-12-30T00:00:00"/>
    <s v="Muerte del trabajador"/>
    <s v="ANDALUE 12B 1620 SAN PEDRO DE LA PAZ"/>
    <s v="SAN PEDRO DE LA PAZ"/>
    <s v="BIO - BIO"/>
    <s v="Trabajadora se dirigia a su casa luego de cumplir con su jornada laboral cuando es atropellada por microbus perdiendo la vida en el lugar de trabajo"/>
    <x v="2"/>
    <x v="0"/>
    <n v="45769"/>
    <d v="2025-04-24T00:00:00"/>
    <s v="Fuera de Plazo"/>
    <n v="45775"/>
    <d v="2025-04-29T00:00:00"/>
    <d v="2025-05-12T00:00:00"/>
    <s v="Dentro de Plazo"/>
    <n v="45777"/>
    <m/>
    <s v="NO APLICA"/>
    <s v="NO APLICA"/>
    <s v="NO APLICA"/>
    <s v="NO APLICA"/>
    <s v="NO APLICA"/>
    <s v="NO APLICA"/>
    <s v="NO APLICA"/>
    <s v="NO APLICA"/>
    <s v="NO APLICA"/>
    <s v="NO APLICA"/>
    <s v="NO APLICA"/>
    <s v="NO APLICA"/>
    <s v="NO APLICA"/>
    <s v="NO APLICA"/>
    <s v="NO APLICA"/>
    <s v="NO APLICA"/>
    <s v="NO APLICA"/>
    <m/>
    <m/>
  </r>
  <r>
    <n v="157"/>
    <s v="Accidente Trayecto:  Llega al eDoc 143"/>
    <m/>
    <n v="833834"/>
    <n v="6200373"/>
    <d v="2021-01-20T00:00:00"/>
    <d v="2021-01-20T00:00:00"/>
    <s v="1756150-2"/>
    <s v="JOSE ANDRES"/>
    <s v="OPITA"/>
    <s v="GALLARDO"/>
    <n v="35"/>
    <x v="1"/>
    <x v="1"/>
    <s v="si"/>
    <n v="45763"/>
    <n v="4"/>
    <x v="1"/>
    <s v="NELSON ELGUETA CONCHA"/>
    <s v="17561502-4"/>
    <s v="JOSE ANDRES"/>
    <s v="OPITA"/>
    <s v="GALLARDO"/>
    <s v="77272844-1"/>
    <s v="AGROSERVICE SpA"/>
    <s v="LOS HUINGANES PARCELA   118"/>
    <s v="MACHALI"/>
    <s v="LIBERTADOR GENERAL BERNARDO OHIGGINS"/>
    <s v="CIIUSII_829900 Otras actividades de servicios de apoyo a las empresas n.c.p."/>
    <n v="44212"/>
    <d v="1899-12-30T17:45:00"/>
    <s v="Muerte del trabajador"/>
    <s v="PASCUJAL BABURIZA - STA. ROSA - 00 CALLE LARGA"/>
    <s v="LOS ANDES"/>
    <s v="VALPARAISO"/>
    <s v="CHOFER ADELANTÓ UNA UNA CURVA EXISTENTE EN CALLE PASCUAL BABURIZA EN CALLE LARGA, SE ENCONTRÓ DE FRENTE CON OTRO VEHÍCULO IMPACTANDO AMBOS VEHICULOS, FALLECIENDO EL COPITO EN EL HOSPITAL."/>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58"/>
    <s v="Accindente Tránsito:  Llega al eDoc 144"/>
    <m/>
    <n v="698749"/>
    <n v="5608009"/>
    <d v="2020-01-07T00:00:00"/>
    <d v="2020-01-07T00:00:00"/>
    <s v="1518894-8"/>
    <s v="JUAN ENRIQUE"/>
    <s v="SALINAS"/>
    <s v="LOPEZ"/>
    <n v="43"/>
    <x v="1"/>
    <x v="1"/>
    <s v="si"/>
    <n v="45763"/>
    <n v="4"/>
    <x v="11"/>
    <s v="MANUEL ANTONIO VIEDMA RIVAS"/>
    <s v="15188948-4"/>
    <s v="JUAN ENRIQUE"/>
    <s v="SALINAS"/>
    <s v="LOPEZ"/>
    <s v="76316009-2"/>
    <s v="ISMAEL ADOLFO CHAMBLAS BURGOS TRANSPORTE DE CARGA"/>
    <s v="2 ORIENTE 357"/>
    <s v="CORONEL"/>
    <s v="BIO - BIO"/>
    <s v="CIIUSII_492300 Transporte de carga por carretera"/>
    <n v="43715"/>
    <d v="1899-12-30T12:45:00"/>
    <s v="Muerte del trabajador"/>
    <s v="Yobilo/Rio Toten 0 Coronel"/>
    <s v="CORONEL"/>
    <s v="BIO - BIO"/>
    <s v="Conductor de vehículo de carga, en el cual se encontraba trabajador Sr Juan Salinas López, al realizar maniobra de frenado de vehículo de carga a debido a que dos móviles que lo antecedían se detuvieron en forma sorpresiva, la cabina de vehículo se desprende desde su base inclinándose hacia delante, quedando trabajador apoyado en parabrisas de la cabina de vehículo de carga, lo cual debido al peso esta se desprende cayendo trabajador a la calzada provocando la muerte de este."/>
    <x v="0"/>
    <x v="0"/>
    <n v="45763"/>
    <d v="2025-04-18T00:00:00"/>
    <s v="Fuera de Plazo"/>
    <n v="45769"/>
    <d v="2025-04-22T00:00:00"/>
    <d v="2025-05-06T00:00:00"/>
    <s v="Dentro de Plazo"/>
    <n v="45770"/>
    <m/>
    <d v="2025-05-06T00:00:00"/>
    <s v="Dentro de Plazo"/>
    <n v="45770"/>
    <m/>
    <s v="NO APLICA"/>
    <s v="NO APLICA"/>
    <s v="NO APLICA"/>
    <s v="NO APLICA"/>
    <s v="NO APLICA"/>
    <s v="NO APLICA"/>
    <s v="NO APLICA"/>
    <s v="NO APLICA"/>
    <s v="NO APLICA"/>
    <s v="NO APLICA"/>
    <s v="NO APLICA"/>
    <s v="NO APLICA"/>
    <s v="NO APLICA"/>
    <m/>
    <m/>
  </r>
  <r>
    <n v="159"/>
    <s v="Accidente Trayecto:  Llega al eDoc 143"/>
    <m/>
    <n v="1180473"/>
    <n v="8448029"/>
    <d v="2024-05-29T00:00:00"/>
    <d v="2024-05-29T00:00:00"/>
    <s v="1811040-3"/>
    <s v="MÓNICA SOLEDAD"/>
    <s v="VELOSO"/>
    <s v="TAPIA"/>
    <n v="33"/>
    <x v="0"/>
    <x v="1"/>
    <s v="si"/>
    <n v="45737"/>
    <n v="3"/>
    <x v="11"/>
    <s v="VALESKA SAZO SILVA"/>
    <s v="18110403-1"/>
    <s v="MÓNICA SOLEDAD"/>
    <s v="VELOSO"/>
    <s v="TAPIA"/>
    <s v="16008947-4"/>
    <s v="MIGUEL ANGEL ROBLES BRITO"/>
    <s v="HERAS 46 46"/>
    <s v="TALCAHUANO"/>
    <s v="BIO - BIO"/>
    <s v="CIIUSII_691004 Receptores judiciales"/>
    <n v="45436"/>
    <d v="1899-12-30T08:36:00"/>
    <s v="Muerte del trabajador"/>
    <s v="BILBAO  00 INTERSECCION GRABRIEL TORO"/>
    <s v="TALCAHUANO"/>
    <s v="BIO - BIO"/>
    <s v="El día 24 de mayo de 2024 Doña Mónica Soledad Veloso Tapia ( Q.E.P.D.) run; 18.110.403-1 de 31 años, con domicilio en Moravia N° 2274 Población Patricio Lynch, comuna de Hualpen, se dirige hacia su trabajo con dirección Las Heras N° 46 oficina 108,comuna de Talcahuano. Al encontrarse detenida con en calle Bilbao con Gabriel Toro para poder realizar maniobra de viraje conductor Sr. Hugo Gutiérrez Cuevas, run: 20.640.968-1, de 23 años con licencia de conducir clase B ( no se encontraba con licencia profesional para conducción de bus), realiza maniobra prohibida de ade-lantamiento a vehículo conducido por Doña Mónica Veloso Tapia (Q.E.P.D), que lo antecede en la vía, al hacerlo en un cruce no regulado, el cual le obstruye la circulación a este, en el instante que realiza maniobra de viraje a la izquierda colisionándolo. Producto de la lesión traumatismo encéfalo cráneo complicado fallece en Hospital Las Higueras de Talcahuano el día 1 de junio de 2024."/>
    <x v="0"/>
    <x v="0"/>
    <n v="45737"/>
    <d v="2025-03-23T00:00:00"/>
    <s v="Dentro de Plazo"/>
    <n v="45770"/>
    <d v="2025-04-23T00:00:00"/>
    <d v="2025-04-20T00:00:00"/>
    <s v="Fuera de Plazo"/>
    <n v="45770"/>
    <m/>
    <s v="NO APLICA"/>
    <s v="NO APLICA"/>
    <s v="NO APLICA"/>
    <s v="NO APLICA"/>
    <s v="NO APLICA"/>
    <s v="NO APLICA"/>
    <s v="NO APLICA"/>
    <s v="NO APLICA"/>
    <s v="NO APLICA"/>
    <s v="NO APLICA"/>
    <s v="NO APLICA"/>
    <s v="NO APLICA"/>
    <s v="NO APLICA"/>
    <s v="NO APLICA"/>
    <s v="NO APLICA"/>
    <s v="NO APLICA"/>
    <s v="NO APLICA"/>
    <m/>
    <m/>
  </r>
  <r>
    <n v="160"/>
    <s v="Accidente Trayecto:  Llega al eDoc 143"/>
    <m/>
    <n v="1071095"/>
    <n v="7391224"/>
    <d v="2022-09-26T00:00:00"/>
    <d v="2022-09-26T00:00:00"/>
    <s v="7084666-7"/>
    <s v="JOSE RENE"/>
    <s v="BARRIENTOS"/>
    <s v="ORTEGA"/>
    <n v="66"/>
    <x v="1"/>
    <x v="1"/>
    <s v="si"/>
    <n v="45764"/>
    <n v="4"/>
    <x v="0"/>
    <s v="JENNY  MEDEL BRITO"/>
    <s v="7084666-7"/>
    <s v="JOSE RENE"/>
    <s v="BARRIENTOS"/>
    <s v="ORTEGA"/>
    <s v="56028200-1"/>
    <s v="COMUNIDAD PARQUE COLONIAL"/>
    <s v="CAMINO A LONQUEN NORTE P.13 0"/>
    <s v="CALERA DE TANGO"/>
    <s v="METROPOLITANA"/>
    <s v="CIIUSII_960909 Otras actividades de servicios personales n.c.p."/>
    <n v="44677"/>
    <d v="1899-12-30T06:20:00"/>
    <s v="Muerte del trabajador"/>
    <s v="INTERSECCION FUNDO EL BOSQUE AVENIDA FERROCARRIL CAMINO MELIPILLA   0"/>
    <s v="MAIPU"/>
    <s v="METROPOLITANA"/>
    <s v="El señor Jose Rene Barrientos  Ortega, rut 7084666-7, trabajador de la empresa Comunidad Parque Colonial, el dia 26 de abril del año 2022, se dirigia a su lugar de trabajo a eso de las 6:20 horas, y en la intersección de avenida del ferrocarril  a camino a melipilla, el tren de carga que transitaba en dirección  a San Antonio colisiona el vehiculo que conducía Don Jose Barrientos,  con consecuencia de fallecimiento."/>
    <x v="0"/>
    <x v="0"/>
    <n v="45764"/>
    <d v="2025-04-19T00:00:00"/>
    <s v="Fuera de Plazo"/>
    <n v="45769"/>
    <d v="2025-04-22T00:00:00"/>
    <d v="2025-05-07T00:00:00"/>
    <s v="Dentro de Plazo"/>
    <n v="45769"/>
    <m/>
    <s v="NO APLICA"/>
    <s v="NO APLICA"/>
    <s v="NO APLICA"/>
    <s v="NO APLICA"/>
    <s v="NO APLICA"/>
    <s v="NO APLICA"/>
    <s v="NO APLICA"/>
    <s v="NO APLICA"/>
    <s v="NO APLICA"/>
    <s v="NO APLICA"/>
    <s v="NO APLICA"/>
    <s v="NO APLICA"/>
    <s v="NO APLICA"/>
    <s v="NO APLICA"/>
    <s v="NO APLICA"/>
    <s v="NO APLICA"/>
    <s v="NO APLICA"/>
    <m/>
    <m/>
  </r>
  <r>
    <n v="161"/>
    <s v="Accidente Trayecto:  Llega al eDoc 143"/>
    <m/>
    <n v="737148"/>
    <n v="5778626"/>
    <d v="2020-05-06T00:00:00"/>
    <d v="2020-05-06T00:00:00"/>
    <s v="1573036-5"/>
    <s v="EDGAR RAUL"/>
    <s v="SANCHEZ"/>
    <s v="SANCHEZ"/>
    <n v="43"/>
    <x v="1"/>
    <x v="1"/>
    <s v="si"/>
    <n v="45769"/>
    <n v="4"/>
    <x v="0"/>
    <s v="ALVARO SEBASTIÁN COPANO FRACEI"/>
    <s v="15730365-1"/>
    <s v="EDGAR RAUL"/>
    <s v="SANCHEZ"/>
    <s v="SANCHEZ"/>
    <s v="76508822-4"/>
    <s v="TRANSPORTES RIGOBERTO ALEJANDRO PALACIOS SEPULVEDA"/>
    <s v="PABLO NERUDA  15251"/>
    <s v="SAN BERNARDO"/>
    <s v="METROPOLITANA"/>
    <s v="CIIUSII_492300 Transporte de carga por carretera"/>
    <n v="43955"/>
    <d v="1899-12-30T00:00:00"/>
    <s v="Muerte del trabajador"/>
    <s v="eyzaguirre 2773"/>
    <s v="PUENTE ALTO"/>
    <s v="METROPOLITANA"/>
    <s v="El trabajador Edgar Raul Sanchez Sanchez Run: 15730365-1, perteneciente a la empresa transportes rigoberto a.palacios sepulveda eirl rut: 76508822-4 tuvo un accidente de trayecto de caracter fatal el día 04 de mayo del 2020 a las 16:30 pm. Debido a que estaba conduciendo camión y tuvo un choque frontal"/>
    <x v="0"/>
    <x v="0"/>
    <n v="45769"/>
    <d v="2025-04-24T00:00:00"/>
    <s v="Dentro de Plazo"/>
    <n v="45769"/>
    <d v="2025-04-22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62"/>
    <s v="Accindente Tránsito:  Llega al eDoc 144"/>
    <m/>
    <n v="1196169"/>
    <n v="8523820"/>
    <d v="2024-07-15T00:00:00"/>
    <d v="2024-07-17T00:00:00"/>
    <s v="1198745-7"/>
    <s v="VICTOR RODRIGO"/>
    <s v="PROBOSTE"/>
    <s v="ACEVEDO"/>
    <n v="53"/>
    <x v="1"/>
    <x v="1"/>
    <s v="si"/>
    <n v="45763"/>
    <n v="4"/>
    <x v="11"/>
    <s v="VALESKA SAZO SILVA"/>
    <s v="11987457-2"/>
    <s v="VICTOR RODRIGO"/>
    <s v="PROBOSTE"/>
    <s v="ACEVEDO"/>
    <s v="77733461-1"/>
    <s v="VICTOR ENRIQUE RETAMAL VALDEVENITO E.I.R.L."/>
    <s v="GABRIELA MISTRAL 14 14"/>
    <s v="ARAUCO"/>
    <s v="BIO - BIO"/>
    <s v="CIIUSII_492300 Transporte de carga por carretera"/>
    <n v="45407"/>
    <d v="1899-12-30T15:20:00"/>
    <s v="Muerte del trabajador"/>
    <s v="RUTA P-40 00 RUTA P-22"/>
    <s v="ARAUCO"/>
    <s v="BIO - BIO"/>
    <s v="TRABAJADOR SE ENCONTRABA CONDUCIENDO CAMION CON ROLLIZOS DE MADERA VOLCANDOSE EN CURVA ASECENDENTE PROVOCANDO LA MUERTE DEL TRABAJADOR EN HOSPITAL."/>
    <x v="0"/>
    <x v="0"/>
    <n v="45763"/>
    <d v="2025-04-18T00:00:00"/>
    <s v="Fuera de Plazo"/>
    <n v="45770"/>
    <d v="2025-04-23T00:00:00"/>
    <d v="2025-05-06T00:00:00"/>
    <s v="Dentro de Plazo"/>
    <n v="45770"/>
    <m/>
    <d v="2025-05-06T00:00:00"/>
    <s v="Dentro de Plazo"/>
    <n v="45770"/>
    <m/>
    <s v="NO APLICA"/>
    <s v="NO APLICA"/>
    <s v="NO APLICA"/>
    <s v="NO APLICA"/>
    <s v="NO APLICA"/>
    <s v="NO APLICA"/>
    <s v="NO APLICA"/>
    <s v="NO APLICA"/>
    <s v="NO APLICA"/>
    <s v="NO APLICA"/>
    <s v="NO APLICA"/>
    <s v="NO APLICA"/>
    <s v="NO APLICA"/>
    <m/>
    <m/>
  </r>
  <r>
    <n v="163"/>
    <s v="Accindente Tránsito:  Llega al eDoc 144"/>
    <m/>
    <n v="915602"/>
    <n v="6680593"/>
    <d v="2021-10-08T00:00:00"/>
    <d v="2021-10-08T00:00:00"/>
    <s v="1249423-1"/>
    <s v="GUSTAVO EDUARDO"/>
    <s v="IBACACHE"/>
    <s v="BANDA"/>
    <n v="52"/>
    <x v="1"/>
    <x v="1"/>
    <s v="si"/>
    <n v="45763"/>
    <n v="4"/>
    <x v="9"/>
    <s v="FLAVIA ANDREA MELÉNDEZ BUSTAMANTE"/>
    <s v="12494231-4"/>
    <s v="GUSTAVO EDUARDO"/>
    <s v="IBACACHE"/>
    <s v="BANDA"/>
    <s v="12494231-4"/>
    <s v="GUSTAVO EDUARDO IBACACHE BANDA"/>
    <s v="SANTA JULIA 245"/>
    <s v="MOSTAZAL"/>
    <s v="LIBERTADOR GENERAL BERNARDO OHIGGINS"/>
    <s v="CIIUSII_829900 Otras actividades de servicios de apoyo a las empresas n.c.p."/>
    <n v="44400"/>
    <d v="1899-12-30T04:50:00"/>
    <s v="Muerte del trabajador"/>
    <s v="Camino San Pedro Km58 0"/>
    <s v="MOSTAZAL"/>
    <s v="LIBERTADOR GENERAL BERNARDO OHIGGINS"/>
    <s v="El trabajador afectado se dirigía comprar repuestos en camioneta marca Ssanyong, modelo Musso, año 2005, por el Camino San Pedro en dirección de sur a norte, siendo en el km 58 donde sufre una colisión con 2 postes del tendido eléctrico, volcando y siendo expulsado del vehículo. Debido a las múltiples lesiones fallece en el lugar."/>
    <x v="1"/>
    <x v="0"/>
    <n v="45763"/>
    <d v="2025-04-18T00:00:00"/>
    <s v=""/>
    <m/>
    <m/>
    <d v="2025-05-06T00:00:00"/>
    <s v=""/>
    <m/>
    <m/>
    <d v="2025-05-06T00:00:00"/>
    <s v=""/>
    <m/>
    <m/>
    <s v="NO APLICA"/>
    <s v="NO APLICA"/>
    <s v="NO APLICA"/>
    <s v="NO APLICA"/>
    <s v="NO APLICA"/>
    <s v="NO APLICA"/>
    <s v="NO APLICA"/>
    <s v="NO APLICA"/>
    <s v="NO APLICA"/>
    <s v="NO APLICA"/>
    <s v="NO APLICA"/>
    <s v="NO APLICA"/>
    <s v="NO APLICA"/>
    <m/>
    <m/>
  </r>
  <r>
    <n v="164"/>
    <s v="Accidente Trayecto:  Llega al eDoc 143"/>
    <m/>
    <n v="1097623"/>
    <n v="7796703"/>
    <d v="2023-05-09T00:00:00"/>
    <d v="2023-05-09T00:00:00"/>
    <s v="1446393-8"/>
    <s v="PATRICIA IVONNE"/>
    <s v="MUÑOZ"/>
    <s v="DIAZ"/>
    <n v="54"/>
    <x v="0"/>
    <x v="1"/>
    <s v="si"/>
    <n v="45769"/>
    <n v="4"/>
    <x v="0"/>
    <s v="JENNY  MEDEL BRITO"/>
    <s v="14463938-3"/>
    <s v="PATRICIA IVONNE"/>
    <s v="MUÑOZ"/>
    <s v="DIAZ"/>
    <s v="7328208-K"/>
    <s v="ENRIQUE REINALDO GONZALEZ MEZA"/>
    <s v="GRAN AVENIDA  13935"/>
    <s v="SAN BERNARDO"/>
    <s v="METROPOLITANA"/>
    <s v="CIIUSII_453000 Venta de partes, piezas y accesorios para vehículos automotores"/>
    <n v="45076"/>
    <d v="1899-12-30T00:00:00"/>
    <s v="Muerte del trabajador"/>
    <s v="ñandues 12550 villa los halcones"/>
    <s v="SAN BERNARDO"/>
    <s v="METROPOLITANA"/>
    <s v="La Sra Patricia Muñoz Diaz, Rut 14.463.938-3, trabajadora de la empresa Enrique Gonzalez Meza, iba camino a su trabajo en bicicleta , cuando un  camion se acerco por detras haciendo una mala maniobra de adelantamiento entonces,  dicho camion tenia una rampa y  golpeo con esta la bicicleta de la Sra Patricia Muñoz, botándola y pasando las ruedas por encima de su cuerpo.  Producto de tal accidente la Sra Patricia Muñoz fallece."/>
    <x v="0"/>
    <x v="0"/>
    <n v="45769"/>
    <d v="2025-04-24T00:00:00"/>
    <s v="Dentro de Plazo"/>
    <n v="45769"/>
    <d v="2025-04-22T00:00:00"/>
    <d v="2025-05-12T00:00:00"/>
    <s v="Dentro de Plazo"/>
    <n v="45769"/>
    <m/>
    <s v="NO APLICA"/>
    <s v="NO APLICA"/>
    <s v="NO APLICA"/>
    <s v="NO APLICA"/>
    <s v="NO APLICA"/>
    <s v="NO APLICA"/>
    <s v="NO APLICA"/>
    <s v="NO APLICA"/>
    <s v="NO APLICA"/>
    <s v="NO APLICA"/>
    <s v="NO APLICA"/>
    <s v="NO APLICA"/>
    <s v="NO APLICA"/>
    <s v="NO APLICA"/>
    <s v="NO APLICA"/>
    <s v="NO APLICA"/>
    <s v="NO APLICA"/>
    <m/>
    <m/>
  </r>
  <r>
    <n v="165"/>
    <s v="Accidente Trayecto:  Llega al eDoc 143"/>
    <m/>
    <n v="1067163"/>
    <n v="7343626"/>
    <d v="2022-08-30T00:00:00"/>
    <d v="2022-08-30T00:00:00"/>
    <s v="1033328-9"/>
    <s v="FELIPE RODRIGO"/>
    <s v="GONZALEZ"/>
    <s v="GARCIA"/>
    <n v="47"/>
    <x v="1"/>
    <x v="1"/>
    <s v="si"/>
    <n v="45769"/>
    <n v="4"/>
    <x v="0"/>
    <s v="ALVARO SEBASTIÁN COPANO FRACEI"/>
    <s v="10333289-3"/>
    <s v="FELIPE RODRIGO"/>
    <s v="GONZALEZ"/>
    <s v="GARCIA"/>
    <s v="77028823-1"/>
    <s v="SOCIEDAD DE INVERSIONES GYG SPA"/>
    <s v="PINTOR PACHECO ALTAMIRANO 225"/>
    <s v="LA REINA"/>
    <s v="METROPOLITANA"/>
    <s v="CIIUSII_661903 Empresas de asesoría y consultoría en inversión financiera; sociedades de apoyo al giro"/>
    <n v="44789"/>
    <d v="1899-12-30T00:00:00"/>
    <s v="Muerte del trabajador"/>
    <s v="ruta 68 km 14500 14500"/>
    <s v="PUDAHUEL"/>
    <s v="METROPOLITANA"/>
    <s v="El trabajador Felipe Rodrigo Gonzalez Garcia run: 10.333.289-3 perteneciente a la empresa sociedad de inversiones gyg spa rut: 77.028.823-1 tuve un accidente de trayecto de caracter fatal el 16 de agosto del 2022 a las 20:20 pm mientras bus de turbus se encontraba detenido en la pista izquierda sin señalizacion ni luces de advertencia, por lo cual el vehiculo conducido por el trabajador tuvo un choque con la parte trasera del bus produciendose de forma inmediata el fallecimiento del trabajador"/>
    <x v="0"/>
    <x v="0"/>
    <n v="45769"/>
    <d v="2025-04-24T00:00:00"/>
    <s v="Dentro de Plazo"/>
    <n v="45769"/>
    <d v="2025-04-22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66"/>
    <s v="Accidente Trayecto:  Llega al eDoc 143"/>
    <m/>
    <n v="737938"/>
    <n v="5788102"/>
    <d v="2020-05-12T00:00:00"/>
    <d v="2020-05-12T00:00:00"/>
    <s v="1202636-7"/>
    <s v="VIVIANA PATRICIA"/>
    <s v="MUÑOZ"/>
    <s v="MONSALVEZ"/>
    <n v="55"/>
    <x v="0"/>
    <x v="1"/>
    <s v="si"/>
    <n v="45763"/>
    <n v="4"/>
    <x v="11"/>
    <s v="MANUEL ANTONIO VIEDMA RIVAS"/>
    <s v="12026367-6"/>
    <s v="VIVIANA PATRICIA"/>
    <s v="MUÑOZ"/>
    <s v="MONSALVEZ"/>
    <s v="12918897-9"/>
    <s v="BEATRIZ GABRIELA VERCELLINO GARCIA"/>
    <s v="PASCUAL BINIMELIS  349"/>
    <s v="CHIGUAYANTE"/>
    <s v="BIO - BIO"/>
    <s v="CIIUSII_970000 Actividades de los hogares como empleadores de personal doméstico"/>
    <n v="43934"/>
    <d v="1899-12-30T09:00:00"/>
    <s v="Muerte del trabajador"/>
    <s v="Ruta O60/Pascual Beninelli 0 Chiguayante"/>
    <s v="CHIGUAYANTE"/>
    <s v="BIO - BIO"/>
    <s v="En el auto donde transitaba trabajadora efectuó maniobra de viraje hacia el costado izquierdo para ingresar a la calle Pascual Beninelli, siendo colisionado por un bus, provocando muerte de trabajadora en el lugar."/>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67"/>
    <s v="Accidente Trayecto:  Llega al eDoc 143"/>
    <m/>
    <n v="675306"/>
    <n v="5301415"/>
    <d v="2019-06-25T00:00:00"/>
    <d v="2019-06-25T00:00:00"/>
    <s v="1065214-1"/>
    <s v="CRISTINA DEL CARMEN"/>
    <s v="GUTIERREZ"/>
    <s v="GATICA"/>
    <n v="58"/>
    <x v="0"/>
    <x v="1"/>
    <s v="si"/>
    <n v="45769"/>
    <n v="4"/>
    <x v="3"/>
    <s v="RAUL BASTIAS ARRIAGADA"/>
    <s v="10652141-7"/>
    <s v="CRISTINA DEL CARMEN"/>
    <s v="GUTIERREZ"/>
    <s v="GATICA"/>
    <s v="76915730-1"/>
    <s v="SOCIEDAD AGRÍCOLA LAS TIACAS S.A"/>
    <s v="LOTE C SECTOR CHORICO - PARCELA 13"/>
    <s v="LA UNION"/>
    <s v="LOS RIOS"/>
    <s v="CIIUSII_012400 Cultivo de frutas de pepita y de hueso"/>
    <n v="43633"/>
    <d v="1899-12-30T18:30:00"/>
    <s v="Muerte del trabajador"/>
    <s v="Pasarela peatonal Pichichoroico Ruta 5 Sur 00 00"/>
    <s v="LA UNION"/>
    <s v="LOS RIOS"/>
    <s v="Tras finalizar su turno laboral, la trabajadora se dirigía a su hogar, al dirigirse hacia un paradero de bus, cruza por un lugar no habilitado, siendo las 18:30 horas fue alcanzada por un vehículo que transitaba por carretera 5 sur, provocando la muerte"/>
    <x v="0"/>
    <x v="0"/>
    <n v="45769"/>
    <d v="2025-04-24T00:00:00"/>
    <s v="Dentro de Plazo"/>
    <n v="45770"/>
    <d v="2025-04-25T00:00:00"/>
    <d v="2025-05-12T00:00:00"/>
    <s v=""/>
    <m/>
    <m/>
    <s v="NO APLICA"/>
    <s v="NO APLICA"/>
    <s v="NO APLICA"/>
    <s v="NO APLICA"/>
    <s v="NO APLICA"/>
    <s v="NO APLICA"/>
    <s v="NO APLICA"/>
    <s v="NO APLICA"/>
    <s v="NO APLICA"/>
    <s v="NO APLICA"/>
    <s v="NO APLICA"/>
    <s v="NO APLICA"/>
    <s v="NO APLICA"/>
    <s v="NO APLICA"/>
    <s v="NO APLICA"/>
    <s v="NO APLICA"/>
    <s v="NO APLICA"/>
    <m/>
    <m/>
  </r>
  <r>
    <n v="168"/>
    <s v="Accidente Trayecto:  Llega al eDoc 143"/>
    <m/>
    <n v="1020215"/>
    <n v="7146494"/>
    <d v="2022-05-25T00:00:00"/>
    <d v="2022-05-25T00:00:00"/>
    <s v="1951225-7"/>
    <s v="CRISTOFER DAVID"/>
    <s v="ROJAS"/>
    <s v="FUENTES"/>
    <n v="28"/>
    <x v="1"/>
    <x v="1"/>
    <s v="si"/>
    <n v="45763"/>
    <n v="4"/>
    <x v="11"/>
    <s v="VALESKA SAZO SILVA"/>
    <s v="19512257-1"/>
    <s v="CRISTOFER DAVID"/>
    <s v="ROJAS"/>
    <s v="FUENTES"/>
    <s v="14388868-1"/>
    <s v="JUAN BAUTISTA OLAVE AREVALO"/>
    <s v="NEPTUNO 1680"/>
    <s v="SAN PEDRO DE LA PAZ"/>
    <s v="BIO - BIO"/>
    <s v="CIIUSII_453000 Venta de partes, piezas y accesorios para vehículos automotores"/>
    <n v="44686"/>
    <d v="1899-12-30T19:00:00"/>
    <s v="Muerte del trabajador"/>
    <s v="DANIEL BELMAR 00 CRUCE FERROVIARIO"/>
    <s v="SAN PEDRO DE LA PAZ"/>
    <s v="BIO - BIO"/>
    <s v="TRABAJADOR SE DIRIGIA HACIA RUTA 160 PARA TOMAR LOCOMOCION HACIA SU DOMICILIO CUANDO ES ATROPELLADO POR BIOTREN"/>
    <x v="0"/>
    <x v="0"/>
    <n v="45763"/>
    <d v="2025-04-18T00:00:00"/>
    <s v="Fuera de Plazo"/>
    <n v="45770"/>
    <d v="2025-04-23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69"/>
    <s v="Accidente Trayecto:  Llega al eDoc 143"/>
    <m/>
    <n v="1095794"/>
    <n v="7770453"/>
    <d v="2023-04-21T00:00:00"/>
    <d v="2023-04-21T00:00:00"/>
    <s v="1593267-2"/>
    <s v="MANUEL ALEJANDRO"/>
    <s v="HERRERA"/>
    <s v="CACERES"/>
    <n v="39"/>
    <x v="1"/>
    <x v="1"/>
    <s v="si"/>
    <n v="45769"/>
    <n v="4"/>
    <x v="0"/>
    <s v="ALVARO SEBASTIÁN COPANO  FRACEI"/>
    <s v="15932672-1"/>
    <s v="MANUEL ALEJANDRO"/>
    <s v="HERRERA"/>
    <s v="CACERES"/>
    <s v="77176026-0"/>
    <s v="COMERCIAL SANTA GABRIELA SPA"/>
    <s v="ECHEÑIQUE 7401"/>
    <s v="LA REINA"/>
    <s v="METROPOLITANA"/>
    <s v="CIIUSII_472109 Venta al por menor en comercios especializados de huevos, confites y productos alimenticios n.c.p."/>
    <n v="45030"/>
    <d v="1899-12-30T00:00:00"/>
    <s v="Muerte del trabajador"/>
    <s v="jose domingo cañas 0"/>
    <s v="NUNOA"/>
    <s v="METROPOLITANA"/>
    <s v="El trabajador Manuel Alejandro Herrera Caceres run: 15932672-1 perteneciente a la empresa comercial santa gabriela spa rut: 77176026-0 tuvo un accidente de trayecto de caracter fatal el 10 de abril del 2023 a las 10:15 am mientras se trasladaba en su bicicleta particular por la calle jose domingo cañas hacia la comuna de la reina y es atropellado por un vehiculo ."/>
    <x v="0"/>
    <x v="0"/>
    <n v="45769"/>
    <d v="2025-04-24T00:00:00"/>
    <s v="Dentro de Plazo"/>
    <n v="45769"/>
    <d v="2025-04-22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70"/>
    <s v="Accidente Trayecto:  Llega al eDoc 143"/>
    <m/>
    <n v="833938"/>
    <n v="6200600"/>
    <d v="2021-01-20T00:00:00"/>
    <d v="2021-01-20T00:00:00"/>
    <s v="1633358-1"/>
    <s v="NATALIA"/>
    <s v="HENRIQUEZ"/>
    <s v="DURAN"/>
    <n v="39"/>
    <x v="0"/>
    <x v="1"/>
    <s v="si"/>
    <n v="45763"/>
    <n v="4"/>
    <x v="1"/>
    <s v="NELSON ELGUETA CONCHA"/>
    <s v="16333581-6"/>
    <s v="NATALIA"/>
    <s v="HENRIQUEZ"/>
    <s v="DURAN"/>
    <s v="76627080-8"/>
    <s v="OSCAR JESUS INOSTROZA BILBAO CONSTRUCTORA E.I.R.L."/>
    <s v="MONTAÑA  853"/>
    <s v="VINA DEL MAR"/>
    <s v="VALPARAISO"/>
    <s v="CIIUSII_711002 Empresas de servicios de ingeniería y actividades conexas de consultoría técnica"/>
    <n v="44211"/>
    <d v="1899-12-30T17:30:00"/>
    <s v="Muerte del trabajador"/>
    <s v="SECTOR LA RUDILLA - CAMINO SAN ANTONIO 00 RUTA: 962"/>
    <s v="CASABLANCA"/>
    <s v="VALPARAISO"/>
    <s v="CHOQUE FRONTAL ENTRE DOS VEHÍCULOS PARTICULARES APROXIMADAMENTE A LAS 17.30, RESULTANDO LA PROFESIONAL FALLECIDA EN EL LUGAR DEL ACCIDENTE."/>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71"/>
    <s v="Corresponde proceso completo: Llega al eDoc 146"/>
    <m/>
    <n v="1317478"/>
    <n v="9022040"/>
    <d v="2025-04-11T00:00:00"/>
    <d v="2025-04-11T00:00:00"/>
    <s v="1246203-5"/>
    <s v="ALBERTO JAVIER"/>
    <s v="VERA"/>
    <s v="SAAVEDRA"/>
    <n v="52"/>
    <x v="1"/>
    <x v="1"/>
    <s v="si"/>
    <n v="45769"/>
    <n v="4"/>
    <x v="1"/>
    <s v="NELSON ELGUETA CONCHA"/>
    <s v="12462035-K"/>
    <s v="ALBERTO JAVIER"/>
    <s v="VERA"/>
    <s v="SAAVEDRA"/>
    <s v="77270558-1"/>
    <s v="INVERSIONES CARTAGO LIMITADA"/>
    <s v="LUZ VICUÑA 102 ZAPALLAR  102"/>
    <s v="ZAPALLAR"/>
    <s v="VALPARAISO"/>
    <s v="CIIUSII_410010 Construcción de edificios para uso residencial"/>
    <n v="45755"/>
    <d v="1899-12-30T16:45:00"/>
    <s v="Muerte del trabajador"/>
    <s v="FUNDO AGUAS CLARAS 00 SITIO 1111"/>
    <s v="ZAPALLAR"/>
    <s v="VALPARAISO"/>
    <s v="EL TRABAJADOR ESTANDO EN LA EMPRESA,  SE DESVASENE Y SUFRE INFARTO, SE PRESTAN LOS PRIMEROS AUXLIOS Y SE LLAMA LA AMBULANCIA DONDE NOS RATIFICAN QUE FUE UN INFARTO AGUDO AL MIOCARDIO - FATAL."/>
    <x v="0"/>
    <x v="0"/>
    <n v="45769"/>
    <d v="2025-04-24T00:00:00"/>
    <s v="Dentro de Plazo"/>
    <n v="45769"/>
    <d v="2025-04-22T00:00:00"/>
    <d v="2025-05-12T00:00:00"/>
    <s v="Dentro de Plazo"/>
    <n v="45771"/>
    <m/>
    <d v="2025-05-12T00:00:00"/>
    <s v=""/>
    <m/>
    <m/>
    <d v="2025-05-12T00:00:00"/>
    <s v=""/>
    <m/>
    <m/>
    <m/>
    <d v="1900-03-30T00:00:00"/>
    <m/>
    <m/>
    <m/>
    <m/>
    <m/>
    <m/>
    <m/>
    <m/>
    <m/>
  </r>
  <r>
    <n v="172"/>
    <s v="Accidente Trayecto:  Llega al eDoc 143"/>
    <m/>
    <n v="714897"/>
    <n v="5734084"/>
    <d v="2020-03-24T00:00:00"/>
    <d v="2020-03-24T00:00:00"/>
    <s v="1760758-1"/>
    <s v="SUSANA CAROLINA"/>
    <s v="CISTERNA"/>
    <s v="CAMPOS"/>
    <n v="35"/>
    <x v="0"/>
    <x v="1"/>
    <s v="si"/>
    <n v="45763"/>
    <n v="4"/>
    <x v="11"/>
    <s v="MANUEL ANTONIO VIEDMA RIVAS"/>
    <s v="17607581-3"/>
    <s v="SUSANA CAROLINA"/>
    <s v="CISTERNA"/>
    <s v="CAMPOS"/>
    <s v="61602211-3"/>
    <s v="HOSPITAL DE CURANILAHUE"/>
    <s v="O 111"/>
    <s v="CURANILAHUE"/>
    <s v="BIO - BIO"/>
    <s v="CIIUSII_841100 Actividades de la administración pública en general"/>
    <n v="43910"/>
    <d v="1899-12-30T07:40:00"/>
    <s v="Muerte del trabajador"/>
    <s v="Guillaltun 0 Los Alamos"/>
    <s v="Los Álamos"/>
    <s v="BIO - BIO"/>
    <s v="En momentos en que funcionaria transitaba a su trabajo, por carretera Lebu - Cerro Alto, sufre accidente al ser chocado automóvil en que transitaba, falleciendo en el lugar."/>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73"/>
    <s v="Corresponde proceso completo: Llega al eDoc 146"/>
    <m/>
    <n v="1016843"/>
    <n v="7107281"/>
    <d v="2022-05-04T00:00:00"/>
    <d v="2022-05-04T00:00:00"/>
    <s v="1540544-2"/>
    <s v="GUILLERMO ANTONIO"/>
    <s v="ACEVEDO"/>
    <s v="MORAN"/>
    <n v="43"/>
    <x v="1"/>
    <x v="1"/>
    <s v="si"/>
    <n v="45764"/>
    <n v="4"/>
    <x v="14"/>
    <s v="ANA RIFFO  ESPINOZA"/>
    <s v="15405442-1"/>
    <s v="GUILLERMO ANTONIO"/>
    <s v="ACEVEDO"/>
    <s v="MORAN"/>
    <s v="77265192-9"/>
    <s v="CONSTRUCTORA SERGUZ LIMITADA"/>
    <s v="LLICO  3064"/>
    <s v="OSORNO"/>
    <s v="LOS LAGOS"/>
    <s v="CIIUSII_432900 Otras instalaciones para obras de construcción"/>
    <n v="44673"/>
    <d v="1899-12-30T10:15:00"/>
    <s v="Muerte del trabajador"/>
    <s v="Río chanleltun S/N 0 entre lagos"/>
    <s v="PUYEHUE"/>
    <s v="LOS LAGOS"/>
    <s v="no instalo la escalera correctamente y al bajar con herramientas se cerro la escalera de una altura aproximada de 1.70 mts golpeándose en la cabeza"/>
    <x v="0"/>
    <x v="0"/>
    <n v="45764"/>
    <d v="2025-04-19T00:00:00"/>
    <s v="Fuera de Plazo"/>
    <n v="45777"/>
    <d v="2025-04-30T00:00:00"/>
    <d v="2025-05-07T00:00:00"/>
    <s v=""/>
    <m/>
    <m/>
    <d v="2025-05-07T00:00:00"/>
    <s v=""/>
    <m/>
    <m/>
    <d v="2025-05-07T00:00:00"/>
    <s v=""/>
    <m/>
    <m/>
    <m/>
    <d v="1900-03-30T00:00:00"/>
    <s v=""/>
    <m/>
    <m/>
    <m/>
    <m/>
    <m/>
    <m/>
    <m/>
    <m/>
  </r>
  <r>
    <n v="174"/>
    <s v="Accidente Trayecto:  Llega al eDoc 143"/>
    <m/>
    <n v="808689"/>
    <n v="6020855"/>
    <d v="2020-09-16T00:00:00"/>
    <d v="2020-09-30T00:00:00"/>
    <s v="8759612-5"/>
    <s v="MARIO EMILIO"/>
    <s v="LATIN"/>
    <s v="CAMPOS"/>
    <n v="65"/>
    <x v="1"/>
    <x v="1"/>
    <s v="si"/>
    <n v="45769"/>
    <n v="4"/>
    <x v="0"/>
    <s v="ÁLVARO SEBASTIÁN COPANO FRACEI"/>
    <s v="8759612-5"/>
    <s v="MARIO EMILIO"/>
    <s v="LATIN"/>
    <s v="CAMPOS"/>
    <s v="76754566-5"/>
    <s v="INMOBILIARIA MONSEÑOR EIZAGUIRRE II SPA"/>
    <s v="VITACURA 5093"/>
    <s v="VITACURA"/>
    <s v="METROPOLITANA"/>
    <s v="CIIUSII_681012 Compra, venta y alquiler (excepto amoblados) de inmuebles"/>
    <n v="44091"/>
    <d v="1899-12-30T00:00:00"/>
    <s v="Muerte del trabajador"/>
    <s v="vicuña mackenna 0"/>
    <s v="SANTIAGO"/>
    <s v="METROPOLITANA"/>
    <s v="El trabajador Mario Emilio Latin Campos run: 8.759.612-5 perteneciente a la empresa inmobiliaria monseñor eyzaguirre II Spa Rut: 76.754.566-5 tuvo un accidente de trayecto de caracter fatal, producto de que es atropellado por un bus de transantiago"/>
    <x v="0"/>
    <x v="0"/>
    <n v="45769"/>
    <d v="2025-04-24T00:00:00"/>
    <s v="Fuera de Plazo"/>
    <n v="45775"/>
    <d v="2025-04-28T00:00:00"/>
    <d v="2025-05-12T00:00:00"/>
    <s v="Dentro de Plazo"/>
    <n v="45775"/>
    <m/>
    <s v="NO APLICA"/>
    <s v="NO APLICA"/>
    <s v="NO APLICA"/>
    <s v="NO APLICA"/>
    <s v="NO APLICA"/>
    <s v="NO APLICA"/>
    <s v="NO APLICA"/>
    <s v="NO APLICA"/>
    <s v="NO APLICA"/>
    <s v="NO APLICA"/>
    <s v="NO APLICA"/>
    <s v="NO APLICA"/>
    <s v="NO APLICA"/>
    <s v="NO APLICA"/>
    <s v="NO APLICA"/>
    <s v="NO APLICA"/>
    <s v="NO APLICA"/>
    <m/>
    <m/>
  </r>
  <r>
    <n v="175"/>
    <s v="Accidente Trayecto:  Llega al eDoc 143"/>
    <m/>
    <n v="714903"/>
    <n v="5734089"/>
    <d v="2020-03-24T00:00:00"/>
    <d v="2020-03-24T00:00:00"/>
    <s v="1791297-8"/>
    <s v="MARÍA JOSÉ CAROLINA"/>
    <s v="MASUALTO"/>
    <s v="ORELLANA"/>
    <n v="35"/>
    <x v="0"/>
    <x v="1"/>
    <s v="si"/>
    <n v="45763"/>
    <n v="4"/>
    <x v="11"/>
    <s v="MANUEL ANTONIO VIEDMA RIVAS"/>
    <s v="17912978-7"/>
    <s v="MARÍA JOSÉ CAROLINA"/>
    <s v="MASUALTO"/>
    <s v="ORELLANA"/>
    <s v="61602211-3"/>
    <s v="HOSPITAL DE CURANILAHUE"/>
    <s v="O 111"/>
    <s v="CURANILAHUE"/>
    <s v="BIO - BIO"/>
    <s v="CIIUSII_841100 Actividades de la administración pública en general"/>
    <n v="43910"/>
    <d v="1899-12-30T07:30:00"/>
    <s v="Muerte del trabajador"/>
    <s v="Guillaltun 0 Los Alamos"/>
    <s v="Los Álamos"/>
    <s v="BIO - BIO"/>
    <s v="Al trasladarse a su trabajo por carretera Lebu - Cerro Alto, funcionaria sufre accidente de trayecto al ser chocado el automóvil en que se trasladaba falleciendo en el lugar."/>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76"/>
    <s v="Accindente Tránsito:  Llega al eDoc 144"/>
    <m/>
    <n v="917236"/>
    <n v="6704261"/>
    <d v="2021-10-22T00:00:00"/>
    <d v="2021-10-22T00:00:00"/>
    <s v="7583015-7"/>
    <s v="RAUL DEL TRANSITO"/>
    <s v="ASTUDILLO"/>
    <s v="FIGUEROA"/>
    <n v="66"/>
    <x v="1"/>
    <x v="1"/>
    <s v="si"/>
    <n v="45769"/>
    <n v="4"/>
    <x v="1"/>
    <s v="NELSON ELGUETA CONCHA"/>
    <s v="7583015-7"/>
    <s v="RAUL DEL TRANSITO"/>
    <s v="ASTUDILLO"/>
    <s v="FIGUEROA"/>
    <s v="76259128-6"/>
    <s v="CONSTRUCTORA PEDEGUA LTDA"/>
    <s v="PRINCIPAL LOTE 15"/>
    <s v="PETORCA"/>
    <s v="VALPARAISO"/>
    <s v="CIIUSII_431200 Preparación del terreno"/>
    <n v="44055"/>
    <d v="1899-12-30T17:30:00"/>
    <s v="Muerte del trabajador"/>
    <s v="RUTA E-37 00 PETORCA"/>
    <s v="PETORCA"/>
    <s v="VALPARAISO"/>
    <s v="CAMION FLETERO CAE DESDE PUENTES PEDEGUA AL RIO, FALLECIENDO EN EL LUGAR DON RAUL ASTUDILLOS QUIEN IBA COMO COPILOTO Y EL CONDUCTOR DEL CITADO CAMIÓN."/>
    <x v="0"/>
    <x v="0"/>
    <n v="45769"/>
    <d v="2025-04-24T00:00:00"/>
    <s v="Dentro de Plazo"/>
    <n v="45770"/>
    <d v="2025-04-23T00:00:00"/>
    <d v="2025-05-12T00:00:00"/>
    <s v="Dentro de Plazo"/>
    <n v="45770"/>
    <m/>
    <d v="2025-05-12T00:00:00"/>
    <s v="Dentro de Plazo"/>
    <n v="45771"/>
    <m/>
    <s v="NO APLICA"/>
    <s v="NO APLICA"/>
    <s v="NO APLICA"/>
    <s v="NO APLICA"/>
    <s v="NO APLICA"/>
    <s v="NO APLICA"/>
    <s v="NO APLICA"/>
    <s v="NO APLICA"/>
    <s v="NO APLICA"/>
    <s v="NO APLICA"/>
    <s v="NO APLICA"/>
    <s v="NO APLICA"/>
    <s v="NO APLICA"/>
    <m/>
    <m/>
  </r>
  <r>
    <n v="177"/>
    <s v="Accindente Tránsito:  Llega al eDoc 144"/>
    <m/>
    <n v="871874"/>
    <n v="6525570"/>
    <d v="2021-07-12T00:00:00"/>
    <d v="2021-07-12T00:00:00"/>
    <s v="1957771-5"/>
    <s v="ANDRÉS HERNÁN"/>
    <s v="LOYOLA"/>
    <s v="CÓRDOVA"/>
    <n v="29"/>
    <x v="1"/>
    <x v="1"/>
    <s v="si"/>
    <n v="45763"/>
    <n v="4"/>
    <x v="11"/>
    <s v="MANUEL ANTONIO VIEDMA RIVAS"/>
    <s v="19577715-2"/>
    <s v="ANDRÉS HERNÁN"/>
    <s v="LOYOLA"/>
    <s v="CÓRDOVA"/>
    <s v="77216209-K"/>
    <s v="REYSAL FOOD SPA"/>
    <s v="MANUEL MONTT 914"/>
    <s v="CORONEL"/>
    <s v="BIO - BIO"/>
    <s v="CIIUSII_561000 Actividades de restaurantes y de servicio móvil de comidas"/>
    <n v="44317"/>
    <d v="1899-12-30T01:50:00"/>
    <s v="Muerte del trabajador"/>
    <s v="Ruta 160 Intersección  Avda. Federico Chuawger 0 Coronel"/>
    <s v="CORONEL"/>
    <s v="BIO - BIO"/>
    <s v="Al terminar jornada laboral, trabajador antes identificado fue a dejar a colegas de trabajo y después fue a buscar a otro colega a sector  Lomas coloradas, de vuelta de ese trayecto, es colisionado por camión en vía de transito."/>
    <x v="0"/>
    <x v="0"/>
    <n v="45763"/>
    <d v="2025-04-18T00:00:00"/>
    <s v="Fuera de Plazo"/>
    <n v="45770"/>
    <d v="2025-04-23T00:00:00"/>
    <d v="2025-05-06T00:00:00"/>
    <s v="Dentro de Plazo"/>
    <n v="45770"/>
    <m/>
    <d v="2025-05-06T00:00:00"/>
    <s v="Dentro de Plazo"/>
    <n v="45770"/>
    <m/>
    <s v="NO APLICA"/>
    <s v="NO APLICA"/>
    <s v="NO APLICA"/>
    <s v="NO APLICA"/>
    <s v="NO APLICA"/>
    <s v="NO APLICA"/>
    <s v="NO APLICA"/>
    <s v="NO APLICA"/>
    <s v="NO APLICA"/>
    <s v="NO APLICA"/>
    <s v="NO APLICA"/>
    <s v="NO APLICA"/>
    <s v="NO APLICA"/>
    <m/>
    <m/>
  </r>
  <r>
    <n v="178"/>
    <s v="Accidente Trayecto:  Llega al eDoc 143"/>
    <m/>
    <n v="1057004"/>
    <n v="7225003"/>
    <d v="2022-07-04T00:00:00"/>
    <d v="2022-07-04T00:00:00"/>
    <s v="7370677-7"/>
    <s v="INGRID MARIA"/>
    <s v="LIZAMA"/>
    <s v="ESPINOZA"/>
    <n v="71"/>
    <x v="0"/>
    <x v="1"/>
    <s v="si"/>
    <n v="45763"/>
    <n v="4"/>
    <x v="11"/>
    <s v="MANUEL ANTONIO VIEDMA RIVAS"/>
    <s v="7370677-7"/>
    <s v="INGRID MARIA"/>
    <s v="LIZAMA"/>
    <s v="ESPINOZA"/>
    <s v="15184629-7"/>
    <s v="CAROL STEPHANIE CLEVELAND POO"/>
    <s v="FRANCISCO METZNER 3276"/>
    <s v="SAN PEDRO DE LA PAZ"/>
    <s v="BIO - BIO"/>
    <s v="CIIUSII_970000 Actividades de los hogares como empleadores de personal doméstico"/>
    <n v="44687"/>
    <d v="1899-12-30T08:15:00"/>
    <s v="Muerte del trabajador"/>
    <s v="Calle Carabineros/Pasaje Las Torres 726 Candelaria"/>
    <s v="SAN PEDRO DE LA PAZ"/>
    <s v="BIO - BIO"/>
    <s v="Trabajadora Esperaba bus para ir al trabajo, en intersección de calles Carabineros con Pasaje Las Torres, en momento en el cual, al cruzar calzada es atropellada por Microbus."/>
    <x v="0"/>
    <x v="0"/>
    <n v="45763"/>
    <d v="2025-04-18T00:00:00"/>
    <s v="Fuera de Plazo"/>
    <n v="45769"/>
    <d v="2025-04-22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79"/>
    <s v="Accidente Trayecto:  Llega al eDoc 143"/>
    <m/>
    <n v="789785"/>
    <n v="5934386"/>
    <d v="2020-08-03T00:00:00"/>
    <d v="2020-08-03T00:00:00"/>
    <s v="1195529-2"/>
    <s v="LUCY DE LAS ROSAS"/>
    <s v="POBLETE"/>
    <s v="DIAZ"/>
    <n v="54"/>
    <x v="0"/>
    <x v="1"/>
    <s v="si"/>
    <n v="45762"/>
    <n v="4"/>
    <x v="8"/>
    <s v="EDUARDO ESTEBAN OPAZO LAGOS"/>
    <s v="11955292-3"/>
    <s v="LUCY DE LAS ROSAS"/>
    <s v="POBLETE"/>
    <s v="DIAZ"/>
    <s v="14212689-3"/>
    <s v="ROXANA LILLO RIFFO"/>
    <s v="33 ORIENTE 1576"/>
    <s v="TALCA"/>
    <s v="MAULE"/>
    <s v="CIIUSII_970000 Actividades de los hogares como empleadores de personal doméstico"/>
    <n v="44032"/>
    <d v="1899-12-30T19:50:00"/>
    <s v="Muerte del trabajador"/>
    <s v="32 oriente con 4 sur  00"/>
    <s v="TALCA"/>
    <s v="MAULE"/>
    <s v="El día 20 de julio de 2020, la trabajadora una vez terminada su jornada laboral se retira y se dirige a su hogar en bicicleta, en el trayecto a la altura de la calle 32 oriente 4 sur en dirección de norte a sur, cruza la calzada y es colisionada por la parte frontal de un microbús, el conductor del microbús se detiene unos metros más adelante y visualiza que la trabajadora estaba bajo un automóvil que se encontraba estacionado."/>
    <x v="0"/>
    <x v="0"/>
    <n v="45762"/>
    <d v="2025-04-17T00:00:00"/>
    <s v="Fuera de Plazo"/>
    <n v="45769"/>
    <d v="2025-04-22T00:00:00"/>
    <d v="2025-05-05T00:00:00"/>
    <s v="Dentro de Plazo"/>
    <n v="45770"/>
    <m/>
    <s v="NO APLICA"/>
    <s v="NO APLICA"/>
    <s v="NO APLICA"/>
    <s v="NO APLICA"/>
    <s v="NO APLICA"/>
    <s v="NO APLICA"/>
    <s v="NO APLICA"/>
    <s v="NO APLICA"/>
    <s v="NO APLICA"/>
    <s v="NO APLICA"/>
    <s v="NO APLICA"/>
    <s v="NO APLICA"/>
    <s v="NO APLICA"/>
    <s v="NO APLICA"/>
    <s v="NO APLICA"/>
    <s v="NO APLICA"/>
    <s v="NO APLICA"/>
    <m/>
    <m/>
  </r>
  <r>
    <n v="180"/>
    <s v="Accidente Trayecto:  Llega al eDoc 143"/>
    <m/>
    <n v="1069781"/>
    <n v="7375953"/>
    <d v="2022-09-14T00:00:00"/>
    <d v="2022-09-14T00:00:00"/>
    <s v="8989004-7"/>
    <s v="JUAN ALBERTO"/>
    <s v="ZUÑIGA"/>
    <s v="CAMPOS"/>
    <n v="65"/>
    <x v="1"/>
    <x v="1"/>
    <s v="si"/>
    <n v="45763"/>
    <n v="4"/>
    <x v="11"/>
    <s v="MANUEL ANTONIO VIEDMA RIVAS"/>
    <s v="8989004-7"/>
    <s v="JUAN ALBERTO"/>
    <s v="ZUÑIGA"/>
    <s v="CAMPOS"/>
    <s v="76984302-7"/>
    <s v="COMERCIAL BENHOR SPA"/>
    <s v="CAMINO SANTA BÁRBARA KM 9,8  0"/>
    <s v="LOS ANGELES"/>
    <s v="BIO - BIO"/>
    <s v="CIIUSII_475201 Venta al por menor de artículos de ferretería y materiales de construcción"/>
    <n v="44796"/>
    <d v="1899-12-30T13:23:00"/>
    <s v="Muerte del trabajador"/>
    <s v="Ruta Q-61R kM 9.2 9 Cruce El Peral"/>
    <s v="Los Angeles"/>
    <s v="BIO - BIO"/>
    <s v="Trabajador venía desde su domicilio en dirección a su lugar de trabajo cuando es impactado por camión de carga pesada, provocando su muerte."/>
    <x v="0"/>
    <x v="0"/>
    <n v="45763"/>
    <d v="2025-04-18T00:00:00"/>
    <s v="Fuera de Plazo"/>
    <n v="45770"/>
    <d v="2025-04-23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81"/>
    <s v="Accidente Trayecto:  Llega al eDoc 143"/>
    <m/>
    <n v="1092237"/>
    <n v="7715189"/>
    <d v="2023-03-22T00:00:00"/>
    <d v="2023-03-23T00:00:00"/>
    <s v="1091870-6"/>
    <s v="ROBERTO ANTONIO"/>
    <s v="ESPINOZA"/>
    <s v="OLGUIN"/>
    <n v="58"/>
    <x v="1"/>
    <x v="1"/>
    <s v="si"/>
    <n v="45763"/>
    <n v="4"/>
    <x v="9"/>
    <s v="FELIPE ANTONIO  CABRERA VALDERRAMA"/>
    <s v="10918706-2"/>
    <s v="ROBERTO ANTONIO"/>
    <s v="ESPINOZA"/>
    <s v="OLGUIN"/>
    <s v="7047897-8"/>
    <s v="JUAN CARLOS  MARTINEZ CARAVES"/>
    <s v="LA CAPELLANIA 1497"/>
    <s v="LAS CABRAS"/>
    <s v="LIBERTADOR GENERAL BERNARDO OHIGGINS"/>
    <s v="CIIUSII_970000 Actividades de los hogares como empleadores de personal doméstico"/>
    <n v="45008"/>
    <d v="1899-12-30T17:30:00"/>
    <s v="Muerte del trabajador"/>
    <s v="Camino interior Quebrada Honda -; Los Quillayes 0 Sector Los Quillayes"/>
    <s v="LAS CABRAS"/>
    <s v="LIBERTADOR GENERAL BERNARDO OHIGGINS"/>
    <s v="Con fecha 23/03/2023, según lo indicado en la DIAT y en la declaración del trabajador, este luego de finalizar su jornada procedió a su retiro de la parcela del empleador, con rumbo a su domicilio a bordo de su motocicleta. Alrededor de las 17:30 horas el trabajador se encuentra con un tramo del camino en mal estado, el cual provoca que perdiera el control del vehículo, golpeándose en múltiples zonas del cuerpo."/>
    <x v="0"/>
    <x v="0"/>
    <n v="45763"/>
    <d v="2025-04-18T00:00:00"/>
    <s v="Fuera de Plazo"/>
    <n v="45771"/>
    <d v="2025-04-24T00:00:00"/>
    <d v="2025-05-06T00:00:00"/>
    <s v="Dentro de Plazo"/>
    <n v="45775"/>
    <m/>
    <s v="NO APLICA"/>
    <s v="NO APLICA"/>
    <s v="NO APLICA"/>
    <s v="NO APLICA"/>
    <s v="NO APLICA"/>
    <s v="NO APLICA"/>
    <s v="NO APLICA"/>
    <s v="NO APLICA"/>
    <s v="NO APLICA"/>
    <s v="NO APLICA"/>
    <s v="NO APLICA"/>
    <s v="NO APLICA"/>
    <s v="NO APLICA"/>
    <s v="NO APLICA"/>
    <s v="NO APLICA"/>
    <s v="NO APLICA"/>
    <s v="NO APLICA"/>
    <m/>
    <m/>
  </r>
  <r>
    <n v="182"/>
    <s v="Accidente Trayecto:  Llega al eDoc 143"/>
    <m/>
    <n v="677174"/>
    <n v="5344058"/>
    <d v="2019-05-13T00:00:00"/>
    <d v="2019-07-23T00:00:00"/>
    <s v="1957117-8"/>
    <s v="DIEGO IGNACIO"/>
    <s v="D`AMICO"/>
    <s v="DIAZ"/>
    <n v="28"/>
    <x v="1"/>
    <x v="1"/>
    <s v="si"/>
    <n v="45769"/>
    <n v="4"/>
    <x v="0"/>
    <s v="GRACE MONTECINOS FREDES"/>
    <s v="19571178-K"/>
    <s v="DIEGO IGNACIO"/>
    <s v="D`AMICO"/>
    <s v="DIAZ"/>
    <s v="76855592-3"/>
    <s v="COMERCIALIZADORA JEREZ Y MORALES SPA"/>
    <s v="SANTO DOMINGO 1160"/>
    <s v="SANTIAGO"/>
    <s v="METROPOLITANA"/>
    <s v="CIIUSII_477394 Venta al por menor de artículos de joyería, bisutería y relojería en comercios especializados"/>
    <n v="43598"/>
    <d v="1899-12-30T00:00:00"/>
    <s v="Muerte del trabajador"/>
    <s v="JOSE MARIA CARO CON JOSE MIGUEL DE LA BARRA 131"/>
    <s v="SANTIAGO"/>
    <s v="METROPOLITANA"/>
    <s v="TRABAJADOR DIEGO D' AMICO QUIEN SE DESEMPÉÑA COMO ASISTENTE, SUFRE ACCIDENTE EN MOTOCICLETA CON CONSECUENCIA FATAL EN TRAYECTO."/>
    <x v="0"/>
    <x v="0"/>
    <n v="45769"/>
    <d v="2025-04-24T00:00:00"/>
    <s v="Dentro de Plazo"/>
    <n v="45770"/>
    <d v="2025-04-23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83"/>
    <s v="Accidente Trayecto:  Llega al eDoc 143"/>
    <m/>
    <n v="680129"/>
    <n v="5413761"/>
    <d v="2019-09-03T00:00:00"/>
    <d v="2019-09-03T00:00:00"/>
    <s v="2681680-0"/>
    <s v="ENRIQUE ALEJANDRO"/>
    <s v="SUAREZ"/>
    <s v="GARCÍA"/>
    <n v="32"/>
    <x v="1"/>
    <x v="1"/>
    <s v="si"/>
    <n v="45763"/>
    <n v="4"/>
    <x v="5"/>
    <s v="OSCAR GARCIA GUTIERREZ"/>
    <s v="26816800-1"/>
    <s v="ENRIQUE ALEJANDRO"/>
    <s v="SUAREZ"/>
    <s v="GARCÍA"/>
    <s v="76666337-0"/>
    <s v="GASTRONOMIA GABRIEL ALTAMIRANO MARDONES"/>
    <s v="PUMALAL  11"/>
    <s v="TEMUCO"/>
    <s v="ARAUCANIA"/>
    <s v="CIIUSII_561000 Actividades de restaurantes y de servicio móvil de comidas"/>
    <n v="43708"/>
    <d v="1899-12-30T15:30:00"/>
    <s v="Muerte del trabajador"/>
    <s v="LINEA FERREA KM 682 0000 CAJON"/>
    <s v="TEMUCO"/>
    <s v="ARAUCANIA"/>
    <s v="TRABAJADOR CAMINABA DE REGRESO A SU HOGAR, DESPUÉS DE SU JORNADA LABORAL Y LO ATROPELLA EL TREN, OCASIONÁNDOLE SU MUERTE."/>
    <x v="0"/>
    <x v="0"/>
    <n v="45763"/>
    <d v="2025-04-18T00:00:00"/>
    <s v="Fuera de Plazo"/>
    <n v="45770"/>
    <d v="2025-04-23T00:00:00"/>
    <d v="2025-05-06T00:00:00"/>
    <s v="Dentro de Plazo"/>
    <n v="45776"/>
    <m/>
    <s v="NO APLICA"/>
    <s v="NO APLICA"/>
    <s v="NO APLICA"/>
    <s v="NO APLICA"/>
    <s v="NO APLICA"/>
    <s v="NO APLICA"/>
    <s v="NO APLICA"/>
    <s v="NO APLICA"/>
    <s v="NO APLICA"/>
    <s v="NO APLICA"/>
    <s v="NO APLICA"/>
    <s v="NO APLICA"/>
    <s v="NO APLICA"/>
    <s v="NO APLICA"/>
    <s v="NO APLICA"/>
    <s v="NO APLICA"/>
    <s v="NO APLICA"/>
    <m/>
    <m/>
  </r>
  <r>
    <n v="184"/>
    <s v="Accidente Trayecto:  Llega al eDoc 143"/>
    <m/>
    <n v="853506"/>
    <n v="6306640"/>
    <d v="2021-03-18T00:00:00"/>
    <d v="2021-03-18T00:00:00"/>
    <s v="1132032-3"/>
    <s v="GASTON MANUEL"/>
    <s v="VERGARA"/>
    <s v="URBINA"/>
    <n v="57"/>
    <x v="1"/>
    <x v="1"/>
    <s v="si"/>
    <n v="45763"/>
    <n v="4"/>
    <x v="8"/>
    <s v="FELIPE JARA AREVALO"/>
    <s v="11320323-4"/>
    <s v="GASTON MANUEL"/>
    <s v="VERGARA"/>
    <s v="URBINA"/>
    <s v="99593310-1"/>
    <s v="INVERSIONES VICTORIA S A"/>
    <s v="PIO BAROJA 47"/>
    <s v="TALCA"/>
    <s v="MAULE"/>
    <s v="CIIUSII_011102 Cultivo de maíz"/>
    <n v="44270"/>
    <d v="1899-12-30T07:30:00"/>
    <s v="Muerte del trabajador"/>
    <s v="Kilómetro 7, Ruta K-450 0"/>
    <s v="SAN RAFAEL"/>
    <s v="MAULE"/>
    <s v="EN BICICLETA CUANDO SUFRE ACCIDENTE DE TRANSITO. TERMINA CON DOLOR EN TODO EL CUERPO LLEGANDO AL HRT SUFRE ALTERACIÓN DE CONCIENCIA"/>
    <x v="0"/>
    <x v="0"/>
    <n v="45763"/>
    <d v="2025-04-18T00:00:00"/>
    <s v="Fuera de Plazo"/>
    <n v="45770"/>
    <d v="2025-04-23T00:00:00"/>
    <d v="2025-05-06T00:00:00"/>
    <s v="Dentro de Plazo"/>
    <n v="45771"/>
    <m/>
    <s v="NO APLICA"/>
    <s v="NO APLICA"/>
    <s v="NO APLICA"/>
    <s v="NO APLICA"/>
    <s v="NO APLICA"/>
    <s v="NO APLICA"/>
    <s v="NO APLICA"/>
    <s v="NO APLICA"/>
    <s v="NO APLICA"/>
    <s v="NO APLICA"/>
    <s v="NO APLICA"/>
    <s v="NO APLICA"/>
    <s v="NO APLICA"/>
    <s v="NO APLICA"/>
    <s v="NO APLICA"/>
    <s v="NO APLICA"/>
    <s v="NO APLICA"/>
    <m/>
    <m/>
  </r>
  <r>
    <n v="185"/>
    <s v="Accindente Tránsito:  Llega al eDoc 144"/>
    <m/>
    <n v="1194715"/>
    <n v="8502298"/>
    <d v="2024-07-02T00:00:00"/>
    <d v="2024-07-02T00:00:00"/>
    <s v="7179698-1"/>
    <s v="PEDRO VÍCTOR"/>
    <s v="DÍAZ"/>
    <s v="VÁSQUEZ"/>
    <n v="68"/>
    <x v="1"/>
    <x v="1"/>
    <s v="si"/>
    <n v="45770"/>
    <n v="4"/>
    <x v="11"/>
    <s v="VALESKA SAZO SILVA"/>
    <s v="7179698-1"/>
    <s v="PEDRO VÍCTOR"/>
    <s v="DÍAZ"/>
    <s v="VÁSQUEZ"/>
    <s v="5797627-6"/>
    <s v="MANUEL ALFONSO OSORIO HURTADO"/>
    <s v="LOS CLAVELES 173"/>
    <s v="SAN PEDRO DE LA PAZ"/>
    <s v="BIO - BIO"/>
    <s v="CIIUSII_492290 Otras actividades de transporte de pasajeros por vía terrestre n.c.p."/>
    <n v="45392"/>
    <d v="1899-12-30T06:00:00"/>
    <s v="Muerte del trabajador"/>
    <s v="PLAYA NEGRA 3"/>
    <s v="PENCO"/>
    <s v="BIO - BIO"/>
    <s v="TRABAJADOR SE DISPONIA A COMENZAR RUTA PARA TRASLADO DE ALUMNOS DE COLEGIO ALEMAN PARA ELLOS PROCEDE ABRIR PORTON PARA SACAR MOVIL SIENDO ARROLLADO POR EL BUS"/>
    <x v="0"/>
    <x v="0"/>
    <n v="45770"/>
    <d v="2025-04-25T00:00:00"/>
    <s v="Dentro de Plazo"/>
    <n v="45770"/>
    <d v="2025-04-25T00:00:00"/>
    <d v="2025-05-13T00:00:00"/>
    <s v="Dentro de Plazo"/>
    <n v="45772"/>
    <m/>
    <d v="2025-05-13T00:00:00"/>
    <s v=""/>
    <m/>
    <m/>
    <s v="NO APLICA"/>
    <s v="NO APLICA"/>
    <s v="NO APLICA"/>
    <s v="NO APLICA"/>
    <s v="NO APLICA"/>
    <s v="NO APLICA"/>
    <s v="NO APLICA"/>
    <s v="NO APLICA"/>
    <s v="NO APLICA"/>
    <s v="NO APLICA"/>
    <s v="NO APLICA"/>
    <s v="NO APLICA"/>
    <s v="NO APLICA"/>
    <m/>
    <m/>
  </r>
  <r>
    <n v="186"/>
    <s v="Accidente Trayecto:  Llega al eDoc 143"/>
    <m/>
    <n v="683477"/>
    <n v="5491711"/>
    <d v="2019-10-25T00:00:00"/>
    <d v="2019-10-30T00:00:00"/>
    <s v="1446907-5"/>
    <s v="VERONICA DEL CARMEN"/>
    <s v="RIVERA"/>
    <s v="VENEGAS"/>
    <n v="51"/>
    <x v="0"/>
    <x v="1"/>
    <s v="si"/>
    <n v="45763"/>
    <n v="4"/>
    <x v="9"/>
    <s v="HENRY PATRICIO TAPIA FLORES"/>
    <s v="14469075-3"/>
    <s v="VERONICA DEL CARMEN"/>
    <s v="RIVERA"/>
    <s v="VENEGAS"/>
    <s v="10984389-K"/>
    <s v="RODOLFO HERNAN RAMIREZ LEON"/>
    <s v="LA ESTANCIA  394"/>
    <s v="MACHALI"/>
    <s v="LIBERTADOR GENERAL BERNARDO OHIGGINS"/>
    <s v="CIIUSII_970000 Actividades de los hogares como empleadores de personal doméstico"/>
    <n v="43760"/>
    <d v="1899-12-30T18:40:00"/>
    <s v="Muerte del trabajador"/>
    <s v="Ruta Travesía  1 Intersección con Punta Del Sol"/>
    <s v="RANCAGUA"/>
    <s v="LIBERTADOR GENERAL BERNARDO OHIGGINS"/>
    <s v="Al finalizar su jornada laboral, la persona trabajadora es trasladada a su domicilio en su vehículo particular. Aproximadamente a las 18:40 horas, cruzando desde la Ruta Travesía hacia calle punta del sol (sector Ex Shopping), un Bus no respeta la luz roja del semáforo del cruce vial, colisionando el vehículo y provocando en consecuencia el fallecimiento de la persona trabajadora en el lugar."/>
    <x v="0"/>
    <x v="0"/>
    <n v="45763"/>
    <d v="2025-04-18T00:00:00"/>
    <s v="Fuera de Plazo"/>
    <n v="45772"/>
    <d v="2025-04-25T00:00:00"/>
    <d v="2025-05-06T00:00:00"/>
    <s v="Dentro de Plazo"/>
    <n v="45772"/>
    <m/>
    <s v="NO APLICA"/>
    <s v="NO APLICA"/>
    <s v="NO APLICA"/>
    <s v="NO APLICA"/>
    <s v="NO APLICA"/>
    <s v="NO APLICA"/>
    <s v="NO APLICA"/>
    <s v="NO APLICA"/>
    <s v="NO APLICA"/>
    <s v="NO APLICA"/>
    <s v="NO APLICA"/>
    <s v="NO APLICA"/>
    <s v="NO APLICA"/>
    <s v="NO APLICA"/>
    <s v="NO APLICA"/>
    <s v="NO APLICA"/>
    <s v="NO APLICA"/>
    <m/>
    <m/>
  </r>
  <r>
    <n v="187"/>
    <s v="Accidente Trayecto:  Llega al eDoc 143"/>
    <m/>
    <n v="871546"/>
    <n v="6521729"/>
    <d v="2021-07-09T00:00:00"/>
    <d v="2021-07-09T00:00:00"/>
    <s v="9057081-1"/>
    <s v="VICTOR HUGO"/>
    <s v="VIVANCO"/>
    <s v="BASOALTO"/>
    <n v="64"/>
    <x v="1"/>
    <x v="1"/>
    <s v="si"/>
    <n v="45762"/>
    <n v="4"/>
    <x v="8"/>
    <s v="FELIPE JARA AREVALO"/>
    <s v="9057081-1"/>
    <s v="VICTOR HUGO"/>
    <s v="VIVANCO"/>
    <s v="BASOALTO"/>
    <s v="11175981-2"/>
    <s v="Camilo Jonas Castro Castro"/>
    <s v="SAN ANTONIO  328"/>
    <s v="LINARES"/>
    <s v="MAULE"/>
    <s v="CIIUSII_011101 Cultivo de trigo"/>
    <n v="44379"/>
    <d v="1899-12-30T17:40:00"/>
    <s v="Muerte del trabajador"/>
    <s v="Ruta L.-45 km 5.5 Linares 0"/>
    <s v="LINARES"/>
    <s v="MAULE"/>
    <s v="EL TRABAJADOR SALIO DE SU TRABAJO A LAS 17:30. LUEGO DE CONVERSAR CON SU JEFE CON DESTINO A SU DOMICILIO Y APROX A UNOS 600 MTS NTES DE LLEGAR A SU DOMICILIO FUE ATROPELLADO POR UNA CAMIONETA, FALLECIENDO AL PARECER DE IMEDIATO EN EL LUGAR DE LOS HECHOS"/>
    <x v="0"/>
    <x v="0"/>
    <n v="45762"/>
    <d v="2025-04-17T00:00:00"/>
    <s v="Fuera de Plazo"/>
    <n v="45770"/>
    <d v="2025-04-23T00:00:00"/>
    <d v="2025-05-05T00:00:00"/>
    <s v="Dentro de Plazo"/>
    <n v="45771"/>
    <m/>
    <s v="NO APLICA"/>
    <s v="NO APLICA"/>
    <s v="NO APLICA"/>
    <s v="NO APLICA"/>
    <s v="NO APLICA"/>
    <s v="NO APLICA"/>
    <s v="NO APLICA"/>
    <s v="NO APLICA"/>
    <s v="NO APLICA"/>
    <s v="NO APLICA"/>
    <s v="NO APLICA"/>
    <s v="NO APLICA"/>
    <s v="NO APLICA"/>
    <s v="NO APLICA"/>
    <s v="NO APLICA"/>
    <s v="NO APLICA"/>
    <s v="NO APLICA"/>
    <m/>
    <m/>
  </r>
  <r>
    <n v="188"/>
    <s v="Corresponde proceso completo: Llega al eDoc 146"/>
    <m/>
    <n v="815177"/>
    <n v="6092500"/>
    <d v="2020-11-13T00:00:00"/>
    <d v="2020-11-13T00:00:00"/>
    <s v="1775982-8"/>
    <s v="FERNANDO BAUDILIO"/>
    <s v="VENEGAS"/>
    <s v="VENEGAS"/>
    <n v="34"/>
    <x v="1"/>
    <x v="1"/>
    <s v="si"/>
    <n v="45764"/>
    <n v="4"/>
    <x v="0"/>
    <s v="NOELIA FLORES CUEVAS"/>
    <s v="17759828-3"/>
    <s v="FERNANDO BAUDILIO"/>
    <s v="VENEGAS"/>
    <s v="VENEGAS"/>
    <s v="9662499-9"/>
    <s v="DANILO ANTONIO MÉNDEZ PIÑA"/>
    <s v="CENTRAL 11981"/>
    <s v="EL BOSQUE"/>
    <s v="METROPOLITANA"/>
    <s v="CIIUSII_829900 Otras actividades de servicios de apoyo a las empresas n.c.p."/>
    <n v="44099"/>
    <d v="1899-12-30T00:00:00"/>
    <s v="Muerte del trabajador"/>
    <s v="Presidente Prieto  118"/>
    <s v="PAINE"/>
    <s v="METROPOLITANA"/>
    <s v="Instalando bandera publicitaria, pasa a llevar cable de tendido eléctrico, con el mástil de la bandera"/>
    <x v="0"/>
    <x v="0"/>
    <n v="45764"/>
    <d v="2025-04-19T00:00:00"/>
    <s v="Fuera de Plazo"/>
    <n v="45770"/>
    <d v="2025-04-23T00:00:00"/>
    <d v="2025-05-07T00:00:00"/>
    <s v="Dentro de Plazo"/>
    <n v="45770"/>
    <m/>
    <d v="2025-05-07T00:00:00"/>
    <s v=""/>
    <m/>
    <m/>
    <d v="2025-05-07T00:00:00"/>
    <s v=""/>
    <m/>
    <m/>
    <m/>
    <d v="1900-03-30T00:00:00"/>
    <s v=""/>
    <m/>
    <m/>
    <m/>
    <m/>
    <m/>
    <m/>
    <m/>
    <m/>
  </r>
  <r>
    <n v="189"/>
    <s v="Accidente Trayecto:  Llega al eDoc 143"/>
    <m/>
    <n v="1058651"/>
    <n v="7243558"/>
    <d v="2022-07-13T00:00:00"/>
    <d v="2022-07-13T00:00:00"/>
    <s v="1343721-7"/>
    <s v="CLAUDIO PATRICIO"/>
    <s v="GARRIDO"/>
    <s v="BONNEMAISON"/>
    <n v="48"/>
    <x v="1"/>
    <x v="1"/>
    <s v="si"/>
    <n v="45770"/>
    <n v="4"/>
    <x v="2"/>
    <s v="JAVIER IGNACIO CORREA BELTRÁN"/>
    <s v="13437217-6"/>
    <s v="CLAUDIO PATRICIO"/>
    <s v="GARRIDO"/>
    <s v="BONNEMAISON"/>
    <s v="76522289-3"/>
    <s v="ALFONSO CRESTA CONSTRUCTORA EIRL"/>
    <s v="DIAZ GANA 900"/>
    <s v="ANTOFAGASTA"/>
    <s v="ANTOFAGASTA"/>
    <s v="CIIUSII_410010 Construcción de edificios para uso residencial"/>
    <n v="44753"/>
    <d v="1899-12-30T08:20:00"/>
    <s v="Muerte del trabajador"/>
    <s v="Pedro Aguirre Cerda intersección Sendero del Sol 0"/>
    <s v="ANTOFAGASTA"/>
    <s v="ANTOFAGASTA"/>
    <s v="NO HABIENDO AUN PARTE POLICIAL OFICIAL, EL EMPLEADO FALLECE PRODUCTO DE LAS HERIDAS OCASIONADAS POR UN ACCIDENTE DE TRANSITO ENTRE SU MOTOCICLETA Y UN VEHICULO."/>
    <x v="0"/>
    <x v="0"/>
    <n v="45770"/>
    <d v="2025-04-25T00:00:00"/>
    <s v=""/>
    <m/>
    <m/>
    <d v="2025-05-13T00:00:00"/>
    <s v=""/>
    <m/>
    <m/>
    <s v="NO APLICA"/>
    <s v="NO APLICA"/>
    <s v="NO APLICA"/>
    <s v="NO APLICA"/>
    <s v="NO APLICA"/>
    <s v="NO APLICA"/>
    <s v="NO APLICA"/>
    <s v="NO APLICA"/>
    <s v="NO APLICA"/>
    <s v="NO APLICA"/>
    <s v="NO APLICA"/>
    <s v="NO APLICA"/>
    <s v="NO APLICA"/>
    <s v="NO APLICA"/>
    <s v="NO APLICA"/>
    <s v="NO APLICA"/>
    <s v="NO APLICA"/>
    <m/>
    <m/>
  </r>
  <r>
    <n v="190"/>
    <s v="Accidente Trayecto:  Llega al eDoc 143"/>
    <m/>
    <n v="1067873"/>
    <n v="7352547"/>
    <d v="2022-09-02T00:00:00"/>
    <d v="2022-09-02T00:00:00"/>
    <s v="1460817-1"/>
    <s v="JUAN CARLOS"/>
    <s v="FERNANDEZ"/>
    <s v="CANALES"/>
    <n v="48"/>
    <x v="1"/>
    <x v="1"/>
    <s v="si"/>
    <n v="45769"/>
    <n v="4"/>
    <x v="11"/>
    <s v="VALESKA  SAZO SILVA"/>
    <s v="14608171-1"/>
    <s v="JUAN CARLOS"/>
    <s v="FERNANDEZ"/>
    <s v="CANALES"/>
    <s v="77361822-4"/>
    <s v="COMERCIALIZACION Y SERVICIOS MATUS SPA"/>
    <s v="ESMERALDA 226"/>
    <s v="YUNGAY"/>
    <s v="ÑUBLE"/>
    <s v="CIIUSII_433000 Terminación y acabado de edificios"/>
    <n v="44797"/>
    <d v="1899-12-30T16:15:00"/>
    <s v="Muerte del trabajador"/>
    <s v="SECTOR SANTA ADRIANA 00 RUTA 146"/>
    <s v="FLORIDA"/>
    <s v="BIO - BIO"/>
    <s v="TRABAJADOR SE ENCONTRABA CONDUCIENDO CAMIONETA PARA DIRIGIRSE A YUNGAY Y AL ENCONTRARSE EN CURVA ÉSTE NO REALIZA MANIOBRA DE VIRAJE CONTINUANDO CAYENDO POR BARRANCO CHOCANDO CON ARBOL EN UBICACION DE CONDUCTOR FALLECIENTO EN EL LIGAR"/>
    <x v="0"/>
    <x v="0"/>
    <n v="45769"/>
    <d v="2025-04-24T00:00:00"/>
    <s v="Dentro de Plazo"/>
    <n v="45770"/>
    <d v="2025-04-23T00:00:00"/>
    <d v="2025-05-12T00:00:00"/>
    <s v="Dentro de Plazo"/>
    <n v="45770"/>
    <m/>
    <s v="NO APLICA"/>
    <s v="NO APLICA"/>
    <s v="NO APLICA"/>
    <s v="NO APLICA"/>
    <s v="NO APLICA"/>
    <s v="NO APLICA"/>
    <s v="NO APLICA"/>
    <s v="NO APLICA"/>
    <s v="NO APLICA"/>
    <s v="NO APLICA"/>
    <s v="NO APLICA"/>
    <s v="NO APLICA"/>
    <s v="NO APLICA"/>
    <s v="NO APLICA"/>
    <s v="NO APLICA"/>
    <s v="NO APLICA"/>
    <s v="NO APLICA"/>
    <m/>
    <m/>
  </r>
  <r>
    <n v="191"/>
    <s v="Accidente Trayecto:  Llega al eDoc 143"/>
    <m/>
    <n v="670242"/>
    <n v="5188304"/>
    <d v="2019-04-11T00:00:00"/>
    <d v="2019-04-16T00:00:00"/>
    <s v="7167412-6"/>
    <s v="ROSAURA DEL CARMEN"/>
    <s v="CASTILLO"/>
    <s v="SEGOVIA"/>
    <n v="73"/>
    <x v="0"/>
    <x v="1"/>
    <s v="si"/>
    <n v="45763"/>
    <n v="4"/>
    <x v="2"/>
    <s v="EVELYN SOPHÍA AHUMADA BLANCO"/>
    <s v="7167412-6"/>
    <s v="ROSAURA DEL CARMEN"/>
    <s v="CASTILLO"/>
    <s v="SEGOVIA"/>
    <s v="76691969-3"/>
    <s v="RESTAURANTE BERNARDO ARAYA ROSSO EIRL"/>
    <s v="GRANADEROS 2905"/>
    <s v="CALAMA"/>
    <s v="ANTOFAGASTA"/>
    <s v="CIIUSII_561000 Actividades de restaurantes y de servicio móvil de comidas"/>
    <n v="43567"/>
    <d v="1899-12-30T22:10:00"/>
    <s v="Muerte del trabajador"/>
    <s v="Tocopilla 0 Con Avenida México"/>
    <s v="CALAMA"/>
    <s v="ANTOFAGASTA"/>
    <s v="La trabajadora se dirigía de su domicilio al trabajo ubicado en Granaderos 2905 (Pollo Rey) y fue atropellada en la calle Tocopilla entre Grecia y México, por un vehículo particular el que se dio a la fuga. Información entregada por Carabineros y funcionarios del Hospital."/>
    <x v="0"/>
    <x v="0"/>
    <n v="45763"/>
    <d v="2025-04-18T00:00:00"/>
    <s v="Fuera de Plazo"/>
    <n v="45770"/>
    <d v="2025-04-23T00:00:00"/>
    <d v="2025-05-06T00:00:00"/>
    <s v="Dentro de Plazo"/>
    <n v="45770"/>
    <m/>
    <s v="NO APLICA"/>
    <s v="NO APLICA"/>
    <s v="NO APLICA"/>
    <s v="NO APLICA"/>
    <s v="NO APLICA"/>
    <s v="NO APLICA"/>
    <s v="NO APLICA"/>
    <s v="NO APLICA"/>
    <s v="NO APLICA"/>
    <s v="NO APLICA"/>
    <s v="NO APLICA"/>
    <s v="NO APLICA"/>
    <s v="NO APLICA"/>
    <s v="NO APLICA"/>
    <s v="NO APLICA"/>
    <s v="NO APLICA"/>
    <s v="NO APLICA"/>
    <m/>
    <m/>
  </r>
  <r>
    <n v="192"/>
    <s v="Accidente Trayecto:  Llega al eDoc 143"/>
    <m/>
    <n v="712929"/>
    <n v="5693123"/>
    <d v="2020-02-20T00:00:00"/>
    <d v="2020-02-28T00:00:00"/>
    <s v="2079835-4"/>
    <s v="FELIPE FERNANDO"/>
    <s v="LINCONAO"/>
    <s v="CORTES"/>
    <n v="24"/>
    <x v="1"/>
    <x v="1"/>
    <s v="si"/>
    <n v="45768"/>
    <n v="4"/>
    <x v="13"/>
    <s v="MAURICIO EDGARDO VARGAS SUAZO"/>
    <s v="20798354-3"/>
    <s v="FELIPE FERNANDO"/>
    <s v="LINCONAO"/>
    <s v="CORTES"/>
    <s v="76998140-3"/>
    <s v="SOCIEDAD COMERCIAL Y SERVICIOS M Y A LIMITADA"/>
    <s v="LOS PINOS 183"/>
    <s v="OVALLE"/>
    <s v="COQUIMBO"/>
    <s v="CIIUSII_016100 Actividades de apoyo a la agricultura"/>
    <n v="43882"/>
    <d v="1899-12-30T07:40:00"/>
    <s v="Muerte del trabajador"/>
    <s v="RUTA D -597 CAMINO HAMILLA 0"/>
    <s v="MONTE PATRIA"/>
    <s v="COQUIMBO"/>
    <s v="Mientras realizaba el trayecto hacia su lugar de trabajo, desde El Palqui a Hamilla, el vehículo en que viajaba el trabajador sufrió un volcamiento. A consecuencia de este accidente, el trabajador falleció en el centro asistencial el 27 de febrero de 2020."/>
    <x v="0"/>
    <x v="0"/>
    <n v="45768"/>
    <d v="2025-04-23T00:00:00"/>
    <s v="Dentro de Plazo"/>
    <n v="45770"/>
    <d v="2025-04-24T00:00:00"/>
    <d v="2025-05-11T00:00:00"/>
    <s v="Dentro de Plazo"/>
    <n v="45772"/>
    <m/>
    <s v="NO APLICA"/>
    <s v="NO APLICA"/>
    <s v="NO APLICA"/>
    <s v="NO APLICA"/>
    <s v="NO APLICA"/>
    <s v="NO APLICA"/>
    <s v="NO APLICA"/>
    <s v="NO APLICA"/>
    <s v="NO APLICA"/>
    <s v="NO APLICA"/>
    <s v="NO APLICA"/>
    <s v="NO APLICA"/>
    <s v="NO APLICA"/>
    <s v="NO APLICA"/>
    <s v="NO APLICA"/>
    <s v="NO APLICA"/>
    <s v="NO APLICA"/>
    <m/>
    <m/>
  </r>
  <r>
    <n v="193"/>
    <s v="Accidente Trayecto:  Llega al eDoc 143"/>
    <m/>
    <n v="853312"/>
    <n v="6304651"/>
    <d v="2021-03-17T00:00:00"/>
    <d v="2021-03-17T00:00:00"/>
    <s v="1337508-5"/>
    <s v="ELIACER ANTONIO"/>
    <s v="HERNANDEZ"/>
    <s v="LAGOS"/>
    <n v="55"/>
    <x v="1"/>
    <x v="1"/>
    <s v="si"/>
    <n v="45763"/>
    <n v="4"/>
    <x v="8"/>
    <s v="FELIPE JARA AREVALO"/>
    <s v="13375085-1"/>
    <s v="ELIACER ANTONIO"/>
    <s v="HERNANDEZ"/>
    <s v="LAGOS"/>
    <s v="76931050-9"/>
    <s v="AGRICOLA RETROS CHILE LIMITADA"/>
    <s v="QUILLAIMO S/N 0"/>
    <s v="RETIRO"/>
    <s v="MAULE"/>
    <s v="CIIUSII_015000 Cultivo de productos agrícolas en combinación con la cría de animales (explotación mixta)"/>
    <n v="44219"/>
    <d v="1899-12-30T13:30:00"/>
    <s v="Muerte del trabajador"/>
    <s v="Ruta L-751 KM 12 0"/>
    <s v="RETIRO"/>
    <s v="MAULE"/>
    <s v="CUANDO SE DIRIGIA DE REGRESO A LA CASA TUVIERON UNA COLISIÓN CON OTRO VEHÍCULO EN LA VIA PUBLICA, EL EMPLEADOR NO HIZO LA RESPECTIVA DENUNCIA, TAMPOCO INFORMO AL PERSONAL MEDICO QUE ERA SU TRABAJADOR DESDE EL MOMENTO EN QUE OCURRIÓ EL ACCIDENTE OCULTO INFORMACIÓN EL FALLECIÓ SE ENCONTRABA REALIZANDO HORAS EXTRAS."/>
    <x v="0"/>
    <x v="0"/>
    <n v="45763"/>
    <d v="2025-04-18T00:00:00"/>
    <s v="Fuera de Plazo"/>
    <n v="45770"/>
    <d v="2025-04-23T00:00:00"/>
    <d v="2025-05-06T00:00:00"/>
    <s v="Dentro de Plazo"/>
    <n v="45771"/>
    <m/>
    <s v="NO APLICA"/>
    <s v="NO APLICA"/>
    <s v="NO APLICA"/>
    <s v="NO APLICA"/>
    <s v="NO APLICA"/>
    <s v="NO APLICA"/>
    <s v="NO APLICA"/>
    <s v="NO APLICA"/>
    <s v="NO APLICA"/>
    <s v="NO APLICA"/>
    <s v="NO APLICA"/>
    <s v="NO APLICA"/>
    <s v="NO APLICA"/>
    <s v="NO APLICA"/>
    <s v="NO APLICA"/>
    <s v="NO APLICA"/>
    <s v="NO APLICA"/>
    <m/>
    <m/>
  </r>
  <r>
    <n v="194"/>
    <s v="Accidente Trayecto:  Llega al eDoc 143"/>
    <m/>
    <n v="1101795"/>
    <n v="7864415"/>
    <d v="2023-06-14T00:00:00"/>
    <d v="2023-06-15T00:00:00"/>
    <s v="1395053-2"/>
    <s v="ROBERTO HERNAN"/>
    <s v="CANCINO"/>
    <s v="DOMINGUEZ"/>
    <n v="45"/>
    <x v="1"/>
    <x v="1"/>
    <s v="si"/>
    <n v="45763"/>
    <n v="4"/>
    <x v="8"/>
    <s v="FELIPE JARA AREVALO"/>
    <s v="13950532-8"/>
    <s v="ROBERTO HERNAN"/>
    <s v="CANCINO"/>
    <s v="DOMINGUEZ"/>
    <s v="77194015-3"/>
    <s v="CONSTRUCCIONES NEOMACRIS SPA"/>
    <s v="BARTOLOME  360 360"/>
    <s v="MAULE"/>
    <s v="MAULE"/>
    <s v="CIIUSII_429000 Construcción de otras obras de ingeniería civil"/>
    <n v="45089"/>
    <d v="1899-12-30T00:00:00"/>
    <s v="Muerte del trabajador"/>
    <s v="Puente Los Gemelos km 6 0"/>
    <s v="SAN JAVIER"/>
    <s v="MAULE"/>
    <s v="El día 12 de junio a eso de las 19:20 horas don Roberto Hernán Cancino Domínguez, se trasladaba en su vehículo particular Camión ¾; marce Isuzu, patente PY-3110 año 1996, desde su trabajo ubicado en Calle Las Araucarias #1163 comuna de Constitución, a su casa habitación en calle Chorrillos Sur #1912, comuna de San Javier.  En momentos que el trabajador transitaba por la ruta L-30M a la altura del Puente los Gemelos, colisiona de manera frontal con un camión Mercedez Benz, modelo XOR-2541 año 2023, falleciendo en el lugar del accidente."/>
    <x v="0"/>
    <x v="0"/>
    <n v="45763"/>
    <d v="2025-04-18T00:00:00"/>
    <s v="Fuera de Plazo"/>
    <n v="45770"/>
    <d v="2025-04-23T00:00:00"/>
    <d v="2025-05-06T00:00:00"/>
    <s v="Dentro de Plazo"/>
    <n v="45772"/>
    <m/>
    <s v="NO APLICA"/>
    <s v="NO APLICA"/>
    <s v="NO APLICA"/>
    <s v="NO APLICA"/>
    <s v="NO APLICA"/>
    <s v="NO APLICA"/>
    <s v="NO APLICA"/>
    <s v="NO APLICA"/>
    <s v="NO APLICA"/>
    <s v="NO APLICA"/>
    <s v="NO APLICA"/>
    <s v="NO APLICA"/>
    <s v="NO APLICA"/>
    <s v="NO APLICA"/>
    <s v="NO APLICA"/>
    <s v="NO APLICA"/>
    <s v="NO APLICA"/>
    <m/>
    <m/>
  </r>
  <r>
    <n v="195"/>
    <s v="Accidente Trayecto:  Llega al eDoc 143"/>
    <m/>
    <n v="668234"/>
    <n v="5140602"/>
    <d v="2019-03-20T00:00:00"/>
    <d v="2019-03-20T00:00:00"/>
    <s v="1363040-5"/>
    <s v="RODRIGO ANDRES"/>
    <s v="GUZMAN"/>
    <s v="SEPULVEDA"/>
    <n v="46"/>
    <x v="1"/>
    <x v="1"/>
    <s v="si"/>
    <n v="45763"/>
    <n v="4"/>
    <x v="5"/>
    <s v="ANGELA  CAIRE  ARAVENA"/>
    <s v="13630405-4"/>
    <s v="RODRIGO ANDRES"/>
    <s v="GUZMAN"/>
    <s v="SEPULVEDA"/>
    <s v="7096678-6"/>
    <s v="YADA MAYARAY GOMEZ MERINO"/>
    <s v="CONFEDERACION SUIZA 1808"/>
    <s v="VICTORIA"/>
    <s v="ARAUCANIA"/>
    <s v="CIIUSII_011101 Cultivo de trigo"/>
    <n v="43527"/>
    <d v="1899-12-30T23:15:00"/>
    <s v="Muerte del trabajador"/>
    <s v="km 6 ruta CH 181 CAMINO VICTORIA A CURACAUTIN 6"/>
    <s v="VICTORIA"/>
    <s v="ARAUCANIA"/>
    <s v="Trasladandose a su domicilio particular luego de su jornada laboral, sufre volcamiento de su vehiculo provando la muerte en el lugar de trayecto."/>
    <x v="0"/>
    <x v="0"/>
    <n v="45763"/>
    <d v="2025-04-18T00:00:00"/>
    <s v="Fuera de Plazo"/>
    <n v="45771"/>
    <d v="2025-04-24T00:00:00"/>
    <d v="2025-05-06T00:00:00"/>
    <s v="Dentro de Plazo"/>
    <n v="45772"/>
    <m/>
    <s v="NO APLICA"/>
    <s v="NO APLICA"/>
    <s v="NO APLICA"/>
    <s v="NO APLICA"/>
    <s v="NO APLICA"/>
    <s v="NO APLICA"/>
    <s v="NO APLICA"/>
    <s v="NO APLICA"/>
    <s v="NO APLICA"/>
    <s v="NO APLICA"/>
    <s v="NO APLICA"/>
    <s v="NO APLICA"/>
    <s v="NO APLICA"/>
    <s v="NO APLICA"/>
    <s v="NO APLICA"/>
    <s v="NO APLICA"/>
    <s v="NO APLICA"/>
    <m/>
    <m/>
  </r>
  <r>
    <n v="196"/>
    <s v="Corresponde proceso completo: Llega al eDoc 146"/>
    <m/>
    <n v="1144698"/>
    <n v="8363688"/>
    <d v="2024-04-10T00:00:00"/>
    <d v="2024-04-10T00:00:00"/>
    <s v="7036741-6"/>
    <s v="MANUEL SEGUNDO"/>
    <s v="AVELLO"/>
    <s v="SOTO"/>
    <n v="70"/>
    <x v="1"/>
    <x v="2"/>
    <s v="no"/>
    <n v="45770"/>
    <n v="4"/>
    <x v="14"/>
    <s v="GRACIELA ALBORNOZ GÁLVEZ"/>
    <s v="7036741-6"/>
    <s v="MANUEL SEGUNDO"/>
    <s v="AVELLO"/>
    <s v="SOTO"/>
    <s v="10583898-0"/>
    <s v="PREVISTO SALAS MORA"/>
    <s v="VICTOR PEROLDO 367"/>
    <s v="MAFIL"/>
    <s v="LOS RIOS"/>
    <s v="CIIUSII_492300 Transporte de carga por carretera"/>
    <n v="45384"/>
    <d v="1899-12-30T13:30:00"/>
    <s v="Muerte del trabajador"/>
    <s v="SECTOR RUCATAYO S/N 0"/>
    <s v="OSORNO"/>
    <s v="LOS LAGOS"/>
    <s v="CARGANDO MAQUINA . COLOCANDO REPUESTO , PASO POR DETRAS Y COLEGA APRETO CON MAQUINA"/>
    <x v="0"/>
    <x v="0"/>
    <n v="45770"/>
    <d v="2025-04-25T00:00:00"/>
    <s v="Dentro de Plazo"/>
    <n v="45772"/>
    <d v="2025-04-25T00:00:00"/>
    <d v="2025-05-13T00:00:00"/>
    <s v=""/>
    <m/>
    <m/>
    <d v="2025-05-13T00:00:00"/>
    <s v=""/>
    <m/>
    <m/>
    <d v="2025-05-13T00:00:00"/>
    <s v=""/>
    <m/>
    <m/>
    <m/>
    <d v="1900-03-30T00:00:00"/>
    <s v=""/>
    <m/>
    <m/>
    <m/>
    <m/>
    <m/>
    <m/>
    <m/>
    <m/>
  </r>
  <r>
    <n v="197"/>
    <s v="Accidente Trayecto:  Llega al eDoc 143"/>
    <m/>
    <n v="1142566"/>
    <n v="8331638"/>
    <d v="2024-03-22T00:00:00"/>
    <d v="2024-03-25T00:00:00"/>
    <s v="1434658-4"/>
    <s v="PAMELA ANDREA"/>
    <s v="GODOY"/>
    <s v="RIQUELME"/>
    <n v="46"/>
    <x v="0"/>
    <x v="1"/>
    <s v="si"/>
    <n v="45770"/>
    <n v="4"/>
    <x v="4"/>
    <s v="GRACIELA ALBORNOZ GÁLVEZ"/>
    <s v="14346584-5"/>
    <s v="PAMELA ANDREA"/>
    <s v="GODOY"/>
    <s v="RIQUELME"/>
    <s v="14346584-5"/>
    <s v="PAMELA ANDREA GODOY RIQUELME"/>
    <s v="BALMACEDA 591"/>
    <s v="BULNES"/>
    <s v="ÑUBLE"/>
    <s v="CIIUSII_960909 Otras actividades de servicios personales n.c.p."/>
    <n v="45371"/>
    <d v="1899-12-30T17:15:00"/>
    <s v="Muerte del trabajador"/>
    <s v="CAMINO BULNES CHILLAN 0"/>
    <s v="CHILLAN"/>
    <s v="ÑUBLE"/>
    <s v="SE DIRIGIA A SU TRABAJO EN LA RUTA BULNESCHILLAN FUE ALCANZADA POR UN CAMION POR LO QUE PIERDE EL CONTROL DE SU VEHICULO Y SE VUELCA"/>
    <x v="1"/>
    <x v="1"/>
    <n v="45770"/>
    <d v="2025-04-25T00:00:00"/>
    <s v="Dentro de Plazo"/>
    <n v="45771"/>
    <d v="2025-04-25T00:00:00"/>
    <d v="2025-05-13T00:00:00"/>
    <s v="Dentro de Plazo"/>
    <n v="45777"/>
    <m/>
    <s v="NO APLICA"/>
    <s v="NO APLICA"/>
    <s v="NO APLICA"/>
    <s v="NO APLICA"/>
    <s v="NO APLICA"/>
    <s v="NO APLICA"/>
    <s v="NO APLICA"/>
    <s v="NO APLICA"/>
    <s v="NO APLICA"/>
    <s v="NO APLICA"/>
    <s v="NO APLICA"/>
    <s v="NO APLICA"/>
    <s v="NO APLICA"/>
    <s v="NO APLICA"/>
    <s v="NO APLICA"/>
    <s v="NO APLICA"/>
    <s v="NO APLICA"/>
    <m/>
    <m/>
  </r>
  <r>
    <n v="198"/>
    <s v="Corresponde proceso completo: Llega al eDoc 146"/>
    <m/>
    <n v="1303042"/>
    <n v="8947447"/>
    <d v="2025-03-06T00:00:00"/>
    <d v="2025-03-06T00:00:00"/>
    <s v="7222930-4"/>
    <s v="JAVIER ANTONIO"/>
    <s v="ARAVENA"/>
    <s v="SAN MARTIN"/>
    <n v="72"/>
    <x v="1"/>
    <x v="1"/>
    <s v="si"/>
    <n v="45751"/>
    <n v="4"/>
    <x v="0"/>
    <s v="WILSON  ORMEÑO POBLETE"/>
    <s v="7222930-4"/>
    <s v="JAVIER ANTONIO"/>
    <s v="ARAVENA"/>
    <s v="SAN MARTIN"/>
    <s v="76106511-4"/>
    <s v="AGRICOLA E INVERSIONES ALCALDE MERA LTDA"/>
    <s v="PARCELA EL PRADO LOTE B  0"/>
    <s v="ISLA DE MAIPO"/>
    <s v="METROPOLITANA"/>
    <s v="CIIUSII_012400 Cultivo de frutas de pepita y de hueso"/>
    <n v="45713"/>
    <d v="1899-12-30T00:00:00"/>
    <s v="Muerte del trabajador"/>
    <s v="San AntoSan Antonio de Naltahua km2 ,parcela el prado, 0"/>
    <s v="ISLA DE MAIPO"/>
    <s v="METROPOLITANA"/>
    <s v="EL 25 de febrero del 2025 el Trabajador Sr Javier Aravena San Martin trabajador de la Empresa AGRICOLA E INVERSIONES ALCALDE MENA LTDA, quien se desempeñaba como Trabajador Agrícola, sube a una escalera de 10 mt aprox, alrededor de las 7:30 am, a realizar trabajo de cosecha de paltas, este estaba sobre un árbol y escalera resbala y cae al piso, sufre caída de altura. Como no existían testigos en el lugar no se puede determinar la altura exacta a la que cae, le avisan a empleador, el cual va la hermana de la empleadora al sitio del suceso, conversa con el trabajador, él dice que se cayó, esta consientes llama ambulancia y se lleva y es llevado a centro asistencial, donde dos días después se informa de su fallecimiento."/>
    <x v="0"/>
    <x v="0"/>
    <n v="45751"/>
    <d v="2025-04-06T00:00:00"/>
    <s v="Fuera de Plazo"/>
    <n v="45771"/>
    <d v="2025-04-24T00:00:00"/>
    <d v="2025-04-24T00:00:00"/>
    <s v=""/>
    <m/>
    <m/>
    <d v="2025-04-24T00:00:00"/>
    <s v=""/>
    <m/>
    <m/>
    <d v="2025-04-24T00:00:00"/>
    <s v=""/>
    <m/>
    <m/>
    <m/>
    <d v="1900-03-30T00:00:00"/>
    <m/>
    <m/>
    <m/>
    <m/>
    <m/>
    <m/>
    <m/>
    <m/>
    <m/>
  </r>
  <r>
    <n v="199"/>
    <s v="Accindente Tránsito:  Llega al eDoc 144"/>
    <m/>
    <n v="912280"/>
    <n v="6641938"/>
    <d v="2021-09-15T00:00:00"/>
    <d v="2021-09-15T00:00:00"/>
    <s v="1562756-6"/>
    <s v="CLAUDIO ALEJANDRO"/>
    <s v="HERRERA"/>
    <s v="OLIVA"/>
    <n v="42"/>
    <x v="1"/>
    <x v="1"/>
    <s v="si"/>
    <n v="45769"/>
    <n v="4"/>
    <x v="8"/>
    <s v="FELIPE JARA AREVALO"/>
    <s v="15627566-2"/>
    <s v="CLAUDIO ALEJANDRO"/>
    <s v="HERRERA"/>
    <s v="OLIVA"/>
    <s v="13780134-5"/>
    <s v="OSCAR ENRIQUE AGUILUZ QUINTANILLA"/>
    <s v="SIETE MANZANA B  0"/>
    <s v="CHIMBARONGO"/>
    <s v="LIBERTADOR GENERAL BERNARDO OHIGGINS"/>
    <s v="CIIUSII_492300 Transporte de carga por carretera"/>
    <n v="44320"/>
    <d v="1899-12-30T10:50:00"/>
    <s v="Muerte del trabajador"/>
    <s v="CARRETERA 5 AL SUR SECTOR CRUCE SARMIENTO 0"/>
    <s v="CURICO"/>
    <s v="MAULE"/>
    <s v="EL TRABAJADOR REGRESABA DE CURICO, DESPUÉS DE HABER ENTREGADO MERCADERÍA, DETENIENDOSE EN UN LUGAR NO HABILITADO, SE BAJA DEL CAMION Y AL CRUZAR LA CARRETERA, FUE IMPACTADO POR UN VEHICULO, CAUSANDOLE LA MUERTE EN EL LUGAR"/>
    <x v="0"/>
    <x v="0"/>
    <n v="45769"/>
    <d v="2025-04-24T00:00:00"/>
    <s v="Fuera de Plazo"/>
    <n v="45772"/>
    <d v="2025-04-25T00:00:00"/>
    <d v="2025-05-12T00:00:00"/>
    <s v=""/>
    <m/>
    <m/>
    <d v="2025-05-12T00:00:00"/>
    <s v=""/>
    <m/>
    <m/>
    <s v="NO APLICA"/>
    <s v="NO APLICA"/>
    <s v="NO APLICA"/>
    <s v="NO APLICA"/>
    <s v="NO APLICA"/>
    <s v="NO APLICA"/>
    <s v="NO APLICA"/>
    <s v="NO APLICA"/>
    <s v="NO APLICA"/>
    <s v="NO APLICA"/>
    <s v="NO APLICA"/>
    <s v="NO APLICA"/>
    <s v="NO APLICA"/>
    <m/>
    <m/>
  </r>
  <r>
    <n v="200"/>
    <s v="Corresponde proceso completo: Llega al eDoc 146"/>
    <m/>
    <n v="1100388"/>
    <n v="7840080"/>
    <d v="2023-05-31T00:00:00"/>
    <d v="2023-05-31T00:00:00"/>
    <s v="1095778-5"/>
    <s v="OSCAR ARTURO"/>
    <s v="OLMOS"/>
    <s v="AGUILAR"/>
    <n v="45"/>
    <x v="1"/>
    <x v="1"/>
    <s v="si"/>
    <n v="45771"/>
    <n v="4"/>
    <x v="11"/>
    <s v="MANUEL ANTONIO VIEDMA RIVAS"/>
    <s v="10957785-5"/>
    <s v="OSCAR ARTURO"/>
    <s v="OLMOS"/>
    <s v="AGUILAR"/>
    <s v="77514513-7"/>
    <s v="SEMARSA SPA"/>
    <s v="JARDINES DE REÑACA 102"/>
    <s v="VINA DEL MAR"/>
    <s v="VALPARAISO"/>
    <s v="CIIUSII_501200 Transporte de carga marítimo y de cabotaje"/>
    <n v="44936"/>
    <d v="1899-12-30T09:30:00"/>
    <s v="Muerte del trabajador"/>
    <s v="Talcahuano 0 Talcahuano"/>
    <s v="TALCAHUANO"/>
    <s v="BIO - BIO"/>
    <s v="Al momento de navegar realizando traslado de materiales la embarcación de da vuelta causando muerte de trabajador."/>
    <x v="0"/>
    <x v="0"/>
    <n v="45771"/>
    <d v="2025-04-26T00:00:00"/>
    <s v="Dentro de Plazo"/>
    <n v="45772"/>
    <d v="2025-04-25T00:00:00"/>
    <d v="2025-05-14T00:00:00"/>
    <s v="Dentro de Plazo"/>
    <n v="45772"/>
    <m/>
    <d v="2025-05-14T00:00:00"/>
    <s v="Dentro de Plazo"/>
    <n v="45777"/>
    <m/>
    <d v="2025-05-14T00:00:00"/>
    <s v=""/>
    <m/>
    <m/>
    <m/>
    <d v="1900-03-30T00:00:00"/>
    <s v=""/>
    <m/>
    <m/>
    <m/>
    <m/>
    <m/>
    <m/>
    <m/>
    <m/>
  </r>
  <r>
    <n v="201"/>
    <s v="Corresponde proceso completo: Llega al eDoc 146"/>
    <m/>
    <n v="634779"/>
    <n v="5056091"/>
    <d v="2019-01-22T00:00:00"/>
    <d v="2019-01-25T00:00:00"/>
    <s v="1050118-9"/>
    <s v="PATRICIO ELIAZAR"/>
    <s v="DIAZ"/>
    <s v="JARA"/>
    <n v="58"/>
    <x v="1"/>
    <x v="1"/>
    <s v="si"/>
    <n v="45772"/>
    <n v="4"/>
    <x v="11"/>
    <s v="MANUEL ANTONIO VIEDMA RIVAS"/>
    <s v="10501189-K"/>
    <s v="PATRICIO ELIAZAR"/>
    <s v="DIAZ"/>
    <s v="JARA"/>
    <s v="76924856-0"/>
    <s v="COMERCIAL Y FORESTAL NELFOR SPA"/>
    <s v="CAMINO A AGUA CORTA  KM 1900"/>
    <s v="HUALQUI"/>
    <s v="BIO - BIO"/>
    <s v="CIIUSII_024002 Servicios de corta de madera a cambio de una retribución o por contrata"/>
    <n v="43488"/>
    <d v="1899-12-30T16:50:00"/>
    <s v="Muerte del trabajador"/>
    <s v="Interior Fundo Ten Ten 0 Cancha Los Monteros"/>
    <s v="FLORIDA"/>
    <s v="BIO - BIO"/>
    <s v="Trabajador realizaba trabajos de estrovado y al terminar de atar, y skidder comienza a tirar arboles, repentinamente un arbol se levanta , este gira y golpea a trabajador en la cabeza"/>
    <x v="0"/>
    <x v="0"/>
    <n v="45772"/>
    <d v="2025-04-27T00:00:00"/>
    <s v="Dentro de Plazo"/>
    <n v="45772"/>
    <d v="2025-04-25T00:00:00"/>
    <d v="2025-05-15T00:00:00"/>
    <s v="Dentro de Plazo"/>
    <n v="45772"/>
    <m/>
    <d v="2025-05-15T00:00:00"/>
    <s v="Dentro de Plazo"/>
    <n v="45772"/>
    <m/>
    <d v="2025-05-15T00:00:00"/>
    <s v="Dentro de Plazo"/>
    <n v="45779"/>
    <d v="2025-05-02T00:00:00"/>
    <m/>
    <d v="2025-07-31T00:00:00"/>
    <m/>
    <m/>
    <m/>
    <m/>
    <m/>
    <m/>
    <m/>
    <m/>
    <m/>
  </r>
  <r>
    <n v="202"/>
    <s v="Corresponde proceso completo: Llega al eDoc 146"/>
    <m/>
    <n v="1318281"/>
    <n v="9035007"/>
    <d v="2025-04-17T00:00:00"/>
    <d v="2025-04-21T00:00:00"/>
    <s v="3375682-4"/>
    <s v="JOSE GREGORIO"/>
    <s v="VALERA"/>
    <s v="VELASQUEZ"/>
    <n v="48"/>
    <x v="1"/>
    <x v="0"/>
    <s v="si"/>
    <n v="45769"/>
    <n v="4"/>
    <x v="0"/>
    <s v="ANA OSORIO QUINTEROS"/>
    <s v="33756824-6"/>
    <s v="JOSE GREGORIO"/>
    <s v="VALERA"/>
    <s v="VELASQUEZ"/>
    <s v="77720859-4"/>
    <s v="RLR SERVICIOS SPA"/>
    <s v="EL RODEO 1135"/>
    <s v="LAMPA"/>
    <s v="METROPOLITANA"/>
    <s v="CIIUSII_429000 Construcción de otras obras de ingeniería civil"/>
    <n v="45747"/>
    <d v="1899-12-30T00:00:00"/>
    <s v="Caída de altura de más de 1,8 m."/>
    <s v="El Otoño 472"/>
    <s v="LAMPA"/>
    <s v="METROPOLITANA"/>
    <s v="Trabajador sube a techo sin arnes a dejar planchas de techumbre que despues instalaria. En ese momento se engancha a overol tropieza y pisa un tragaluz por el cual cae de aproximadamente 8 metros de altura, probocando multiples fracturas."/>
    <x v="0"/>
    <x v="0"/>
    <n v="45769"/>
    <d v="2025-04-24T00:00:00"/>
    <s v="Fuera de Plazo"/>
    <n v="45772"/>
    <d v="2025-04-25T00:00:00"/>
    <d v="2025-05-12T00:00:00"/>
    <s v=""/>
    <m/>
    <m/>
    <d v="2025-05-12T00:00:00"/>
    <s v=""/>
    <m/>
    <m/>
    <d v="2025-05-12T00:00:00"/>
    <s v=""/>
    <m/>
    <m/>
    <m/>
    <d v="1900-03-30T00:00:00"/>
    <s v=""/>
    <m/>
    <m/>
    <m/>
    <m/>
    <m/>
    <m/>
    <m/>
    <m/>
  </r>
  <r>
    <n v="203"/>
    <s v="Corresponde proceso completo: Llega al eDoc 146"/>
    <m/>
    <n v="864814"/>
    <n v="6442564"/>
    <d v="2021-06-01T00:00:00"/>
    <d v="2021-06-01T00:00:00"/>
    <s v="7998827-8"/>
    <s v="GUMERCINDO ALFREDO"/>
    <s v="BARRIENTOS"/>
    <s v="CAMPOS"/>
    <n v="49"/>
    <x v="1"/>
    <x v="1"/>
    <s v="si"/>
    <n v="45769"/>
    <n v="4"/>
    <x v="6"/>
    <s v="SERGIO ERNESTO TELLO TORRES"/>
    <s v="7998827-8"/>
    <s v="GUMERCINDO ALFREDO"/>
    <s v="BARRIENTOS"/>
    <s v="CAMPOS"/>
    <s v="76722111-8"/>
    <s v="GMAR SPA"/>
    <s v="GENERAL VELASQUEZ  OFICINA 02 580"/>
    <s v="ARICA"/>
    <s v="ARICA Y PARINACOTA"/>
    <s v="CIIUSII_031200 Pesca de agua dulce"/>
    <n v="43903"/>
    <d v="1899-12-30T09:00:00"/>
    <s v="Muerte del trabajador"/>
    <s v="En el mar 0"/>
    <s v="ARICA"/>
    <s v="ARICA Y PARINACOTA"/>
    <s v="Por motivo de naufragio de la embarcación con ocho pescadores; en el cual, siete se salvaron. El trabajador Gumercindo Barrientos, desaparición dentro de la embarcación, fallecimiento (muerte presunta). Todo esto en la comuna de Arica."/>
    <x v="0"/>
    <x v="0"/>
    <n v="45769"/>
    <d v="2025-04-24T00:00:00"/>
    <s v="Fuera de Plazo"/>
    <n v="45772"/>
    <d v="2025-04-25T00:00:00"/>
    <d v="2025-05-12T00:00:00"/>
    <s v="Dentro de Plazo"/>
    <n v="45779"/>
    <m/>
    <d v="2025-05-12T00:00:00"/>
    <s v=""/>
    <m/>
    <m/>
    <d v="2025-05-12T00:00:00"/>
    <s v=""/>
    <m/>
    <m/>
    <m/>
    <d v="1900-03-30T00:00:00"/>
    <s v=""/>
    <m/>
    <m/>
    <m/>
    <m/>
    <m/>
    <m/>
    <m/>
    <m/>
  </r>
  <r>
    <n v="204"/>
    <s v="Corresponde proceso completo: Llega al eDoc 146"/>
    <m/>
    <n v="1095382"/>
    <n v="7762555"/>
    <d v="2023-04-18T00:00:00"/>
    <d v="2023-04-18T00:00:00"/>
    <s v="1233508-6"/>
    <s v="DANIEL ALFREDO"/>
    <s v="GOMEZ"/>
    <s v="BARRERA"/>
    <n v="53"/>
    <x v="1"/>
    <x v="1"/>
    <s v="si"/>
    <n v="45763"/>
    <n v="4"/>
    <x v="8"/>
    <s v="FELIPE JARA AREVALO"/>
    <s v="12335086-3"/>
    <s v="DANIEL ALFREDO"/>
    <s v="GOMEZ"/>
    <s v="BARRERA"/>
    <s v="9021771-2"/>
    <s v="JUAN RAMON SEPULVEDA CAMPOS"/>
    <s v="BOSQUE 1187"/>
    <s v="PARRAL"/>
    <s v="MAULE"/>
    <s v="CIIUSII_461001 Corretaje al por mayor de productos agrícolas"/>
    <n v="45002"/>
    <d v="1899-12-30T14:30:00"/>
    <s v="Muerte del trabajador"/>
    <s v="SECTOR MANTUL 0"/>
    <s v="RETIRO"/>
    <s v="MAULE"/>
    <s v="DESPUÉS DE COLACIÓN SAMUEL SEÑALE QUE QUERÍA IR AL BAÑO. DESPUÉS DE UN RATO SE ENCUENTRA CON DANIEL CAÍDO EN EL PISO DE LA BODEGA"/>
    <x v="3"/>
    <x v="0"/>
    <n v="45763"/>
    <d v="2025-04-18T00:00:00"/>
    <s v=""/>
    <m/>
    <m/>
    <d v="2025-05-06T00:00:00"/>
    <s v=""/>
    <m/>
    <m/>
    <d v="2025-05-06T00:00:00"/>
    <s v=""/>
    <m/>
    <m/>
    <d v="2025-05-06T00:00:00"/>
    <s v=""/>
    <m/>
    <m/>
    <m/>
    <d v="1900-03-30T00:00:00"/>
    <m/>
    <m/>
    <m/>
    <m/>
    <m/>
    <m/>
    <m/>
    <m/>
    <m/>
  </r>
  <r>
    <n v="205"/>
    <s v="Accindente Tránsito:  Llega al eDoc 144"/>
    <m/>
    <n v="1338925"/>
    <n v="9046223"/>
    <d v="2025-04-24T00:00:00"/>
    <d v="2025-04-25T00:00:00"/>
    <s v="1849553-5"/>
    <s v="FELIPE ANDRES"/>
    <s v="SANTANDER"/>
    <s v="JIMENEZ"/>
    <n v="32"/>
    <x v="1"/>
    <x v="1"/>
    <s v="si"/>
    <n v="45772"/>
    <n v="4"/>
    <x v="13"/>
    <s v="MAURICIO EDGARDO VARGAS SUAZO"/>
    <s v="18495535-0"/>
    <s v="FELIPE ANDRES"/>
    <s v="SANTANDER"/>
    <s v="JIMENEZ"/>
    <s v="77373942-0"/>
    <s v="TRANSPORTE ANDREA ADRIANA DEL CARMEN VEGA CISTERNAS E.I.R.L."/>
    <s v="SAN MARTIN  964"/>
    <s v="LA SERENA"/>
    <s v="COQUIMBO"/>
    <s v="CIIUSII_531000 Actividades postales"/>
    <n v="45663"/>
    <d v="1899-12-30T11:45:00"/>
    <s v="Muerte del trabajador"/>
    <s v="RUTA CH 41 KM 67 SECTOR CRUCE DE PERALILLO 0"/>
    <s v="VICUNA"/>
    <s v="COQUIMBO"/>
    <s v="El trabajador conducía un furgón de reparto de encomiendas por la Ruta CH-41, Km 67, sector curva de Peralillo. El cual se dirigía de poniente a oriente, cruzó el eje central de la calzada, impactando de frente con un camión marca &quot;IVECO&quot;. Producto de la colisión el conductor queda atrapado, falleciendo en el lugar."/>
    <x v="0"/>
    <x v="0"/>
    <n v="45772"/>
    <d v="2025-04-27T00:00:00"/>
    <s v="Fuera de Plazo"/>
    <n v="45776"/>
    <d v="2025-04-29T00:00:00"/>
    <d v="2025-05-15T00:00:00"/>
    <s v=""/>
    <m/>
    <m/>
    <d v="2025-05-15T00:00:00"/>
    <m/>
    <m/>
    <m/>
    <s v="NO APLICA"/>
    <s v="NO APLICA"/>
    <s v="NO APLICA"/>
    <s v="NO APLICA"/>
    <s v="NO APLICA"/>
    <s v="NO APLICA"/>
    <s v="NO APLICA"/>
    <s v="NO APLICA"/>
    <s v="NO APLICA"/>
    <s v="NO APLICA"/>
    <s v="NO APLICA"/>
    <s v="NO APLICA"/>
    <s v="NO APLICA"/>
    <m/>
    <m/>
  </r>
  <r>
    <n v="206"/>
    <s v="Accidente Trayecto:  Llega al eDoc 143"/>
    <m/>
    <n v="1005184"/>
    <n v="6966477"/>
    <d v="2022-02-23T00:00:00"/>
    <d v="2022-02-23T00:00:00"/>
    <s v="1190390-2"/>
    <s v="JULIO ANSELMO"/>
    <s v="VASQUEZ"/>
    <s v="VASQUEZ"/>
    <n v="54"/>
    <x v="1"/>
    <x v="1"/>
    <s v="si"/>
    <n v="45775"/>
    <n v="4"/>
    <x v="8"/>
    <s v="FELIPE JARA AREVALO"/>
    <s v="11903902-9"/>
    <s v="JULIO ANSELMO"/>
    <s v="VASQUEZ"/>
    <s v="VASQUEZ"/>
    <s v="77520231-9"/>
    <s v="E Y M INGENIERIA Y CONSTRUCCION SPA"/>
    <s v="BIOBIO PASAJE  3"/>
    <s v="CHIGUAYANTE"/>
    <s v="BIO - BIO"/>
    <s v="CIIUSII_429000 Construcción de otras obras de ingeniería civil"/>
    <n v="44607"/>
    <d v="1899-12-30T00:00:00"/>
    <s v="Muerte del trabajador"/>
    <s v="Ruta 5 Sur, altura escuela bajos de Talquita 0"/>
    <s v="PARRAL"/>
    <s v="MAULE"/>
    <s v="El conductor Sr. Osvaldo Estobar quien conducía camioneta de la empresa en una curva perdió el control del vehículo, chocando de forma frontal con un poste de alumbrado eléctrico, lo que provocó la caída del poste sobre la camioneta partiendo en dos el vehículo y decapitando al trabajador Don Julio Vasquez Vasquez que iba de copiloto quien murió en forma instantánea por el mismo poste o por el impacto. Los trabajadores se dirigian al Trabajo (proyecto ubicado en Juan Godoy Rivera S/N, La Serena, proyecto llamado Altos del Sendero, La Serena, donde construirian un muro de contención de geotrel, el trabajador firmaría los documentos de ingreso llegando a obra"/>
    <x v="0"/>
    <x v="0"/>
    <n v="45775"/>
    <d v="2025-04-30T00:00:00"/>
    <s v=""/>
    <m/>
    <m/>
    <d v="2025-05-18T00:00:00"/>
    <s v=""/>
    <m/>
    <m/>
    <s v="NO APLICA"/>
    <s v="NO APLICA"/>
    <s v="NO APLICA"/>
    <s v="NO APLICA"/>
    <s v="NO APLICA"/>
    <s v="NO APLICA"/>
    <s v="NO APLICA"/>
    <s v="NO APLICA"/>
    <s v="NO APLICA"/>
    <s v="NO APLICA"/>
    <s v="NO APLICA"/>
    <s v="NO APLICA"/>
    <s v="NO APLICA"/>
    <s v="NO APLICA"/>
    <s v="NO APLICA"/>
    <s v="NO APLICA"/>
    <s v="NO APLICA"/>
    <m/>
    <m/>
  </r>
  <r>
    <n v="207"/>
    <s v="Accidente Trayecto:  Llega al eDoc 143"/>
    <m/>
    <n v="819377"/>
    <n v="6143350"/>
    <d v="2020-12-15T00:00:00"/>
    <d v="2020-12-15T00:00:00"/>
    <s v="6607076-K"/>
    <s v="ROBERTO SEGUNDO"/>
    <s v="MONTECINOS"/>
    <s v="PALMA"/>
    <n v="74"/>
    <x v="1"/>
    <x v="1"/>
    <s v="si"/>
    <n v="45775"/>
    <n v="4"/>
    <x v="3"/>
    <s v="PATRICIO OLIVERA FUENTEALBA"/>
    <s v="6607076-K"/>
    <s v="ROBERTO SEGUNDO"/>
    <s v="MONTECINOS"/>
    <s v="PALMA"/>
    <s v="77970290-1"/>
    <s v="TRANSPORTES KLENNER SPA"/>
    <s v="FREIRE  498"/>
    <s v="LOS ANDES"/>
    <s v="VALPARAISO"/>
    <s v="CIIUSII_492300 Transporte de carga por carretera"/>
    <n v="44179"/>
    <d v="1899-12-30T09:15:00"/>
    <s v="Muerte del trabajador"/>
    <s v="RAMÓN PICARTE 4011"/>
    <s v="VALDIVIA"/>
    <s v="LOS RIOS"/>
    <s v="TRABAJADOR SE RETIRO DE LAS DEPENDENCIAS DE LA EMPRESA A LAS 07:50 HORAS Y A LAS 09:30 RECIBIMOS LLAMADO DESDE HOSPITAL DICIENDONOS DE ACCIDENTE."/>
    <x v="0"/>
    <x v="0"/>
    <n v="45775"/>
    <d v="2025-04-30T00:00:00"/>
    <s v="Fuera de Plazo"/>
    <n v="45777"/>
    <d v="2025-04-30T00:00:00"/>
    <d v="2025-05-18T00:00:00"/>
    <s v=""/>
    <m/>
    <m/>
    <s v="NO APLICA"/>
    <s v="NO APLICA"/>
    <s v="NO APLICA"/>
    <s v="NO APLICA"/>
    <s v="NO APLICA"/>
    <s v="NO APLICA"/>
    <s v="NO APLICA"/>
    <s v="NO APLICA"/>
    <s v="NO APLICA"/>
    <s v="NO APLICA"/>
    <s v="NO APLICA"/>
    <s v="NO APLICA"/>
    <s v="NO APLICA"/>
    <s v="NO APLICA"/>
    <s v="NO APLICA"/>
    <s v="NO APLICA"/>
    <s v="NO APLICA"/>
    <m/>
    <m/>
  </r>
  <r>
    <n v="208"/>
    <s v="Accidente Trayecto:  Llega al eDoc 143"/>
    <m/>
    <n v="1318197"/>
    <n v="9033835"/>
    <d v="2025-04-17T00:00:00"/>
    <d v="2025-04-17T00:00:00"/>
    <s v="1688072-9"/>
    <s v="MAURICIO ALEJANDRO"/>
    <s v="SANCHEZ"/>
    <s v="MORENO"/>
    <n v="35"/>
    <x v="1"/>
    <x v="1"/>
    <s v="si"/>
    <n v="45769"/>
    <n v="4"/>
    <x v="9"/>
    <s v="FLAVIA ANDREA MELÉNDEZ BUSTAMANTE"/>
    <s v="16880729-5"/>
    <s v="MAURICIO ALEJANDRO"/>
    <s v="SANCHEZ"/>
    <s v="MORENO"/>
    <s v="76355475-9"/>
    <s v="ESCUELA DE CONDUCTORES LOS LEONES LIMITADA"/>
    <s v="MUJICA 1094"/>
    <s v="RANCAGUA"/>
    <s v="LIBERTADOR GENERAL BERNARDO OHIGGINS"/>
    <s v="CIIUSII_854909 Otros tipos de enseñanza n.c.p."/>
    <n v="45363"/>
    <d v="1899-12-30T13:20:00"/>
    <s v="Muerte del trabajador"/>
    <s v="La Victoria 0 Esquina Calle San Fernando"/>
    <s v="RANCAGUA"/>
    <s v="LIBERTADOR GENERAL BERNARDO OHIGGINS"/>
    <s v="El trabajador se dirigía hacia su domicilio, luego de finalizada su jornada laboral, haciendo uso de una motocicleta y al momento de transitar por la Av. La Victoria, casi en la intersección con Calle San Fernando, pierde el control de la moto, cayendo y sufriendo politraumatismo esquelético y visceral."/>
    <x v="0"/>
    <x v="0"/>
    <n v="45769"/>
    <d v="2025-04-24T00:00:00"/>
    <s v="Fuera de Plazo"/>
    <n v="45776"/>
    <d v="2025-04-29T00:00:00"/>
    <d v="2025-05-12T00:00:00"/>
    <s v="Dentro de Plazo"/>
    <n v="45777"/>
    <m/>
    <s v="NO APLICA"/>
    <s v="NO APLICA"/>
    <s v="NO APLICA"/>
    <s v="NO APLICA"/>
    <s v="NO APLICA"/>
    <s v="NO APLICA"/>
    <s v="NO APLICA"/>
    <s v="NO APLICA"/>
    <s v="NO APLICA"/>
    <s v="NO APLICA"/>
    <s v="NO APLICA"/>
    <s v="NO APLICA"/>
    <s v="NO APLICA"/>
    <s v="NO APLICA"/>
    <s v="NO APLICA"/>
    <s v="NO APLICA"/>
    <s v="NO APLICA"/>
    <m/>
    <m/>
  </r>
  <r>
    <n v="209"/>
    <s v="Accindente Tránsito:  Llega al eDoc 144"/>
    <m/>
    <n v="676433"/>
    <n v="5326892"/>
    <d v="2019-07-10T00:00:00"/>
    <d v="2019-07-10T00:00:00"/>
    <s v="8888511-2"/>
    <s v="RAFAEL ENRIQUE"/>
    <s v="HERRERA"/>
    <s v="ARAVENA"/>
    <n v="65"/>
    <x v="1"/>
    <x v="1"/>
    <s v="si"/>
    <n v="45772"/>
    <n v="4"/>
    <x v="5"/>
    <s v="CLAUDIA  BARRRIENTOS DIAZ"/>
    <s v="8888511-2"/>
    <s v="RAFAEL ENRIQUE"/>
    <s v="HERRERA"/>
    <s v="ARAVENA"/>
    <s v="14319245-8"/>
    <s v="MICAL ANDREA JEREZ BENAVIDES"/>
    <s v="LOS QUITRALES 407"/>
    <s v="SAN BERNARDO"/>
    <s v="METROPOLITANA"/>
    <s v="CIIUSII_492300 Transporte de carga por carretera"/>
    <n v="43640"/>
    <d v="1899-12-30T15:30:00"/>
    <s v="Muerte del trabajador"/>
    <s v="KM 618  RUTA 5 SUR SECTOR VICTORIA  0 SECTOR VICTORIA"/>
    <s v="VICTORIA"/>
    <s v="ARAUCANIA"/>
    <s v="EL CONDUCTOR HABÍA DESCARGADO EN COLLIPULLI Y SE DIRIGÍA A PUERTO MONTT, DICEN QUE SE CRUZO UN VEHÍCULO Y CAMIÓN DE ADELANTE SE FRENO, POR LO TANTO, EL CONDUCTOR RAFAEL HERRERA IMPACTO POR ATRÁS AL CAMIÓN CON REMOLQUE, QUEDANDO ATRAPADO EN LA CABINA POR LA CARGA QUE LLEVABA Y FALLECIENDO EN EL LUGAR."/>
    <x v="0"/>
    <x v="0"/>
    <n v="45772"/>
    <d v="2025-04-27T00:00:00"/>
    <s v=""/>
    <m/>
    <m/>
    <d v="2025-05-15T00:00:00"/>
    <s v=""/>
    <m/>
    <m/>
    <d v="2025-05-15T00:00:00"/>
    <m/>
    <m/>
    <m/>
    <s v="NO APLICA"/>
    <s v="NO APLICA"/>
    <s v="NO APLICA"/>
    <s v="NO APLICA"/>
    <s v="NO APLICA"/>
    <s v="NO APLICA"/>
    <s v="NO APLICA"/>
    <s v="NO APLICA"/>
    <s v="NO APLICA"/>
    <s v="NO APLICA"/>
    <s v="NO APLICA"/>
    <s v="NO APLICA"/>
    <s v="NO APLICA"/>
    <m/>
    <m/>
  </r>
  <r>
    <n v="210"/>
    <s v="Accidente Trayecto:  Llega al eDoc 143"/>
    <m/>
    <n v="1094843"/>
    <n v="7759126"/>
    <d v="2023-04-13T00:00:00"/>
    <d v="2023-04-13T00:00:00"/>
    <s v="2046905-9"/>
    <s v="IGNACIO ARTURO"/>
    <s v="SALDAÑA"/>
    <s v="ALARCON"/>
    <n v="25"/>
    <x v="1"/>
    <x v="1"/>
    <s v="si"/>
    <n v="45775"/>
    <n v="4"/>
    <x v="11"/>
    <s v="MANUEL ANTONIO VIEDMA RIVAS"/>
    <s v="20469059-6"/>
    <s v="IGNACIO ARTURO"/>
    <s v="SALDAÑA"/>
    <s v="ALARCON"/>
    <s v="76217449-9"/>
    <s v="SOCIEDAD COMERCIAL, DE SERVICIOS E INVERSIONES FRABAKAR LIMITADA"/>
    <s v="PEDRO DE VALDIVIA 5569"/>
    <s v="MACUL"/>
    <s v="METROPOLITANA"/>
    <s v="CIIUSII_702000 Actividades de consultoría de gestión"/>
    <n v="45026"/>
    <d v="1899-12-30T17:30:00"/>
    <s v="Muerte del trabajador"/>
    <s v="Ruta 5 Sur 497 Los Angeles"/>
    <s v="Los Angeles"/>
    <s v="BIO - BIO"/>
    <s v="Conductor de vehículo pierde control del mismo, provocando la muerte de trabajador."/>
    <x v="0"/>
    <x v="0"/>
    <n v="45775"/>
    <d v="2025-04-30T00:00:00"/>
    <s v="Dentro de Plazo"/>
    <n v="45776"/>
    <d v="2025-04-29T00:00:00"/>
    <d v="2025-05-18T00:00:00"/>
    <s v="Dentro de Plazo"/>
    <n v="45776"/>
    <m/>
    <s v="NO APLICA"/>
    <s v="NO APLICA"/>
    <s v="NO APLICA"/>
    <s v="NO APLICA"/>
    <s v="NO APLICA"/>
    <s v="NO APLICA"/>
    <s v="NO APLICA"/>
    <s v="NO APLICA"/>
    <s v="NO APLICA"/>
    <s v="NO APLICA"/>
    <s v="NO APLICA"/>
    <s v="NO APLICA"/>
    <s v="NO APLICA"/>
    <s v="NO APLICA"/>
    <s v="NO APLICA"/>
    <s v="NO APLICA"/>
    <s v="NO APLICA"/>
    <m/>
    <m/>
  </r>
  <r>
    <n v="211"/>
    <s v="Accidente Trayecto:  Llega al eDoc 143"/>
    <m/>
    <n v="685878"/>
    <n v="5546146"/>
    <d v="2019-11-29T00:00:00"/>
    <d v="2019-12-04T00:00:00"/>
    <s v="1148646-8"/>
    <s v="JOSE ALBERTO"/>
    <s v="ASTUDILLO"/>
    <s v="ROBLE"/>
    <n v="56"/>
    <x v="1"/>
    <x v="1"/>
    <s v="si"/>
    <n v="45775"/>
    <n v="4"/>
    <x v="1"/>
    <s v="NELSON ELGUETA CONCHA"/>
    <s v="11486468-4"/>
    <s v="JOSE ALBERTO"/>
    <s v="ASTUDILLO"/>
    <s v="ROBLE"/>
    <s v="76138785-5"/>
    <s v="CONSTRUCTORA JOSE FRANCISCO ALVAREZ PAREDES E.I.R.L."/>
    <s v="ALTONA 1600"/>
    <s v="CONCHALI"/>
    <s v="METROPOLITANA"/>
    <s v="CIIUSII_410010 Construcción de edificios para uso residencial"/>
    <n v="43794"/>
    <d v="1899-12-30T08:39:00"/>
    <s v="Muerte del trabajador"/>
    <s v="RUTA F-90 00 KILOMETRO 7"/>
    <s v="CASABLANCA"/>
    <s v="VALPARAISO"/>
    <s v="CAMINO A LA OBRA  EN SAN ANTONIO, CHOQUE FRONTAL CON TRACTO CAMION,  CON CONSECUENCIA DE MUERTE DEL TRABAJADOR DEL VEHICULO MENOR."/>
    <x v="0"/>
    <x v="0"/>
    <n v="45775"/>
    <d v="2025-04-30T00:00:00"/>
    <s v="Dentro de Plazo"/>
    <n v="45776"/>
    <d v="2025-04-29T00:00:00"/>
    <d v="2025-05-18T00:00:00"/>
    <s v=""/>
    <m/>
    <m/>
    <s v="NO APLICA"/>
    <s v="NO APLICA"/>
    <s v="NO APLICA"/>
    <s v="NO APLICA"/>
    <s v="NO APLICA"/>
    <s v="NO APLICA"/>
    <s v="NO APLICA"/>
    <s v="NO APLICA"/>
    <s v="NO APLICA"/>
    <s v="NO APLICA"/>
    <s v="NO APLICA"/>
    <s v="NO APLICA"/>
    <s v="NO APLICA"/>
    <s v="NO APLICA"/>
    <s v="NO APLICA"/>
    <s v="NO APLICA"/>
    <s v="NO APLICA"/>
    <m/>
    <m/>
  </r>
  <r>
    <n v="212"/>
    <s v="Accidente Trayecto:  Llega al eDoc 143"/>
    <m/>
    <n v="685876"/>
    <n v="5546144"/>
    <d v="2019-11-29T00:00:00"/>
    <d v="2019-11-29T00:00:00"/>
    <s v="9277305-1"/>
    <s v="ERNESTO SEGUNDO"/>
    <s v="ABURTO"/>
    <s v="SIERPE"/>
    <n v="63"/>
    <x v="1"/>
    <x v="1"/>
    <s v="si"/>
    <n v="45775"/>
    <n v="4"/>
    <x v="1"/>
    <s v="NELSON ELGUETA CONCHA"/>
    <s v="9277305-1"/>
    <s v="ERNESTO SEGUNDO"/>
    <s v="ABURTO"/>
    <s v="SIERPE"/>
    <s v="76138785-5"/>
    <s v="CONSTRUCTORA JOSE FRANCISCO ALVAREZ PAREDES E.I.R.L."/>
    <s v="ALTONA  1600"/>
    <s v="CONCHALI"/>
    <s v="METROPOLITANA"/>
    <s v="CIIUSII_410010 Construcción de edificios para uso residencial"/>
    <n v="43794"/>
    <d v="1899-12-30T08:38:00"/>
    <s v="Muerte del trabajador"/>
    <s v="RUTA F-90 00 KILOMETRO 7"/>
    <s v="CASABLANCA"/>
    <s v="VALPARAISO"/>
    <s v="CAMINO A LA OBRA  EN SAN ANTONIO, CHOQUE FRONTAL CON TRACTO CAMION,  CON CONSECUENCIA DE MUERTE DEL TRABAJADOR DEL VEHICULO MENOR."/>
    <x v="0"/>
    <x v="0"/>
    <n v="45775"/>
    <d v="2025-04-30T00:00:00"/>
    <s v="Dentro de Plazo"/>
    <n v="45776"/>
    <d v="2025-04-29T00:00:00"/>
    <d v="2025-05-18T00:00:00"/>
    <s v=""/>
    <m/>
    <m/>
    <s v="NO APLICA"/>
    <s v="NO APLICA"/>
    <s v="NO APLICA"/>
    <s v="NO APLICA"/>
    <s v="NO APLICA"/>
    <s v="NO APLICA"/>
    <s v="NO APLICA"/>
    <s v="NO APLICA"/>
    <s v="NO APLICA"/>
    <s v="NO APLICA"/>
    <s v="NO APLICA"/>
    <s v="NO APLICA"/>
    <s v="NO APLICA"/>
    <s v="NO APLICA"/>
    <s v="NO APLICA"/>
    <s v="NO APLICA"/>
    <s v="NO APLICA"/>
    <m/>
    <m/>
  </r>
  <r>
    <n v="213"/>
    <s v="Accindente Tránsito:  Llega al eDoc 144"/>
    <m/>
    <n v="673450"/>
    <n v="5260346"/>
    <d v="2019-05-31T00:00:00"/>
    <d v="2019-05-31T00:00:00"/>
    <s v="1085096-7"/>
    <s v="SERGIO"/>
    <s v="TANGOL"/>
    <s v="CATRIAN"/>
    <n v="59"/>
    <x v="1"/>
    <x v="1"/>
    <s v="si"/>
    <n v="45775"/>
    <n v="4"/>
    <x v="9"/>
    <s v="HENRY PATRICIO TAPIA FLORES"/>
    <s v="10850967-8"/>
    <s v="SERGIO"/>
    <s v="TANGOL"/>
    <s v="CATRIAN"/>
    <s v="76401692-0"/>
    <s v="TRANSPORTES CARMONA SPA"/>
    <s v="SEMINARIO 7"/>
    <s v="PROVIDENCIA"/>
    <s v="METROPOLITANA"/>
    <s v="CIIUSII_469000 Venta al por mayor no especializada"/>
    <n v="43602"/>
    <d v="1899-12-30T07:45:00"/>
    <s v="Muerte del trabajador"/>
    <s v="CARRETERA 5 SUR 1 CHIMBARONGO"/>
    <s v="CHIMBARONGO"/>
    <s v="LIBERTADOR GENERAL BERNARDO OHIGGINS"/>
    <s v="El día 17 de mayo de 2019, el sr. Sergio Tangol Catrian se dirigía a Talca  con un acompañante en un camión 3/4 de la empresa. Aproximadamente a las 07:30 de la mañana, y, a la altura de la comuna de Chimbarongo, el trabajador colisiona el vehículo contra el remolque de un camión de carga, el cual se encontraba accediendo a la carretera por la pista de aceleración. Como resultado de este accidente, el trabajador fallece en el lugar."/>
    <x v="0"/>
    <x v="0"/>
    <n v="45775"/>
    <d v="2025-04-30T00:00:00"/>
    <s v="Dentro de Plazo"/>
    <n v="45776"/>
    <d v="2025-04-30T00:00:00"/>
    <d v="2025-05-18T00:00:00"/>
    <s v=""/>
    <m/>
    <m/>
    <d v="2025-05-18T00:00:00"/>
    <m/>
    <m/>
    <m/>
    <s v="NO APLICA"/>
    <s v="NO APLICA"/>
    <s v="NO APLICA"/>
    <s v="NO APLICA"/>
    <s v="NO APLICA"/>
    <s v="NO APLICA"/>
    <s v="NO APLICA"/>
    <s v="NO APLICA"/>
    <s v="NO APLICA"/>
    <s v="NO APLICA"/>
    <s v="NO APLICA"/>
    <s v="NO APLICA"/>
    <s v="NO APLICA"/>
    <m/>
    <m/>
  </r>
  <r>
    <n v="214"/>
    <s v="Accidente Trayecto:  Llega al eDoc 143"/>
    <m/>
    <n v="698389"/>
    <n v="5602956"/>
    <d v="2020-01-03T00:00:00"/>
    <d v="2020-01-03T00:00:00"/>
    <s v="1465265-8"/>
    <s v="JUAN GABRIEL"/>
    <s v="RODRIGUEZ"/>
    <s v="."/>
    <n v="44"/>
    <x v="1"/>
    <x v="1"/>
    <s v="si"/>
    <n v="45775"/>
    <n v="4"/>
    <x v="1"/>
    <s v="NELSON ELGUETA CONCHA"/>
    <s v="14652658-6"/>
    <s v="JUAN GABRIEL"/>
    <s v="RODRIGUEZ"/>
    <s v="."/>
    <s v="14652658-6"/>
    <s v="JUAN GABRIEL RODRIGUEZ"/>
    <s v="CALLE LARGA 2309"/>
    <s v="CALLE LARGA"/>
    <s v="VALPARAISO"/>
    <s v="CIIUSII_900002 Actividades artísticas realizadas por bandas de música, compañías de teatro, circenses y similares"/>
    <n v="43744"/>
    <d v="1899-12-30T05:30:00"/>
    <s v="Muerte del trabajador"/>
    <s v="CARRETERA GENERAL SAN MARTIN 00 KILOMETRO 10400"/>
    <s v="SAN FELIPE"/>
    <s v="VALPARAISO"/>
    <s v="CONDUCTOR MANEJABA EN DIRECCION NORTE SUR POR CARRETERA SAN MARTIN EN  DIRECCIÓN A SU CASA, CUANDO FUE IMPACTADO POR OTRO VEHICULO QUE SE DIRIGÍA EN SENTIDO CONTRARIO, RESULTANDO EL CONDUCTOR FALLECIDO EN EL LUGAR DEL ACCIDENTE."/>
    <x v="1"/>
    <x v="0"/>
    <n v="45775"/>
    <d v="2025-04-30T00:00:00"/>
    <s v=""/>
    <m/>
    <m/>
    <d v="2025-05-18T00:00:00"/>
    <s v=""/>
    <m/>
    <m/>
    <s v="NO APLICA"/>
    <s v="NO APLICA"/>
    <s v="NO APLICA"/>
    <s v="NO APLICA"/>
    <s v="NO APLICA"/>
    <s v="NO APLICA"/>
    <s v="NO APLICA"/>
    <s v="NO APLICA"/>
    <s v="NO APLICA"/>
    <s v="NO APLICA"/>
    <s v="NO APLICA"/>
    <s v="NO APLICA"/>
    <s v="NO APLICA"/>
    <s v="NO APLICA"/>
    <s v="NO APLICA"/>
    <s v="NO APLICA"/>
    <s v="NO APLICA"/>
    <m/>
    <m/>
  </r>
  <r>
    <n v="215"/>
    <s v="Accindente Tránsito:  Llega al eDoc 144"/>
    <m/>
    <n v="1079700"/>
    <n v="7512613"/>
    <d v="2022-11-28T00:00:00"/>
    <d v="2022-11-28T00:00:00"/>
    <s v="1185133-8"/>
    <s v="LUIS"/>
    <s v="BUSTOS"/>
    <s v="ESPINOZA"/>
    <n v="54"/>
    <x v="1"/>
    <x v="1"/>
    <s v="si"/>
    <n v="45776"/>
    <n v="4"/>
    <x v="2"/>
    <s v="PAULINA VILLALOBOS SOTO"/>
    <s v="11851338-K"/>
    <s v="LUIS"/>
    <s v="BUSTOS"/>
    <s v="ESPINOZA"/>
    <s v="77467660-0"/>
    <s v="ARCADIAN LTDA"/>
    <s v="LOS ALAMOS 2534"/>
    <s v="LA PINTANA"/>
    <s v="METROPOLITANA"/>
    <s v="CIIUSII_492300 Transporte de carga por carretera"/>
    <n v="44843"/>
    <d v="1899-12-30T18:00:00"/>
    <s v="Muerte del trabajador"/>
    <s v="RUTA B-24 HACIA CHUQUICAMATA 0 RUTA B-24 HACIA CHUQUICAMATA"/>
    <s v="CALAMA"/>
    <s v="ANTOFAGASTA"/>
    <s v="Según descripción del sistema SPM se relata lo siguiente:  El señor Luis Bustos Espinoza(QEPD) se dirigía a la mina Chuquicamata conduciendo un tracto camión, en esto el chofer pierde el control del vehículo, saliendo de la vía ingresando al sector del desierto, volcándose y posteriormente incendiándose el camión. El conductor muere atrapado al interior de la cabina."/>
    <x v="2"/>
    <x v="0"/>
    <n v="45776"/>
    <d v="2025-05-01T00:00:00"/>
    <s v="Dentro de Plazo"/>
    <n v="45777"/>
    <d v="2025-04-30T00:00:00"/>
    <d v="2025-05-19T00:00:00"/>
    <s v=""/>
    <m/>
    <m/>
    <d v="2025-05-19T00:00:00"/>
    <m/>
    <m/>
    <m/>
    <s v="NO APLICA"/>
    <s v="NO APLICA"/>
    <s v="NO APLICA"/>
    <s v="NO APLICA"/>
    <s v="NO APLICA"/>
    <s v="NO APLICA"/>
    <s v="NO APLICA"/>
    <s v="NO APLICA"/>
    <s v="NO APLICA"/>
    <s v="NO APLICA"/>
    <s v="NO APLICA"/>
    <s v="NO APLICA"/>
    <s v="NO APLICA"/>
    <m/>
    <m/>
  </r>
  <r>
    <n v="216"/>
    <s v="Corresponde proceso completo: Llega al eDoc 146"/>
    <m/>
    <n v="1338834"/>
    <n v="9044723"/>
    <d v="2025-04-23T00:00:00"/>
    <d v="2025-04-24T00:00:00"/>
    <s v="1521278-5"/>
    <s v="GLENDON NESTOR"/>
    <s v="MELLA"/>
    <s v="ESPINOZA"/>
    <n v="42"/>
    <x v="1"/>
    <x v="0"/>
    <s v="si"/>
    <n v="45776"/>
    <n v="4"/>
    <x v="11"/>
    <s v="CARLOS GALAZ ALVAREZ"/>
    <s v="15212785-5"/>
    <s v="GLENDON NESTOR"/>
    <s v="MELLA"/>
    <s v="ESPINOZA"/>
    <s v="76904207-5"/>
    <s v="CONSTRUCCIÓN NAVAL PRISCILLA NAVARRO FUENTES E.I.R.L."/>
    <s v="CENTRAL LOTE 6 MANZANA B 0 6"/>
    <s v="CORONEL"/>
    <s v="BIO - BIO"/>
    <s v="CIIUSII_301100 Construcción de buques, embarcaciones menores y estructuras flotantes"/>
    <n v="45770"/>
    <d v="1899-12-30T08:50:00"/>
    <s v="Número de trabajadores afecta el desarrollo normal de la faena"/>
    <s v="CENTRAL LOTE 6 MANZANA B 0 6 Parque industrial escuadrón 2"/>
    <s v="CORONEL"/>
    <s v="BIO - BIO"/>
    <s v="TRABAJADOR IBA ENTRANDO A SALA DE MAQUINAS  CON DOS COMPAÑEROS CUANDO EXPLOTO CAUSANDO ACCIDENTE"/>
    <x v="0"/>
    <x v="0"/>
    <n v="45776"/>
    <d v="2025-05-01T00:00:00"/>
    <s v="Dentro de Plazo"/>
    <n v="45777"/>
    <d v="2025-04-30T00:00:00"/>
    <d v="2025-05-19T00:00:00"/>
    <s v=""/>
    <m/>
    <m/>
    <d v="2025-05-19T00:00:00"/>
    <m/>
    <m/>
    <m/>
    <d v="2025-05-19T00:00:00"/>
    <s v=""/>
    <m/>
    <m/>
    <m/>
    <d v="1900-03-30T00:00:00"/>
    <m/>
    <m/>
    <m/>
    <m/>
    <m/>
    <m/>
    <m/>
    <m/>
    <m/>
  </r>
  <r>
    <n v="217"/>
    <s v="Corresponde proceso completo: Llega al eDoc 146"/>
    <m/>
    <n v="1338845"/>
    <n v="9045527"/>
    <d v="2025-04-24T00:00:00"/>
    <d v="2025-04-24T00:00:00"/>
    <s v="1180776-5"/>
    <s v="JOSE ALFREDO"/>
    <s v="LLANOS"/>
    <s v="GAJARDO"/>
    <n v="54"/>
    <x v="1"/>
    <x v="0"/>
    <s v="si"/>
    <n v="45776"/>
    <n v="4"/>
    <x v="11"/>
    <s v="CARLOS GALAZ ALVAREZ"/>
    <s v="11807765-2"/>
    <s v="JOSE ALFREDO"/>
    <s v="LLANOS"/>
    <s v="GAJARDO"/>
    <s v="76904207-5"/>
    <s v="CONSTRUCCIÓN NAVAL PRISCILLA NAVARRO FUENTES E.I.R.L."/>
    <s v="CENTRAL LOTE 6 MANZANA B 0"/>
    <s v="CORONEL"/>
    <s v="BIO - BIO"/>
    <s v="CIIUSII_301100 Construcción de buques, embarcaciones menores y estructuras flotantes"/>
    <n v="45770"/>
    <d v="1899-12-30T08:50:00"/>
    <s v="Número de trabajadores afecta el desarrollo normal de la faena"/>
    <s v="CENTRAL LOTE 6 MANZANA B 6 PARQUE INDUSTRIAL ESCUADRON 2"/>
    <s v="CORONEL"/>
    <s v="BIO - BIO"/>
    <s v="DEBIDO A EXPLOSIÓN EN LUGAR DE TRABAJO SE ENVÍA A HOSPITAL SAN JOSÉ CORONEL"/>
    <x v="0"/>
    <x v="0"/>
    <n v="45776"/>
    <d v="2025-05-01T00:00:00"/>
    <s v="Dentro de Plazo"/>
    <n v="45777"/>
    <d v="2025-04-30T00:00:00"/>
    <d v="2025-05-19T00:00:00"/>
    <s v=""/>
    <m/>
    <m/>
    <d v="2025-05-19T00:00:00"/>
    <m/>
    <m/>
    <m/>
    <d v="2025-05-19T00:00:00"/>
    <s v=""/>
    <m/>
    <m/>
    <m/>
    <d v="1900-03-30T00:00:00"/>
    <s v=""/>
    <m/>
    <m/>
    <m/>
    <m/>
    <m/>
    <m/>
    <m/>
    <m/>
  </r>
  <r>
    <n v="218"/>
    <s v="Corresponde proceso completo: Llega al eDoc 146"/>
    <m/>
    <n v="1338867"/>
    <n v="9045539"/>
    <d v="2025-04-24T00:00:00"/>
    <d v="2025-04-24T00:00:00"/>
    <s v="2866706-0"/>
    <s v="YORMAN JOSUE"/>
    <s v="PEREZ"/>
    <s v="RONDON"/>
    <n v="30"/>
    <x v="1"/>
    <x v="0"/>
    <s v="si"/>
    <n v="45776"/>
    <n v="4"/>
    <x v="11"/>
    <s v="CARLOS GALAZ ALVAREZ"/>
    <s v="28667060-1"/>
    <s v="YORMAN JOSUE"/>
    <s v="PEREZ"/>
    <s v="RONDON"/>
    <s v="76904207-5"/>
    <s v="CONSTRUCCIÓN NAVAL PRISCILLA NAVARRO FUENTES E.I.R.L."/>
    <s v="CENTRAL LOTE 6H MANZANA B ESCUADRÓN II 56"/>
    <s v="CORONEL"/>
    <s v="BIO - BIO"/>
    <s v="CIIUSII_421000 Construcción de carreteras y líneas de ferrocarril"/>
    <n v="45770"/>
    <d v="1899-12-30T08:50:00"/>
    <s v="Número de trabajadores afecta el desarrollo normal de la faena"/>
    <s v="CENTRAL LOTE 6H MANZANA B 6  ESCUADRÓN II"/>
    <s v="CORONEL"/>
    <s v="BIO - BIO"/>
    <s v="DEBIDO A EXPLOSIÓN EN EL LUGAR DE TRABAJO SE ENVÍA A HOSPITAL SAN JOSÉ CORONEL"/>
    <x v="0"/>
    <x v="0"/>
    <n v="45776"/>
    <d v="2025-05-01T00:00:00"/>
    <s v="Dentro de Plazo"/>
    <n v="45777"/>
    <d v="2025-04-30T00:00:00"/>
    <d v="2025-05-19T00:00:00"/>
    <s v=""/>
    <m/>
    <m/>
    <d v="2025-05-19T00:00:00"/>
    <m/>
    <m/>
    <m/>
    <d v="2025-05-19T00:00:00"/>
    <s v=""/>
    <m/>
    <m/>
    <m/>
    <d v="1900-03-30T00:00:00"/>
    <s v=""/>
    <m/>
    <m/>
    <m/>
    <m/>
    <m/>
    <m/>
    <m/>
    <m/>
  </r>
  <r>
    <n v="219"/>
    <s v="Accidente sin creiterio de gravedad: Llega al eDoc 142"/>
    <m/>
    <n v="1349250"/>
    <n v="9052167"/>
    <d v="2025-04-28T00:00:00"/>
    <d v="2025-04-28T00:00:00"/>
    <s v="7972696-6"/>
    <s v="CARLOS ENRIQUE"/>
    <s v="PIZARRO"/>
    <s v="CORTES"/>
    <n v="70"/>
    <x v="1"/>
    <x v="0"/>
    <s v="si"/>
    <n v="45777"/>
    <n v="4"/>
    <x v="13"/>
    <s v="MAURICIO EDGARDO VARGAS SUAZO"/>
    <s v="7972696-6"/>
    <s v="CARLOS ENRIQUE"/>
    <s v="PIZARRO"/>
    <s v="CORTES"/>
    <s v="72793900-8"/>
    <s v="COMITE DE AGUA POTABLE RURAL DE LAGUNILLAS"/>
    <s v="LAGUNILLAS S/N 0"/>
    <s v="OVALLE"/>
    <s v="COQUIMBO"/>
    <s v="CIIUSII_360000 Captación, tratamiento y distribución de agua"/>
    <n v="45772"/>
    <d v="1899-12-30T08:00:00"/>
    <s v="Caída de altura de más de 1,8 m."/>
    <s v="Lagunillas 0"/>
    <s v="OVALLE"/>
    <s v="COQUIMBO"/>
    <s v="El trabajador se encontraba arriba en la escalera (adosada a estanque) para revisar el nivel del agua, al momento de bajar se resbala desde el séptimo escalón (1.90 metros) cayendo y apoyando ambos pies en piso con todo el peso de su cuerpo en pierna y pie izquierda, sufrieno contunciones. Caída de altura sin criterio de gravedad médico."/>
    <x v="0"/>
    <x v="0"/>
    <n v="45777"/>
    <d v="2025-05-02T00:00:00"/>
    <s v="Dentro de Plazo"/>
    <n v="45777"/>
    <d v="2025-04-30T00:00:00"/>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220"/>
    <s v="Accidente Independiente:  Llega al eDoc 141"/>
    <m/>
    <n v="1339083"/>
    <n v="9048441"/>
    <d v="2025-04-25T00:00:00"/>
    <d v="2025-04-25T00:00:00"/>
    <s v="9769326-9"/>
    <s v="CLAUDIO ALEJANDRO EUGENIO"/>
    <s v="BAEZ"/>
    <s v="RUBIO"/>
    <n v="57"/>
    <x v="1"/>
    <x v="0"/>
    <s v="si"/>
    <n v="45777"/>
    <n v="4"/>
    <x v="0"/>
    <s v="GRACE MONTECINOS FREDES"/>
    <s v="9769326-9"/>
    <s v="CLAUDIO ALEJANDRO EUGENIO"/>
    <s v="BAEZ"/>
    <s v="RUBIO"/>
    <s v="9769326-9"/>
    <s v="CLAUDIO ALEJANDRO EUGENIO BAEZ RUBIO"/>
    <s v="LOS CARDENALES 116"/>
    <s v="TALAGANTE"/>
    <s v="METROPOLITANA"/>
    <s v="CIIUSII_960909 Otras actividades de servicios personales n.c.p."/>
    <n v="45771"/>
    <d v="1899-12-30T19:30:00"/>
    <s v="Maniobras de reanimación"/>
    <s v="Lonquen Sur Paradero 21 0"/>
    <s v="CALERA DE TANGO"/>
    <s v="METROPOLITANA"/>
    <s v="EL TRABAJADOR  SR.CLAUDIO  EUGENIO BAEZ RUBIO TRABAJADOR INDEPENDIENTE PROFESOR DE KARATE, SE ENCONTRABA REALIZANDO CLASES DE KARATE EN ESTADIO, CUANDO RECIBE 5 IMPACTOS DE BALA, COMO CONSECUENCIA SUFRE LESIONES EN SU PIERNA Y CARA, ES TRASLADADO POR CARABINEROS A CENTRO ASISTENCIAL."/>
    <x v="1"/>
    <x v="1"/>
    <n v="45777"/>
    <s v="NO APLICA"/>
    <s v="NO APLICA"/>
    <s v="NO APLICA"/>
    <m/>
    <s v="NO APLICA"/>
    <s v="NO APLICA"/>
    <s v="NO APLICA"/>
    <s v="NO APLICA"/>
    <s v="NO APLICA"/>
    <s v="NO APLICA"/>
    <s v="NO APLICA"/>
    <s v="NO APLICA"/>
    <s v="NO APLICA"/>
    <s v="NO APLICA"/>
    <s v="NO APLICA"/>
    <s v="NO APLICA"/>
    <s v="NO APLICA"/>
    <s v="NO APLICA"/>
    <s v="NO APLICA"/>
    <s v="NO APLICA"/>
    <s v="NO APLICA"/>
    <s v="NO APLICA"/>
    <s v="NO APLICA"/>
    <s v="NO APLICA"/>
    <s v="NO APLICA"/>
    <m/>
    <m/>
  </r>
  <r>
    <n v="221"/>
    <s v="Corresponde proceso completo: Llega al eDoc 146"/>
    <m/>
    <n v="1349500"/>
    <n v="9055905"/>
    <d v="2025-04-29T00:00:00"/>
    <d v="2025-04-30T00:00:00"/>
    <s v="9957777-0"/>
    <s v="JESUS"/>
    <s v="CARDENAS"/>
    <s v="CARDENAS"/>
    <n v="48"/>
    <x v="1"/>
    <x v="0"/>
    <s v="si"/>
    <n v="45777"/>
    <n v="4"/>
    <x v="7"/>
    <s v="CLAUDIA  MORAGA GUTIERREZ"/>
    <s v="9957777-0"/>
    <s v="JESUS"/>
    <s v="CARDENAS"/>
    <s v="CARDENAS"/>
    <s v="8984496-7"/>
    <s v="OSVALDO ANSELMO MACIAS OJEDA"/>
    <s v="MANUEL BALMACEDA 413"/>
    <s v="NATALES"/>
    <s v="MAGALLANES"/>
    <s v="CIIUSII_492300 Transporte de carga por carretera"/>
    <n v="45773"/>
    <d v="1899-12-30T11:20:00"/>
    <s v="Caída de altura de más de 1,8 m."/>
    <s v="Esmeralda  1099"/>
    <s v="NATALES"/>
    <s v="MAGALLANES"/>
    <s v="EL TRABAJADOR SE ENCONTRABA HACIENDO MANTENCION A UNA MAQUINA, LO CUAL EL TRABAJADOR SE SUBE A LA PARTE SUPERIOR, SE RESBALA Y CAE DE UNA ALTURA DE 2, 17 METROS AL SUELO."/>
    <x v="0"/>
    <x v="0"/>
    <n v="45777"/>
    <d v="2025-05-02T00:00:00"/>
    <s v="Dentro de Plazo"/>
    <n v="45777"/>
    <d v="2025-04-30T00:00:00"/>
    <d v="2025-05-20T00:00:00"/>
    <s v=""/>
    <m/>
    <m/>
    <d v="2025-05-20T00:00:00"/>
    <m/>
    <m/>
    <m/>
    <d v="2025-05-20T00:00:00"/>
    <s v=""/>
    <m/>
    <m/>
    <m/>
    <d v="1900-03-30T00:00:00"/>
    <s v=""/>
    <m/>
    <m/>
    <m/>
    <m/>
    <m/>
    <m/>
    <m/>
    <m/>
  </r>
  <r>
    <n v="222"/>
    <s v="Corresponde proceso completo: Llega al eDoc 146"/>
    <m/>
    <n v="1338587"/>
    <n v="9041081"/>
    <d v="2025-04-22T00:00:00"/>
    <d v="2025-04-22T00:00:00"/>
    <s v="3346920-0"/>
    <s v="JOSE CANDELARIO"/>
    <s v="MENDOZA"/>
    <s v="MEDINA"/>
    <n v="39"/>
    <x v="1"/>
    <x v="0"/>
    <s v="si"/>
    <n v="45777"/>
    <n v="4"/>
    <x v="11"/>
    <s v="VILMA SALGADO PINTO"/>
    <s v="33469200-0"/>
    <s v="JOSE CANDELARIO"/>
    <s v="MENDOZA"/>
    <s v="MEDINA"/>
    <s v="76114049-3"/>
    <s v="COMERCIALIZADORA DE PRODUCTOS ALIMENTICIOS NELSON ALEJANDRO MANRIQUEZ"/>
    <s v="ANIBAL PINTO 631"/>
    <s v="CONCEPCION"/>
    <s v="BIO - BIO"/>
    <s v="CIIUSII_472102 Venta al por menor en comercios especializados de carne y productos cárnicos"/>
    <n v="45761"/>
    <d v="1899-12-30T09:10:00"/>
    <s v="Amputación traumática"/>
    <s v="Aníbal Pinto  631"/>
    <s v="CONCEPCION"/>
    <s v="BIO - BIO"/>
    <s v="Se encontraba en la sala de desposte cortando costillas en la sierra cortadora de hueso."/>
    <x v="0"/>
    <x v="0"/>
    <n v="45777"/>
    <d v="2025-05-02T00:00:00"/>
    <s v="Dentro de Plazo"/>
    <n v="45777"/>
    <d v="2025-05-02T00:00:00"/>
    <d v="2025-05-20T00:00:00"/>
    <s v=""/>
    <m/>
    <m/>
    <d v="2025-05-20T00:00:00"/>
    <m/>
    <m/>
    <m/>
    <d v="2025-05-20T00:00:00"/>
    <s v=""/>
    <m/>
    <m/>
    <m/>
    <d v="1900-03-30T00:00:00"/>
    <m/>
    <m/>
    <m/>
    <m/>
    <m/>
    <m/>
    <m/>
    <m/>
    <m/>
  </r>
  <r>
    <n v="223"/>
    <s v="Corresponde proceso completo: Llega al eDoc 146"/>
    <m/>
    <n v="1235314"/>
    <n v="8829784"/>
    <d v="2024-12-26T00:00:00"/>
    <d v="2024-12-26T00:00:00"/>
    <s v="1599138-4"/>
    <s v="MARIA JOSE"/>
    <s v="CAIFAL"/>
    <s v="CANTILLANA"/>
    <n v="41"/>
    <x v="0"/>
    <x v="0"/>
    <s v="si"/>
    <n v="45754"/>
    <n v="4"/>
    <x v="11"/>
    <s v="VALESKA SAZO SILVA"/>
    <s v="15991384-8"/>
    <s v="MARIA JOSE"/>
    <s v="CAIFAL"/>
    <s v="CANTILLANA"/>
    <s v="61607100-9"/>
    <s v="SERVICIO DE SALUD CONCEPCIÓN"/>
    <s v="BERNARDO OHIGGINS 297"/>
    <s v="CONCEPCION"/>
    <s v="BIO - BIO"/>
    <s v="CIIUSII_862010 Actividades de centros de salud municipalizados (servicios de salud pública)"/>
    <n v="45646"/>
    <d v="1899-12-30T18:45:00"/>
    <s v="Caída de altura de más de 1,8 m."/>
    <s v="VIA BORDE NORTE 3175"/>
    <s v="TALCAHUANO"/>
    <s v="BIO - BIO"/>
    <s v="Funcionaria se encontraba en actividad familiar de fin de año de funcioanrios de Hospital Regional de Concepción con autorización de jefatura, al encontrarse en juego zamba este se desprende cayendo de 2 metros aproximadamente"/>
    <x v="0"/>
    <x v="0"/>
    <n v="45754"/>
    <d v="2025-04-09T00:00:00"/>
    <s v="Fuera de Plazo"/>
    <n v="45779"/>
    <m/>
    <d v="2025-04-27T00:00:00"/>
    <s v=""/>
    <m/>
    <m/>
    <d v="2025-04-27T00:00:00"/>
    <m/>
    <m/>
    <m/>
    <d v="2025-04-27T00:00:00"/>
    <s v=""/>
    <m/>
    <m/>
    <m/>
    <d v="1900-03-30T00:00:00"/>
    <s v=""/>
    <m/>
    <m/>
    <m/>
    <m/>
    <m/>
    <m/>
    <m/>
    <m/>
  </r>
  <r>
    <n v="224"/>
    <s v="Corresponde proceso completo: Llega al eDoc 146"/>
    <m/>
    <n v="1339082"/>
    <n v="9048439"/>
    <d v="2025-04-25T00:00:00"/>
    <d v="2025-04-28T00:00:00"/>
    <s v="2011561-4"/>
    <s v="CRISTOBAL VICTORIANO"/>
    <s v="FERNANDEZ"/>
    <s v="GOMEZ"/>
    <n v="26"/>
    <x v="1"/>
    <x v="2"/>
    <s v="no"/>
    <n v="45777"/>
    <n v="4"/>
    <x v="5"/>
    <s v="PATRICIO VASQUEZ FLORES"/>
    <s v="20115614-9"/>
    <s v="CRISTOBAL VICTORIANO"/>
    <s v="FERNANDEZ"/>
    <s v="GOMEZ"/>
    <s v="77579868-8"/>
    <s v="SOUTHERN LUPINS AND PROTEINS SPA"/>
    <s v="LAS HERAS 350"/>
    <s v="TEMUCO"/>
    <s v="ARAUCANIA"/>
    <s v="CIIUSII_011107 Cultivo de lupino"/>
    <n v="45771"/>
    <d v="1899-12-30T13:20:00"/>
    <s v="Maniobras de rescate"/>
    <s v="LOTE H - 12 PARQUE INDUSTRIAL 0 PARQUE INDUSTRIAL LAUTARO"/>
    <s v="LAUTARO"/>
    <s v="ARAUCANIA"/>
    <s v="GRUA ORQUILLA CARGADA Y DETENIDA CAYO SOBRE EL TRABAJADOR."/>
    <x v="0"/>
    <x v="0"/>
    <n v="45777"/>
    <d v="2025-05-02T00:00:00"/>
    <s v="Dentro de Plazo"/>
    <n v="45779"/>
    <d v="2025-05-02T00:00:00"/>
    <d v="2025-05-20T00:00:00"/>
    <s v=""/>
    <m/>
    <m/>
    <d v="2025-05-20T00:00:00"/>
    <m/>
    <m/>
    <m/>
    <d v="2025-05-20T00:00:00"/>
    <s v=""/>
    <m/>
    <m/>
    <m/>
    <d v="1900-03-30T00:00:00"/>
    <s v=""/>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4" cacheId="1810" applyNumberFormats="0" applyBorderFormats="0" applyFontFormats="0" applyPatternFormats="0" applyAlignmentFormats="0" applyWidthHeightFormats="1" dataCaption="Valores" updatedVersion="8" minRefreshableVersion="3" useAutoFormatting="1" subtotalHiddenItems="1" itemPrintTitles="1" createdVersion="5" indent="0" outline="1" outlineData="1" multipleFieldFilters="0" chartFormat="6">
  <location ref="A1:A6" firstHeaderRow="1" firstDataRow="1" firstDataCol="1"/>
  <pivotFields count="2">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ja4].[Dirección Regional].&amp;[ATACAM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activeTabTopLevelEntity name="[Hoja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3" cacheId="2267" applyNumberFormats="0" applyBorderFormats="0" applyFontFormats="0" applyPatternFormats="0" applyAlignmentFormats="0" applyWidthHeightFormats="1" dataCaption="Valores" updatedVersion="8" minRefreshableVersion="3" useAutoFormatting="1" subtotalHiddenItems="1" itemPrintTitles="1" createdVersion="5" indent="0" outline="1" outlineData="1" multipleFieldFilters="0" chartFormat="5">
  <location ref="A1:A5" firstHeaderRow="1" firstDataRow="1" firstDataCol="1"/>
  <pivotFields count="2">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0"/>
  </rowFields>
  <rowItems count="4">
    <i>
      <x/>
    </i>
    <i>
      <x v="1"/>
    </i>
    <i>
      <x v="2"/>
    </i>
    <i t="grand">
      <x/>
    </i>
  </rowItem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ja4].[Dirección Regional].&amp;[VALPARAIS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activeTabTopLevelEntity name="[Hoja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1" cacheId="1807"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chartFormat="3">
  <location ref="A1:B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Recuento de SPM - Tipo de calificación de Accidente" fld="1" subtotal="count" baseField="0" baseItem="0"/>
  </dataFields>
  <chartFormats count="4">
    <chartFormat chart="0" format="28" series="1">
      <pivotArea type="data" outline="0" fieldPosition="0">
        <references count="1">
          <reference field="4294967294" count="1" selected="0">
            <x v="0"/>
          </reference>
        </references>
      </pivotArea>
    </chartFormat>
    <chartFormat chart="0" format="29">
      <pivotArea type="data" outline="0" fieldPosition="0">
        <references count="2">
          <reference field="4294967294" count="1" selected="0">
            <x v="0"/>
          </reference>
          <reference field="0" count="1" selected="0">
            <x v="0"/>
          </reference>
        </references>
      </pivotArea>
    </chartFormat>
    <chartFormat chart="0" format="30">
      <pivotArea type="data" outline="0" fieldPosition="0">
        <references count="2">
          <reference field="4294967294" count="1" selected="0">
            <x v="0"/>
          </reference>
          <reference field="0" count="1" selected="0">
            <x v="1"/>
          </reference>
        </references>
      </pivotArea>
    </chartFormat>
    <chartFormat chart="0" format="31">
      <pivotArea type="data" outline="0" fieldPosition="0">
        <references count="2">
          <reference field="4294967294" count="1" selected="0">
            <x v="0"/>
          </reference>
          <reference field="0" count="1" selected="0">
            <x v="2"/>
          </reference>
        </references>
      </pivotArea>
    </chartFormat>
  </chart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66695934">
        <x15:pivotRow count="1">
          <x15:c>
            <x15:v>132</x15:v>
          </x15:c>
        </x15:pivotRow>
        <x15:pivotRow count="1">
          <x15:c>
            <x15:v>263</x15:v>
          </x15:c>
        </x15:pivotRow>
        <x15:pivotRow count="1">
          <x15:c>
            <x15:v>26</x15:v>
          </x15:c>
        </x15:pivotRow>
        <x15:pivotRow count="1">
          <x15:c>
            <x15:v>421</x15:v>
          </x15:c>
        </x15:pivotRow>
      </x15:pivotTableData>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2" cacheId="1804"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chartFormat="5">
  <location ref="A1:B6"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Recuento de Categoría Ocupacional" fld="1" subtotal="count" baseField="0" baseItem="0"/>
  </dataFields>
  <chartFormats count="5">
    <chartFormat chart="3" format="29" series="1">
      <pivotArea type="data" outline="0" fieldPosition="0">
        <references count="1">
          <reference field="4294967294" count="1" selected="0">
            <x v="0"/>
          </reference>
        </references>
      </pivotArea>
    </chartFormat>
    <chartFormat chart="3" format="30">
      <pivotArea type="data" outline="0" fieldPosition="0">
        <references count="2">
          <reference field="4294967294" count="1" selected="0">
            <x v="0"/>
          </reference>
          <reference field="0" count="1" selected="0">
            <x v="1"/>
          </reference>
        </references>
      </pivotArea>
    </chartFormat>
    <chartFormat chart="3" format="31">
      <pivotArea type="data" outline="0" fieldPosition="0">
        <references count="2">
          <reference field="4294967294" count="1" selected="0">
            <x v="0"/>
          </reference>
          <reference field="0" count="1" selected="0">
            <x v="2"/>
          </reference>
        </references>
      </pivotArea>
    </chartFormat>
    <chartFormat chart="3" format="32">
      <pivotArea type="data" outline="0" fieldPosition="0">
        <references count="2">
          <reference field="4294967294" count="1" selected="0">
            <x v="0"/>
          </reference>
          <reference field="0" count="1" selected="0">
            <x v="3"/>
          </reference>
        </references>
      </pivotArea>
    </chartFormat>
    <chartFormat chart="3" format="33">
      <pivotArea type="data" outline="0" fieldPosition="0">
        <references count="2">
          <reference field="4294967294" count="1" selected="0">
            <x v="0"/>
          </reference>
          <reference field="0" count="1" selected="0">
            <x v="0"/>
          </reference>
        </references>
      </pivotArea>
    </chartFormat>
  </chart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5" columnCount="1" cacheId="2040719951">
        <x15:pivotRow count="1">
          <x15:c>
            <x15:v>2</x15:v>
          </x15:c>
        </x15:pivotRow>
        <x15:pivotRow count="1">
          <x15:c>
            <x15:v>371</x15:v>
          </x15:c>
        </x15:pivotRow>
        <x15:pivotRow count="1">
          <x15:c>
            <x15:v>47</x15:v>
          </x15:c>
        </x15:pivotRow>
        <x15:pivotRow count="1">
          <x15:c>
            <x15:v>1</x15:v>
          </x15:c>
        </x15:pivotRow>
        <x15:pivotRow count="1">
          <x15:c>
            <x15:v>421</x15:v>
          </x15:c>
        </x15:pivotRow>
      </x15:pivotTableData>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5" cacheId="2261" applyNumberFormats="0" applyBorderFormats="0" applyFontFormats="0" applyPatternFormats="0" applyAlignmentFormats="0" applyWidthHeightFormats="1" dataCaption="Valores" updatedVersion="8" minRefreshableVersion="3" useAutoFormatting="1" subtotalHiddenItems="1" itemPrintTitles="1" createdVersion="5" indent="0" outline="1" outlineData="1" multipleFieldFilters="0" chartFormat="7">
  <location ref="A1:B4"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Recuento de Categoría Ocupacional" fld="1" subtotal="count" baseField="0" baseItem="0"/>
  </dataFields>
  <chartFormats count="11">
    <chartFormat chart="3" format="29" series="1">
      <pivotArea type="data" outline="0" fieldPosition="0">
        <references count="1">
          <reference field="4294967294" count="1" selected="0">
            <x v="0"/>
          </reference>
        </references>
      </pivotArea>
    </chartFormat>
    <chartFormat chart="5" format="30" series="1">
      <pivotArea type="data" outline="0" fieldPosition="0">
        <references count="1">
          <reference field="4294967294" count="1" selected="0">
            <x v="0"/>
          </reference>
        </references>
      </pivotArea>
    </chartFormat>
    <chartFormat chart="5" format="31">
      <pivotArea type="data" outline="0" fieldPosition="0">
        <references count="2">
          <reference field="4294967294" count="1" selected="0">
            <x v="0"/>
          </reference>
          <reference field="0" count="1" selected="0">
            <x v="2"/>
          </reference>
        </references>
      </pivotArea>
    </chartFormat>
    <chartFormat chart="5" format="32">
      <pivotArea type="data" outline="0" fieldPosition="0">
        <references count="2">
          <reference field="4294967294" count="1" selected="0">
            <x v="0"/>
          </reference>
          <reference field="0" count="1" selected="0">
            <x v="0"/>
          </reference>
        </references>
      </pivotArea>
    </chartFormat>
    <chartFormat chart="5" format="33">
      <pivotArea type="data" outline="0" fieldPosition="0">
        <references count="2">
          <reference field="4294967294" count="1" selected="0">
            <x v="0"/>
          </reference>
          <reference field="0" count="1" selected="0">
            <x v="1"/>
          </reference>
        </references>
      </pivotArea>
    </chartFormat>
    <chartFormat chart="5" format="34">
      <pivotArea type="data" outline="0" fieldPosition="0">
        <references count="2">
          <reference field="4294967294" count="1" selected="0">
            <x v="0"/>
          </reference>
          <reference field="0" count="1" selected="0">
            <x v="3"/>
          </reference>
        </references>
      </pivotArea>
    </chartFormat>
    <chartFormat chart="6" format="35" series="1">
      <pivotArea type="data" outline="0" fieldPosition="0">
        <references count="1">
          <reference field="4294967294" count="1" selected="0">
            <x v="0"/>
          </reference>
        </references>
      </pivotArea>
    </chartFormat>
    <chartFormat chart="6" format="36">
      <pivotArea type="data" outline="0" fieldPosition="0">
        <references count="2">
          <reference field="4294967294" count="1" selected="0">
            <x v="0"/>
          </reference>
          <reference field="0" count="1" selected="0">
            <x v="2"/>
          </reference>
        </references>
      </pivotArea>
    </chartFormat>
    <chartFormat chart="6" format="37">
      <pivotArea type="data" outline="0" fieldPosition="0">
        <references count="2">
          <reference field="4294967294" count="1" selected="0">
            <x v="0"/>
          </reference>
          <reference field="0" count="1" selected="0">
            <x v="0"/>
          </reference>
        </references>
      </pivotArea>
    </chartFormat>
    <chartFormat chart="6" format="38">
      <pivotArea type="data" outline="0" fieldPosition="0">
        <references count="2">
          <reference field="4294967294" count="1" selected="0">
            <x v="0"/>
          </reference>
          <reference field="0" count="1" selected="0">
            <x v="1"/>
          </reference>
        </references>
      </pivotArea>
    </chartFormat>
    <chartFormat chart="6" format="39">
      <pivotArea type="data" outline="0" fieldPosition="0">
        <references count="2">
          <reference field="4294967294" count="1" selected="0">
            <x v="0"/>
          </reference>
          <reference field="0" count="1" selected="0">
            <x v="3"/>
          </reference>
        </references>
      </pivotArea>
    </chartFormat>
  </chart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ja4].[Dirección Regional].&amp;[VALPARAIS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2068149828">
        <x15:pivotRow count="1">
          <x15:c>
            <x15:v>36</x15:v>
          </x15:c>
        </x15:pivotRow>
        <x15:pivotRow count="1">
          <x15:c>
            <x15:v>9</x15:v>
          </x15:c>
        </x15:pivotRow>
        <x15:pivotRow count="1">
          <x15:c>
            <x15:v>45</x15:v>
          </x15:c>
        </x15:pivotRow>
      </x15:pivotTableData>
    </ext>
    <ext xmlns:x15="http://schemas.microsoft.com/office/spreadsheetml/2010/11/main" uri="{E67621CE-5B39-4880-91FE-76760E9C1902}">
      <x15:pivotTableUISettings>
        <x15:activeTabTopLevelEntity name="[Hoja2]"/>
        <x15:activeTabTopLevelEntity name="[Hoja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A2468A-10C0-4405-9E3B-A06E8717ED07}" name="PivotChartTable6" cacheId="2264" applyNumberFormats="0" applyBorderFormats="0" applyFontFormats="0" applyPatternFormats="0" applyAlignmentFormats="0" applyWidthHeightFormats="1" dataCaption="Valores" updatedVersion="8" minRefreshableVersion="3" useAutoFormatting="1" subtotalHiddenItems="1" itemPrintTitles="1" createdVersion="5" indent="0" outline="1" outlineData="1" multipleFieldFilters="0" chartFormat="5">
  <location ref="A1:B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Recuento de SPM - Tipo de calificación de Accidente" fld="1" subtotal="count" baseField="0" baseItem="0"/>
  </dataFields>
  <chartFormats count="9">
    <chartFormat chart="0" format="28" series="1">
      <pivotArea type="data" outline="0" fieldPosition="0">
        <references count="1">
          <reference field="4294967294" count="1" selected="0">
            <x v="0"/>
          </reference>
        </references>
      </pivotArea>
    </chartFormat>
    <chartFormat chart="3" format="29" series="1">
      <pivotArea type="data" outline="0" fieldPosition="0">
        <references count="1">
          <reference field="4294967294" count="1" selected="0">
            <x v="0"/>
          </reference>
        </references>
      </pivotArea>
    </chartFormat>
    <chartFormat chart="3" format="30">
      <pivotArea type="data" outline="0" fieldPosition="0">
        <references count="2">
          <reference field="4294967294" count="1" selected="0">
            <x v="0"/>
          </reference>
          <reference field="0" count="1" selected="0">
            <x v="0"/>
          </reference>
        </references>
      </pivotArea>
    </chartFormat>
    <chartFormat chart="3" format="31">
      <pivotArea type="data" outline="0" fieldPosition="0">
        <references count="2">
          <reference field="4294967294" count="1" selected="0">
            <x v="0"/>
          </reference>
          <reference field="0" count="1" selected="0">
            <x v="1"/>
          </reference>
        </references>
      </pivotArea>
    </chartFormat>
    <chartFormat chart="3" format="32">
      <pivotArea type="data" outline="0" fieldPosition="0">
        <references count="2">
          <reference field="4294967294" count="1" selected="0">
            <x v="0"/>
          </reference>
          <reference field="0" count="1" selected="0">
            <x v="2"/>
          </reference>
        </references>
      </pivotArea>
    </chartFormat>
    <chartFormat chart="4" format="33" series="1">
      <pivotArea type="data" outline="0" fieldPosition="0">
        <references count="1">
          <reference field="4294967294" count="1" selected="0">
            <x v="0"/>
          </reference>
        </references>
      </pivotArea>
    </chartFormat>
    <chartFormat chart="4" format="34">
      <pivotArea type="data" outline="0" fieldPosition="0">
        <references count="2">
          <reference field="4294967294" count="1" selected="0">
            <x v="0"/>
          </reference>
          <reference field="0" count="1" selected="0">
            <x v="0"/>
          </reference>
        </references>
      </pivotArea>
    </chartFormat>
    <chartFormat chart="4" format="35">
      <pivotArea type="data" outline="0" fieldPosition="0">
        <references count="2">
          <reference field="4294967294" count="1" selected="0">
            <x v="0"/>
          </reference>
          <reference field="0" count="1" selected="0">
            <x v="1"/>
          </reference>
        </references>
      </pivotArea>
    </chartFormat>
    <chartFormat chart="4" format="36">
      <pivotArea type="data" outline="0" fieldPosition="0">
        <references count="2">
          <reference field="4294967294" count="1" selected="0">
            <x v="0"/>
          </reference>
          <reference field="0" count="1" selected="0">
            <x v="2"/>
          </reference>
        </references>
      </pivotArea>
    </chartFormat>
  </chart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ja4].[Dirección Regional].&amp;[VALPARAIS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1" cacheId="1151496216">
        <x15:pivotRow count="1">
          <x15:c>
            <x15:v>11</x15:v>
          </x15:c>
        </x15:pivotRow>
        <x15:pivotRow count="1">
          <x15:c>
            <x15:v>31</x15:v>
          </x15:c>
        </x15:pivotRow>
        <x15:pivotRow count="1">
          <x15:c>
            <x15:v>3</x15:v>
          </x15:c>
        </x15:pivotRow>
        <x15:pivotRow count="1">
          <x15:c>
            <x15:v>45</x15:v>
          </x15:c>
        </x15:pivotRow>
      </x15:pivotTableData>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066FFA-582B-44CE-AAC4-751CD3A68ED0}" name="TablaDinámica21" cacheId="2252" applyNumberFormats="0" applyBorderFormats="0" applyFontFormats="0" applyPatternFormats="0" applyAlignmentFormats="0" applyWidthHeightFormats="1" dataCaption="Valores" tag="e7614e33-be35-4333-aa26-c34d1bc3057a" updatedVersion="8" minRefreshableVersion="3" useAutoFormatting="1" subtotalHiddenItems="1" itemPrintTitles="1" createdVersion="5" indent="0" outline="1" outlineData="1" multipleFieldFilters="0">
  <location ref="Q5:V8" firstHeaderRow="0" firstDataRow="1" firstDataCol="1"/>
  <pivotFields count="7">
    <pivotField axis="axisRow" allDrilled="1"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Subtotal="0" defaultAttributeDrillState="1">
      <items count="1">
        <item s="1" x="0"/>
      </items>
    </pivotField>
  </pivotFields>
  <rowFields count="2">
    <field x="0"/>
    <field x="6"/>
  </rowFields>
  <rowItems count="3">
    <i>
      <x/>
    </i>
    <i r="1">
      <x/>
    </i>
    <i t="grand">
      <x/>
    </i>
  </rowItems>
  <colFields count="1">
    <field x="-2"/>
  </colFields>
  <colItems count="5">
    <i>
      <x/>
    </i>
    <i i="1">
      <x v="1"/>
    </i>
    <i i="2">
      <x v="2"/>
    </i>
    <i i="3">
      <x v="3"/>
    </i>
    <i i="4">
      <x v="4"/>
    </i>
  </colItems>
  <dataFields count="5">
    <dataField name="Suma de INI" fld="1" baseField="0" baseItem="0"/>
    <dataField name="Suma de FIN EP" fld="2" baseField="0" baseItem="0"/>
    <dataField name="Suma de FIN FP" fld="3" baseField="0" baseItem="0"/>
    <dataField name="Suma de FIN T" fld="4" baseField="0" baseItem="0"/>
    <dataField name="Suma de PEND" fld="5" baseField="0" baseItem="0"/>
  </dataField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8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4]"/>
        <x15:activeTabTopLevelEntity name="[Hoja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D1C9C23-C881-4036-83B8-BDD35140168D}" name="TablaDinámica14" cacheId="1825" applyNumberFormats="0" applyBorderFormats="0" applyFontFormats="0" applyPatternFormats="0" applyAlignmentFormats="0" applyWidthHeightFormats="1" dataCaption="Valores" tag="737e09ef-0c6b-4871-bd9d-b470e26df666" updatedVersion="8" minRefreshableVersion="3" showDrill="0" useAutoFormatting="1" subtotalHiddenItems="1" colGrandTotals="0" itemPrintTitles="1" createdVersion="5" indent="0" showHeaders="0" outline="1" outlineData="1" multipleFieldFilters="0">
  <location ref="A1:E18" firstHeaderRow="0" firstDataRow="1" firstDataCol="1"/>
  <pivotFields count="5">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dataFields count="4">
    <dataField name="Fatal" fld="1" subtotal="count" baseField="0" baseItem="0"/>
    <dataField name="Grave" fld="2" subtotal="count" baseField="0" baseItem="0"/>
    <dataField name="Otro" fld="3" subtotal="count" baseField="0" baseItem="0"/>
    <dataField name="Total" fld="4" subtotal="count" baseField="0" baseItem="0"/>
  </dataFields>
  <formats count="18">
    <format dxfId="27">
      <pivotArea outline="0" collapsedLevelsAreSubtotals="1" fieldPosition="0"/>
    </format>
    <format dxfId="26">
      <pivotArea dataOnly="0" labelOnly="1" outline="0" fieldPosition="0">
        <references count="1">
          <reference field="4294967294" count="4">
            <x v="0"/>
            <x v="1"/>
            <x v="2"/>
            <x v="3"/>
          </reference>
        </references>
      </pivotArea>
    </format>
    <format dxfId="25">
      <pivotArea dataOnly="0" labelOnly="1" outline="0" fieldPosition="0">
        <references count="1">
          <reference field="4294967294" count="4">
            <x v="0"/>
            <x v="1"/>
            <x v="2"/>
            <x v="3"/>
          </reference>
        </references>
      </pivotArea>
    </format>
    <format dxfId="24">
      <pivotArea dataOnly="0" labelOnly="1" outline="0" fieldPosition="0">
        <references count="1">
          <reference field="4294967294" count="4">
            <x v="0"/>
            <x v="1"/>
            <x v="2"/>
            <x v="3"/>
          </reference>
        </references>
      </pivotArea>
    </format>
    <format dxfId="23">
      <pivotArea dataOnly="0" labelOnly="1" outline="0" fieldPosition="0">
        <references count="1">
          <reference field="4294967294" count="4">
            <x v="0"/>
            <x v="1"/>
            <x v="2"/>
            <x v="3"/>
          </reference>
        </references>
      </pivotArea>
    </format>
    <format dxfId="22">
      <pivotArea dataOnly="0" labelOnly="1" outline="0" fieldPosition="0">
        <references count="1">
          <reference field="4294967294" count="4">
            <x v="0"/>
            <x v="1"/>
            <x v="2"/>
            <x v="3"/>
          </reference>
        </references>
      </pivotArea>
    </format>
    <format dxfId="21">
      <pivotArea grandRow="1" outline="0" collapsedLevelsAreSubtotals="1" fieldPosition="0"/>
    </format>
    <format dxfId="20">
      <pivotArea dataOnly="0" labelOnly="1" grandRow="1" outline="0" fieldPosition="0"/>
    </format>
    <format dxfId="19">
      <pivotArea grandRow="1" outline="0" collapsedLevelsAreSubtotals="1" fieldPosition="0"/>
    </format>
    <format dxfId="18">
      <pivotArea dataOnly="0" labelOnly="1" grandRow="1" outline="0" fieldPosition="0"/>
    </format>
    <format dxfId="17">
      <pivotArea type="all" dataOnly="0" outline="0" fieldPosition="0"/>
    </format>
    <format dxfId="16">
      <pivotArea outline="0" collapsedLevelsAreSubtotals="1" fieldPosition="0"/>
    </format>
    <format dxfId="15">
      <pivotArea dataOnly="0" labelOnly="1" fieldPosition="0">
        <references count="1">
          <reference field="0" count="0"/>
        </references>
      </pivotArea>
    </format>
    <format dxfId="14">
      <pivotArea dataOnly="0" labelOnly="1" grandRow="1" outline="0" fieldPosition="0"/>
    </format>
    <format dxfId="13">
      <pivotArea dataOnly="0" labelOnly="1" outline="0" fieldPosition="0">
        <references count="1">
          <reference field="4294967294" count="4">
            <x v="0"/>
            <x v="1"/>
            <x v="2"/>
            <x v="3"/>
          </reference>
        </references>
      </pivotArea>
    </format>
    <format dxfId="12">
      <pivotArea outline="0" collapsedLevelsAreSubtotals="1" fieldPosition="0">
        <references count="1">
          <reference field="4294967294" count="1" selected="0">
            <x v="0"/>
          </reference>
        </references>
      </pivotArea>
    </format>
    <format dxfId="11">
      <pivotArea outline="0" collapsedLevelsAreSubtotals="1" fieldPosition="0"/>
    </format>
    <format dxfId="10">
      <pivotArea dataOnly="0" labelOnly="1" outline="0" fieldPosition="0">
        <references count="1">
          <reference field="4294967294" count="4">
            <x v="0"/>
            <x v="1"/>
            <x v="2"/>
            <x v="3"/>
          </reference>
        </references>
      </pivotArea>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Fatal"/>
    <pivotHierarchy dragToRow="0" dragToCol="0" dragToPage="0" dragToData="1" caption="Grave"/>
    <pivotHierarchy dragToRow="0" dragToCol="0" dragToPage="0" dragToData="1" caption="Otro"/>
    <pivotHierarchy dragToRow="0" dragToCol="0" dragToPage="0" dragToData="1" caption="Total"/>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4]"/>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797A6B-B2E5-4131-BEBF-976A009A6072}" name="TablaDinámica20" cacheId="2249" applyNumberFormats="0" applyBorderFormats="0" applyFontFormats="0" applyPatternFormats="0" applyAlignmentFormats="0" applyWidthHeightFormats="1" dataCaption="Valores" tag="869fa9f2-06f3-4b0b-9649-0747167e7e9b" updatedVersion="8" minRefreshableVersion="3" showDrill="0" useAutoFormatting="1" subtotalHiddenItems="1" itemPrintTitles="1" createdVersion="5" indent="0" showHeaders="0" outline="1" outlineData="1" multipleFieldFilters="0">
  <location ref="G17:K19" firstHeaderRow="0" firstDataRow="1" firstDataCol="1"/>
  <pivotFields count="5">
    <pivotField axis="axisRow" allDrilled="1" subtotalTop="0"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2">
    <i>
      <x/>
    </i>
    <i t="grand">
      <x/>
    </i>
  </rowItems>
  <colFields count="1">
    <field x="-2"/>
  </colFields>
  <colItems count="4">
    <i>
      <x/>
    </i>
    <i i="1">
      <x v="1"/>
    </i>
    <i i="2">
      <x v="2"/>
    </i>
    <i i="3">
      <x v="3"/>
    </i>
  </colItems>
  <dataFields count="4">
    <dataField fld="1" subtotal="count" baseField="0" baseItem="0"/>
    <dataField fld="2" subtotal="count" baseField="0" baseItem="0"/>
    <dataField fld="3" subtotal="count" baseField="0" baseItem="0"/>
    <dataField fld="4" subtotal="count" baseField="0" baseItem="0"/>
  </dataFields>
  <formats count="3">
    <format dxfId="2">
      <pivotArea outline="0" collapsedLevelsAreSubtotals="1" fieldPosition="0">
        <references count="1">
          <reference field="4294967294" count="1" selected="0">
            <x v="0"/>
          </reference>
        </references>
      </pivotArea>
    </format>
    <format dxfId="3">
      <pivotArea outline="0" collapsedLevelsAreSubtotals="1" fieldPosition="0"/>
    </format>
    <format dxfId="4">
      <pivotArea dataOnly="0" labelOnly="1" outline="0" fieldPosition="0">
        <references count="1">
          <reference field="4294967294" count="4">
            <x v="0"/>
            <x v="1"/>
            <x v="2"/>
            <x v="3"/>
          </reference>
        </references>
      </pivotArea>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4]"/>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05C81CD-6AB5-49FA-8FDD-21EAA59546C3}" name="TablaDinámica15" cacheId="1813" applyNumberFormats="0" applyBorderFormats="0" applyFontFormats="0" applyPatternFormats="0" applyAlignmentFormats="0" applyWidthHeightFormats="1" dataCaption="Valores" tag="a031853b-2d16-4f1c-8eda-8408d2f96946" updatedVersion="8" minRefreshableVersion="3" showDrill="0" useAutoFormatting="1" subtotalHiddenItems="1" itemPrintTitles="1" createdVersion="5" indent="0" showHeaders="0" outline="1" outlineData="1" multipleFieldFilters="0">
  <location ref="A20:B23"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N° Accidentes" fld="1" subtotal="count" baseField="0" baseItem="0"/>
  </dataFields>
  <formats count="19">
    <format dxfId="46">
      <pivotArea outline="0" collapsedLevelsAreSubtotals="1" fieldPosition="0"/>
    </format>
    <format dxfId="45">
      <pivotArea dataOnly="0" labelOnly="1" outline="0" axis="axisValues" fieldPosition="0"/>
    </format>
    <format dxfId="44">
      <pivotArea type="all" dataOnly="0" outline="0" fieldPosition="0"/>
    </format>
    <format dxfId="43">
      <pivotArea dataOnly="0" labelOnly="1" grandRow="1" outline="0" fieldPosition="0"/>
    </format>
    <format dxfId="42">
      <pivotArea dataOnly="0" labelOnly="1" outline="0" axis="axisValues" fieldPosition="0"/>
    </format>
    <format dxfId="41">
      <pivotArea dataOnly="0" labelOnly="1" outline="0" axis="axisValues" fieldPosition="0"/>
    </format>
    <format dxfId="40">
      <pivotArea dataOnly="0" labelOnly="1" outline="0" axis="axisValues" fieldPosition="0"/>
    </format>
    <format dxfId="39">
      <pivotArea grandRow="1" outline="0" collapsedLevelsAreSubtotals="1" fieldPosition="0"/>
    </format>
    <format dxfId="38">
      <pivotArea dataOnly="0" labelOnly="1" grandRow="1" outline="0" fieldPosition="0"/>
    </format>
    <format dxfId="37">
      <pivotArea grandRow="1" outline="0" collapsedLevelsAreSubtotals="1" fieldPosition="0"/>
    </format>
    <format dxfId="36">
      <pivotArea dataOnly="0" labelOnly="1" grandRow="1" outline="0" fieldPosition="0"/>
    </format>
    <format dxfId="35">
      <pivotArea dataOnly="0" labelOnly="1" outline="0" axis="axisValues"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dataOnly="0" labelOnly="1" fieldPosition="0">
        <references count="1">
          <reference field="0" count="0"/>
        </references>
      </pivotArea>
    </format>
    <format dxfId="30">
      <pivotArea dataOnly="0" labelOnly="1" grandRow="1" outline="0" fieldPosition="0"/>
    </format>
    <format dxfId="29">
      <pivotArea dataOnly="0" labelOnly="1" outline="0" axis="axisValues" fieldPosition="0"/>
    </format>
    <format dxfId="28">
      <pivotArea dataOnly="0" labelOnly="1" outline="0" axis="axisValues" fieldPosition="0"/>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 Accidente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4867D1-13C7-4CA1-89DD-46FCB13626FB}" name="TablaDinámica16" cacheId="1822" applyNumberFormats="0" applyBorderFormats="0" applyFontFormats="0" applyPatternFormats="0" applyAlignmentFormats="0" applyWidthHeightFormats="1" dataCaption="Valores" tag="37ef893a-22c8-4017-9e82-b5c23a311e9a" updatedVersion="8" minRefreshableVersion="3" showDrill="0" useAutoFormatting="1" subtotalHiddenItems="1" itemPrintTitles="1" createdVersion="5" indent="0" showHeaders="0" outline="1" outlineData="1" multipleFieldFilters="0">
  <location ref="A25:B30"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N° Accidentes" fld="1" subtotal="count" baseField="0" baseItem="0"/>
  </dataFields>
  <formats count="17">
    <format dxfId="63">
      <pivotArea outline="0" collapsedLevelsAreSubtotals="1" fieldPosition="0"/>
    </format>
    <format dxfId="62">
      <pivotArea dataOnly="0" labelOnly="1" outline="0" axis="axisValues" fieldPosition="0"/>
    </format>
    <format dxfId="61">
      <pivotArea type="all" dataOnly="0" outline="0" fieldPosition="0"/>
    </format>
    <format dxfId="60">
      <pivotArea dataOnly="0" labelOnly="1" grandRow="1" outline="0" fieldPosition="0"/>
    </format>
    <format dxfId="59">
      <pivotArea dataOnly="0" labelOnly="1" outline="0" axis="axisValues" fieldPosition="0"/>
    </format>
    <format dxfId="58">
      <pivotArea dataOnly="0" labelOnly="1" outline="0" axis="axisValues" fieldPosition="0"/>
    </format>
    <format dxfId="57">
      <pivotArea dataOnly="0" labelOnly="1" outline="0" axis="axisValues" fieldPosition="0"/>
    </format>
    <format dxfId="56">
      <pivotArea grandRow="1" outline="0" collapsedLevelsAreSubtotals="1" fieldPosition="0"/>
    </format>
    <format dxfId="55">
      <pivotArea dataOnly="0" labelOnly="1" grandRow="1" outline="0" fieldPosition="0"/>
    </format>
    <format dxfId="54">
      <pivotArea grandRow="1" outline="0" collapsedLevelsAreSubtotals="1" fieldPosition="0"/>
    </format>
    <format dxfId="53">
      <pivotArea dataOnly="0" labelOnly="1" grandRow="1" outline="0" fieldPosition="0"/>
    </format>
    <format dxfId="52">
      <pivotArea dataOnly="0" labelOnly="1" outline="0" axis="axisValues" fieldPosition="0"/>
    </format>
    <format dxfId="51">
      <pivotArea type="all" dataOnly="0" outline="0" fieldPosition="0"/>
    </format>
    <format dxfId="50">
      <pivotArea outline="0" collapsedLevelsAreSubtotals="1" fieldPosition="0"/>
    </format>
    <format dxfId="49">
      <pivotArea dataOnly="0" labelOnly="1" fieldPosition="0">
        <references count="1">
          <reference field="0" count="0"/>
        </references>
      </pivotArea>
    </format>
    <format dxfId="48">
      <pivotArea dataOnly="0" labelOnly="1" grandRow="1" outline="0" fieldPosition="0"/>
    </format>
    <format dxfId="47">
      <pivotArea dataOnly="0" labelOnly="1" outline="0" axis="axisValues" fieldPosition="0"/>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 Accidentes"/>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89E8B06-42CC-461A-A1C6-F717AD0D47C5}" name="TablaDinámica10" cacheId="0" applyNumberFormats="0" applyBorderFormats="0" applyFontFormats="0" applyPatternFormats="0" applyAlignmentFormats="0" applyWidthHeightFormats="1" dataCaption="Valores" updatedVersion="8" minRefreshableVersion="3" useAutoFormatting="1" itemPrintTitles="1" createdVersion="8" indent="0" chartFormat="1">
  <location ref="Q1:V3" firstHeaderRow="0" firstDataRow="1" firstDataCol="1"/>
  <pivotFields count="12">
    <pivotField showAll="0"/>
    <pivotField axis="axisRow" showAll="0">
      <items count="21">
        <item h="1" x="0"/>
        <item h="1" x="1"/>
        <item x="2"/>
        <item h="1" x="3"/>
        <item h="1" x="4"/>
        <item h="1" m="1" x="17"/>
        <item h="1" x="6"/>
        <item h="1" m="1" x="19"/>
        <item h="1" x="8"/>
        <item h="1" x="9"/>
        <item h="1" x="10"/>
        <item h="1" x="11"/>
        <item h="1" x="12"/>
        <item h="1" x="13"/>
        <item h="1" m="1" x="18"/>
        <item h="1" x="15"/>
        <item h="1" x="16"/>
        <item h="1" x="5"/>
        <item h="1" x="7"/>
        <item h="1" x="14"/>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s>
  <rowFields count="1">
    <field x="1"/>
  </rowFields>
  <rowItems count="2">
    <i>
      <x v="2"/>
    </i>
    <i t="grand">
      <x/>
    </i>
  </rowItems>
  <colFields count="1">
    <field x="-2"/>
  </colFields>
  <colItems count="5">
    <i>
      <x/>
    </i>
    <i i="1">
      <x v="1"/>
    </i>
    <i i="2">
      <x v="2"/>
    </i>
    <i i="3">
      <x v="3"/>
    </i>
    <i i="4">
      <x v="4"/>
    </i>
  </colItems>
  <dataFields count="5">
    <dataField name="Suma de INI." fld="3" baseField="0" baseItem="0"/>
    <dataField name="Suma de FIN EP." fld="4" baseField="0" baseItem="0"/>
    <dataField name="Suma de FIN FP." fld="5" baseField="0" baseItem="0"/>
    <dataField name="Suma de FIN T." fld="6" baseField="0" baseItem="0"/>
    <dataField name="Suma de PEND." fld="7" baseField="0" baseItem="0"/>
  </dataFields>
  <formats count="2">
    <format dxfId="65">
      <pivotArea grandRow="1" outline="0" collapsedLevelsAreSubtotals="1" fieldPosition="0"/>
    </format>
    <format dxfId="6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C9D5E89-3F6D-493B-8F75-C4A457EACA54}" name="TablaDinámica11" cacheId="1819" applyNumberFormats="0" applyBorderFormats="0" applyFontFormats="0" applyPatternFormats="0" applyAlignmentFormats="0" applyWidthHeightFormats="1" dataCaption="Valores" tag="4732b716-8e2d-4c61-9f5e-9bf7cba2d4a8" updatedVersion="8" minRefreshableVersion="3" showDrill="0" useAutoFormatting="1" subtotalHiddenItems="1" itemPrintTitles="1" createdVersion="5" indent="0" showHeaders="0" outline="1" outlineData="1" multipleFieldFilters="0">
  <location ref="G11:H15"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name="N° Accidentes" fld="1" subtotal="count" baseField="0" baseItem="0"/>
  </dataFields>
  <formats count="3">
    <format dxfId="68">
      <pivotArea dataOnly="0" labelOnly="1" outline="0" axis="axisValues" fieldPosition="0"/>
    </format>
    <format dxfId="67">
      <pivotArea outline="0" collapsedLevelsAreSubtotals="1" fieldPosition="0"/>
    </format>
    <format dxfId="66">
      <pivotArea dataOnly="0" labelOnly="1" outline="0" axis="axisValues" fieldPosition="0"/>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 Accidentes"/>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535BF68-DE43-49FC-BACB-AD9FD9217381}" name="TablaDinámica13" cacheId="1816" applyNumberFormats="0" applyBorderFormats="0" applyFontFormats="0" applyPatternFormats="0" applyAlignmentFormats="0" applyWidthHeightFormats="1" dataCaption="Valores" tag="494d42be-e96d-49cb-b80d-5371c83f749c" updatedVersion="8" minRefreshableVersion="3" useAutoFormatting="1" subtotalHiddenItems="1" itemPrintTitles="1" createdVersion="5" indent="0" outline="1" outlineData="1" multipleFieldFilters="0">
  <location ref="G1:H4"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Recuento de SPM - Sexo" fld="1" subtotal="count" baseField="0" baseItem="0"/>
  </dataField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9D6D5AD-798B-4D4E-96E3-82E3782D76E5}" name="TablaDinámica22" cacheId="1862" applyNumberFormats="0" applyBorderFormats="0" applyFontFormats="0" applyPatternFormats="0" applyAlignmentFormats="0" applyWidthHeightFormats="1" dataCaption="Valores" missingCaption="0" tag="6ee396a8-7060-40b2-83ca-827c9607eebb" updatedVersion="8" minRefreshableVersion="3" showDrill="0" useAutoFormatting="1" subtotalHiddenItems="1" rowGrandTotals="0" colGrandTotals="0" itemPrintTitles="1" createdVersion="5" indent="0" showHeaders="0" compact="0" compactData="0" multipleFieldFilters="0">
  <location ref="AC1:AH12" firstHeaderRow="0" firstDataRow="1" firstDataCol="1"/>
  <pivotFields count="6">
    <pivotField axis="axisRow" compact="0" allDrilled="1" outline="0" subtotalTop="0" showAll="0" defaultSubtotal="0" defaultAttributeDrillState="1">
      <items count="11">
        <item x="0"/>
        <item x="1"/>
        <item x="2"/>
        <item x="3"/>
        <item x="4"/>
        <item x="5"/>
        <item x="6"/>
        <item x="7"/>
        <item x="8"/>
        <item x="9"/>
        <item x="1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1">
    <field x="0"/>
  </rowFields>
  <rowItems count="11">
    <i>
      <x/>
    </i>
    <i>
      <x v="1"/>
    </i>
    <i>
      <x v="2"/>
    </i>
    <i>
      <x v="3"/>
    </i>
    <i>
      <x v="4"/>
    </i>
    <i>
      <x v="5"/>
    </i>
    <i>
      <x v="6"/>
    </i>
    <i>
      <x v="7"/>
    </i>
    <i>
      <x v="8"/>
    </i>
    <i>
      <x v="9"/>
    </i>
    <i>
      <x v="10"/>
    </i>
  </rowItems>
  <colFields count="1">
    <field x="-2"/>
  </colFields>
  <colItems count="5">
    <i>
      <x/>
    </i>
    <i i="1">
      <x v="1"/>
    </i>
    <i i="2">
      <x v="2"/>
    </i>
    <i i="3">
      <x v="3"/>
    </i>
    <i i="4">
      <x v="4"/>
    </i>
  </colItems>
  <dataFields count="5">
    <dataField fld="1" subtotal="count" baseField="0" baseItem="0"/>
    <dataField fld="2" subtotal="count" baseField="0" baseItem="0"/>
    <dataField fld="3" subtotal="count" baseField="0" baseItem="0"/>
    <dataField fld="4" subtotal="count" baseField="0" baseItem="0"/>
    <dataField fld="5" subtotal="count" baseField="0" baseItem="0"/>
  </dataFields>
  <formats count="6">
    <format dxfId="69">
      <pivotArea outline="0" collapsedLevelsAreSubtotals="1" fieldPosition="0"/>
    </format>
    <format dxfId="9">
      <pivotArea dataOnly="0" labelOnly="1" outline="0" fieldPosition="0">
        <references count="1">
          <reference field="4294967294" count="5">
            <x v="0"/>
            <x v="1"/>
            <x v="2"/>
            <x v="3"/>
            <x v="4"/>
          </reference>
        </references>
      </pivotArea>
    </format>
    <format dxfId="8">
      <pivotArea type="all" dataOnly="0" outline="0" fieldPosition="0"/>
    </format>
    <format dxfId="7">
      <pivotArea outline="0" collapsedLevelsAreSubtotals="1" fieldPosition="0"/>
    </format>
    <format dxfId="6">
      <pivotArea dataOnly="0" labelOnly="1" outline="0" fieldPosition="0">
        <references count="1">
          <reference field="0" count="0"/>
        </references>
      </pivotArea>
    </format>
    <format dxfId="5">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pivotAreas>
    </conditionalFormat>
  </conditional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Estilo dinámico plano 2" showRowHeaders="1" showColHeaders="1" showRowStripes="1" showColStripes="0" showLastColumn="1"/>
  <rowHierarchiesUsage count="1">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Hoja6]"/>
        <x15:activeTabTopLevelEntity name="[Hoja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E461508-4AF1-4CCE-AF8D-52FDC6A15862}" name="TablaDinámica17" cacheId="2255" applyNumberFormats="0" applyBorderFormats="0" applyFontFormats="0" applyPatternFormats="0" applyAlignmentFormats="0" applyWidthHeightFormats="1" dataCaption="Valores" tag="f76b8941-5349-4be7-8e43-4692d9285c04" updatedVersion="8" minRefreshableVersion="3" showDrill="0" useAutoFormatting="1" subtotalHiddenItems="1" itemPrintTitles="1" createdVersion="5" indent="0" showHeaders="0" outline="1" outlineData="1" multipleFieldFilters="0">
  <location ref="G6:H9" firstHeaderRow="1" firstDataRow="1" firstDataCol="1"/>
  <pivotFields count="3">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subtotalTop="0" showAll="0" defaultSubtotal="0"/>
  </pivotFields>
  <rowFields count="1">
    <field x="0"/>
  </rowFields>
  <rowItems count="3">
    <i>
      <x/>
    </i>
    <i>
      <x v="1"/>
    </i>
    <i t="grand">
      <x/>
    </i>
  </rowItems>
  <colItems count="1">
    <i/>
  </colItems>
  <dataFields count="1">
    <dataField name="N° Accidentes" fld="2" subtotal="count" baseField="0" baseItem="0"/>
  </dataFields>
  <formats count="2">
    <format dxfId="0">
      <pivotArea outline="0" collapsedLevelsAreSubtotals="1" fieldPosition="0"/>
    </format>
    <format dxfId="1">
      <pivotArea dataOnly="0" labelOnly="1" outline="0" axis="axisValues" fieldPosition="0"/>
    </format>
  </format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ja4].[Dirección Regional].&amp;[VALPARAIS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 Accidentes"/>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2]"/>
        <x15:activeTabTopLevelEntity name="[Hoja4]"/>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2A5EB754-1B01-4A77-88E0-1AE5DD554ADB}" name="TablaDinámica3" cacheId="1" applyNumberFormats="0" applyBorderFormats="0" applyFontFormats="0" applyPatternFormats="0" applyAlignmentFormats="0" applyWidthHeightFormats="1" dataCaption="Valores" grandTotalCaption="Total" updatedVersion="8" minRefreshableVersion="3" showDrill="0" useAutoFormatting="1" itemPrintTitles="1" createdVersion="7" indent="0" showHeaders="0" outline="1" outlineData="1" multipleFieldFilters="0" chartFormat="8">
  <location ref="L22:M25" firstHeaderRow="1" firstDataRow="1" firstDataCol="1"/>
  <pivotFields count="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0"/>
        <item x="1"/>
        <item h="1" m="1" x="4"/>
        <item m="1" x="5"/>
        <item m="1" x="6"/>
        <item h="1"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dataFields count="1">
    <dataField name="Cant." fld="36" subtotal="count" baseField="0" baseItem="0"/>
  </dataFields>
  <formats count="7">
    <format dxfId="76">
      <pivotArea outline="0" collapsedLevelsAreSubtotals="1" fieldPosition="0"/>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dataOnly="0" labelOnly="1" fieldPosition="0">
        <references count="1">
          <reference field="36" count="0"/>
        </references>
      </pivotArea>
    </format>
    <format dxfId="71">
      <pivotArea dataOnly="0" labelOnly="1" grandRow="1" outline="0" fieldPosition="0"/>
    </format>
    <format dxfId="70">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6" count="1" selected="0">
            <x v="0"/>
          </reference>
        </references>
      </pivotArea>
    </chartFormat>
    <chartFormat chart="0" format="2">
      <pivotArea type="data" outline="0" fieldPosition="0">
        <references count="2">
          <reference field="4294967294" count="1" selected="0">
            <x v="0"/>
          </reference>
          <reference field="36" count="1" selected="0">
            <x v="1"/>
          </reference>
        </references>
      </pivotArea>
    </chartFormat>
    <chartFormat chart="0" format="3">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9CF304B-BCC6-42C9-8DE7-0A4AE39FF07B}" name="TablaDinámica9" cacheId="1" applyNumberFormats="0" applyBorderFormats="0" applyFontFormats="0" applyPatternFormats="0" applyAlignmentFormats="0" applyWidthHeightFormats="1" dataCaption="Valores" grandTotalCaption="Total" updatedVersion="8" minRefreshableVersion="3" showDrill="0" useAutoFormatting="1" itemPrintTitles="1" createdVersion="7" indent="0" showHeaders="0" outline="1" outlineData="1" multipleFieldFilters="0" chartFormat="11">
  <location ref="L28:M31" firstHeaderRow="1" firstDataRow="1" firstDataCol="1"/>
  <pivotFields count="6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1">
        <item x="2"/>
        <item h="1" x="5"/>
        <item h="1" m="1" x="18"/>
        <item h="1" x="6"/>
        <item h="1" x="12"/>
        <item h="1" x="10"/>
        <item h="1" x="11"/>
        <item h="1" m="1" x="19"/>
        <item h="1" x="13"/>
        <item h="1" x="9"/>
        <item h="1" x="14"/>
        <item h="1" x="3"/>
        <item h="1" x="7"/>
        <item h="1" x="8"/>
        <item h="1" x="0"/>
        <item h="1" x="4"/>
        <item h="1" m="1" x="17"/>
        <item h="1" x="15"/>
        <item h="1" x="1"/>
        <item h="1" m="1" x="1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8">
        <item x="0"/>
        <item x="1"/>
        <item h="1" m="1" x="4"/>
        <item m="1" x="5"/>
        <item m="1" x="6"/>
        <item h="1" x="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6"/>
  </rowFields>
  <rowItems count="3">
    <i>
      <x/>
    </i>
    <i>
      <x v="1"/>
    </i>
    <i t="grand">
      <x/>
    </i>
  </rowItems>
  <colItems count="1">
    <i/>
  </colItems>
  <dataFields count="1">
    <dataField name="Cant." fld="36" subtotal="count" baseField="0" baseItem="0"/>
  </dataFields>
  <formats count="7">
    <format dxfId="83">
      <pivotArea outline="0" collapsedLevelsAreSubtotals="1"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dataOnly="0" labelOnly="1" fieldPosition="0">
        <references count="1">
          <reference field="36" count="0"/>
        </references>
      </pivotArea>
    </format>
    <format dxfId="78">
      <pivotArea dataOnly="0" labelOnly="1" grandRow="1" outline="0" fieldPosition="0"/>
    </format>
    <format dxfId="77">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6" count="1" selected="0">
            <x v="0"/>
          </reference>
        </references>
      </pivotArea>
    </chartFormat>
    <chartFormat chart="0" format="2">
      <pivotArea type="data" outline="0" fieldPosition="0">
        <references count="2">
          <reference field="4294967294" count="1" selected="0">
            <x v="0"/>
          </reference>
          <reference field="3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D707106-2F26-4201-B1A0-1F8476194B53}" name="TablaDinámica1" cacheId="2258" applyNumberFormats="0" applyBorderFormats="0" applyFontFormats="0" applyPatternFormats="0" applyAlignmentFormats="0" applyWidthHeightFormats="1" dataCaption="Valores" tag="d0674bf5-9a68-4026-acf6-8251cc0750d4" updatedVersion="8" minRefreshableVersion="3" useAutoFormatting="1" subtotalHiddenItems="1" itemPrintTitles="1" createdVersion="5" indent="0" outline="1" outlineData="1" multipleFieldFilters="0">
  <location ref="Q11:V14" firstHeaderRow="0" firstDataRow="1" firstDataCol="1"/>
  <pivotFields count="7">
    <pivotField axis="axisRow" allDrilled="1" showAll="0" dataSourceSort="1" defaultSubtotal="0" defaultAttributeDrillState="1">
      <items count="1">
        <item s="1" x="0"/>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howAll="0" dataSourceSort="1" defaultSubtotal="0" defaultAttributeDrillState="1">
      <items count="1">
        <item s="1" x="0"/>
      </items>
    </pivotField>
  </pivotFields>
  <rowFields count="2">
    <field x="0"/>
    <field x="6"/>
  </rowFields>
  <rowItems count="3">
    <i>
      <x/>
    </i>
    <i r="1">
      <x/>
    </i>
    <i t="grand">
      <x/>
    </i>
  </rowItems>
  <colFields count="1">
    <field x="-2"/>
  </colFields>
  <colItems count="5">
    <i>
      <x/>
    </i>
    <i i="1">
      <x v="1"/>
    </i>
    <i i="2">
      <x v="2"/>
    </i>
    <i i="3">
      <x v="3"/>
    </i>
    <i i="4">
      <x v="4"/>
    </i>
  </colItems>
  <dataFields count="5">
    <dataField name="Suma de INI" fld="1" baseField="0" baseItem="0"/>
    <dataField name="Suma de FIN EP" fld="2" baseField="0" baseItem="0"/>
    <dataField name="Suma de FIN FP" fld="3" baseField="0" baseItem="0"/>
    <dataField name="Suma de FIN T" fld="4" baseField="0" baseItem="0"/>
    <dataField name="Suma de PEND" fld="5" baseField="0" baseItem="0"/>
  </dataFields>
  <pivotHierarchies count="134">
    <pivotHierarchy dragToData="1"/>
    <pivotHierarchy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89"/>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ja4]"/>
        <x15:activeTabTopLevelEntity name="[Hoja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irección_Regional" xr10:uid="{C334B9C5-B71A-4DA4-8E9E-7E9275741715}" sourceName="[Hoja4].[Dirección Regional]">
  <pivotTables>
    <pivotTable tabId="11" name="TablaDinámica20"/>
    <pivotTable tabId="11" name="TablaDinámica21"/>
    <pivotTable tabId="11" name="TablaDinámica17"/>
    <pivotTable tabId="11" name="TablaDinámica1"/>
  </pivotTables>
  <data>
    <olap pivotCacheId="1232475119">
      <levels count="2">
        <level uniqueName="[Hoja4].[Dirección Regional].[(All)]" sourceCaption="(All)" count="0"/>
        <level uniqueName="[Hoja4].[Dirección Regional].[Dirección Regional]" sourceCaption="Dirección Regional" count="16">
          <ranges>
            <range startItem="0">
              <i n="[Hoja4].[Dirección Regional].&amp;[TARAPACA]" c="TARAPACA"/>
              <i n="[Hoja4].[Dirección Regional].&amp;[ANTOFAGASTA]" c="ANTOFAGASTA"/>
              <i n="[Hoja4].[Dirección Regional].&amp;[ATACAMA]" c="ATACAMA"/>
              <i n="[Hoja4].[Dirección Regional].&amp;[COQUIMBO]" c="COQUIMBO"/>
              <i n="[Hoja4].[Dirección Regional].&amp;[VALPARAISO]" c="VALPARAISO"/>
              <i n="[Hoja4].[Dirección Regional].&amp;[LIBERTADOR GENERAL BERNARDO OHIGGINS]" c="LIBERTADOR GENERAL BERNARDO OHIGGINS"/>
              <i n="[Hoja4].[Dirección Regional].&amp;[MAULE]" c="MAULE"/>
              <i n="[Hoja4].[Dirección Regional].&amp;[BIO - BIO]" c="BIO - BIO"/>
              <i n="[Hoja4].[Dirección Regional].&amp;[ARAUCANIA]" c="ARAUCANIA"/>
              <i n="[Hoja4].[Dirección Regional].&amp;[LOS LAGOS]" c="LOS LAGOS"/>
              <i n="[Hoja4].[Dirección Regional].&amp;[AYSEN]" c="AYSEN"/>
              <i n="[Hoja4].[Dirección Regional].&amp;[MAGALLANES]" c="MAGALLANES"/>
              <i n="[Hoja4].[Dirección Regional].&amp;[METROPOLITANA]" c="METROPOLITANA"/>
              <i n="[Hoja4].[Dirección Regional].&amp;[LOS RIOS]" c="LOS RIOS"/>
              <i n="[Hoja4].[Dirección Regional].&amp;[ARICA y PARINACOTA]" c="ARICA y PARINACOTA"/>
              <i n="[Hoja4].[Dirección Regional].&amp;[ÑUBLE]" c="ÑUBLE"/>
            </range>
          </ranges>
        </level>
      </levels>
      <selections count="1">
        <selection n="[Hoja4].[Dirección Regional].&amp;[VALPARAISO]"/>
      </selections>
    </olap>
  </data>
  <extLst>
    <x:ext xmlns:x15="http://schemas.microsoft.com/office/spreadsheetml/2010/11/main" uri="{03082B11-2C62-411c-B77F-237D8FCFBE4C}">
      <x15:slicerCachePivotTables>
        <pivotTable tabId="4294967295" name="PivotChartTable5"/>
        <pivotTable tabId="4294967295" name="PivotChartTable6"/>
        <pivotTable tabId="4294967295" name="PivotChartTable3"/>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rección Regional" xr10:uid="{F67C823B-E218-42A5-9469-D585FCAD20DC}" cache="SegmentaciónDeDatos_Dirección_Regional" caption="Dirección Regional" level="1" style="Mi_Segmentador" rowHeight="241300"/>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00F38-9969-482D-9624-403D7EF22DEC}">
  <sheetPr codeName="Hoja10"/>
  <dimension ref="A1:AI37"/>
  <sheetViews>
    <sheetView showGridLines="0" topLeftCell="Q1" zoomScaleNormal="100" workbookViewId="0">
      <selection activeCell="AC17" sqref="AC17"/>
    </sheetView>
  </sheetViews>
  <sheetFormatPr baseColWidth="10" defaultColWidth="11.42578125" defaultRowHeight="15" x14ac:dyDescent="0.25"/>
  <cols>
    <col min="1" max="1" width="40.7109375" customWidth="1"/>
    <col min="2" max="6" width="12.7109375" style="19" customWidth="1"/>
    <col min="7" max="7" width="12.5703125" bestFit="1" customWidth="1"/>
    <col min="8" max="8" width="13.28515625" bestFit="1" customWidth="1"/>
    <col min="9" max="9" width="10.28515625" bestFit="1" customWidth="1"/>
    <col min="10" max="10" width="9" bestFit="1" customWidth="1"/>
    <col min="11" max="11" width="9.42578125" bestFit="1" customWidth="1"/>
    <col min="12" max="12" width="12.5703125" bestFit="1" customWidth="1"/>
    <col min="13" max="13" width="13.28515625" bestFit="1" customWidth="1"/>
    <col min="14" max="14" width="4.7109375" bestFit="1" customWidth="1"/>
    <col min="15" max="15" width="5.5703125" bestFit="1" customWidth="1"/>
    <col min="16" max="16" width="9.140625" bestFit="1" customWidth="1"/>
    <col min="17" max="17" width="68.85546875" bestFit="1" customWidth="1"/>
    <col min="18" max="18" width="11.5703125" bestFit="1" customWidth="1"/>
    <col min="19" max="20" width="14.5703125" bestFit="1" customWidth="1"/>
    <col min="21" max="21" width="13.42578125" bestFit="1" customWidth="1"/>
    <col min="22" max="22" width="13.85546875" bestFit="1" customWidth="1"/>
    <col min="23" max="23" width="14" bestFit="1" customWidth="1"/>
    <col min="24" max="24" width="14.42578125" bestFit="1" customWidth="1"/>
    <col min="25" max="25" width="20.85546875" bestFit="1" customWidth="1"/>
    <col min="26" max="26" width="14" bestFit="1" customWidth="1"/>
    <col min="27" max="27" width="11.42578125" bestFit="1" customWidth="1"/>
    <col min="28" max="28" width="12.5703125" bestFit="1" customWidth="1"/>
    <col min="29" max="29" width="40.7109375" customWidth="1"/>
    <col min="30" max="34" width="12.7109375" style="19" customWidth="1"/>
    <col min="35" max="35" width="8.85546875" style="19" bestFit="1" customWidth="1"/>
  </cols>
  <sheetData>
    <row r="1" spans="1:35" x14ac:dyDescent="0.25">
      <c r="A1" s="36"/>
      <c r="B1" s="47" t="s">
        <v>0</v>
      </c>
      <c r="C1" s="47" t="s">
        <v>1</v>
      </c>
      <c r="D1" s="47" t="s">
        <v>2</v>
      </c>
      <c r="E1" s="47" t="s">
        <v>3</v>
      </c>
      <c r="F1" s="26">
        <f ca="1">TODAY()</f>
        <v>45910</v>
      </c>
      <c r="G1" s="8" t="s">
        <v>4</v>
      </c>
      <c r="H1" t="s">
        <v>5</v>
      </c>
      <c r="K1" s="29" t="s">
        <v>6</v>
      </c>
      <c r="L1" s="30">
        <f>IFERROR(N1/GETPIVOTDATA("[Measures].[Recuento de SPM - Sexo]",$G$1)*100,0)</f>
        <v>12.826603325415679</v>
      </c>
      <c r="M1" s="10">
        <v>100</v>
      </c>
      <c r="N1" s="10">
        <f>IFERROR(GETPIVOTDATA("[Measures].[Recuento de SPM - Sexo]",$G$1,"[Hoja2].[SPM - Sexo]","[Hoja2].[SPM - Sexo].&amp;[F]"),0)</f>
        <v>54</v>
      </c>
      <c r="O1" s="30" t="str">
        <f>CONCATENATE(FIXED(N1/GETPIVOTDATA("[Measures].[Recuento de SPM - Sexo]",$G$1)*100,1),"%")</f>
        <v>12,8%</v>
      </c>
      <c r="Q1" s="8" t="s">
        <v>4</v>
      </c>
      <c r="R1" t="s">
        <v>7</v>
      </c>
      <c r="S1" t="s">
        <v>8</v>
      </c>
      <c r="T1" t="s">
        <v>9</v>
      </c>
      <c r="U1" t="s">
        <v>10</v>
      </c>
      <c r="V1" t="s">
        <v>11</v>
      </c>
      <c r="W1" s="22" t="s">
        <v>12</v>
      </c>
      <c r="X1" s="22" t="s">
        <v>13</v>
      </c>
      <c r="Y1" s="22" t="s">
        <v>14</v>
      </c>
      <c r="Z1" s="22" t="s">
        <v>15</v>
      </c>
      <c r="AA1" s="22" t="s">
        <v>16</v>
      </c>
      <c r="AB1" s="23">
        <f>W2</f>
        <v>15</v>
      </c>
      <c r="AC1" s="27"/>
      <c r="AD1" s="33" t="s">
        <v>17</v>
      </c>
      <c r="AE1" s="33" t="s">
        <v>18</v>
      </c>
      <c r="AF1" s="33" t="s">
        <v>19</v>
      </c>
      <c r="AG1" s="33" t="s">
        <v>20</v>
      </c>
      <c r="AH1" s="33" t="s">
        <v>21</v>
      </c>
      <c r="AI1"/>
    </row>
    <row r="2" spans="1:35" x14ac:dyDescent="0.25">
      <c r="A2" s="37" t="s">
        <v>22</v>
      </c>
      <c r="B2" s="38">
        <v>1</v>
      </c>
      <c r="C2" s="38">
        <v>2</v>
      </c>
      <c r="D2" s="38"/>
      <c r="E2" s="38">
        <v>3</v>
      </c>
      <c r="G2" s="9" t="s">
        <v>6</v>
      </c>
      <c r="H2" s="34">
        <v>54</v>
      </c>
      <c r="K2" s="29" t="s">
        <v>23</v>
      </c>
      <c r="L2" s="11">
        <f>IFERROR(N2/GETPIVOTDATA("[Measures].[Recuento de SPM - Sexo]",$G$1)*100,0)</f>
        <v>87.173396674584325</v>
      </c>
      <c r="M2" s="10">
        <v>100</v>
      </c>
      <c r="N2" s="10">
        <f>IFERROR(GETPIVOTDATA("[Measures].[Recuento de SPM - Sexo]",$G$1,"[Hoja2].[SPM - Sexo]","[Hoja2].[SPM - Sexo].&amp;[M]"),0)</f>
        <v>367</v>
      </c>
      <c r="O2" s="11" t="str">
        <f>CONCATENATE(FIXED(N2/GETPIVOTDATA("[Measures].[Recuento de SPM - Sexo]",$G$1)*100,1),"%")</f>
        <v>87,2%</v>
      </c>
      <c r="Q2" s="9" t="s">
        <v>24</v>
      </c>
      <c r="R2">
        <v>5</v>
      </c>
      <c r="S2">
        <v>2</v>
      </c>
      <c r="T2">
        <v>1</v>
      </c>
      <c r="U2">
        <v>2</v>
      </c>
      <c r="V2">
        <v>2</v>
      </c>
      <c r="W2" s="31">
        <f>IFERROR(GETPIVOTDATA("[Measures].[Suma de INI]",$Q$5),0)</f>
        <v>15</v>
      </c>
      <c r="X2" s="21">
        <f>IFERROR(GETPIVOTDATA("[Measures].[Suma de FIN EP]",$Q$5),0)</f>
        <v>15</v>
      </c>
      <c r="Y2" s="21">
        <f>IFERROR(GETPIVOTDATA("[Measures].[Suma de FIN FP]",$Q$5),0)</f>
        <v>0</v>
      </c>
      <c r="Z2" s="21">
        <f>IFERROR(GETPIVOTDATA("[Measures].[Suma de FIN T]",$Q$5),0)</f>
        <v>15</v>
      </c>
      <c r="AA2" s="21">
        <f>IFERROR(GETPIVOTDATA("[Measures].[Suma de PEND]",$Q$5),0)</f>
        <v>0</v>
      </c>
      <c r="AB2" s="23">
        <f>X2</f>
        <v>15</v>
      </c>
      <c r="AC2" s="27" t="s">
        <v>25</v>
      </c>
      <c r="AD2" s="48">
        <v>3</v>
      </c>
      <c r="AE2" s="48">
        <v>1</v>
      </c>
      <c r="AF2" s="48">
        <v>1</v>
      </c>
      <c r="AG2" s="48">
        <v>0</v>
      </c>
      <c r="AH2" s="48">
        <v>0</v>
      </c>
      <c r="AI2"/>
    </row>
    <row r="3" spans="1:35" x14ac:dyDescent="0.25">
      <c r="A3" s="37" t="s">
        <v>25</v>
      </c>
      <c r="B3" s="38">
        <v>4</v>
      </c>
      <c r="C3" s="38">
        <v>10</v>
      </c>
      <c r="D3" s="38"/>
      <c r="E3" s="38">
        <v>14</v>
      </c>
      <c r="G3" s="9" t="s">
        <v>23</v>
      </c>
      <c r="H3" s="34">
        <v>367</v>
      </c>
      <c r="Q3" s="16" t="s">
        <v>26</v>
      </c>
      <c r="R3" s="18">
        <v>5</v>
      </c>
      <c r="S3" s="18">
        <v>2</v>
      </c>
      <c r="T3" s="18">
        <v>1</v>
      </c>
      <c r="U3" s="18">
        <v>2</v>
      </c>
      <c r="V3" s="18">
        <v>2</v>
      </c>
      <c r="AB3" s="23">
        <f>Y2</f>
        <v>0</v>
      </c>
      <c r="AC3" s="27" t="s">
        <v>24</v>
      </c>
      <c r="AD3" s="48">
        <v>2</v>
      </c>
      <c r="AE3" s="48">
        <v>0</v>
      </c>
      <c r="AF3" s="48">
        <v>2</v>
      </c>
      <c r="AG3" s="48">
        <v>1</v>
      </c>
      <c r="AH3" s="48">
        <v>0</v>
      </c>
      <c r="AI3"/>
    </row>
    <row r="4" spans="1:35" x14ac:dyDescent="0.25">
      <c r="A4" s="37" t="s">
        <v>24</v>
      </c>
      <c r="B4" s="38">
        <v>8</v>
      </c>
      <c r="C4" s="38">
        <v>3</v>
      </c>
      <c r="D4" s="38">
        <v>1</v>
      </c>
      <c r="E4" s="38">
        <v>12</v>
      </c>
      <c r="G4" s="9" t="s">
        <v>26</v>
      </c>
      <c r="H4" s="34">
        <v>421</v>
      </c>
      <c r="Q4" s="9"/>
      <c r="AB4" s="23">
        <f>AA2</f>
        <v>0</v>
      </c>
      <c r="AC4" s="27" t="s">
        <v>27</v>
      </c>
      <c r="AD4" s="48">
        <v>3</v>
      </c>
      <c r="AE4" s="48">
        <v>0</v>
      </c>
      <c r="AF4" s="48">
        <v>0</v>
      </c>
      <c r="AG4" s="48">
        <v>0</v>
      </c>
      <c r="AH4" s="48">
        <v>0</v>
      </c>
      <c r="AI4"/>
    </row>
    <row r="5" spans="1:35" x14ac:dyDescent="0.25">
      <c r="A5" s="37" t="s">
        <v>28</v>
      </c>
      <c r="B5" s="38">
        <v>6</v>
      </c>
      <c r="C5" s="38">
        <v>9</v>
      </c>
      <c r="D5" s="38"/>
      <c r="E5" s="38">
        <v>15</v>
      </c>
      <c r="Q5" s="8" t="s">
        <v>4</v>
      </c>
      <c r="R5" t="s">
        <v>29</v>
      </c>
      <c r="S5" t="s">
        <v>30</v>
      </c>
      <c r="T5" t="s">
        <v>31</v>
      </c>
      <c r="U5" t="s">
        <v>32</v>
      </c>
      <c r="V5" t="s">
        <v>33</v>
      </c>
      <c r="AB5" s="24">
        <f>IFERROR(Z2/W2,0)</f>
        <v>1</v>
      </c>
      <c r="AC5" s="27" t="s">
        <v>34</v>
      </c>
      <c r="AD5" s="48">
        <v>6</v>
      </c>
      <c r="AE5" s="48">
        <v>0</v>
      </c>
      <c r="AF5" s="48">
        <v>0</v>
      </c>
      <c r="AG5" s="48">
        <v>0</v>
      </c>
      <c r="AH5" s="48">
        <v>0</v>
      </c>
      <c r="AI5"/>
    </row>
    <row r="6" spans="1:35" x14ac:dyDescent="0.25">
      <c r="A6" s="37" t="s">
        <v>27</v>
      </c>
      <c r="B6" s="38">
        <v>11</v>
      </c>
      <c r="C6" s="38">
        <v>31</v>
      </c>
      <c r="D6" s="38">
        <v>3</v>
      </c>
      <c r="E6" s="38">
        <v>45</v>
      </c>
      <c r="F6" s="14"/>
      <c r="H6" s="19" t="s">
        <v>35</v>
      </c>
      <c r="K6" s="29" t="s">
        <v>6</v>
      </c>
      <c r="L6" s="30">
        <f>IFERROR(N6/GETPIVOTDATA("[Measures].[Recuento de Dependencia]",$G$6)*100,0)</f>
        <v>6.666666666666667</v>
      </c>
      <c r="M6" s="10">
        <v>100</v>
      </c>
      <c r="N6" s="10">
        <f>IFERROR(GETPIVOTDATA("[Measures].[Recuento de Dependencia]",$G$6,"[Hoja2].[SPM - Sexo]","[Hoja2].[SPM - Sexo].&amp;[F]"),0)</f>
        <v>3</v>
      </c>
      <c r="O6" s="30" t="str">
        <f>CONCATENATE(FIXED(N6/GETPIVOTDATA("[Measures].[Recuento de Dependencia]",$G$6)*100,1),"%")</f>
        <v>6,7%</v>
      </c>
      <c r="Q6" s="9" t="s">
        <v>27</v>
      </c>
      <c r="R6" s="34"/>
      <c r="S6" s="34"/>
      <c r="T6" s="34"/>
      <c r="U6" s="34"/>
      <c r="V6" s="34"/>
      <c r="AC6" s="27" t="s">
        <v>36</v>
      </c>
      <c r="AD6" s="48">
        <v>2</v>
      </c>
      <c r="AE6" s="48">
        <v>2</v>
      </c>
      <c r="AF6" s="48">
        <v>1</v>
      </c>
      <c r="AG6" s="48">
        <v>1</v>
      </c>
      <c r="AH6" s="48">
        <v>0</v>
      </c>
      <c r="AI6"/>
    </row>
    <row r="7" spans="1:35" x14ac:dyDescent="0.25">
      <c r="A7" s="37" t="s">
        <v>37</v>
      </c>
      <c r="B7" s="38">
        <v>8</v>
      </c>
      <c r="C7" s="38">
        <v>17</v>
      </c>
      <c r="D7" s="38"/>
      <c r="E7" s="38">
        <v>25</v>
      </c>
      <c r="F7" s="14"/>
      <c r="G7" s="9" t="s">
        <v>6</v>
      </c>
      <c r="H7" s="35">
        <v>3</v>
      </c>
      <c r="K7" s="29" t="s">
        <v>23</v>
      </c>
      <c r="L7" s="11">
        <f>IFERROR(N7/GETPIVOTDATA("[Measures].[Recuento de Dependencia]",$G$6)*100,0)</f>
        <v>93.333333333333329</v>
      </c>
      <c r="M7" s="10">
        <v>100</v>
      </c>
      <c r="N7" s="10">
        <f>IFERROR(GETPIVOTDATA("[Measures].[Recuento de Dependencia]",$G$6,"[Hoja2].[SPM - Sexo]","[Hoja2].[SPM - Sexo].&amp;[M]"),0)</f>
        <v>42</v>
      </c>
      <c r="O7" s="11" t="str">
        <f>CONCATENATE(FIXED(N7/GETPIVOTDATA("[Measures].[Recuento de Dependencia]",$G$6)*100,1),"%")</f>
        <v>93,3%</v>
      </c>
      <c r="Q7" s="25" t="s">
        <v>38</v>
      </c>
      <c r="R7" s="34">
        <v>15</v>
      </c>
      <c r="S7" s="34">
        <v>15</v>
      </c>
      <c r="T7" s="34">
        <v>0</v>
      </c>
      <c r="U7" s="34">
        <v>15</v>
      </c>
      <c r="V7" s="34">
        <v>0</v>
      </c>
      <c r="W7" s="22" t="s">
        <v>12</v>
      </c>
      <c r="X7" s="22" t="s">
        <v>13</v>
      </c>
      <c r="Y7" s="22" t="s">
        <v>14</v>
      </c>
      <c r="Z7" s="22" t="s">
        <v>15</v>
      </c>
      <c r="AA7" s="22" t="s">
        <v>16</v>
      </c>
      <c r="AB7" s="23">
        <f>W8</f>
        <v>15</v>
      </c>
      <c r="AC7" s="27" t="s">
        <v>39</v>
      </c>
      <c r="AD7" s="48">
        <v>10</v>
      </c>
      <c r="AE7" s="48">
        <v>0</v>
      </c>
      <c r="AF7" s="48">
        <v>0</v>
      </c>
      <c r="AG7" s="48">
        <v>0</v>
      </c>
      <c r="AH7" s="48">
        <v>0</v>
      </c>
      <c r="AI7"/>
    </row>
    <row r="8" spans="1:35" x14ac:dyDescent="0.25">
      <c r="A8" s="37" t="s">
        <v>34</v>
      </c>
      <c r="B8" s="38">
        <v>12</v>
      </c>
      <c r="C8" s="38">
        <v>16</v>
      </c>
      <c r="D8" s="38">
        <v>6</v>
      </c>
      <c r="E8" s="38">
        <v>34</v>
      </c>
      <c r="F8" s="14"/>
      <c r="G8" s="9" t="s">
        <v>23</v>
      </c>
      <c r="H8" s="35">
        <v>42</v>
      </c>
      <c r="N8" s="14"/>
      <c r="Q8" s="9" t="s">
        <v>26</v>
      </c>
      <c r="R8" s="34">
        <v>15</v>
      </c>
      <c r="S8" s="34">
        <v>15</v>
      </c>
      <c r="T8" s="34">
        <v>0</v>
      </c>
      <c r="U8" s="34">
        <v>15</v>
      </c>
      <c r="V8" s="34">
        <v>0</v>
      </c>
      <c r="W8" s="31">
        <f>IFERROR(GETPIVOTDATA("[Measures].[Suma de INI]",$Q$11),0)</f>
        <v>15</v>
      </c>
      <c r="X8" s="21">
        <f>IFERROR(GETPIVOTDATA("[Measures].[Suma de FIN EP]",$Q$11),0)</f>
        <v>11</v>
      </c>
      <c r="Y8" s="21">
        <f>IFERROR(GETPIVOTDATA("[Measures].[Suma de FIN FP]",$Q$11),0)</f>
        <v>0</v>
      </c>
      <c r="Z8" s="21">
        <f>IFERROR(GETPIVOTDATA("[Measures].[Suma de FIN T]",$Q$11),0)</f>
        <v>11</v>
      </c>
      <c r="AA8" s="21">
        <f>IFERROR(GETPIVOTDATA("[Measures].[Suma de PEND]",$Q$11),0)</f>
        <v>4</v>
      </c>
      <c r="AB8" s="23">
        <f>X8</f>
        <v>11</v>
      </c>
      <c r="AC8" s="27" t="s">
        <v>40</v>
      </c>
      <c r="AD8" s="48">
        <v>3</v>
      </c>
      <c r="AE8" s="48">
        <v>0</v>
      </c>
      <c r="AF8" s="48">
        <v>1</v>
      </c>
      <c r="AG8" s="48">
        <v>0</v>
      </c>
      <c r="AH8" s="48">
        <v>0</v>
      </c>
      <c r="AI8"/>
    </row>
    <row r="9" spans="1:35" x14ac:dyDescent="0.25">
      <c r="A9" s="37" t="s">
        <v>36</v>
      </c>
      <c r="B9" s="38">
        <v>26</v>
      </c>
      <c r="C9" s="38">
        <v>30</v>
      </c>
      <c r="D9" s="38">
        <v>3</v>
      </c>
      <c r="E9" s="38">
        <v>59</v>
      </c>
      <c r="F9" s="14"/>
      <c r="G9" s="9" t="s">
        <v>26</v>
      </c>
      <c r="H9" s="35">
        <v>45</v>
      </c>
      <c r="N9" s="14"/>
      <c r="AB9" s="23">
        <f>Y8</f>
        <v>0</v>
      </c>
      <c r="AC9" s="27" t="s">
        <v>41</v>
      </c>
      <c r="AD9" s="48">
        <v>1</v>
      </c>
      <c r="AE9" s="48">
        <v>0</v>
      </c>
      <c r="AF9" s="48">
        <v>0</v>
      </c>
      <c r="AG9" s="48">
        <v>0</v>
      </c>
      <c r="AH9" s="48">
        <v>0</v>
      </c>
      <c r="AI9"/>
    </row>
    <row r="10" spans="1:35" x14ac:dyDescent="0.25">
      <c r="A10" s="37" t="s">
        <v>39</v>
      </c>
      <c r="B10" s="38">
        <v>7</v>
      </c>
      <c r="C10" s="38">
        <v>20</v>
      </c>
      <c r="D10" s="38">
        <v>3</v>
      </c>
      <c r="E10" s="38">
        <v>30</v>
      </c>
      <c r="AB10" s="23">
        <f>AA8</f>
        <v>4</v>
      </c>
      <c r="AC10" s="27" t="s">
        <v>42</v>
      </c>
      <c r="AD10" s="48">
        <v>5</v>
      </c>
      <c r="AE10" s="48">
        <v>1</v>
      </c>
      <c r="AF10" s="48">
        <v>1</v>
      </c>
      <c r="AG10" s="48">
        <v>0</v>
      </c>
      <c r="AH10" s="48">
        <v>0</v>
      </c>
      <c r="AI10"/>
    </row>
    <row r="11" spans="1:35" ht="15" customHeight="1" x14ac:dyDescent="0.25">
      <c r="A11" s="37" t="s">
        <v>40</v>
      </c>
      <c r="B11" s="38">
        <v>4</v>
      </c>
      <c r="C11" s="38">
        <v>20</v>
      </c>
      <c r="D11" s="38">
        <v>1</v>
      </c>
      <c r="E11" s="38">
        <v>25</v>
      </c>
      <c r="H11" s="20" t="s">
        <v>35</v>
      </c>
      <c r="Q11" s="8" t="s">
        <v>4</v>
      </c>
      <c r="R11" t="s">
        <v>29</v>
      </c>
      <c r="S11" t="s">
        <v>30</v>
      </c>
      <c r="T11" t="s">
        <v>31</v>
      </c>
      <c r="U11" t="s">
        <v>32</v>
      </c>
      <c r="V11" t="s">
        <v>33</v>
      </c>
      <c r="AB11" s="24">
        <f>IFERROR(Z8/W8,0)</f>
        <v>0.73333333333333328</v>
      </c>
      <c r="AC11" s="27" t="s">
        <v>43</v>
      </c>
      <c r="AD11" s="48">
        <v>2</v>
      </c>
      <c r="AE11" s="48">
        <v>1</v>
      </c>
      <c r="AF11" s="48">
        <v>0</v>
      </c>
      <c r="AG11" s="48">
        <v>0</v>
      </c>
      <c r="AH11" s="48">
        <v>0</v>
      </c>
      <c r="AI11"/>
    </row>
    <row r="12" spans="1:35" x14ac:dyDescent="0.25">
      <c r="A12" s="37" t="s">
        <v>41</v>
      </c>
      <c r="B12" s="38">
        <v>2</v>
      </c>
      <c r="C12" s="38">
        <v>11</v>
      </c>
      <c r="D12" s="38">
        <v>1</v>
      </c>
      <c r="E12" s="38">
        <v>14</v>
      </c>
      <c r="G12" s="9" t="s">
        <v>0</v>
      </c>
      <c r="H12" s="35">
        <v>132</v>
      </c>
      <c r="Q12" s="9" t="s">
        <v>27</v>
      </c>
      <c r="R12" s="34"/>
      <c r="S12" s="34"/>
      <c r="T12" s="34"/>
      <c r="U12" s="34"/>
      <c r="V12" s="34"/>
      <c r="AC12" s="27" t="s">
        <v>44</v>
      </c>
      <c r="AD12" s="48">
        <v>0</v>
      </c>
      <c r="AE12" s="48">
        <v>1</v>
      </c>
      <c r="AF12" s="48">
        <v>1</v>
      </c>
      <c r="AG12" s="48">
        <v>0</v>
      </c>
      <c r="AH12" s="48">
        <v>0</v>
      </c>
      <c r="AI12"/>
    </row>
    <row r="13" spans="1:35" x14ac:dyDescent="0.25">
      <c r="A13" s="37" t="s">
        <v>45</v>
      </c>
      <c r="B13" s="38">
        <v>3</v>
      </c>
      <c r="C13" s="38">
        <v>16</v>
      </c>
      <c r="D13" s="38">
        <v>2</v>
      </c>
      <c r="E13" s="38">
        <v>21</v>
      </c>
      <c r="G13" s="9" t="s">
        <v>1</v>
      </c>
      <c r="H13" s="35">
        <v>263</v>
      </c>
      <c r="Q13" s="25" t="s">
        <v>46</v>
      </c>
      <c r="R13" s="34">
        <v>15</v>
      </c>
      <c r="S13" s="34">
        <v>11</v>
      </c>
      <c r="T13" s="34">
        <v>0</v>
      </c>
      <c r="U13" s="34">
        <v>11</v>
      </c>
      <c r="V13" s="34">
        <v>4</v>
      </c>
      <c r="AD13"/>
      <c r="AE13"/>
      <c r="AF13"/>
      <c r="AG13"/>
      <c r="AH13"/>
      <c r="AI13"/>
    </row>
    <row r="14" spans="1:35" x14ac:dyDescent="0.25">
      <c r="A14" s="37" t="s">
        <v>42</v>
      </c>
      <c r="B14" s="38">
        <v>30</v>
      </c>
      <c r="C14" s="38">
        <v>59</v>
      </c>
      <c r="D14" s="38">
        <v>3</v>
      </c>
      <c r="E14" s="38">
        <v>92</v>
      </c>
      <c r="G14" s="9" t="s">
        <v>2</v>
      </c>
      <c r="H14" s="35">
        <v>26</v>
      </c>
      <c r="Q14" s="9" t="s">
        <v>26</v>
      </c>
      <c r="R14" s="34">
        <v>15</v>
      </c>
      <c r="S14" s="34">
        <v>11</v>
      </c>
      <c r="T14" s="34">
        <v>0</v>
      </c>
      <c r="U14" s="34">
        <v>11</v>
      </c>
      <c r="V14" s="34">
        <v>4</v>
      </c>
      <c r="AD14"/>
      <c r="AE14"/>
      <c r="AF14"/>
      <c r="AG14"/>
      <c r="AH14"/>
      <c r="AI14"/>
    </row>
    <row r="15" spans="1:35" x14ac:dyDescent="0.25">
      <c r="A15" s="37" t="s">
        <v>43</v>
      </c>
      <c r="B15" s="38">
        <v>6</v>
      </c>
      <c r="C15" s="38">
        <v>8</v>
      </c>
      <c r="D15" s="38">
        <v>1</v>
      </c>
      <c r="E15" s="38">
        <v>15</v>
      </c>
      <c r="G15" s="9" t="s">
        <v>26</v>
      </c>
      <c r="H15" s="35">
        <v>421</v>
      </c>
      <c r="AD15"/>
      <c r="AE15"/>
      <c r="AF15"/>
      <c r="AG15"/>
      <c r="AH15"/>
      <c r="AI15"/>
    </row>
    <row r="16" spans="1:35" x14ac:dyDescent="0.25">
      <c r="A16" s="37" t="s">
        <v>44</v>
      </c>
      <c r="B16" s="38">
        <v>3</v>
      </c>
      <c r="C16" s="38">
        <v>3</v>
      </c>
      <c r="D16" s="38"/>
      <c r="E16" s="38">
        <v>6</v>
      </c>
      <c r="F16" s="14"/>
      <c r="AD16"/>
      <c r="AE16"/>
      <c r="AF16"/>
      <c r="AG16"/>
      <c r="AH16"/>
      <c r="AI16"/>
    </row>
    <row r="17" spans="1:35" x14ac:dyDescent="0.25">
      <c r="A17" s="37" t="s">
        <v>47</v>
      </c>
      <c r="B17" s="38">
        <v>1</v>
      </c>
      <c r="C17" s="38">
        <v>8</v>
      </c>
      <c r="D17" s="38">
        <v>2</v>
      </c>
      <c r="E17" s="38">
        <v>11</v>
      </c>
      <c r="F17" s="14"/>
      <c r="H17" s="19" t="s">
        <v>48</v>
      </c>
      <c r="I17" s="19" t="s">
        <v>49</v>
      </c>
      <c r="J17" s="19" t="s">
        <v>50</v>
      </c>
      <c r="K17" s="19" t="s">
        <v>51</v>
      </c>
      <c r="L17" s="32" t="s">
        <v>0</v>
      </c>
      <c r="M17" s="21">
        <f>IFERROR(GETPIVOTDATA("[Measures].[Acc_Fatal]",$G$17),0)</f>
        <v>11</v>
      </c>
      <c r="AD17"/>
      <c r="AE17"/>
      <c r="AF17"/>
      <c r="AG17"/>
      <c r="AH17"/>
      <c r="AI17"/>
    </row>
    <row r="18" spans="1:35" x14ac:dyDescent="0.25">
      <c r="A18" s="40" t="s">
        <v>26</v>
      </c>
      <c r="B18" s="39">
        <v>132</v>
      </c>
      <c r="C18" s="39">
        <v>263</v>
      </c>
      <c r="D18" s="39">
        <v>26</v>
      </c>
      <c r="E18" s="39">
        <v>421</v>
      </c>
      <c r="F18" s="14"/>
      <c r="G18" s="9" t="s">
        <v>27</v>
      </c>
      <c r="H18" s="35">
        <v>11</v>
      </c>
      <c r="I18" s="35">
        <v>31</v>
      </c>
      <c r="J18" s="35">
        <v>3</v>
      </c>
      <c r="K18" s="35">
        <v>45</v>
      </c>
      <c r="L18" s="32" t="s">
        <v>1</v>
      </c>
      <c r="M18" s="21">
        <f>IFERROR(GETPIVOTDATA("[Measures].[Acc_Grave]",$G$17),0)</f>
        <v>31</v>
      </c>
    </row>
    <row r="19" spans="1:35" x14ac:dyDescent="0.25">
      <c r="F19" s="14"/>
      <c r="G19" s="9" t="s">
        <v>26</v>
      </c>
      <c r="H19" s="35">
        <v>11</v>
      </c>
      <c r="I19" s="35">
        <v>31</v>
      </c>
      <c r="J19" s="35">
        <v>3</v>
      </c>
      <c r="K19" s="35">
        <v>45</v>
      </c>
      <c r="L19" s="32" t="s">
        <v>2</v>
      </c>
      <c r="M19" s="21">
        <f>IFERROR(GETPIVOTDATA("[Measures].[Acc_Otro]",$G$17),0)</f>
        <v>3</v>
      </c>
    </row>
    <row r="20" spans="1:35" ht="18" customHeight="1" x14ac:dyDescent="0.25">
      <c r="A20" s="41"/>
      <c r="B20" s="46" t="s">
        <v>35</v>
      </c>
      <c r="L20" s="32" t="s">
        <v>3</v>
      </c>
      <c r="M20" s="21">
        <f>IFERROR(GETPIVOTDATA("[Measures].[Acc_Total]",$G$17),0)</f>
        <v>45</v>
      </c>
    </row>
    <row r="21" spans="1:35" ht="20.100000000000001" customHeight="1" x14ac:dyDescent="0.25">
      <c r="A21" s="42" t="s">
        <v>52</v>
      </c>
      <c r="B21" s="43">
        <v>374</v>
      </c>
    </row>
    <row r="22" spans="1:35" ht="18" customHeight="1" x14ac:dyDescent="0.25">
      <c r="A22" s="42" t="s">
        <v>53</v>
      </c>
      <c r="B22" s="43">
        <v>47</v>
      </c>
      <c r="L22" s="12"/>
      <c r="M22" s="14" t="s">
        <v>54</v>
      </c>
    </row>
    <row r="23" spans="1:35" ht="18" customHeight="1" x14ac:dyDescent="0.25">
      <c r="A23" s="44" t="s">
        <v>26</v>
      </c>
      <c r="B23" s="45">
        <v>421</v>
      </c>
      <c r="L23" s="13" t="s">
        <v>55</v>
      </c>
      <c r="M23" s="14">
        <v>199</v>
      </c>
    </row>
    <row r="24" spans="1:35" ht="18" customHeight="1" x14ac:dyDescent="0.25">
      <c r="A24" s="28"/>
      <c r="B24" s="28"/>
      <c r="L24" s="13" t="s">
        <v>56</v>
      </c>
      <c r="M24" s="14">
        <v>22</v>
      </c>
    </row>
    <row r="25" spans="1:35" ht="18" customHeight="1" x14ac:dyDescent="0.25">
      <c r="A25" s="41"/>
      <c r="B25" s="46" t="s">
        <v>35</v>
      </c>
      <c r="L25" s="13" t="s">
        <v>3</v>
      </c>
      <c r="M25" s="14">
        <v>221</v>
      </c>
    </row>
    <row r="26" spans="1:35" ht="18" customHeight="1" x14ac:dyDescent="0.25">
      <c r="A26" s="42" t="s">
        <v>57</v>
      </c>
      <c r="B26" s="43">
        <v>2</v>
      </c>
    </row>
    <row r="27" spans="1:35" ht="18" customHeight="1" x14ac:dyDescent="0.25">
      <c r="A27" s="42" t="s">
        <v>55</v>
      </c>
      <c r="B27" s="43">
        <v>371</v>
      </c>
      <c r="L27" s="15" t="s">
        <v>58</v>
      </c>
      <c r="N27" s="7"/>
      <c r="O27" s="7"/>
      <c r="P27" s="7"/>
    </row>
    <row r="28" spans="1:35" ht="18" customHeight="1" x14ac:dyDescent="0.25">
      <c r="A28" s="42" t="s">
        <v>56</v>
      </c>
      <c r="B28" s="43">
        <v>47</v>
      </c>
      <c r="L28" s="12"/>
      <c r="M28" s="14" t="s">
        <v>54</v>
      </c>
      <c r="N28" s="7"/>
      <c r="O28" s="7"/>
      <c r="P28" s="7"/>
    </row>
    <row r="29" spans="1:35" ht="18" customHeight="1" x14ac:dyDescent="0.25">
      <c r="A29" s="42" t="s">
        <v>59</v>
      </c>
      <c r="B29" s="43">
        <v>1</v>
      </c>
      <c r="L29" s="13" t="s">
        <v>55</v>
      </c>
      <c r="M29" s="14">
        <v>199</v>
      </c>
    </row>
    <row r="30" spans="1:35" ht="18" customHeight="1" x14ac:dyDescent="0.25">
      <c r="A30" s="44" t="s">
        <v>26</v>
      </c>
      <c r="B30" s="45">
        <v>421</v>
      </c>
      <c r="L30" s="13" t="s">
        <v>56</v>
      </c>
      <c r="M30" s="14">
        <v>22</v>
      </c>
    </row>
    <row r="31" spans="1:35" ht="18" customHeight="1" x14ac:dyDescent="0.25">
      <c r="L31" s="13" t="s">
        <v>3</v>
      </c>
      <c r="M31" s="14">
        <v>221</v>
      </c>
    </row>
    <row r="32" spans="1:35" ht="18" customHeight="1" x14ac:dyDescent="0.25"/>
    <row r="33" ht="18" customHeight="1" x14ac:dyDescent="0.25"/>
    <row r="34" ht="18" customHeight="1" x14ac:dyDescent="0.25"/>
    <row r="35" ht="18" customHeight="1" x14ac:dyDescent="0.25"/>
    <row r="36" ht="18" customHeight="1" x14ac:dyDescent="0.25"/>
    <row r="37" ht="18" customHeight="1" x14ac:dyDescent="0.25"/>
  </sheetData>
  <sheetProtection autoFilter="0" pivotTables="0"/>
  <conditionalFormatting pivot="1" sqref="AD2:AH12">
    <cfRule type="cellIs" dxfId="84" priority="1" operator="greaterThan">
      <formula>0</formula>
    </cfRule>
  </conditionalFormatting>
  <pageMargins left="0.7" right="0.7" top="0.75" bottom="0.75" header="0.3" footer="0.3"/>
  <pageSetup orientation="portrait"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85FA9-0E36-427F-BD86-EC59CCF863B0}">
  <sheetPr codeName="Hoja11"/>
  <dimension ref="A1:V94"/>
  <sheetViews>
    <sheetView showGridLines="0" showRowColHeaders="0" tabSelected="1" zoomScaleNormal="100" workbookViewId="0">
      <selection activeCell="V30" sqref="V30"/>
      <extLst>
        <ext xmlns:xlsdti="http://schemas.microsoft.com/office/spreadsheetml/2023/showDataTypeIcons" uri="{77bfe23e-c014-4d31-8a63-9c772dbf06b6}">
          <xlsdti:showDataTypeIcons visible="0"/>
        </ext>
      </extLst>
    </sheetView>
  </sheetViews>
  <sheetFormatPr baseColWidth="10" defaultColWidth="11.42578125" defaultRowHeight="15" x14ac:dyDescent="0.25"/>
  <cols>
    <col min="1" max="1" width="6.7109375" style="3" customWidth="1"/>
    <col min="2" max="2" width="12.7109375" style="6" customWidth="1"/>
    <col min="3" max="5" width="12.7109375" style="5" customWidth="1"/>
    <col min="6" max="21" width="12.7109375" style="3" customWidth="1"/>
    <col min="22" max="22" width="6.7109375" style="3" customWidth="1"/>
    <col min="23" max="23" width="12.7109375" style="3" customWidth="1"/>
    <col min="24" max="24" width="9" style="3" bestFit="1" customWidth="1"/>
    <col min="25" max="25" width="11.85546875" style="3" customWidth="1"/>
    <col min="26" max="26" width="9.85546875" style="3" customWidth="1"/>
    <col min="27" max="27" width="11.5703125" style="3" customWidth="1"/>
    <col min="28" max="28" width="22.28515625" style="3" customWidth="1"/>
    <col min="29" max="29" width="9.42578125" style="3" customWidth="1"/>
    <col min="30" max="30" width="16.42578125" style="3" customWidth="1"/>
    <col min="31" max="31" width="8.42578125" style="3" customWidth="1"/>
    <col min="32" max="32" width="15.140625" style="3" customWidth="1"/>
    <col min="33" max="33" width="8.42578125" style="3" customWidth="1"/>
    <col min="34" max="34" width="10" style="3" customWidth="1"/>
    <col min="35" max="35" width="15.140625" style="3" customWidth="1"/>
    <col min="36" max="36" width="11.140625" style="3" customWidth="1"/>
    <col min="37" max="37" width="12.5703125" style="3" customWidth="1"/>
    <col min="38" max="53" width="3.42578125" style="3" customWidth="1"/>
    <col min="54" max="59" width="4.42578125" style="3" customWidth="1"/>
    <col min="60" max="60" width="4.140625" style="3" customWidth="1"/>
    <col min="61" max="61" width="11.140625" style="3" customWidth="1"/>
    <col min="62" max="62" width="12.5703125" style="3" customWidth="1"/>
    <col min="63" max="63" width="21" style="3" customWidth="1"/>
    <col min="64" max="64" width="19.28515625" style="3" customWidth="1"/>
    <col min="65" max="65" width="21" style="3" customWidth="1"/>
    <col min="66" max="66" width="19.28515625" style="3" customWidth="1"/>
    <col min="67" max="67" width="21" style="3" customWidth="1"/>
    <col min="68" max="68" width="19.28515625" style="3" customWidth="1"/>
    <col min="69" max="69" width="21" style="3" customWidth="1"/>
    <col min="70" max="70" width="19.28515625" style="3" customWidth="1"/>
    <col min="71" max="71" width="21" style="3" customWidth="1"/>
    <col min="72" max="72" width="19.28515625" style="3" customWidth="1"/>
    <col min="73" max="73" width="21" style="3" customWidth="1"/>
    <col min="74" max="74" width="19.28515625" style="3" customWidth="1"/>
    <col min="75" max="75" width="21" style="3" customWidth="1"/>
    <col min="76" max="76" width="19.28515625" style="3" bestFit="1" customWidth="1"/>
    <col min="77" max="77" width="21" style="3" bestFit="1" customWidth="1"/>
    <col min="78" max="78" width="19.28515625" style="3" bestFit="1" customWidth="1"/>
    <col min="79" max="79" width="21" style="3" bestFit="1" customWidth="1"/>
    <col min="80" max="80" width="19.28515625" style="3" bestFit="1" customWidth="1"/>
    <col min="81" max="81" width="21" style="3" bestFit="1" customWidth="1"/>
    <col min="82" max="82" width="19.28515625" style="3" bestFit="1" customWidth="1"/>
    <col min="83" max="83" width="21" style="3" bestFit="1" customWidth="1"/>
    <col min="84" max="84" width="19.28515625" style="3" bestFit="1" customWidth="1"/>
    <col min="85" max="85" width="21" style="3" bestFit="1" customWidth="1"/>
    <col min="86" max="86" width="19.28515625" style="3" bestFit="1" customWidth="1"/>
    <col min="87" max="87" width="21" style="3" bestFit="1" customWidth="1"/>
    <col min="88" max="88" width="19.28515625" style="3" bestFit="1" customWidth="1"/>
    <col min="89" max="89" width="21" style="3" bestFit="1" customWidth="1"/>
    <col min="90" max="90" width="19.28515625" style="3" bestFit="1" customWidth="1"/>
    <col min="91" max="91" width="21" style="3" bestFit="1" customWidth="1"/>
    <col min="92" max="92" width="19.28515625" style="3" bestFit="1" customWidth="1"/>
    <col min="93" max="93" width="21" style="3" bestFit="1" customWidth="1"/>
    <col min="94" max="94" width="19.28515625" style="3" bestFit="1" customWidth="1"/>
    <col min="95" max="95" width="21" style="3" bestFit="1" customWidth="1"/>
    <col min="96" max="96" width="19.28515625" style="3" bestFit="1" customWidth="1"/>
    <col min="97" max="97" width="21" style="3" bestFit="1" customWidth="1"/>
    <col min="98" max="98" width="24.28515625" style="3" bestFit="1" customWidth="1"/>
    <col min="99" max="99" width="26" style="3" bestFit="1" customWidth="1"/>
    <col min="100" max="100" width="21.85546875" style="3" bestFit="1" customWidth="1"/>
    <col min="101" max="101" width="23.7109375" style="3" bestFit="1" customWidth="1"/>
    <col min="102" max="102" width="19.28515625" style="3" bestFit="1" customWidth="1"/>
    <col min="103" max="103" width="21" style="3" bestFit="1" customWidth="1"/>
    <col min="104" max="104" width="19.28515625" style="3" bestFit="1" customWidth="1"/>
    <col min="105" max="105" width="21" style="3" bestFit="1" customWidth="1"/>
    <col min="106" max="106" width="19.28515625" style="3" bestFit="1" customWidth="1"/>
    <col min="107" max="107" width="21" style="3" bestFit="1" customWidth="1"/>
    <col min="108" max="108" width="19.28515625" style="3" bestFit="1" customWidth="1"/>
    <col min="109" max="109" width="21" style="3" bestFit="1" customWidth="1"/>
    <col min="110" max="110" width="21.85546875" style="3" bestFit="1" customWidth="1"/>
    <col min="111" max="111" width="23.7109375" style="3" bestFit="1" customWidth="1"/>
    <col min="112" max="112" width="19.28515625" style="3" bestFit="1" customWidth="1"/>
    <col min="113" max="113" width="21" style="3" bestFit="1" customWidth="1"/>
    <col min="114" max="114" width="19.28515625" style="3" bestFit="1" customWidth="1"/>
    <col min="115" max="115" width="21" style="3" bestFit="1" customWidth="1"/>
    <col min="116" max="116" width="19.28515625" style="3" bestFit="1" customWidth="1"/>
    <col min="117" max="117" width="21" style="3" bestFit="1" customWidth="1"/>
    <col min="118" max="118" width="21.85546875" style="3" bestFit="1" customWidth="1"/>
    <col min="119" max="119" width="23.7109375" style="3" bestFit="1" customWidth="1"/>
    <col min="120" max="120" width="19.28515625" style="3" bestFit="1" customWidth="1"/>
    <col min="121" max="121" width="21" style="3" bestFit="1" customWidth="1"/>
    <col min="122" max="122" width="19.28515625" style="3" bestFit="1" customWidth="1"/>
    <col min="123" max="123" width="21" style="3" bestFit="1" customWidth="1"/>
    <col min="124" max="124" width="19.28515625" style="3" bestFit="1" customWidth="1"/>
    <col min="125" max="125" width="21" style="3" bestFit="1" customWidth="1"/>
    <col min="126" max="126" width="19.28515625" style="3" bestFit="1" customWidth="1"/>
    <col min="127" max="127" width="21" style="3" bestFit="1" customWidth="1"/>
    <col min="128" max="128" width="19.28515625" style="3" bestFit="1" customWidth="1"/>
    <col min="129" max="129" width="21" style="3" bestFit="1" customWidth="1"/>
    <col min="130" max="130" width="19.28515625" style="3" bestFit="1" customWidth="1"/>
    <col min="131" max="131" width="21" style="3" bestFit="1" customWidth="1"/>
    <col min="132" max="132" width="21.85546875" style="3" bestFit="1" customWidth="1"/>
    <col min="133" max="133" width="23.7109375" style="3" bestFit="1" customWidth="1"/>
    <col min="134" max="134" width="19.28515625" style="3" bestFit="1" customWidth="1"/>
    <col min="135" max="135" width="21" style="3" bestFit="1" customWidth="1"/>
    <col min="136" max="136" width="21.85546875" style="3" bestFit="1" customWidth="1"/>
    <col min="137" max="137" width="23.7109375" style="3" bestFit="1" customWidth="1"/>
    <col min="138" max="138" width="19.28515625" style="3" bestFit="1" customWidth="1"/>
    <col min="139" max="139" width="21" style="3" bestFit="1" customWidth="1"/>
    <col min="140" max="140" width="21.85546875" style="3" bestFit="1" customWidth="1"/>
    <col min="141" max="141" width="23.7109375" style="3" bestFit="1" customWidth="1"/>
    <col min="142" max="142" width="19.28515625" style="3" bestFit="1" customWidth="1"/>
    <col min="143" max="143" width="21" style="3" bestFit="1" customWidth="1"/>
    <col min="144" max="144" width="22.7109375" style="3" bestFit="1" customWidth="1"/>
    <col min="145" max="145" width="24.42578125" style="3" bestFit="1" customWidth="1"/>
    <col min="146" max="146" width="19.28515625" style="3" bestFit="1" customWidth="1"/>
    <col min="147" max="147" width="21" style="3" bestFit="1" customWidth="1"/>
    <col min="148" max="148" width="30.140625" style="3" bestFit="1" customWidth="1"/>
    <col min="149" max="149" width="32" style="3" bestFit="1" customWidth="1"/>
    <col min="150" max="150" width="24.28515625" style="3" bestFit="1" customWidth="1"/>
    <col min="151" max="151" width="26" style="3" bestFit="1" customWidth="1"/>
    <col min="152" max="16384" width="11.42578125" style="3"/>
  </cols>
  <sheetData>
    <row r="1" spans="1:22" x14ac:dyDescent="0.25">
      <c r="A1" s="1"/>
      <c r="B1" s="1"/>
      <c r="C1" s="2"/>
      <c r="D1" s="2"/>
      <c r="E1" s="2"/>
      <c r="F1" s="1"/>
      <c r="G1" s="1"/>
      <c r="H1" s="1"/>
      <c r="I1" s="1"/>
      <c r="J1" s="1"/>
      <c r="K1" s="1"/>
      <c r="L1" s="1"/>
      <c r="M1" s="1"/>
      <c r="N1" s="1"/>
      <c r="O1" s="1"/>
      <c r="P1" s="1"/>
      <c r="Q1" s="1"/>
      <c r="R1" s="1"/>
      <c r="S1" s="1"/>
      <c r="T1" s="1"/>
      <c r="U1" s="1"/>
      <c r="V1" s="1"/>
    </row>
    <row r="2" spans="1:22" x14ac:dyDescent="0.25">
      <c r="A2" s="1"/>
      <c r="B2" s="4"/>
      <c r="C2" s="2"/>
      <c r="D2" s="2"/>
      <c r="E2" s="2"/>
      <c r="F2" s="1"/>
      <c r="G2" s="1"/>
      <c r="H2" s="1"/>
      <c r="I2" s="1"/>
      <c r="J2" s="1"/>
      <c r="K2" s="1"/>
      <c r="L2" s="1"/>
      <c r="M2" s="1"/>
      <c r="N2" s="1"/>
      <c r="O2" s="1"/>
      <c r="P2" s="1"/>
      <c r="Q2" s="1"/>
      <c r="R2" s="1"/>
      <c r="S2" s="1"/>
      <c r="T2" s="1"/>
      <c r="U2" s="1"/>
      <c r="V2" s="1"/>
    </row>
    <row r="3" spans="1:22" x14ac:dyDescent="0.25">
      <c r="A3" s="1"/>
      <c r="B3" s="4"/>
      <c r="C3" s="2"/>
      <c r="D3" s="2"/>
      <c r="E3" s="2"/>
      <c r="F3" s="1"/>
      <c r="G3" s="1"/>
      <c r="H3" s="1"/>
      <c r="I3" s="1"/>
      <c r="J3" s="1"/>
      <c r="K3" s="1"/>
      <c r="L3" s="1"/>
      <c r="M3" s="1"/>
      <c r="N3" s="1"/>
      <c r="O3" s="1"/>
      <c r="P3" s="1"/>
      <c r="Q3" s="1"/>
      <c r="R3" s="1"/>
      <c r="S3" s="1"/>
      <c r="T3" s="1"/>
      <c r="U3" s="1"/>
      <c r="V3" s="1"/>
    </row>
    <row r="4" spans="1:22" x14ac:dyDescent="0.25">
      <c r="A4" s="1"/>
      <c r="B4" s="4"/>
      <c r="C4" s="2"/>
      <c r="D4" s="2"/>
      <c r="E4" s="2"/>
      <c r="F4" s="1"/>
      <c r="G4" s="1"/>
      <c r="H4" s="1"/>
      <c r="I4" s="1"/>
      <c r="J4" s="1"/>
      <c r="K4" s="1"/>
      <c r="L4" s="1"/>
      <c r="M4" s="1"/>
      <c r="N4" s="1"/>
      <c r="O4" s="1"/>
      <c r="P4" s="1"/>
      <c r="Q4" s="1"/>
      <c r="R4" s="1"/>
      <c r="S4" s="1"/>
      <c r="T4" s="1"/>
      <c r="U4" s="1"/>
      <c r="V4" s="1"/>
    </row>
    <row r="5" spans="1:22" x14ac:dyDescent="0.25">
      <c r="A5" s="1"/>
      <c r="B5" s="4"/>
      <c r="C5" s="2"/>
      <c r="D5" s="2"/>
      <c r="E5" s="2"/>
      <c r="F5" s="1"/>
      <c r="G5" s="1"/>
      <c r="H5" s="1"/>
      <c r="I5" s="1"/>
      <c r="J5" s="1"/>
      <c r="K5" s="1"/>
      <c r="L5" s="1"/>
      <c r="M5" s="1"/>
      <c r="N5" s="1"/>
      <c r="O5" s="1"/>
      <c r="P5" s="1"/>
      <c r="Q5" s="1"/>
      <c r="R5" s="1"/>
      <c r="S5" s="1"/>
      <c r="T5" s="1"/>
      <c r="U5" s="1"/>
      <c r="V5" s="1"/>
    </row>
    <row r="6" spans="1:22" x14ac:dyDescent="0.25">
      <c r="A6" s="1"/>
      <c r="B6" s="4"/>
      <c r="C6" s="2"/>
      <c r="D6" s="2"/>
      <c r="E6" s="2"/>
      <c r="F6" s="1"/>
      <c r="G6" s="1"/>
      <c r="H6" s="1"/>
      <c r="I6" s="1"/>
      <c r="J6" s="1"/>
      <c r="K6" s="1"/>
      <c r="L6" s="1"/>
      <c r="M6" s="1"/>
      <c r="N6" s="1"/>
      <c r="O6" s="1"/>
      <c r="P6" s="1"/>
      <c r="Q6" s="1"/>
      <c r="R6" s="1"/>
      <c r="S6" s="1"/>
      <c r="T6" s="1"/>
      <c r="U6" s="1"/>
      <c r="V6" s="1"/>
    </row>
    <row r="7" spans="1:22" x14ac:dyDescent="0.25">
      <c r="A7" s="1"/>
      <c r="B7" s="4"/>
      <c r="C7" s="2"/>
      <c r="D7" s="2"/>
      <c r="E7" s="2"/>
      <c r="F7" s="1"/>
      <c r="G7" s="1"/>
      <c r="H7" s="1"/>
      <c r="I7" s="1"/>
      <c r="J7" s="1"/>
      <c r="K7" s="1"/>
      <c r="L7" s="1"/>
      <c r="M7" s="1"/>
      <c r="N7" s="1"/>
      <c r="O7" s="1"/>
      <c r="P7" s="1"/>
      <c r="Q7" s="1"/>
      <c r="R7" s="1"/>
      <c r="S7" s="1"/>
      <c r="T7" s="1"/>
      <c r="U7" s="1"/>
      <c r="V7" s="1"/>
    </row>
    <row r="8" spans="1:22" x14ac:dyDescent="0.25">
      <c r="A8" s="1"/>
      <c r="B8" s="4"/>
      <c r="C8" s="2"/>
      <c r="D8" s="2"/>
      <c r="E8" s="2"/>
      <c r="F8" s="1"/>
      <c r="G8" s="1"/>
      <c r="H8" s="1"/>
      <c r="I8" s="1"/>
      <c r="J8" s="1"/>
      <c r="K8" s="1"/>
      <c r="L8" s="1"/>
      <c r="M8" s="1"/>
      <c r="N8" s="1"/>
      <c r="O8" s="1"/>
      <c r="P8" s="1"/>
      <c r="Q8" s="1"/>
      <c r="R8" s="1"/>
      <c r="S8" s="1"/>
      <c r="T8" s="1"/>
      <c r="U8" s="1"/>
      <c r="V8" s="1"/>
    </row>
    <row r="9" spans="1:22" x14ac:dyDescent="0.25">
      <c r="A9" s="1"/>
      <c r="B9" s="4"/>
      <c r="C9" s="2"/>
      <c r="D9" s="2"/>
      <c r="E9" s="2"/>
      <c r="F9" s="1"/>
      <c r="G9" s="1"/>
      <c r="H9" s="1"/>
      <c r="I9" s="1"/>
      <c r="J9" s="1"/>
      <c r="K9" s="1"/>
      <c r="L9" s="1"/>
      <c r="M9" s="1"/>
      <c r="N9" s="1"/>
      <c r="O9" s="1"/>
      <c r="P9" s="1"/>
      <c r="Q9" s="1"/>
      <c r="R9" s="1"/>
      <c r="S9" s="1"/>
      <c r="T9" s="1"/>
      <c r="U9" s="1"/>
      <c r="V9" s="1"/>
    </row>
    <row r="10" spans="1:22" x14ac:dyDescent="0.25">
      <c r="A10" s="1"/>
      <c r="B10" s="4"/>
      <c r="C10" s="2"/>
      <c r="D10" s="2"/>
      <c r="E10" s="2"/>
      <c r="F10" s="1"/>
      <c r="G10" s="1"/>
      <c r="H10" s="1"/>
      <c r="I10" s="1"/>
      <c r="J10" s="1"/>
      <c r="K10" s="1"/>
      <c r="L10" s="1"/>
      <c r="M10" s="1"/>
      <c r="N10" s="1"/>
      <c r="O10" s="1"/>
      <c r="P10" s="1"/>
      <c r="Q10" s="1"/>
      <c r="R10" s="1"/>
      <c r="S10" s="1"/>
      <c r="T10" s="1"/>
      <c r="U10" s="1"/>
      <c r="V10" s="1"/>
    </row>
    <row r="11" spans="1:22" x14ac:dyDescent="0.25">
      <c r="A11" s="1"/>
      <c r="B11" s="4"/>
      <c r="C11" s="2"/>
      <c r="D11" s="2"/>
      <c r="E11" s="2"/>
      <c r="F11" s="1"/>
      <c r="G11" s="1"/>
      <c r="H11" s="1"/>
      <c r="I11" s="1"/>
      <c r="J11" s="1"/>
      <c r="K11" s="1"/>
      <c r="L11" s="1"/>
      <c r="M11" s="1"/>
      <c r="N11" s="1"/>
      <c r="O11" s="1"/>
      <c r="P11" s="1"/>
      <c r="Q11" s="1"/>
      <c r="R11" s="1"/>
      <c r="S11" s="1"/>
      <c r="T11" s="1"/>
      <c r="U11" s="1"/>
      <c r="V11" s="1"/>
    </row>
    <row r="12" spans="1:22" x14ac:dyDescent="0.25">
      <c r="A12" s="1"/>
      <c r="B12" s="4"/>
      <c r="C12" s="2"/>
      <c r="D12" s="2"/>
      <c r="E12" s="2"/>
      <c r="F12" s="1"/>
      <c r="G12" s="1"/>
      <c r="H12" s="1"/>
      <c r="I12" s="1"/>
      <c r="J12" s="1"/>
      <c r="K12" s="1"/>
      <c r="L12" s="1"/>
      <c r="M12" s="1"/>
      <c r="N12" s="1"/>
      <c r="O12" s="1"/>
      <c r="P12" s="1"/>
      <c r="Q12" s="1"/>
      <c r="R12" s="1"/>
      <c r="S12" s="1"/>
      <c r="T12" s="1"/>
      <c r="U12" s="1"/>
      <c r="V12" s="1"/>
    </row>
    <row r="13" spans="1:22" x14ac:dyDescent="0.25">
      <c r="A13" s="1"/>
      <c r="B13" s="4"/>
      <c r="C13" s="2"/>
      <c r="D13" s="2"/>
      <c r="E13" s="2"/>
      <c r="F13" s="1"/>
      <c r="G13" s="1"/>
      <c r="H13" s="1"/>
      <c r="I13" s="1"/>
      <c r="J13" s="1"/>
      <c r="K13" s="1"/>
      <c r="L13" s="1"/>
      <c r="M13" s="1"/>
      <c r="N13" s="1"/>
      <c r="O13" s="1"/>
      <c r="P13" s="1"/>
      <c r="Q13" s="1"/>
      <c r="R13" s="1"/>
      <c r="S13" s="1"/>
      <c r="T13" s="1"/>
      <c r="U13" s="1"/>
      <c r="V13" s="1"/>
    </row>
    <row r="14" spans="1:22" x14ac:dyDescent="0.25">
      <c r="A14" s="1"/>
      <c r="B14" s="4"/>
      <c r="C14" s="2"/>
      <c r="D14" s="2"/>
      <c r="E14" s="2"/>
      <c r="F14" s="1"/>
      <c r="G14" s="1"/>
      <c r="H14" s="1"/>
      <c r="I14" s="1"/>
      <c r="J14" s="1"/>
      <c r="K14" s="1"/>
      <c r="L14" s="1"/>
      <c r="M14" s="1"/>
      <c r="N14" s="1"/>
      <c r="O14" s="1"/>
      <c r="P14" s="1"/>
      <c r="Q14" s="1"/>
      <c r="R14" s="1"/>
      <c r="S14" s="1"/>
      <c r="T14" s="1"/>
      <c r="U14" s="1"/>
      <c r="V14" s="1"/>
    </row>
    <row r="15" spans="1:22" x14ac:dyDescent="0.25">
      <c r="A15" s="1"/>
      <c r="B15" s="4"/>
      <c r="C15" s="2"/>
      <c r="D15" s="2"/>
      <c r="E15" s="2"/>
      <c r="F15" s="1"/>
      <c r="G15" s="1"/>
      <c r="H15" s="1"/>
      <c r="I15" s="1"/>
      <c r="J15" s="1"/>
      <c r="K15" s="1"/>
      <c r="L15" s="1"/>
      <c r="M15" s="1"/>
      <c r="N15" s="1"/>
      <c r="O15" s="1"/>
      <c r="P15" s="1"/>
      <c r="Q15" s="1"/>
      <c r="R15" s="1"/>
      <c r="S15" s="1"/>
      <c r="T15" s="1"/>
      <c r="U15" s="1"/>
      <c r="V15" s="1"/>
    </row>
    <row r="16" spans="1:22" x14ac:dyDescent="0.25">
      <c r="A16" s="1"/>
      <c r="B16" s="4"/>
      <c r="C16" s="2"/>
      <c r="D16" s="2"/>
      <c r="E16" s="2"/>
      <c r="F16" s="1"/>
      <c r="G16" s="1"/>
      <c r="H16" s="1"/>
      <c r="I16" s="1"/>
      <c r="J16" s="1"/>
      <c r="K16" s="1"/>
      <c r="L16" s="1"/>
      <c r="M16" s="1"/>
      <c r="N16" s="1"/>
      <c r="O16" s="1"/>
      <c r="P16" s="1"/>
      <c r="Q16" s="1"/>
      <c r="R16" s="1"/>
      <c r="S16" s="1"/>
      <c r="T16" s="1"/>
      <c r="U16" s="1"/>
      <c r="V16" s="1"/>
    </row>
    <row r="17" spans="1:22" x14ac:dyDescent="0.25">
      <c r="A17" s="1"/>
      <c r="B17" s="4"/>
      <c r="C17" s="2"/>
      <c r="D17" s="2"/>
      <c r="E17" s="2"/>
      <c r="F17" s="1"/>
      <c r="G17" s="1"/>
      <c r="H17" s="1"/>
      <c r="I17" s="1"/>
      <c r="J17" s="1"/>
      <c r="K17" s="1"/>
      <c r="L17" s="1"/>
      <c r="M17" s="1"/>
      <c r="N17" s="1"/>
      <c r="O17" s="1"/>
      <c r="P17" s="1"/>
      <c r="Q17" s="1"/>
      <c r="R17" s="1"/>
      <c r="S17" s="1"/>
      <c r="T17" s="1"/>
      <c r="U17" s="1"/>
      <c r="V17" s="1"/>
    </row>
    <row r="18" spans="1:22" x14ac:dyDescent="0.25">
      <c r="A18" s="1"/>
      <c r="B18" s="4"/>
      <c r="C18" s="2"/>
      <c r="D18" s="2"/>
      <c r="E18" s="2"/>
      <c r="F18" s="1"/>
      <c r="G18" s="1"/>
      <c r="H18" s="1"/>
      <c r="I18" s="1"/>
      <c r="J18" s="1"/>
      <c r="K18" s="1"/>
      <c r="L18" s="1"/>
      <c r="M18" s="1"/>
      <c r="N18" s="1"/>
      <c r="O18" s="1"/>
      <c r="P18" s="1"/>
      <c r="Q18" s="1"/>
      <c r="R18" s="1"/>
      <c r="S18" s="1"/>
      <c r="T18" s="1"/>
      <c r="U18" s="1"/>
      <c r="V18" s="1"/>
    </row>
    <row r="19" spans="1:22" x14ac:dyDescent="0.25">
      <c r="A19" s="1"/>
      <c r="B19" s="4"/>
      <c r="C19" s="2"/>
      <c r="D19" s="2"/>
      <c r="E19" s="2"/>
      <c r="F19" s="1"/>
      <c r="G19" s="1"/>
      <c r="H19" s="1"/>
      <c r="I19" s="1"/>
      <c r="J19" s="1"/>
      <c r="K19" s="1"/>
      <c r="L19" s="1"/>
      <c r="M19" s="1"/>
      <c r="N19" s="1"/>
      <c r="O19" s="1"/>
      <c r="P19" s="1"/>
      <c r="Q19" s="1"/>
      <c r="R19" s="1"/>
      <c r="S19" s="1"/>
      <c r="T19" s="1"/>
      <c r="U19" s="1"/>
      <c r="V19" s="1"/>
    </row>
    <row r="20" spans="1:22" x14ac:dyDescent="0.25">
      <c r="A20" s="1"/>
      <c r="B20" s="4"/>
      <c r="C20" s="2"/>
      <c r="D20" s="2"/>
      <c r="E20" s="2"/>
      <c r="F20" s="1"/>
      <c r="G20" s="1"/>
      <c r="H20" s="1"/>
      <c r="I20" s="1"/>
      <c r="J20" s="1"/>
      <c r="K20" s="1"/>
      <c r="L20" s="1"/>
      <c r="M20" s="1"/>
      <c r="N20" s="1"/>
      <c r="O20" s="1"/>
      <c r="P20" s="1"/>
      <c r="Q20" s="1"/>
      <c r="R20" s="1"/>
      <c r="S20" s="1"/>
      <c r="T20" s="1"/>
      <c r="U20" s="1"/>
      <c r="V20" s="1"/>
    </row>
    <row r="21" spans="1:22" x14ac:dyDescent="0.25">
      <c r="A21" s="1"/>
      <c r="B21" s="4"/>
      <c r="C21" s="2"/>
      <c r="D21" s="2"/>
      <c r="E21" s="2"/>
      <c r="F21" s="1"/>
      <c r="G21" s="1"/>
      <c r="H21" s="1"/>
      <c r="I21" s="1"/>
      <c r="J21" s="1"/>
      <c r="K21" s="1"/>
      <c r="L21" s="1"/>
      <c r="M21" s="1"/>
      <c r="N21" s="1"/>
      <c r="O21" s="1"/>
      <c r="P21" s="1"/>
      <c r="Q21" s="1"/>
      <c r="R21" s="1"/>
      <c r="S21" s="1"/>
      <c r="T21" s="1"/>
      <c r="U21" s="1"/>
      <c r="V21" s="1"/>
    </row>
    <row r="22" spans="1:22" x14ac:dyDescent="0.25">
      <c r="A22" s="1"/>
      <c r="B22" s="4"/>
      <c r="C22" s="2"/>
      <c r="D22" s="2"/>
      <c r="E22" s="2"/>
      <c r="F22" s="1"/>
      <c r="G22" s="1"/>
      <c r="H22" s="1"/>
      <c r="I22" s="1"/>
      <c r="J22" s="1"/>
      <c r="K22" s="1"/>
      <c r="L22" s="1"/>
      <c r="M22" s="1"/>
      <c r="N22" s="1"/>
      <c r="O22" s="1"/>
      <c r="P22" s="1"/>
      <c r="Q22" s="1"/>
      <c r="R22" s="1"/>
      <c r="S22" s="1"/>
      <c r="T22" s="1"/>
      <c r="U22" s="1"/>
      <c r="V22" s="1"/>
    </row>
    <row r="23" spans="1:22" x14ac:dyDescent="0.25">
      <c r="A23" s="1"/>
      <c r="B23" s="4"/>
      <c r="C23" s="2"/>
      <c r="D23" s="2"/>
      <c r="E23" s="2"/>
      <c r="F23" s="1"/>
      <c r="G23" s="1"/>
      <c r="H23" s="1"/>
      <c r="I23" s="1"/>
      <c r="J23" s="1"/>
      <c r="K23" s="1"/>
      <c r="L23" s="1"/>
      <c r="M23" s="1"/>
      <c r="N23" s="1"/>
      <c r="O23" s="1"/>
      <c r="P23" s="1"/>
      <c r="Q23" s="1"/>
      <c r="R23" s="1"/>
      <c r="S23" s="1"/>
      <c r="T23" s="1"/>
      <c r="U23" s="1"/>
      <c r="V23" s="1"/>
    </row>
    <row r="24" spans="1:22" x14ac:dyDescent="0.25">
      <c r="A24" s="1"/>
      <c r="B24" s="4"/>
      <c r="C24" s="2"/>
      <c r="D24" s="2"/>
      <c r="E24" s="2"/>
      <c r="F24" s="1"/>
      <c r="G24" s="1"/>
      <c r="H24" s="1"/>
      <c r="I24" s="1"/>
      <c r="J24" s="1"/>
      <c r="K24" s="1"/>
      <c r="L24" s="1"/>
      <c r="M24" s="1"/>
      <c r="N24" s="1"/>
      <c r="O24" s="1"/>
      <c r="P24" s="1"/>
      <c r="Q24" s="1"/>
      <c r="R24" s="1"/>
      <c r="S24" s="1"/>
      <c r="T24" s="1"/>
      <c r="U24" s="1"/>
      <c r="V24" s="1"/>
    </row>
    <row r="25" spans="1:22" x14ac:dyDescent="0.25">
      <c r="A25" s="1"/>
      <c r="B25" s="4"/>
      <c r="C25" s="2"/>
      <c r="D25" s="2"/>
      <c r="E25" s="2"/>
      <c r="F25" s="1"/>
      <c r="G25" s="1"/>
      <c r="H25" s="1"/>
      <c r="I25" s="1"/>
      <c r="J25" s="1"/>
      <c r="K25" s="1"/>
      <c r="L25" s="1"/>
      <c r="M25" s="1"/>
      <c r="N25" s="1"/>
      <c r="O25" s="1"/>
      <c r="P25" s="1"/>
      <c r="Q25" s="1"/>
      <c r="R25" s="1"/>
      <c r="S25" s="1"/>
      <c r="T25" s="1"/>
      <c r="U25" s="1"/>
      <c r="V25" s="1"/>
    </row>
    <row r="26" spans="1:22" x14ac:dyDescent="0.25">
      <c r="A26" s="1"/>
      <c r="B26" s="1"/>
      <c r="C26" s="1"/>
      <c r="D26" s="1"/>
      <c r="E26" s="1"/>
      <c r="F26" s="1"/>
      <c r="G26" s="1"/>
      <c r="H26" s="1"/>
      <c r="I26" s="1"/>
      <c r="J26" s="1"/>
      <c r="K26" s="1"/>
      <c r="L26" s="1"/>
      <c r="M26" s="1"/>
      <c r="N26" s="1"/>
      <c r="O26" s="1"/>
      <c r="P26" s="1"/>
      <c r="Q26" s="1"/>
      <c r="R26" s="1"/>
      <c r="S26" s="1"/>
      <c r="T26" s="1"/>
      <c r="U26" s="1"/>
      <c r="V26" s="1"/>
    </row>
    <row r="27" spans="1:22" x14ac:dyDescent="0.25">
      <c r="A27" s="1"/>
      <c r="B27" s="1"/>
      <c r="C27" s="1"/>
      <c r="D27" s="1"/>
      <c r="E27" s="1"/>
      <c r="F27" s="1"/>
      <c r="G27" s="1"/>
      <c r="H27" s="1"/>
      <c r="I27" s="1"/>
      <c r="J27" s="1"/>
      <c r="K27" s="1"/>
      <c r="L27" s="1"/>
      <c r="M27" s="1"/>
      <c r="N27" s="1"/>
      <c r="O27" s="1"/>
      <c r="P27" s="1"/>
      <c r="Q27" s="1"/>
      <c r="R27" s="1"/>
      <c r="S27" s="1"/>
      <c r="T27" s="1"/>
      <c r="U27" s="1"/>
      <c r="V27" s="1"/>
    </row>
    <row r="28" spans="1:22" x14ac:dyDescent="0.25">
      <c r="A28" s="1"/>
      <c r="B28" s="1"/>
      <c r="C28" s="1"/>
      <c r="D28" s="1"/>
      <c r="E28" s="1"/>
      <c r="F28" s="1"/>
      <c r="G28" s="1"/>
      <c r="H28" s="1"/>
      <c r="I28" s="1"/>
      <c r="J28" s="1"/>
      <c r="K28" s="1"/>
      <c r="L28" s="1"/>
      <c r="M28" s="1"/>
      <c r="N28" s="1"/>
      <c r="O28" s="1"/>
      <c r="P28" s="1"/>
      <c r="Q28" s="1"/>
      <c r="R28" s="1"/>
      <c r="S28" s="1"/>
      <c r="T28" s="1"/>
      <c r="U28" s="1"/>
      <c r="V28" s="1"/>
    </row>
    <row r="29" spans="1:22" x14ac:dyDescent="0.25">
      <c r="A29" s="1"/>
      <c r="B29" s="1"/>
      <c r="C29" s="1"/>
      <c r="D29" s="1"/>
      <c r="E29" s="1"/>
      <c r="F29" s="1"/>
      <c r="G29" s="1"/>
      <c r="H29" s="1"/>
      <c r="I29" s="1"/>
      <c r="J29" s="1"/>
      <c r="K29" s="1"/>
      <c r="L29" s="1"/>
      <c r="M29" s="1"/>
      <c r="N29" s="1"/>
      <c r="O29" s="1"/>
      <c r="P29" s="1"/>
      <c r="Q29" s="1"/>
      <c r="R29" s="1"/>
      <c r="S29" s="1"/>
      <c r="T29" s="1"/>
      <c r="U29" s="1"/>
      <c r="V29" s="1"/>
    </row>
    <row r="30" spans="1:22" x14ac:dyDescent="0.25">
      <c r="A30" s="1"/>
      <c r="B30" s="1"/>
      <c r="C30" s="1"/>
      <c r="D30" s="1"/>
      <c r="E30" s="1"/>
      <c r="F30" s="1"/>
      <c r="G30" s="1"/>
      <c r="H30" s="1"/>
      <c r="I30" s="1"/>
      <c r="J30" s="1"/>
      <c r="K30" s="1"/>
      <c r="L30" s="1"/>
      <c r="M30" s="1"/>
      <c r="N30" s="1"/>
      <c r="O30" s="1"/>
      <c r="P30" s="1"/>
      <c r="Q30" s="1"/>
      <c r="R30" s="1"/>
      <c r="S30" s="1"/>
      <c r="T30" s="1"/>
      <c r="U30" s="1"/>
      <c r="V30" s="1"/>
    </row>
    <row r="31" spans="1:22" x14ac:dyDescent="0.25">
      <c r="A31" s="1"/>
      <c r="B31" s="1"/>
      <c r="C31" s="1"/>
      <c r="D31" s="1"/>
      <c r="E31" s="1"/>
      <c r="F31" s="1"/>
      <c r="G31" s="1"/>
      <c r="H31" s="1"/>
      <c r="I31" s="1"/>
      <c r="J31" s="1"/>
      <c r="K31" s="1"/>
      <c r="L31" s="1"/>
      <c r="M31" s="1"/>
      <c r="N31" s="1"/>
      <c r="O31" s="1"/>
      <c r="P31" s="1"/>
      <c r="Q31" s="1"/>
      <c r="R31" s="1"/>
      <c r="S31" s="1"/>
      <c r="T31" s="1"/>
      <c r="U31" s="1"/>
      <c r="V31" s="1"/>
    </row>
    <row r="32" spans="1:22" x14ac:dyDescent="0.25">
      <c r="A32" s="1"/>
      <c r="B32" s="1"/>
      <c r="C32" s="1"/>
      <c r="D32" s="1"/>
      <c r="E32" s="1"/>
      <c r="F32" s="1"/>
      <c r="G32" s="1"/>
      <c r="H32" s="1"/>
      <c r="I32" s="1"/>
      <c r="J32" s="1"/>
      <c r="K32" s="1"/>
      <c r="L32" s="1"/>
      <c r="M32" s="1"/>
      <c r="N32" s="1"/>
      <c r="O32" s="1"/>
      <c r="P32" s="1"/>
      <c r="Q32" s="1"/>
      <c r="R32" s="1"/>
      <c r="S32" s="1"/>
      <c r="T32" s="1"/>
      <c r="U32" s="1"/>
      <c r="V32" s="1"/>
    </row>
    <row r="33" spans="1:22" x14ac:dyDescent="0.25">
      <c r="A33" s="1"/>
      <c r="B33" s="1"/>
      <c r="C33" s="1"/>
      <c r="D33" s="1"/>
      <c r="E33" s="1"/>
      <c r="F33" s="1"/>
      <c r="G33" s="1"/>
      <c r="H33" s="1"/>
      <c r="I33" s="1"/>
      <c r="J33" s="1"/>
      <c r="K33" s="1"/>
      <c r="L33" s="1"/>
      <c r="M33" s="1"/>
      <c r="N33" s="1"/>
      <c r="O33" s="1"/>
      <c r="P33" s="1"/>
      <c r="Q33" s="1"/>
      <c r="R33" s="1"/>
      <c r="S33" s="1"/>
      <c r="T33" s="1"/>
      <c r="U33" s="1"/>
      <c r="V33" s="1"/>
    </row>
    <row r="34" spans="1:22" x14ac:dyDescent="0.25">
      <c r="A34" s="1"/>
      <c r="B34" s="1"/>
      <c r="C34" s="1"/>
      <c r="D34" s="1"/>
      <c r="E34" s="1"/>
      <c r="F34" s="1"/>
      <c r="G34" s="1"/>
      <c r="H34" s="1"/>
      <c r="I34" s="1"/>
      <c r="J34" s="1"/>
      <c r="K34" s="1"/>
      <c r="L34" s="1"/>
      <c r="M34" s="1"/>
      <c r="N34" s="1"/>
      <c r="O34" s="1"/>
      <c r="P34" s="1"/>
      <c r="Q34" s="1"/>
      <c r="R34" s="1"/>
      <c r="S34" s="1"/>
      <c r="T34" s="1"/>
      <c r="U34" s="1"/>
      <c r="V34" s="1"/>
    </row>
    <row r="35" spans="1:22" x14ac:dyDescent="0.25">
      <c r="A35" s="1"/>
      <c r="B35" s="1"/>
      <c r="C35" s="1"/>
      <c r="D35" s="1"/>
      <c r="E35" s="1"/>
      <c r="F35" s="1"/>
      <c r="G35" s="1"/>
      <c r="H35" s="1"/>
      <c r="I35" s="1"/>
      <c r="J35" s="1"/>
      <c r="K35" s="1"/>
      <c r="L35" s="1"/>
      <c r="M35" s="1"/>
      <c r="N35" s="1"/>
      <c r="O35" s="1"/>
      <c r="P35" s="1"/>
      <c r="Q35" s="1"/>
      <c r="R35" s="1"/>
      <c r="S35" s="1"/>
      <c r="T35" s="1"/>
      <c r="U35" s="1"/>
      <c r="V35" s="1"/>
    </row>
    <row r="36" spans="1:22" x14ac:dyDescent="0.25">
      <c r="A36" s="1"/>
      <c r="B36" s="1"/>
      <c r="C36" s="1"/>
      <c r="D36" s="1"/>
      <c r="E36" s="1"/>
      <c r="F36" s="1"/>
      <c r="G36" s="1"/>
      <c r="H36" s="1"/>
      <c r="I36" s="1"/>
      <c r="J36" s="1"/>
      <c r="K36" s="1"/>
      <c r="L36" s="1"/>
      <c r="M36" s="1"/>
      <c r="N36" s="1"/>
      <c r="O36" s="1"/>
      <c r="P36" s="1"/>
      <c r="Q36" s="1"/>
      <c r="R36" s="1"/>
      <c r="S36" s="1"/>
      <c r="T36" s="1"/>
      <c r="U36" s="1"/>
      <c r="V36" s="1"/>
    </row>
    <row r="37" spans="1:22" x14ac:dyDescent="0.25">
      <c r="A37" s="1"/>
      <c r="B37" s="1"/>
      <c r="C37" s="1"/>
      <c r="D37" s="1"/>
      <c r="E37" s="1"/>
      <c r="F37" s="1"/>
      <c r="G37" s="1"/>
      <c r="H37" s="1"/>
      <c r="I37" s="1"/>
      <c r="J37" s="1"/>
      <c r="K37" s="1"/>
      <c r="L37" s="1"/>
      <c r="M37" s="1"/>
      <c r="N37" s="1"/>
      <c r="O37" s="1"/>
      <c r="P37" s="1"/>
      <c r="Q37" s="1"/>
      <c r="R37" s="1"/>
      <c r="S37" s="1"/>
      <c r="T37" s="1"/>
      <c r="U37" s="1"/>
      <c r="V37" s="1"/>
    </row>
    <row r="38" spans="1:22" x14ac:dyDescent="0.25">
      <c r="A38" s="1"/>
      <c r="B38" s="1"/>
      <c r="C38" s="1"/>
      <c r="D38" s="1"/>
      <c r="E38" s="1"/>
      <c r="F38" s="1"/>
      <c r="G38" s="1"/>
      <c r="H38" s="1"/>
      <c r="I38" s="1"/>
      <c r="J38" s="1"/>
      <c r="K38" s="1"/>
      <c r="L38" s="1"/>
      <c r="M38" s="1"/>
      <c r="N38" s="1"/>
      <c r="O38" s="1"/>
      <c r="P38" s="1"/>
      <c r="Q38" s="1"/>
      <c r="R38" s="1"/>
      <c r="S38" s="1"/>
      <c r="T38" s="1"/>
      <c r="U38" s="1"/>
      <c r="V38" s="1"/>
    </row>
    <row r="39" spans="1:22" x14ac:dyDescent="0.25">
      <c r="A39" s="1"/>
      <c r="B39" s="1"/>
      <c r="C39" s="1"/>
      <c r="D39" s="1"/>
      <c r="E39" s="1"/>
      <c r="F39" s="1"/>
      <c r="G39" s="1"/>
      <c r="H39" s="1"/>
      <c r="I39" s="1"/>
      <c r="J39" s="1"/>
      <c r="K39" s="1"/>
      <c r="L39" s="1"/>
      <c r="M39" s="1"/>
      <c r="N39" s="1"/>
      <c r="O39" s="1"/>
      <c r="P39" s="1"/>
      <c r="Q39" s="1"/>
      <c r="R39" s="1"/>
      <c r="S39" s="1"/>
      <c r="T39" s="1"/>
      <c r="U39" s="1"/>
      <c r="V39" s="1"/>
    </row>
    <row r="40" spans="1:22" x14ac:dyDescent="0.25">
      <c r="A40" s="1"/>
      <c r="B40" s="1"/>
      <c r="C40" s="1"/>
      <c r="D40" s="1"/>
      <c r="E40" s="1"/>
      <c r="F40" s="1"/>
      <c r="G40" s="1"/>
      <c r="H40" s="1"/>
      <c r="I40" s="1"/>
      <c r="J40" s="1"/>
      <c r="K40" s="1"/>
      <c r="L40" s="1"/>
      <c r="M40" s="1"/>
      <c r="N40" s="1"/>
      <c r="O40" s="1"/>
      <c r="P40" s="1"/>
      <c r="Q40" s="1"/>
      <c r="R40" s="1"/>
      <c r="S40" s="1"/>
      <c r="T40" s="1"/>
      <c r="U40" s="1"/>
      <c r="V40" s="1"/>
    </row>
    <row r="41" spans="1:22" x14ac:dyDescent="0.25">
      <c r="A41" s="1"/>
      <c r="B41" s="1"/>
      <c r="C41" s="1"/>
      <c r="D41" s="1"/>
      <c r="E41" s="1"/>
      <c r="F41" s="1"/>
      <c r="G41" s="1"/>
      <c r="H41" s="1"/>
      <c r="I41" s="1"/>
      <c r="J41" s="1"/>
      <c r="K41" s="1"/>
      <c r="L41" s="1"/>
      <c r="M41" s="1"/>
      <c r="N41" s="1"/>
      <c r="O41" s="1"/>
      <c r="P41" s="1"/>
      <c r="Q41" s="1"/>
      <c r="R41" s="1"/>
      <c r="S41" s="1"/>
      <c r="T41" s="1"/>
      <c r="U41" s="1"/>
      <c r="V41" s="1"/>
    </row>
    <row r="42" spans="1:22" x14ac:dyDescent="0.25">
      <c r="A42" s="1"/>
      <c r="B42" s="1"/>
      <c r="C42" s="1"/>
      <c r="D42" s="1"/>
      <c r="E42" s="1"/>
      <c r="F42" s="1"/>
      <c r="G42" s="1"/>
      <c r="H42" s="1"/>
      <c r="I42" s="1"/>
      <c r="J42" s="1"/>
      <c r="K42" s="1"/>
      <c r="L42" s="1"/>
      <c r="M42" s="1"/>
      <c r="N42" s="1"/>
      <c r="O42" s="1"/>
      <c r="P42" s="1"/>
      <c r="Q42" s="1"/>
      <c r="R42" s="1"/>
      <c r="S42" s="1"/>
      <c r="T42" s="1"/>
      <c r="U42" s="1"/>
      <c r="V42" s="1"/>
    </row>
    <row r="43" spans="1:22" x14ac:dyDescent="0.25">
      <c r="A43" s="17"/>
      <c r="B43" s="17"/>
      <c r="C43" s="17"/>
      <c r="D43" s="17"/>
      <c r="E43" s="17"/>
      <c r="F43" s="17"/>
      <c r="G43" s="17"/>
      <c r="H43" s="17"/>
      <c r="I43" s="17"/>
      <c r="J43" s="17"/>
      <c r="K43" s="17"/>
      <c r="L43" s="17"/>
      <c r="M43" s="17"/>
      <c r="N43" s="17"/>
      <c r="O43" s="17"/>
      <c r="P43" s="17"/>
      <c r="Q43" s="17"/>
      <c r="R43" s="17"/>
      <c r="S43" s="17"/>
      <c r="T43" s="17"/>
      <c r="U43" s="17"/>
      <c r="V43" s="17"/>
    </row>
    <row r="44" spans="1:22" x14ac:dyDescent="0.25">
      <c r="A44" s="17"/>
      <c r="B44" s="17"/>
      <c r="C44" s="17"/>
      <c r="D44" s="17"/>
      <c r="E44" s="17"/>
      <c r="F44" s="17"/>
      <c r="G44" s="17"/>
      <c r="H44" s="17"/>
      <c r="I44" s="17"/>
      <c r="J44" s="17"/>
      <c r="K44" s="17"/>
      <c r="L44" s="17"/>
      <c r="M44" s="17"/>
      <c r="N44" s="17"/>
      <c r="O44" s="17"/>
      <c r="P44" s="17"/>
      <c r="Q44" s="17"/>
      <c r="R44" s="17"/>
      <c r="S44" s="17"/>
      <c r="T44" s="17"/>
      <c r="U44" s="17"/>
      <c r="V44" s="17"/>
    </row>
    <row r="45" spans="1:22" x14ac:dyDescent="0.25">
      <c r="A45" s="17"/>
      <c r="B45" s="17"/>
      <c r="C45" s="17"/>
      <c r="D45" s="17"/>
      <c r="E45" s="17"/>
      <c r="F45" s="17"/>
      <c r="G45" s="17"/>
      <c r="H45" s="17"/>
      <c r="I45" s="17"/>
      <c r="J45" s="17"/>
      <c r="K45" s="17"/>
      <c r="L45" s="17"/>
      <c r="M45" s="17"/>
      <c r="N45" s="17"/>
      <c r="O45" s="17"/>
      <c r="P45" s="17"/>
      <c r="Q45" s="17"/>
      <c r="R45" s="17"/>
      <c r="S45" s="17"/>
      <c r="T45" s="17"/>
      <c r="U45" s="17"/>
      <c r="V45" s="17"/>
    </row>
    <row r="46" spans="1:22" x14ac:dyDescent="0.25">
      <c r="A46" s="17"/>
      <c r="B46" s="17"/>
      <c r="C46" s="17"/>
      <c r="D46" s="17"/>
      <c r="E46" s="17"/>
      <c r="F46" s="17"/>
      <c r="G46" s="17"/>
      <c r="H46" s="17"/>
      <c r="I46" s="17"/>
      <c r="J46" s="17"/>
      <c r="K46" s="17"/>
      <c r="L46" s="17"/>
      <c r="M46" s="17"/>
      <c r="N46" s="17"/>
      <c r="O46" s="17"/>
      <c r="P46" s="17"/>
      <c r="Q46" s="17"/>
      <c r="R46" s="17"/>
      <c r="S46" s="17"/>
      <c r="T46" s="17"/>
      <c r="U46" s="17"/>
      <c r="V46" s="17"/>
    </row>
    <row r="47" spans="1:22" x14ac:dyDescent="0.25">
      <c r="B47" s="3"/>
      <c r="C47" s="3"/>
      <c r="D47" s="3"/>
      <c r="E47" s="3"/>
    </row>
    <row r="48" spans="1:22" x14ac:dyDescent="0.25">
      <c r="B48" s="3"/>
      <c r="C48" s="3"/>
      <c r="D48" s="3"/>
      <c r="E48" s="3"/>
    </row>
    <row r="49" spans="2:2" x14ac:dyDescent="0.25">
      <c r="B49" s="3"/>
    </row>
    <row r="50" spans="2:2" x14ac:dyDescent="0.25">
      <c r="B50" s="3"/>
    </row>
    <row r="51" spans="2:2" x14ac:dyDescent="0.25">
      <c r="B51" s="3"/>
    </row>
    <row r="52" spans="2:2" x14ac:dyDescent="0.25">
      <c r="B52" s="3"/>
    </row>
    <row r="53" spans="2:2" x14ac:dyDescent="0.25">
      <c r="B53" s="3"/>
    </row>
    <row r="54" spans="2:2" x14ac:dyDescent="0.25">
      <c r="B54" s="3"/>
    </row>
    <row r="55" spans="2:2" x14ac:dyDescent="0.25">
      <c r="B55" s="3"/>
    </row>
    <row r="56" spans="2:2" x14ac:dyDescent="0.25">
      <c r="B56" s="3"/>
    </row>
    <row r="57" spans="2:2" x14ac:dyDescent="0.25">
      <c r="B57" s="3"/>
    </row>
    <row r="58" spans="2:2" x14ac:dyDescent="0.25">
      <c r="B58" s="3"/>
    </row>
    <row r="59" spans="2:2" x14ac:dyDescent="0.25">
      <c r="B59" s="3"/>
    </row>
    <row r="60" spans="2:2" x14ac:dyDescent="0.25">
      <c r="B60" s="3"/>
    </row>
    <row r="61" spans="2:2" x14ac:dyDescent="0.25">
      <c r="B61" s="3"/>
    </row>
    <row r="62" spans="2:2" x14ac:dyDescent="0.25">
      <c r="B62" s="3"/>
    </row>
    <row r="63" spans="2:2" x14ac:dyDescent="0.25">
      <c r="B63" s="3"/>
    </row>
    <row r="64" spans="2:2" x14ac:dyDescent="0.25">
      <c r="B64" s="3"/>
    </row>
    <row r="65" spans="2:2" x14ac:dyDescent="0.25">
      <c r="B65" s="3"/>
    </row>
    <row r="66" spans="2:2" x14ac:dyDescent="0.25">
      <c r="B66" s="3"/>
    </row>
    <row r="67" spans="2:2" x14ac:dyDescent="0.25">
      <c r="B67" s="3"/>
    </row>
    <row r="68" spans="2:2" x14ac:dyDescent="0.25">
      <c r="B68" s="3"/>
    </row>
    <row r="69" spans="2:2" x14ac:dyDescent="0.25">
      <c r="B69" s="3"/>
    </row>
    <row r="70" spans="2:2" x14ac:dyDescent="0.25">
      <c r="B70" s="3"/>
    </row>
    <row r="71" spans="2:2" x14ac:dyDescent="0.25">
      <c r="B71" s="3"/>
    </row>
    <row r="72" spans="2:2" x14ac:dyDescent="0.25">
      <c r="B72" s="3"/>
    </row>
    <row r="73" spans="2:2" x14ac:dyDescent="0.25">
      <c r="B73" s="3"/>
    </row>
    <row r="74" spans="2:2" x14ac:dyDescent="0.25">
      <c r="B74" s="3"/>
    </row>
    <row r="75" spans="2:2" x14ac:dyDescent="0.25">
      <c r="B75" s="3"/>
    </row>
    <row r="76" spans="2:2" x14ac:dyDescent="0.25">
      <c r="B76" s="3"/>
    </row>
    <row r="77" spans="2:2" x14ac:dyDescent="0.25">
      <c r="B77" s="3"/>
    </row>
    <row r="78" spans="2:2" x14ac:dyDescent="0.25">
      <c r="B78" s="3"/>
    </row>
    <row r="79" spans="2:2" x14ac:dyDescent="0.25">
      <c r="B79" s="3"/>
    </row>
    <row r="80" spans="2:2" x14ac:dyDescent="0.25">
      <c r="B80" s="3"/>
    </row>
    <row r="81" spans="2:2" x14ac:dyDescent="0.25">
      <c r="B81" s="3"/>
    </row>
    <row r="82" spans="2:2" x14ac:dyDescent="0.25">
      <c r="B82" s="3"/>
    </row>
    <row r="83" spans="2:2" x14ac:dyDescent="0.25">
      <c r="B83" s="3"/>
    </row>
    <row r="84" spans="2:2" x14ac:dyDescent="0.25">
      <c r="B84" s="3"/>
    </row>
    <row r="85" spans="2:2" x14ac:dyDescent="0.25">
      <c r="B85" s="3"/>
    </row>
    <row r="86" spans="2:2" x14ac:dyDescent="0.25">
      <c r="B86" s="3"/>
    </row>
    <row r="87" spans="2:2" x14ac:dyDescent="0.25">
      <c r="B87" s="3"/>
    </row>
    <row r="88" spans="2:2" x14ac:dyDescent="0.25">
      <c r="B88" s="3"/>
    </row>
    <row r="89" spans="2:2" x14ac:dyDescent="0.25">
      <c r="B89" s="3"/>
    </row>
    <row r="90" spans="2:2" x14ac:dyDescent="0.25">
      <c r="B90" s="3"/>
    </row>
    <row r="91" spans="2:2" x14ac:dyDescent="0.25">
      <c r="B91" s="3"/>
    </row>
    <row r="92" spans="2:2" x14ac:dyDescent="0.25">
      <c r="B92" s="3"/>
    </row>
    <row r="93" spans="2:2" x14ac:dyDescent="0.25">
      <c r="B93" s="3"/>
    </row>
    <row r="94" spans="2:2" x14ac:dyDescent="0.25">
      <c r="B94" s="3"/>
    </row>
  </sheetData>
  <sheetProtection autoFilter="0" pivotTables="0"/>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AFD153E8-E266-403C-9468-4DB1FF0ADB5C}">
  <ds:schemaRefs>
    <ds:schemaRef ds:uri="http://gemini/pivotcustomization/869fa9f2-06f3-4b0b-9649-0747167e7e9b"/>
  </ds:schemaRefs>
</ds:datastoreItem>
</file>

<file path=customXml/itemProps2.xml><?xml version="1.0" encoding="utf-8"?>
<ds:datastoreItem xmlns:ds="http://schemas.openxmlformats.org/officeDocument/2006/customXml" ds:itemID="{735B2F58-099E-4911-B649-964DFAA37CAB}">
  <ds:schemaRefs>
    <ds:schemaRef ds:uri="http://gemini/pivotcustomization/4732b716-8e2d-4c61-9f5e-9bf7cba2d4a8"/>
  </ds:schemaRefs>
</ds:datastoreItem>
</file>

<file path=customXml/itemProps3.xml><?xml version="1.0" encoding="utf-8"?>
<ds:datastoreItem xmlns:ds="http://schemas.openxmlformats.org/officeDocument/2006/customXml" ds:itemID="{DFB8E423-EFD8-4A89-AC20-CB4EB9A17421}">
  <ds:schemaRefs>
    <ds:schemaRef ds:uri="http://gemini/pivotcustomization/TableXML_Hoja1_a0a705fa-e564-425b-bc55-b75ef83f8af7"/>
  </ds:schemaRefs>
</ds:datastoreItem>
</file>

<file path=customXml/itemProps4.xml><?xml version="1.0" encoding="utf-8"?>
<ds:datastoreItem xmlns:ds="http://schemas.openxmlformats.org/officeDocument/2006/customXml" ds:itemID="{0D5977FE-E56E-459F-AD80-7B5C0C197ECA}">
  <ds:schemaRefs>
    <ds:schemaRef ds:uri="http://gemini/pivotcustomization/a031853b-2d16-4f1c-8eda-8408d2f96946"/>
  </ds:schemaRefs>
</ds:datastoreItem>
</file>

<file path=customXml/itemProps5.xml><?xml version="1.0" encoding="utf-8"?>
<ds:datastoreItem xmlns:ds="http://schemas.openxmlformats.org/officeDocument/2006/customXml" ds:itemID="{E67B4F8F-C414-4C60-BC33-9AE05AA96655}">
  <ds:schemaRefs>
    <ds:schemaRef ds:uri="http://gemini/pivotcustomization/TableXML_Hoja5_a18eeab2-18c3-4020-9436-3499951dc681"/>
  </ds:schemaRefs>
</ds:datastoreItem>
</file>

<file path=customXml/itemProps6.xml><?xml version="1.0" encoding="utf-8"?>
<ds:datastoreItem xmlns:ds="http://schemas.openxmlformats.org/officeDocument/2006/customXml" ds:itemID="{FE3EF273-6306-40B6-9EB3-87A89AD01A7D}">
  <ds:schemaRefs>
    <ds:schemaRef ds:uri="http://gemini/pivotcustomization/d0674bf5-9a68-4026-acf6-8251cc0750d4"/>
  </ds:schemaRefs>
</ds:datastoreItem>
</file>

<file path=customXml/itemProps7.xml><?xml version="1.0" encoding="utf-8"?>
<ds:datastoreItem xmlns:ds="http://schemas.openxmlformats.org/officeDocument/2006/customXml" ds:itemID="{DD26921C-007F-431D-A5C9-1792CAE91997}">
  <ds:schemaRefs>
    <ds:schemaRef ds:uri="http://gemini/pivotcustomization/f7161e97-39a8-4918-9f79-06665e697331"/>
  </ds:schemaRefs>
</ds:datastoreItem>
</file>

<file path=customXml/itemProps8.xml><?xml version="1.0" encoding="utf-8"?>
<ds:datastoreItem xmlns:ds="http://schemas.openxmlformats.org/officeDocument/2006/customXml" ds:itemID="{81C03713-0E6C-41FC-8A87-26BFF612FAC6}">
  <ds:schemaRefs>
    <ds:schemaRef ds:uri="http://gemini/pivotcustomization/41020730-d6d6-445c-b3c1-838dc6dcd13f"/>
  </ds:schemaRefs>
</ds:datastoreItem>
</file>

<file path=customXml/itemProps9.xml><?xml version="1.0" encoding="utf-8"?>
<ds:datastoreItem xmlns:ds="http://schemas.openxmlformats.org/officeDocument/2006/customXml" ds:itemID="{7CD01470-BD28-4A10-AE8E-4B6C176B8B1A}">
  <ds:schemaRefs>
    <ds:schemaRef ds:uri="http://gemini/pivotcustomization/e7614e33-be35-4333-aa26-c34d1bc3057a"/>
  </ds:schemaRefs>
</ds:datastoreItem>
</file>

<file path=customXml/itemProps10.xml><?xml version="1.0" encoding="utf-8"?>
<ds:datastoreItem xmlns:ds="http://schemas.openxmlformats.org/officeDocument/2006/customXml" ds:itemID="{817B89DB-82C9-41BD-8915-0F2DD23BEB98}">
  <ds:schemaRefs>
    <ds:schemaRef ds:uri="http://gemini/pivotcustomization/494d42be-e96d-49cb-b80d-5371c83f749c"/>
  </ds:schemaRefs>
</ds:datastoreItem>
</file>

<file path=customXml/itemProps11.xml><?xml version="1.0" encoding="utf-8"?>
<ds:datastoreItem xmlns:ds="http://schemas.openxmlformats.org/officeDocument/2006/customXml" ds:itemID="{1790077B-DE87-4629-BBA3-BB7C45EBC677}">
  <ds:schemaRefs>
    <ds:schemaRef ds:uri="http://gemini/pivotcustomization/ShowHidden"/>
  </ds:schemaRefs>
</ds:datastoreItem>
</file>

<file path=customXml/itemProps12.xml><?xml version="1.0" encoding="utf-8"?>
<ds:datastoreItem xmlns:ds="http://schemas.openxmlformats.org/officeDocument/2006/customXml" ds:itemID="{2EFBE5B0-101B-4C7F-B832-D7D963F7F9EB}">
  <ds:schemaRefs>
    <ds:schemaRef ds:uri="http://gemini/pivotcustomization/37ef893a-22c8-4017-9e82-b5c23a311e9a"/>
  </ds:schemaRefs>
</ds:datastoreItem>
</file>

<file path=customXml/itemProps13.xml><?xml version="1.0" encoding="utf-8"?>
<ds:datastoreItem xmlns:ds="http://schemas.openxmlformats.org/officeDocument/2006/customXml" ds:itemID="{3F75D34A-71C6-4D55-A90C-4E0FE291B51D}">
  <ds:schemaRefs>
    <ds:schemaRef ds:uri="http://gemini/pivotcustomization/f76b8941-5349-4be7-8e43-4692d9285c04"/>
  </ds:schemaRefs>
</ds:datastoreItem>
</file>

<file path=customXml/itemProps14.xml><?xml version="1.0" encoding="utf-8"?>
<ds:datastoreItem xmlns:ds="http://schemas.openxmlformats.org/officeDocument/2006/customXml" ds:itemID="{E9427337-989E-4D04-8A68-99BA2200E862}">
  <ds:schemaRefs>
    <ds:schemaRef ds:uri="http://gemini/pivotcustomization/TableXML_Hoja4_528a3f9d-9ee6-4ee6-ae68-6670574c33a1"/>
  </ds:schemaRefs>
</ds:datastoreItem>
</file>

<file path=customXml/itemProps15.xml><?xml version="1.0" encoding="utf-8"?>
<ds:datastoreItem xmlns:ds="http://schemas.openxmlformats.org/officeDocument/2006/customXml" ds:itemID="{0EF8D013-C68A-4D1C-A930-DB954D4126E6}">
  <ds:schemaRefs>
    <ds:schemaRef ds:uri="http://gemini/pivotcustomization/LinkedTableUpdateMode"/>
  </ds:schemaRefs>
</ds:datastoreItem>
</file>

<file path=customXml/itemProps16.xml><?xml version="1.0" encoding="utf-8"?>
<ds:datastoreItem xmlns:ds="http://schemas.openxmlformats.org/officeDocument/2006/customXml" ds:itemID="{0F2C036C-F14C-4F39-BE25-CC2B7ABC2A7D}">
  <ds:schemaRefs>
    <ds:schemaRef ds:uri="http://gemini/pivotcustomization/a2fb20dd-9bbd-4a3e-826a-39ee2d43b164"/>
  </ds:schemaRefs>
</ds:datastoreItem>
</file>

<file path=customXml/itemProps17.xml><?xml version="1.0" encoding="utf-8"?>
<ds:datastoreItem xmlns:ds="http://schemas.openxmlformats.org/officeDocument/2006/customXml" ds:itemID="{5753DCF4-2F20-492A-AD87-493292FB6F2E}">
  <ds:schemaRefs>
    <ds:schemaRef ds:uri="http://gemini/pivotcustomization/FormulaBarState"/>
  </ds:schemaRefs>
</ds:datastoreItem>
</file>

<file path=customXml/itemProps18.xml><?xml version="1.0" encoding="utf-8"?>
<ds:datastoreItem xmlns:ds="http://schemas.openxmlformats.org/officeDocument/2006/customXml" ds:itemID="{4AD0C144-3B50-484D-8443-3F943DB59921}">
  <ds:schemaRefs>
    <ds:schemaRef ds:uri="http://gemini/pivotcustomization/TableXML_Calendario"/>
  </ds:schemaRefs>
</ds:datastoreItem>
</file>

<file path=customXml/itemProps19.xml><?xml version="1.0" encoding="utf-8"?>
<ds:datastoreItem xmlns:ds="http://schemas.openxmlformats.org/officeDocument/2006/customXml" ds:itemID="{4726AA10-DE37-4CDA-81BC-69EBB1DEDC8A}">
  <ds:schemaRefs>
    <ds:schemaRef ds:uri="http://gemini/pivotcustomization/ShowImplicitMeasures"/>
  </ds:schemaRefs>
</ds:datastoreItem>
</file>

<file path=customXml/itemProps20.xml><?xml version="1.0" encoding="utf-8"?>
<ds:datastoreItem xmlns:ds="http://schemas.openxmlformats.org/officeDocument/2006/customXml" ds:itemID="{292ADB99-DA08-4C19-8556-A0E9FD0C6D65}">
  <ds:schemaRefs>
    <ds:schemaRef ds:uri="http://gemini/pivotcustomization/4e9d9434-522c-4248-9397-d7b0e37ffe58"/>
  </ds:schemaRefs>
</ds:datastoreItem>
</file>

<file path=customXml/itemProps21.xml><?xml version="1.0" encoding="utf-8"?>
<ds:datastoreItem xmlns:ds="http://schemas.openxmlformats.org/officeDocument/2006/customXml" ds:itemID="{62F85F84-986C-4F95-A84B-4521A7D06E61}">
  <ds:schemaRefs>
    <ds:schemaRef ds:uri="http://gemini/pivotcustomization/ManualCalcMode"/>
  </ds:schemaRefs>
</ds:datastoreItem>
</file>

<file path=customXml/itemProps22.xml><?xml version="1.0" encoding="utf-8"?>
<ds:datastoreItem xmlns:ds="http://schemas.openxmlformats.org/officeDocument/2006/customXml" ds:itemID="{B5959F46-45EC-4FC6-B8F6-727FE3144425}">
  <ds:schemaRefs>
    <ds:schemaRef ds:uri="http://gemini/pivotcustomization/TableXML_Hoja2_8f8c9c92-8c9c-495e-885b-4f9986b4690d"/>
  </ds:schemaRefs>
</ds:datastoreItem>
</file>

<file path=customXml/itemProps23.xml><?xml version="1.0" encoding="utf-8"?>
<ds:datastoreItem xmlns:ds="http://schemas.openxmlformats.org/officeDocument/2006/customXml" ds:itemID="{4639F1D8-67C0-4189-AF29-95094878A813}">
  <ds:schemaRefs>
    <ds:schemaRef ds:uri="http://gemini/pivotcustomization/TableXML_Hoja3_d8fc3825-4014-4e9d-995a-fca218cb3c8e"/>
  </ds:schemaRefs>
</ds:datastoreItem>
</file>

<file path=customXml/itemProps24.xml><?xml version="1.0" encoding="utf-8"?>
<ds:datastoreItem xmlns:ds="http://schemas.openxmlformats.org/officeDocument/2006/customXml" ds:itemID="{6AF52BDD-AAD7-4ACE-9E9B-5572AF96E4D7}">
  <ds:schemaRefs>
    <ds:schemaRef ds:uri="http://gemini/pivotcustomization/2ac26af2-e262-4144-97d8-85e5a4b4eb2b"/>
  </ds:schemaRefs>
</ds:datastoreItem>
</file>

<file path=customXml/itemProps25.xml><?xml version="1.0" encoding="utf-8"?>
<ds:datastoreItem xmlns:ds="http://schemas.openxmlformats.org/officeDocument/2006/customXml" ds:itemID="{714CF012-AB8A-4A0E-94FD-C981D4B05037}">
  <ds:schemaRefs/>
</ds:datastoreItem>
</file>

<file path=customXml/itemProps26.xml><?xml version="1.0" encoding="utf-8"?>
<ds:datastoreItem xmlns:ds="http://schemas.openxmlformats.org/officeDocument/2006/customXml" ds:itemID="{EF99DC5F-BB0C-4C30-BF98-594117093D78}">
  <ds:schemaRefs>
    <ds:schemaRef ds:uri="http://schemas.microsoft.com/DataMashup"/>
  </ds:schemaRefs>
</ds:datastoreItem>
</file>

<file path=customXml/itemProps27.xml><?xml version="1.0" encoding="utf-8"?>
<ds:datastoreItem xmlns:ds="http://schemas.openxmlformats.org/officeDocument/2006/customXml" ds:itemID="{5ECACAF6-0D5F-4D7D-AB28-0BF181252845}">
  <ds:schemaRefs/>
</ds:datastoreItem>
</file>

<file path=customXml/itemProps28.xml><?xml version="1.0" encoding="utf-8"?>
<ds:datastoreItem xmlns:ds="http://schemas.openxmlformats.org/officeDocument/2006/customXml" ds:itemID="{B5569988-7C4A-4C31-9431-E6BE90033559}">
  <ds:schemaRefs/>
</ds:datastoreItem>
</file>

<file path=customXml/itemProps29.xml><?xml version="1.0" encoding="utf-8"?>
<ds:datastoreItem xmlns:ds="http://schemas.openxmlformats.org/officeDocument/2006/customXml" ds:itemID="{9D0E906B-9A1F-42A9-88DC-1F976889DC51}">
  <ds:schemaRefs/>
</ds:datastoreItem>
</file>

<file path=customXml/itemProps30.xml><?xml version="1.0" encoding="utf-8"?>
<ds:datastoreItem xmlns:ds="http://schemas.openxmlformats.org/officeDocument/2006/customXml" ds:itemID="{25F30F55-4088-4049-BC10-87E03CCDEB2A}">
  <ds:schemaRefs/>
</ds:datastoreItem>
</file>

<file path=customXml/itemProps31.xml><?xml version="1.0" encoding="utf-8"?>
<ds:datastoreItem xmlns:ds="http://schemas.openxmlformats.org/officeDocument/2006/customXml" ds:itemID="{DD784CA4-31F1-4DD1-BDE0-E65AD872DAAE}">
  <ds:schemaRefs/>
</ds:datastoreItem>
</file>

<file path=customXml/itemProps32.xml><?xml version="1.0" encoding="utf-8"?>
<ds:datastoreItem xmlns:ds="http://schemas.openxmlformats.org/officeDocument/2006/customXml" ds:itemID="{D5694372-C8D4-4CF4-9B7A-79AAE2E7F124}">
  <ds:schemaRefs/>
</ds:datastoreItem>
</file>

<file path=customXml/itemProps33.xml><?xml version="1.0" encoding="utf-8"?>
<ds:datastoreItem xmlns:ds="http://schemas.openxmlformats.org/officeDocument/2006/customXml" ds:itemID="{DE3C6819-3560-454B-A54E-F9B204ED99A2}">
  <ds:schemaRefs/>
</ds:datastoreItem>
</file>

<file path=customXml/itemProps34.xml><?xml version="1.0" encoding="utf-8"?>
<ds:datastoreItem xmlns:ds="http://schemas.openxmlformats.org/officeDocument/2006/customXml" ds:itemID="{00D20BF1-4A0F-493D-9590-B42635E9B36C}">
  <ds:schemaRefs/>
</ds:datastoreItem>
</file>

<file path=customXml/itemProps35.xml><?xml version="1.0" encoding="utf-8"?>
<ds:datastoreItem xmlns:ds="http://schemas.openxmlformats.org/officeDocument/2006/customXml" ds:itemID="{351E1FE5-E779-4FCD-89D8-0B7238175F79}">
  <ds:schemaRefs/>
</ds:datastoreItem>
</file>

<file path=customXml/itemProps36.xml><?xml version="1.0" encoding="utf-8"?>
<ds:datastoreItem xmlns:ds="http://schemas.openxmlformats.org/officeDocument/2006/customXml" ds:itemID="{E4EFC816-F482-4DA9-BB74-2ABE2F7EC5E9}">
  <ds:schemaRefs/>
</ds:datastoreItem>
</file>

<file path=customXml/itemProps37.xml><?xml version="1.0" encoding="utf-8"?>
<ds:datastoreItem xmlns:ds="http://schemas.openxmlformats.org/officeDocument/2006/customXml" ds:itemID="{353E8B93-CE4C-4905-82D5-2BCCE562FB91}">
  <ds:schemaRefs/>
</ds:datastoreItem>
</file>

<file path=customXml/itemProps38.xml><?xml version="1.0" encoding="utf-8"?>
<ds:datastoreItem xmlns:ds="http://schemas.openxmlformats.org/officeDocument/2006/customXml" ds:itemID="{EB95E1EF-DADB-4F8A-95DF-46099A1004D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TBDIN</vt:lpstr>
      <vt:lpstr>PANEL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Coordinacion Regional ISL</dc:creator>
  <cp:keywords/>
  <dc:description/>
  <cp:lastModifiedBy>Pablo Gustavo Claissac Schnake</cp:lastModifiedBy>
  <cp:revision/>
  <dcterms:created xsi:type="dcterms:W3CDTF">2024-01-09T19:00:59Z</dcterms:created>
  <dcterms:modified xsi:type="dcterms:W3CDTF">2025-09-10T21:10:39Z</dcterms:modified>
  <cp:category/>
  <cp:contentStatus/>
</cp:coreProperties>
</file>