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132CEC14-3A47-4165-A1AA-D1E19DCDDF27}" xr6:coauthVersionLast="47" xr6:coauthVersionMax="47" xr10:uidLastSave="{00000000-0000-0000-0000-000000000000}"/>
  <bookViews>
    <workbookView xWindow="9645" yWindow="1980" windowWidth="11280" windowHeight="8715" activeTab="2" xr2:uid="{00000000-000D-0000-FFFF-FFFF00000000}"/>
  </bookViews>
  <sheets>
    <sheet name="Premier League 22-23" sheetId="1" r:id="rId1"/>
    <sheet name="Serie A 22-23" sheetId="2" r:id="rId2"/>
    <sheet name="Bundesliga 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<sst xmlns="http://schemas.openxmlformats.org/spreadsheetml/2006/main" count="160" uniqueCount="21">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</sst>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workbookViewId="0">
      <selection activeCell="F1" sqref="F1:H1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">
        <f>270+220+375+160</f>
        <v>1025</v>
      </c>
      <c r="C6" s="1">
        <f>255+220+180+160+260</f>
        <v>1075</v>
      </c>
      <c r="D6" s="1">
        <f>375</f>
        <v>375</v>
      </c>
      <c r="E6" s="1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">
        <f>129+155+145+260+162+170</f>
        <v>1021</v>
      </c>
      <c r="D7" s="1">
        <f>325</f>
        <v>325</v>
      </c>
      <c r="E7" s="1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">
        <f>457+180+380+275</f>
        <v>1292</v>
      </c>
      <c r="C8" s="1">
        <f>185+180</f>
        <v>365</v>
      </c>
      <c r="D8" s="1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">
        <f>175+215+195+240+150+150</f>
        <v>1125</v>
      </c>
      <c r="D10" s="1">
        <f>300</f>
        <v>300</v>
      </c>
      <c r="E10" s="1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">
        <f>136+215+145+220+210+225+220</f>
        <v>1371</v>
      </c>
      <c r="D12" s="1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">
        <f>129+210+120+170+190+183</f>
        <v>1002</v>
      </c>
      <c r="D13" s="1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">
        <f>320+122+300+215+300</f>
        <v>1257</v>
      </c>
      <c r="C14" s="1">
        <f>215+122+215+185</f>
        <v>737</v>
      </c>
      <c r="D14" s="1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">
        <f>129+330+150+135+160+167</f>
        <v>1071</v>
      </c>
      <c r="C15" s="1">
        <f>129+153+135+160+157+167</f>
        <v>901</v>
      </c>
      <c r="D15" s="1">
        <f>320</f>
        <v>320</v>
      </c>
      <c r="E15" s="1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">
        <f>255+150+225+195+165+183</f>
        <v>1173</v>
      </c>
      <c r="C16" s="1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">
        <f>215+125+220+170+270</f>
        <v>1000</v>
      </c>
      <c r="D20" s="1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">
        <f>460+340+215+135+535</f>
        <v>1685</v>
      </c>
      <c r="C25" s="1">
        <f>140+215+210+135+170</f>
        <v>870</v>
      </c>
      <c r="D25" s="1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">
        <f>225+180+290+136+265+190</f>
        <v>1286</v>
      </c>
      <c r="C26" s="1">
        <f>190+136+180+225</f>
        <v>731</v>
      </c>
      <c r="D26" s="1">
        <f>560+265+290</f>
        <v>1115</v>
      </c>
      <c r="E26" s="1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">
        <f>775+160+130</f>
        <v>1065</v>
      </c>
      <c r="C27" s="1">
        <f>130+180+160+235</f>
        <v>705</v>
      </c>
      <c r="D27" s="1">
        <f>775+290+525</f>
        <v>1590</v>
      </c>
      <c r="E27" s="1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">
        <f>300+150+280+360+135+170</f>
        <v>1395</v>
      </c>
      <c r="C28" s="1">
        <f>170+135+150+180</f>
        <v>635</v>
      </c>
      <c r="D28" s="1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">
        <f>730+320</f>
        <v>1050</v>
      </c>
      <c r="E31" s="1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">
        <f>230+150+170+350+310+260</f>
        <v>1470</v>
      </c>
      <c r="C32" s="1">
        <f>260+155+170+150+245+230</f>
        <v>1210</v>
      </c>
      <c r="D32" s="1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">
        <f>260+155+155+180+150+130</f>
        <v>1030</v>
      </c>
      <c r="D34" s="1">
        <v>0</v>
      </c>
      <c r="E34" s="1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">
        <f>460+420+140+180+320+130</f>
        <v>1650</v>
      </c>
      <c r="C36" s="1">
        <f>140+180+130</f>
        <v>450</v>
      </c>
      <c r="D36" s="1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">
        <f>280+340+290+280</f>
        <v>1190</v>
      </c>
      <c r="E38" s="1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">
        <f>245+185+105+145+160+175+160</f>
        <v>1175</v>
      </c>
      <c r="D39" s="1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H41"/>
  <sheetViews>
    <sheetView tabSelected="1" topLeftCell="B1" workbookViewId="0">
      <selection activeCell="G9" sqref="G9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185+200+200+200</f>
        <v>785</v>
      </c>
      <c r="C2" s="1">
        <f>145+185+200+210+215+200+205</f>
        <v>1360</v>
      </c>
      <c r="D2" s="1">
        <v>0</v>
      </c>
      <c r="E2" s="1">
        <f>320+340</f>
        <v>660</v>
      </c>
      <c r="F2" s="8" t="s">
        <v>16</v>
      </c>
      <c r="G2" s="8" t="s">
        <v>16</v>
      </c>
      <c r="H2" s="9" t="s">
        <v>16</v>
      </c>
    </row>
    <row r="3" spans="1:8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">
        <f>325+350+375+300+325</f>
        <v>1675</v>
      </c>
      <c r="F3" s="8" t="s">
        <v>16</v>
      </c>
      <c r="G3" s="8" t="s">
        <v>17</v>
      </c>
      <c r="H3" s="9" t="s">
        <v>16</v>
      </c>
    </row>
    <row r="4" spans="1:8" x14ac:dyDescent="0.25">
      <c r="A4" s="4">
        <v>3</v>
      </c>
      <c r="B4" s="1">
        <f>325+150</f>
        <v>475</v>
      </c>
      <c r="C4" s="1">
        <f>150+191+255+120</f>
        <v>716</v>
      </c>
      <c r="E4" s="1">
        <f>350+300</f>
        <v>650</v>
      </c>
      <c r="F4" s="8" t="s">
        <v>18</v>
      </c>
      <c r="G4" s="8" t="s">
        <v>16</v>
      </c>
      <c r="H4" s="9" t="s">
        <v>19</v>
      </c>
    </row>
    <row r="5" spans="1:8" x14ac:dyDescent="0.25">
      <c r="A5" s="4">
        <v>4</v>
      </c>
      <c r="B5" s="1">
        <f>140+153+153</f>
        <v>446</v>
      </c>
      <c r="C5" s="1">
        <f>153+230+175+153+140</f>
        <v>851</v>
      </c>
      <c r="E5" s="1">
        <f>450+350</f>
        <v>800</v>
      </c>
      <c r="F5" s="8" t="s">
        <v>20</v>
      </c>
      <c r="G5" s="8" t="s">
        <v>19</v>
      </c>
      <c r="H5" s="9" t="s">
        <v>19</v>
      </c>
    </row>
    <row r="6" spans="1:8" x14ac:dyDescent="0.25">
      <c r="A6" s="4">
        <v>5</v>
      </c>
      <c r="B6" s="1">
        <f>175+340</f>
        <v>515</v>
      </c>
      <c r="C6" s="1">
        <f>175+225</f>
        <v>400</v>
      </c>
      <c r="D6" s="1">
        <f>280+263+340+340+433</f>
        <v>1656</v>
      </c>
      <c r="E6" s="1">
        <f>400+350</f>
        <v>750</v>
      </c>
      <c r="F6" s="8" t="s">
        <v>19</v>
      </c>
      <c r="G6" s="8" t="s">
        <v>16</v>
      </c>
      <c r="H6" s="9" t="s">
        <v>19</v>
      </c>
    </row>
    <row r="7" spans="1:8" x14ac:dyDescent="0.25">
      <c r="A7" s="4">
        <v>6</v>
      </c>
      <c r="B7" s="1">
        <f>681</f>
        <v>681</v>
      </c>
      <c r="C7" s="1">
        <f>238+238+205</f>
        <v>681</v>
      </c>
      <c r="D7" s="1">
        <f>650+380+290</f>
        <v>1320</v>
      </c>
      <c r="E7" s="1">
        <f>325+350+300</f>
        <v>975</v>
      </c>
      <c r="F7" s="8" t="s">
        <v>20</v>
      </c>
      <c r="G7" s="8" t="s">
        <v>17</v>
      </c>
      <c r="H7" s="9" t="s">
        <v>16</v>
      </c>
    </row>
    <row r="8" spans="1:8" x14ac:dyDescent="0.25">
      <c r="A8" s="4">
        <v>7</v>
      </c>
    </row>
    <row r="9" spans="1:8" x14ac:dyDescent="0.25">
      <c r="A9" s="4">
        <v>8</v>
      </c>
    </row>
    <row r="10" spans="1:8" x14ac:dyDescent="0.25">
      <c r="A10" s="4">
        <v>9</v>
      </c>
    </row>
    <row r="11" spans="1:8" x14ac:dyDescent="0.25">
      <c r="A11" s="4">
        <v>10</v>
      </c>
    </row>
    <row r="12" spans="1:8" x14ac:dyDescent="0.25">
      <c r="A12" s="4">
        <v>11</v>
      </c>
    </row>
    <row r="13" spans="1:8" x14ac:dyDescent="0.25">
      <c r="A13" s="4">
        <v>12</v>
      </c>
    </row>
    <row r="14" spans="1:8" x14ac:dyDescent="0.25">
      <c r="A14" s="4">
        <v>13</v>
      </c>
    </row>
    <row r="15" spans="1:8" x14ac:dyDescent="0.25">
      <c r="A15" s="4">
        <v>14</v>
      </c>
    </row>
    <row r="16" spans="1:8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  <row r="33" spans="1:5" x14ac:dyDescent="0.25">
      <c r="A33" s="4">
        <v>32</v>
      </c>
    </row>
    <row r="34" spans="1:5" x14ac:dyDescent="0.25">
      <c r="A34" s="4">
        <v>33</v>
      </c>
    </row>
    <row r="35" spans="1:5" x14ac:dyDescent="0.25">
      <c r="A35" s="4">
        <v>34</v>
      </c>
    </row>
    <row r="36" spans="1:5" x14ac:dyDescent="0.25">
      <c r="A36" s="4">
        <v>35</v>
      </c>
    </row>
    <row r="37" spans="1:5" x14ac:dyDescent="0.25">
      <c r="A37" s="4">
        <v>36</v>
      </c>
    </row>
    <row r="38" spans="1:5" x14ac:dyDescent="0.25">
      <c r="A38" s="4">
        <v>37</v>
      </c>
    </row>
    <row r="39" spans="1:5" x14ac:dyDescent="0.25">
      <c r="A39" s="4">
        <v>38</v>
      </c>
    </row>
    <row r="41" spans="1:5" x14ac:dyDescent="0.25">
      <c r="A41" s="5" t="s">
        <v>5</v>
      </c>
      <c r="B41" s="6"/>
      <c r="C41" s="6"/>
      <c r="D41" s="6"/>
      <c r="E41" s="6"/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Premier League 22-23</vt:lpstr>
      <vt:lpstr>Serie A 22-23</vt:lpstr>
      <vt:lpstr>Bundesliga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2023-07-23T22:15:14Z</dcterms:modified>
</cp:coreProperties>
</file>