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workbookProtection workbookPassword="BA66" lockStructure="1"/>
  <bookViews>
    <workbookView xWindow="240" yWindow="60" windowWidth="11580" windowHeight="6030" tabRatio="903" activeTab="7"/>
  </bookViews>
  <sheets>
    <sheet name="Indice" sheetId="1" r:id="rId1"/>
    <sheet name="Bienes a adquirir" sheetId="10" r:id="rId2"/>
    <sheet name="R. Humanos" sheetId="9" r:id="rId3"/>
    <sheet name="Consultoria" sheetId="8" r:id="rId4"/>
    <sheet name="Materiales e Insumos" sheetId="7" r:id="rId5"/>
    <sheet name="Otros Costos" sheetId="6" r:id="rId6"/>
    <sheet name="Costos totales - AgenciaEmpresa" sheetId="5" r:id="rId7"/>
    <sheet name="Plan de Trabajo" sheetId="4" r:id="rId8"/>
    <sheet name="Oculta" sheetId="11" state="hidden" r:id="rId9"/>
  </sheets>
  <definedNames>
    <definedName name="_emp1">#REF!</definedName>
    <definedName name="_emp2">#REF!</definedName>
    <definedName name="_emp3">#REF!</definedName>
    <definedName name="_xlnm.Print_Area" localSheetId="1">'Bienes a adquirir'!$A$1:$J$56</definedName>
    <definedName name="_xlnm.Print_Area" localSheetId="3">Consultoria!$A$1:$M$31</definedName>
    <definedName name="_xlnm.Print_Area" localSheetId="6">'Costos totales - AgenciaEmpresa'!$A$1:$Q$51</definedName>
    <definedName name="_xlnm.Print_Area" localSheetId="0">Indice!$A$1:$K$43</definedName>
    <definedName name="_xlnm.Print_Area" localSheetId="4">'Materiales e Insumos'!$A$1:$M$30</definedName>
    <definedName name="_xlnm.Print_Area" localSheetId="5">'Otros Costos'!$A$1:$K$43</definedName>
    <definedName name="_xlnm.Print_Area" localSheetId="2">'R. Humanos'!$A$1:$M$52</definedName>
    <definedName name="CIIUdescr">#REF!</definedName>
    <definedName name="CIIUnums">#REF!</definedName>
    <definedName name="duracion">Indice!$F$6</definedName>
    <definedName name="Titulo">#REF!</definedName>
    <definedName name="_xlnm.Print_Titles" localSheetId="7">'Plan de Trabajo'!$1:$13</definedName>
  </definedNames>
  <calcPr calcId="145621"/>
</workbook>
</file>

<file path=xl/calcChain.xml><?xml version="1.0" encoding="utf-8"?>
<calcChain xmlns="http://schemas.openxmlformats.org/spreadsheetml/2006/main">
  <c r="I11" i="6" l="1"/>
  <c r="K11" i="6" s="1"/>
  <c r="L11" i="6" s="1"/>
  <c r="J11" i="9"/>
  <c r="K11" i="9" s="1"/>
  <c r="M11" i="9" s="1"/>
  <c r="N11" i="9" s="1"/>
  <c r="J10" i="9"/>
  <c r="K10" i="9" s="1"/>
  <c r="M10" i="9" s="1"/>
  <c r="N10" i="9" s="1"/>
  <c r="J9" i="9"/>
  <c r="K9" i="9" s="1"/>
  <c r="M9" i="9" s="1"/>
  <c r="J8" i="9"/>
  <c r="K8" i="9" s="1"/>
  <c r="M8" i="9" s="1"/>
  <c r="N8" i="9" s="1"/>
  <c r="I10" i="6"/>
  <c r="I9" i="6"/>
  <c r="K30" i="9"/>
  <c r="M30" i="9" s="1"/>
  <c r="N30" i="9" s="1"/>
  <c r="K31" i="9"/>
  <c r="M31" i="9" s="1"/>
  <c r="N31" i="9" s="1"/>
  <c r="M35" i="9"/>
  <c r="N35" i="9" s="1"/>
  <c r="M36" i="9"/>
  <c r="N36" i="9" s="1"/>
  <c r="M37" i="9"/>
  <c r="N37" i="9" s="1"/>
  <c r="M38" i="9"/>
  <c r="N38" i="9" s="1"/>
  <c r="M39" i="9"/>
  <c r="N39" i="9" s="1"/>
  <c r="M40" i="9"/>
  <c r="N40" i="9" s="1"/>
  <c r="M41" i="9"/>
  <c r="N41" i="9" s="1"/>
  <c r="M42" i="9"/>
  <c r="N42" i="9" s="1"/>
  <c r="M43" i="9"/>
  <c r="N43" i="9" s="1"/>
  <c r="K29" i="9"/>
  <c r="M29" i="9" s="1"/>
  <c r="N29" i="9" s="1"/>
  <c r="J32" i="6"/>
  <c r="L44" i="9"/>
  <c r="J28" i="1"/>
  <c r="H6" i="1"/>
  <c r="H25" i="10"/>
  <c r="H51" i="10"/>
  <c r="L23" i="9"/>
  <c r="L24" i="8"/>
  <c r="J29" i="8" s="1"/>
  <c r="D12" i="5" s="1"/>
  <c r="L24" i="7"/>
  <c r="J29" i="7" s="1"/>
  <c r="D13" i="5" s="1"/>
  <c r="J42" i="6"/>
  <c r="D14" i="5" s="1"/>
  <c r="D15" i="1" s="1"/>
  <c r="K9" i="7"/>
  <c r="M9" i="7" s="1"/>
  <c r="H38" i="10"/>
  <c r="G38" i="10"/>
  <c r="G54" i="10" s="1"/>
  <c r="G25" i="10"/>
  <c r="G51" i="10"/>
  <c r="K32" i="9"/>
  <c r="M32" i="9" s="1"/>
  <c r="N32" i="9" s="1"/>
  <c r="K33" i="9"/>
  <c r="M33" i="9" s="1"/>
  <c r="N33" i="9" s="1"/>
  <c r="K34" i="9"/>
  <c r="M34" i="9" s="1"/>
  <c r="N34" i="9" s="1"/>
  <c r="K35" i="9"/>
  <c r="K36" i="9"/>
  <c r="K37" i="9"/>
  <c r="K38" i="9"/>
  <c r="K39" i="9"/>
  <c r="K40" i="9"/>
  <c r="K41" i="9"/>
  <c r="K42" i="9"/>
  <c r="K43" i="9"/>
  <c r="K9" i="8"/>
  <c r="A6" i="1"/>
  <c r="M12" i="9"/>
  <c r="N12" i="9" s="1"/>
  <c r="M13" i="9"/>
  <c r="N13" i="9" s="1"/>
  <c r="M14" i="9"/>
  <c r="N14" i="9" s="1"/>
  <c r="M15" i="9"/>
  <c r="N15" i="9" s="1"/>
  <c r="M16" i="9"/>
  <c r="N16" i="9" s="1"/>
  <c r="M17" i="9"/>
  <c r="N17" i="9" s="1"/>
  <c r="K14" i="9"/>
  <c r="K10" i="8"/>
  <c r="M10" i="8" s="1"/>
  <c r="N10" i="8" s="1"/>
  <c r="K12" i="9"/>
  <c r="K13" i="9"/>
  <c r="K15" i="9"/>
  <c r="K16" i="9"/>
  <c r="K17" i="9"/>
  <c r="K18" i="9"/>
  <c r="M18" i="9"/>
  <c r="N18" i="9" s="1"/>
  <c r="K19" i="9"/>
  <c r="M19" i="9"/>
  <c r="N19" i="9" s="1"/>
  <c r="K20" i="9"/>
  <c r="M20" i="9"/>
  <c r="N20" i="9" s="1"/>
  <c r="K21" i="9"/>
  <c r="M21" i="9"/>
  <c r="N21" i="9" s="1"/>
  <c r="K22" i="9"/>
  <c r="M22" i="9"/>
  <c r="N22" i="9" s="1"/>
  <c r="P23" i="5"/>
  <c r="J10" i="5" s="1"/>
  <c r="P24" i="5"/>
  <c r="J11" i="5" s="1"/>
  <c r="P25" i="5"/>
  <c r="J12" i="5" s="1"/>
  <c r="P26" i="5"/>
  <c r="J13" i="5" s="1"/>
  <c r="P27" i="5"/>
  <c r="J14" i="5" s="1"/>
  <c r="P33" i="5"/>
  <c r="L10" i="5" s="1"/>
  <c r="P34" i="5"/>
  <c r="L11" i="5" s="1"/>
  <c r="P35" i="5"/>
  <c r="L12" i="5" s="1"/>
  <c r="P36" i="5"/>
  <c r="L13" i="5" s="1"/>
  <c r="P37" i="5"/>
  <c r="L14" i="5" s="1"/>
  <c r="J27" i="1"/>
  <c r="J26" i="1"/>
  <c r="J25" i="1"/>
  <c r="M13" i="8"/>
  <c r="N13" i="8" s="1"/>
  <c r="M12" i="8"/>
  <c r="N12" i="8" s="1"/>
  <c r="M9" i="8"/>
  <c r="N9" i="8" s="1"/>
  <c r="K13" i="8"/>
  <c r="K12" i="8"/>
  <c r="K11" i="8"/>
  <c r="M11" i="8" s="1"/>
  <c r="N11" i="8" s="1"/>
  <c r="K12" i="7"/>
  <c r="K11" i="7"/>
  <c r="N11" i="7" s="1"/>
  <c r="K10" i="7"/>
  <c r="N10" i="7" s="1"/>
  <c r="A3" i="10"/>
  <c r="A3" i="5" s="1"/>
  <c r="M11" i="7"/>
  <c r="M12" i="7"/>
  <c r="N12" i="7"/>
  <c r="N23" i="7"/>
  <c r="N9" i="7"/>
  <c r="I42" i="10"/>
  <c r="J42" i="10" s="1"/>
  <c r="I11" i="10"/>
  <c r="J11" i="10" s="1"/>
  <c r="I12" i="10"/>
  <c r="J12" i="10" s="1"/>
  <c r="I13" i="10"/>
  <c r="J13" i="10" s="1"/>
  <c r="I14" i="10"/>
  <c r="J14" i="10" s="1"/>
  <c r="I10" i="10"/>
  <c r="J10" i="10" s="1"/>
  <c r="I30" i="10"/>
  <c r="J30" i="10" s="1"/>
  <c r="I29" i="10"/>
  <c r="J29" i="10" s="1"/>
  <c r="K13" i="7"/>
  <c r="N13" i="7" s="1"/>
  <c r="K14" i="7"/>
  <c r="N14" i="7" s="1"/>
  <c r="K15" i="7"/>
  <c r="N15" i="7" s="1"/>
  <c r="K16" i="7"/>
  <c r="N16" i="7" s="1"/>
  <c r="K17" i="7"/>
  <c r="N17" i="7" s="1"/>
  <c r="K18" i="7"/>
  <c r="N18" i="7" s="1"/>
  <c r="K19" i="7"/>
  <c r="M19" i="7" s="1"/>
  <c r="K20" i="7"/>
  <c r="N20" i="7" s="1"/>
  <c r="K21" i="7"/>
  <c r="N21" i="7" s="1"/>
  <c r="K22" i="7"/>
  <c r="N22" i="7" s="1"/>
  <c r="K23" i="7"/>
  <c r="M23" i="7"/>
  <c r="M21" i="7"/>
  <c r="M17" i="7"/>
  <c r="M15" i="7"/>
  <c r="M13" i="7"/>
  <c r="E16" i="1"/>
  <c r="G16" i="1"/>
  <c r="I16" i="1"/>
  <c r="E17" i="1"/>
  <c r="G17" i="1"/>
  <c r="I17" i="1"/>
  <c r="I11" i="1"/>
  <c r="I12" i="1"/>
  <c r="I13" i="1"/>
  <c r="I14" i="1"/>
  <c r="I15" i="1"/>
  <c r="G11" i="1"/>
  <c r="G12" i="1"/>
  <c r="G13" i="1"/>
  <c r="G14" i="1"/>
  <c r="G15" i="1"/>
  <c r="E12" i="1"/>
  <c r="E13" i="1"/>
  <c r="E14" i="1"/>
  <c r="E15" i="1"/>
  <c r="K14" i="8"/>
  <c r="K15" i="8"/>
  <c r="K16" i="8"/>
  <c r="K17" i="8"/>
  <c r="K18" i="8"/>
  <c r="K19" i="8"/>
  <c r="K20" i="8"/>
  <c r="K21" i="8"/>
  <c r="K22" i="8"/>
  <c r="K23" i="8"/>
  <c r="D31" i="5"/>
  <c r="D41" i="5" s="1"/>
  <c r="I50" i="10"/>
  <c r="J50" i="10" s="1"/>
  <c r="I49" i="10"/>
  <c r="J49" i="10" s="1"/>
  <c r="I48" i="10"/>
  <c r="J48" i="10" s="1"/>
  <c r="I47" i="10"/>
  <c r="J47" i="10" s="1"/>
  <c r="I46" i="10"/>
  <c r="J46" i="10" s="1"/>
  <c r="I45" i="10"/>
  <c r="J45" i="10" s="1"/>
  <c r="I44" i="10"/>
  <c r="J44" i="10" s="1"/>
  <c r="I43" i="10"/>
  <c r="J43" i="10" s="1"/>
  <c r="I37" i="10"/>
  <c r="J37" i="10" s="1"/>
  <c r="I36" i="10"/>
  <c r="J36" i="10" s="1"/>
  <c r="I35" i="10"/>
  <c r="J35" i="10" s="1"/>
  <c r="I34" i="10"/>
  <c r="J34" i="10" s="1"/>
  <c r="I33" i="10"/>
  <c r="J33" i="10" s="1"/>
  <c r="I32" i="10"/>
  <c r="J32" i="10" s="1"/>
  <c r="I31" i="10"/>
  <c r="J31" i="10" s="1"/>
  <c r="I24" i="10"/>
  <c r="J24" i="10" s="1"/>
  <c r="I23" i="10"/>
  <c r="J23" i="10" s="1"/>
  <c r="I22" i="10"/>
  <c r="J22" i="10" s="1"/>
  <c r="I21" i="10"/>
  <c r="J21" i="10" s="1"/>
  <c r="I20" i="10"/>
  <c r="J20" i="10" s="1"/>
  <c r="I19" i="10"/>
  <c r="J19" i="10" s="1"/>
  <c r="I18" i="10"/>
  <c r="J18" i="10" s="1"/>
  <c r="I17" i="10"/>
  <c r="J17" i="10" s="1"/>
  <c r="I16" i="10"/>
  <c r="J16" i="10" s="1"/>
  <c r="I15" i="10"/>
  <c r="J15" i="10" s="1"/>
  <c r="K31" i="6"/>
  <c r="L31" i="6" s="1"/>
  <c r="K30" i="6"/>
  <c r="L30" i="6" s="1"/>
  <c r="K29" i="6"/>
  <c r="L29" i="6" s="1"/>
  <c r="K28" i="6"/>
  <c r="L28" i="6" s="1"/>
  <c r="K27" i="6"/>
  <c r="L27" i="6" s="1"/>
  <c r="K26" i="6"/>
  <c r="L26" i="6" s="1"/>
  <c r="K25" i="6"/>
  <c r="L25" i="6" s="1"/>
  <c r="K24" i="6"/>
  <c r="L24" i="6" s="1"/>
  <c r="K23" i="6"/>
  <c r="L23" i="6" s="1"/>
  <c r="K22" i="6"/>
  <c r="L22" i="6" s="1"/>
  <c r="K21" i="6"/>
  <c r="L21" i="6" s="1"/>
  <c r="K20" i="6"/>
  <c r="L20" i="6" s="1"/>
  <c r="K19" i="6"/>
  <c r="L19" i="6" s="1"/>
  <c r="K18" i="6"/>
  <c r="L18" i="6" s="1"/>
  <c r="K17" i="6"/>
  <c r="L17" i="6" s="1"/>
  <c r="K16" i="6"/>
  <c r="L16" i="6" s="1"/>
  <c r="K15" i="6"/>
  <c r="L15" i="6" s="1"/>
  <c r="K14" i="6"/>
  <c r="L14" i="6" s="1"/>
  <c r="K13" i="6"/>
  <c r="L13" i="6" s="1"/>
  <c r="K12" i="6"/>
  <c r="L12" i="6" s="1"/>
  <c r="K10" i="6"/>
  <c r="L10" i="6" s="1"/>
  <c r="M23" i="8"/>
  <c r="N23" i="8" s="1"/>
  <c r="M22" i="8"/>
  <c r="N22" i="8" s="1"/>
  <c r="M21" i="8"/>
  <c r="N21" i="8" s="1"/>
  <c r="M20" i="8"/>
  <c r="N20" i="8" s="1"/>
  <c r="M19" i="8"/>
  <c r="N19" i="8" s="1"/>
  <c r="M18" i="8"/>
  <c r="N18" i="8" s="1"/>
  <c r="M17" i="8"/>
  <c r="N17" i="8" s="1"/>
  <c r="M16" i="8"/>
  <c r="N16" i="8" s="1"/>
  <c r="M15" i="8"/>
  <c r="N15" i="8" s="1"/>
  <c r="M14" i="8"/>
  <c r="N14" i="8" s="1"/>
  <c r="D43" i="5"/>
  <c r="F43" i="5"/>
  <c r="H43" i="5"/>
  <c r="J43" i="5"/>
  <c r="L43" i="5"/>
  <c r="N43" i="5"/>
  <c r="D44" i="5"/>
  <c r="F44" i="5"/>
  <c r="H44" i="5"/>
  <c r="J44" i="5"/>
  <c r="J48" i="5" s="1"/>
  <c r="L44" i="5"/>
  <c r="N44" i="5"/>
  <c r="D45" i="5"/>
  <c r="F45" i="5"/>
  <c r="H45" i="5"/>
  <c r="J45" i="5"/>
  <c r="L45" i="5"/>
  <c r="N45" i="5"/>
  <c r="D46" i="5"/>
  <c r="F46" i="5"/>
  <c r="H46" i="5"/>
  <c r="J46" i="5"/>
  <c r="L46" i="5"/>
  <c r="P46" i="5" s="1"/>
  <c r="N46" i="5"/>
  <c r="D47" i="5"/>
  <c r="F47" i="5"/>
  <c r="H47" i="5"/>
  <c r="J47" i="5"/>
  <c r="L47" i="5"/>
  <c r="N47" i="5"/>
  <c r="A1" i="10"/>
  <c r="A1" i="6" s="1"/>
  <c r="A2" i="8"/>
  <c r="A2" i="5"/>
  <c r="N38" i="5"/>
  <c r="L38" i="5"/>
  <c r="J38" i="5"/>
  <c r="H38" i="5"/>
  <c r="F38" i="5"/>
  <c r="D38" i="5"/>
  <c r="N28" i="5"/>
  <c r="L28" i="5"/>
  <c r="J28" i="5"/>
  <c r="H28" i="5"/>
  <c r="F28" i="5"/>
  <c r="D28" i="5"/>
  <c r="A2" i="4"/>
  <c r="A2" i="7"/>
  <c r="A1" i="7"/>
  <c r="A2" i="6"/>
  <c r="A2" i="9"/>
  <c r="A3" i="9" l="1"/>
  <c r="A1" i="8"/>
  <c r="P28" i="5"/>
  <c r="A3" i="7"/>
  <c r="I25" i="10"/>
  <c r="J25" i="10" s="1"/>
  <c r="A1" i="9"/>
  <c r="A1" i="4"/>
  <c r="A1" i="5"/>
  <c r="A3" i="8"/>
  <c r="P44" i="5"/>
  <c r="M10" i="7"/>
  <c r="I38" i="10"/>
  <c r="J38" i="10" s="1"/>
  <c r="H48" i="9"/>
  <c r="D11" i="5" s="1"/>
  <c r="P38" i="5"/>
  <c r="N48" i="5"/>
  <c r="N19" i="7"/>
  <c r="I51" i="10"/>
  <c r="I54" i="10" s="1"/>
  <c r="F10" i="5" s="1"/>
  <c r="H10" i="5" s="1"/>
  <c r="H54" i="10"/>
  <c r="D10" i="5" s="1"/>
  <c r="I32" i="6"/>
  <c r="I42" i="6" s="1"/>
  <c r="I43" i="6" s="1"/>
  <c r="K9" i="6"/>
  <c r="L9" i="6" s="1"/>
  <c r="K32" i="6"/>
  <c r="K42" i="6" s="1"/>
  <c r="F14" i="5" s="1"/>
  <c r="J15" i="5"/>
  <c r="P47" i="5"/>
  <c r="P43" i="5"/>
  <c r="N14" i="5"/>
  <c r="N12" i="5"/>
  <c r="K44" i="9"/>
  <c r="M44" i="9" s="1"/>
  <c r="N44" i="9" s="1"/>
  <c r="F48" i="5"/>
  <c r="P45" i="5"/>
  <c r="P48" i="5" s="1"/>
  <c r="L48" i="5"/>
  <c r="H48" i="5"/>
  <c r="D48" i="5"/>
  <c r="K24" i="8"/>
  <c r="H29" i="8" s="1"/>
  <c r="H30" i="8" s="1"/>
  <c r="K24" i="7"/>
  <c r="K23" i="9"/>
  <c r="M23" i="9"/>
  <c r="N23" i="9" s="1"/>
  <c r="L15" i="5"/>
  <c r="N15" i="5" s="1"/>
  <c r="J35" i="1" s="1"/>
  <c r="N10" i="5"/>
  <c r="M24" i="7"/>
  <c r="L29" i="7" s="1"/>
  <c r="F13" i="5" s="1"/>
  <c r="F14" i="1" s="1"/>
  <c r="H29" i="7"/>
  <c r="H30" i="7" s="1"/>
  <c r="D13" i="1"/>
  <c r="J51" i="10"/>
  <c r="D15" i="5"/>
  <c r="D11" i="1"/>
  <c r="D14" i="1"/>
  <c r="D12" i="1"/>
  <c r="N13" i="5"/>
  <c r="N11" i="5"/>
  <c r="A3" i="6"/>
  <c r="A3" i="4"/>
  <c r="M14" i="7"/>
  <c r="M16" i="7"/>
  <c r="M18" i="7"/>
  <c r="M20" i="7"/>
  <c r="M22" i="7"/>
  <c r="N9" i="9"/>
  <c r="L32" i="6" l="1"/>
  <c r="N24" i="7"/>
  <c r="G55" i="10"/>
  <c r="M24" i="8"/>
  <c r="L29" i="8" s="1"/>
  <c r="F12" i="5" s="1"/>
  <c r="E48" i="9"/>
  <c r="E49" i="9" s="1"/>
  <c r="H13" i="5"/>
  <c r="J48" i="9"/>
  <c r="F11" i="5" s="1"/>
  <c r="F12" i="1" s="1"/>
  <c r="A17" i="5"/>
  <c r="D16" i="1"/>
  <c r="J16" i="5"/>
  <c r="L16" i="5"/>
  <c r="H14" i="5"/>
  <c r="F15" i="1"/>
  <c r="P13" i="5"/>
  <c r="J32" i="1" s="1"/>
  <c r="H14" i="1"/>
  <c r="P10" i="5"/>
  <c r="J29" i="1" s="1"/>
  <c r="H11" i="1"/>
  <c r="F11" i="1"/>
  <c r="H11" i="5" l="1"/>
  <c r="P11" i="5" s="1"/>
  <c r="J30" i="1" s="1"/>
  <c r="N24" i="8"/>
  <c r="N16" i="5"/>
  <c r="P16" i="5" s="1"/>
  <c r="P14" i="5"/>
  <c r="J33" i="1" s="1"/>
  <c r="H15" i="1"/>
  <c r="F13" i="1"/>
  <c r="H12" i="5"/>
  <c r="F15" i="5"/>
  <c r="H12" i="1" l="1"/>
  <c r="F16" i="5"/>
  <c r="F17" i="1" s="1"/>
  <c r="F16" i="1"/>
  <c r="H15" i="5"/>
  <c r="P12" i="5"/>
  <c r="J31" i="1" s="1"/>
  <c r="H13" i="1"/>
  <c r="D16" i="5"/>
  <c r="A18" i="5"/>
  <c r="H16" i="1" l="1"/>
  <c r="P15" i="5"/>
  <c r="D17" i="1"/>
  <c r="J34" i="1" s="1"/>
  <c r="H16" i="5"/>
  <c r="H17" i="1" s="1"/>
</calcChain>
</file>

<file path=xl/sharedStrings.xml><?xml version="1.0" encoding="utf-8"?>
<sst xmlns="http://schemas.openxmlformats.org/spreadsheetml/2006/main" count="335" uniqueCount="242">
  <si>
    <t>Memoria técnica del proyecto</t>
  </si>
  <si>
    <t>TITULO:</t>
  </si>
  <si>
    <t>en meses</t>
  </si>
  <si>
    <t>VERIFICACION DE CARGA</t>
  </si>
  <si>
    <t>CONTENIDO</t>
  </si>
  <si>
    <t>VERIFICACIONES</t>
  </si>
  <si>
    <t>FORM. B</t>
  </si>
  <si>
    <t>%</t>
  </si>
  <si>
    <t>MAQUINARIAS, EQUIPOS E INSTRUMENTOS</t>
  </si>
  <si>
    <t>DESCRIPCION</t>
  </si>
  <si>
    <t>COSTO TOTAL</t>
  </si>
  <si>
    <t>A Financiar por
la CONTRAPARTE</t>
  </si>
  <si>
    <t>SUBTOTAL:</t>
  </si>
  <si>
    <t>INFRAESTRUCTURA</t>
  </si>
  <si>
    <t>OTROS</t>
  </si>
  <si>
    <t>TOTAL DE BIENES A ADQUIRIR:</t>
  </si>
  <si>
    <t>NOMBRE Y APELLIDO</t>
  </si>
  <si>
    <t>PROFESION U OFICIO</t>
  </si>
  <si>
    <t>FUNCION EN EL PROYECTO</t>
  </si>
  <si>
    <t>SUELDO
MENSUAL
ASIGNADO (*)</t>
  </si>
  <si>
    <t>% DEDICACION
 AL PROYECTO</t>
  </si>
  <si>
    <t>MESES DE
PARTICIPACION
EN EL PROY.(**)</t>
  </si>
  <si>
    <t>COSTO
TOTAL</t>
  </si>
  <si>
    <t xml:space="preserve">TOTAL: </t>
  </si>
  <si>
    <t>COSTO
TOTAL
MENSUAL(*)</t>
  </si>
  <si>
    <t>MESES DE
PARTICIPACION
EN EL PROY.</t>
  </si>
  <si>
    <t>% DEDICACION
AL PROYECTO (**)</t>
  </si>
  <si>
    <t>Nota: Adicional implica la contratación de nuevo personal por parte de la Empresa, cuyas actividades se encuentren estrictamente relacionadas con las del Proyecto.</t>
  </si>
  <si>
    <t>Nota: (*) Sueldo bruto de aportes</t>
  </si>
  <si>
    <t xml:space="preserve">          (**) Los meses de participación en el proyecto, no pueden exceder el período de ejecución.</t>
  </si>
  <si>
    <t>COSTO
MENSUAL</t>
  </si>
  <si>
    <t xml:space="preserve">TOTAL DE CONSULTORIA Y SERVICIOS TECNOLOGICOS A CONTRATAR: </t>
  </si>
  <si>
    <t>DETALLE</t>
  </si>
  <si>
    <t>UNIDAD DE
MEDIDA</t>
  </si>
  <si>
    <t>CANTIDAD</t>
  </si>
  <si>
    <t>COSTO UNITARIO</t>
  </si>
  <si>
    <t xml:space="preserve">NOTA: </t>
  </si>
  <si>
    <t>Identificar los materiales e insumos con un grado de apertura tal, que permita su comprensión.</t>
  </si>
  <si>
    <t>NOTAS:</t>
  </si>
  <si>
    <t>CUADROS DE VERIFICACION</t>
  </si>
  <si>
    <t>El cuadro azul y el verde se comparan solo con la parte entera de los costos (se compara solo lo visible)</t>
  </si>
  <si>
    <t>DESCRIPCIONES</t>
  </si>
  <si>
    <t>FIN. CONTRAPARTE</t>
  </si>
  <si>
    <t>TOTAL</t>
  </si>
  <si>
    <t>BIENES DE CAPITAL</t>
  </si>
  <si>
    <t>RECURSOS HUMANOS</t>
  </si>
  <si>
    <t>CONSULTORIAS Y SERVICIOS</t>
  </si>
  <si>
    <t>MATERIALES E INSUMOS</t>
  </si>
  <si>
    <t>OTROS COSTOS</t>
  </si>
  <si>
    <t>SUBTOTALES</t>
  </si>
  <si>
    <t>PORCENTAJES</t>
  </si>
  <si>
    <t>TOTALES</t>
  </si>
  <si>
    <t>NOTA: A los efectos de la confección de esta planilla se preve un número máximo de etapas prefijado (10 etapas), así como también la forma de llamarlas (de la A a la J). No siendo necesario completarlas integramente si asi lo requiere el proyecto.</t>
  </si>
  <si>
    <t>En relación a las actividades, se preve por etapa un máximo de cinco actividades.</t>
  </si>
  <si>
    <t>NOTA:</t>
  </si>
  <si>
    <t>A Financiar por la CONTRAPARTE</t>
  </si>
  <si>
    <t>TOTAL DE RECURSOS HUMANOS:</t>
  </si>
  <si>
    <t xml:space="preserve">TOTAL DE MATERIALES E INSUMOS:  </t>
  </si>
  <si>
    <t xml:space="preserve">TOTAL DE OTROS COSTOS:  </t>
  </si>
  <si>
    <t>BIENES A ADQUIRIR</t>
  </si>
  <si>
    <t>Los Gastos presupuestados no deben incluir el IVA</t>
  </si>
  <si>
    <t>BIENES A ADQUIRIR ......................................................................................................................................................................................................................................................</t>
  </si>
  <si>
    <t>RECURSOS HUMANOS  ...............................................................................................................................................................................................................................................</t>
  </si>
  <si>
    <t>CUIL / CUIT</t>
  </si>
  <si>
    <t>CUIL / CUIT (si ya esta definido)</t>
  </si>
  <si>
    <t>Contraparte</t>
  </si>
  <si>
    <t>Costo TOTAL</t>
  </si>
  <si>
    <t>CARGA DEL TITULO DEL PROYECTO .................................................................................................................................................................................................................................</t>
  </si>
  <si>
    <t>CARGA DEL PLAZO DE EJECUCION DEL PROYECTO 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</si>
  <si>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CONSULTORIA Y SERVICIOS TECNOLOGICOS  A CONTRATAR 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</si>
  <si>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MATERIALES E INSUMOS 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</si>
  <si>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OTROS COSTOS  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</si>
  <si>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PORCENTAJE DE FINANCIAMIENTO AGENCIA MENOR O IGUAL QUE EL 50 % 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</si>
  <si>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CONSULTORIA Y SERVICIOS</t>
  </si>
  <si>
    <t>FIN. AGENCIA</t>
  </si>
  <si>
    <t>A Financiar por AGENCIA</t>
  </si>
  <si>
    <t>Se podrán considerar los gastos (ANPCyT y Empresa) sólo a partir de la fecha de apertura de la convocatoria.</t>
  </si>
  <si>
    <t>Aporte AGENCIA</t>
  </si>
  <si>
    <t xml:space="preserve"> A financiar por AGENCIA</t>
  </si>
  <si>
    <t>Incluir en este rubro los gastos administrativos y generales, sólo a contraparte</t>
  </si>
  <si>
    <t>Para los gastos unitarios de Materiales e Insumos que excedan los $ 20.000 se deberá presentar un presupuesto en cada caso.</t>
  </si>
  <si>
    <t>NOTA: Para los gastos de Consultoría y Servicios Tecnológicos que excedan los $ 20.000 se deberá presentar un presupuesto en cada caso.</t>
  </si>
  <si>
    <t>NOTA: Para las máquinas y/o equipos cuyos costos excedan los $ 20.000 se deberá presentar un presupuesto en cada caso.
Los costos de infraestructura deben ser estrictamente necesarios para la ejecución del proyecto.</t>
  </si>
  <si>
    <t>SOLICITANTES DEL BENEIFICIO:</t>
  </si>
  <si>
    <r>
      <t xml:space="preserve">Fecha de inicio del Proyecto </t>
    </r>
    <r>
      <rPr>
        <sz val="10"/>
        <rFont val="Arial"/>
        <family val="2"/>
      </rPr>
      <t>(Debe ser posterior a la apertura de la Convocatoria)</t>
    </r>
  </si>
  <si>
    <t>Costos por cuatrimestres</t>
  </si>
  <si>
    <t>CARGA DE LOS SOLICITANTES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</si>
  <si>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COSTOS TOTALES-COSTOS A FINANCIAR POR LA AGENCIA Y POR LA CONTRAPARTE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</si>
  <si>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Monto Máximo</t>
  </si>
  <si>
    <t>Plazo máximo</t>
  </si>
  <si>
    <t>Para los gastos unitarios de Otros Costos que excedan los $ 20.000 se deberá presentar un presupuesto en cada caso. Para los gastos de formulación y gestión del proyecto, se aceptarán a contraparte y hasta un monto de $6.000. Si la formulación y gestión la realiza una UVT se podrá imputar hasta el 50% del costo a cargo de la Agencia..</t>
  </si>
  <si>
    <t>EMPRENDEDORES FONSOFT 2011
DESARROLLO DE PRODUCTOS DE SOFTWARE Y SERVICIOS INFORMÁTICOS</t>
  </si>
  <si>
    <t>Nota: En el caso de empresas los RRHH propios sólo son elegibles a financiar por la CONTRAPARTE.</t>
  </si>
  <si>
    <t>Actividad A-1</t>
  </si>
  <si>
    <t>Actividad A-2</t>
  </si>
  <si>
    <t>Actividad A-3</t>
  </si>
  <si>
    <t>Actividad A-4</t>
  </si>
  <si>
    <t>Actividad A-5</t>
  </si>
  <si>
    <t>Actividad B-1</t>
  </si>
  <si>
    <t>Actividad B-2</t>
  </si>
  <si>
    <t>Actividad B-3</t>
  </si>
  <si>
    <t>Actividad B-4</t>
  </si>
  <si>
    <t>Actividad B-5</t>
  </si>
  <si>
    <t>Actividad C-1</t>
  </si>
  <si>
    <t>Actividad C-2</t>
  </si>
  <si>
    <t>Actividad C-3</t>
  </si>
  <si>
    <t>Actividad C-4</t>
  </si>
  <si>
    <t>Actividad C-5</t>
  </si>
  <si>
    <t>Activiad D-1</t>
  </si>
  <si>
    <t>Activiad D-2</t>
  </si>
  <si>
    <t>Activiad D-3</t>
  </si>
  <si>
    <t>Activiad D-4</t>
  </si>
  <si>
    <t>Activiad D-5</t>
  </si>
  <si>
    <t>Actividad E-1</t>
  </si>
  <si>
    <t>Actividad E-2</t>
  </si>
  <si>
    <t>Actividad E-3</t>
  </si>
  <si>
    <t>Actividad E-4</t>
  </si>
  <si>
    <t>Actividad E-5</t>
  </si>
  <si>
    <t>Actividad F-1</t>
  </si>
  <si>
    <t>Actividad F-2</t>
  </si>
  <si>
    <t>Actividad F-3</t>
  </si>
  <si>
    <t>Actividad F-4</t>
  </si>
  <si>
    <t>Actividad F-5</t>
  </si>
  <si>
    <t>Actividad G-1</t>
  </si>
  <si>
    <t>Actividad G-2</t>
  </si>
  <si>
    <t>Actividad G-3</t>
  </si>
  <si>
    <t>Actividad G-4</t>
  </si>
  <si>
    <t>Actividad G-5</t>
  </si>
  <si>
    <t>Actividad H-1</t>
  </si>
  <si>
    <t>Actividad H-2</t>
  </si>
  <si>
    <t>Actividad H-3</t>
  </si>
  <si>
    <t>Actividad H-4</t>
  </si>
  <si>
    <t>Actividad H-5</t>
  </si>
  <si>
    <t>Actividad I-1</t>
  </si>
  <si>
    <t>Actividad I-2</t>
  </si>
  <si>
    <t>Actividad I-3</t>
  </si>
  <si>
    <t>Actividad I-4</t>
  </si>
  <si>
    <t>Actividad I-5</t>
  </si>
  <si>
    <t>Actividad J-1</t>
  </si>
  <si>
    <t>Actividad J-2</t>
  </si>
  <si>
    <t>Actividad J-3</t>
  </si>
  <si>
    <t>Actividad J-4</t>
  </si>
  <si>
    <t>Actividad J-5</t>
  </si>
  <si>
    <t>ETAPA A</t>
  </si>
  <si>
    <t>ETAPA B</t>
  </si>
  <si>
    <t>ETAPA C</t>
  </si>
  <si>
    <t>ETAPA D</t>
  </si>
  <si>
    <t>ETAPA E</t>
  </si>
  <si>
    <t>ETAPA F</t>
  </si>
  <si>
    <t>ETAPA G</t>
  </si>
  <si>
    <t>ETAPA H</t>
  </si>
  <si>
    <t>ETAPA I</t>
  </si>
  <si>
    <t>ETAPA J</t>
  </si>
  <si>
    <t>ETAPAS Y ACTIVIDADES</t>
  </si>
  <si>
    <t>FECHA DE INICIO</t>
  </si>
  <si>
    <t>FECHA DE FINALZACIÓN</t>
  </si>
  <si>
    <t>RESULTADOS ESPERADOS AL FINALIZAR LA ETAPA</t>
  </si>
  <si>
    <t>INDICADOR/ES VERIFICABLE/S DE CUMPLIMIENTO</t>
  </si>
  <si>
    <t>15.1</t>
  </si>
  <si>
    <t>15.2 - 15.3</t>
  </si>
  <si>
    <t>15.4</t>
  </si>
  <si>
    <t>15.5</t>
  </si>
  <si>
    <t>15.6</t>
  </si>
  <si>
    <t>15.7 - 15.8 - 15.9</t>
  </si>
  <si>
    <t>CUADRO 15.1 BIENES A ADQUIRIR PARA EL PROYECTO</t>
  </si>
  <si>
    <t>CUADRO 15.2: RECURSOS HUMANOS PROPIOS QUE INTERVENDRAN EN EL PROYECTO</t>
  </si>
  <si>
    <t>CUADRO 15.3: RECURSOS HUMANOS ADICIONALES REQUERIDOS EN EL PROYECTO</t>
  </si>
  <si>
    <t>CUADRO 15.4: CONSULTORIA Y SERVICIOS TECNOLOGICOS A CONTRATAR</t>
  </si>
  <si>
    <t>CUADRO 15.5: MATERIALES E INSUMOS</t>
  </si>
  <si>
    <t>CUADRO 15.6: OTROS COSTOS</t>
  </si>
  <si>
    <t>RESUMEN DE CUADROS 15.1 AL 15.6</t>
  </si>
  <si>
    <t>RESUMEN DE CUADROS 15.7 AL 15.8</t>
  </si>
  <si>
    <t>CUADRO 15.7: A FINANCIAR POR AGENCIA</t>
  </si>
  <si>
    <t>CUADRO 15.8: A FINANCIAR POR LA CONTRAPARTE</t>
  </si>
  <si>
    <t xml:space="preserve">CUADRO 15.9: COSTO TOTAL </t>
  </si>
  <si>
    <t>Sólo se efectuarán los desembolsos correspondientes en función del cronograma aprobado y de cada rendición de cuentas presentada, una vez verificados los grados de avance de las etapas y/o actividades propuestas en el plan de trabajo (cuadro 15.10)</t>
  </si>
  <si>
    <t>CUADRO 15.10: PLAN DE TRABAJO</t>
  </si>
  <si>
    <t>CARGA FECHA DE INICIO DEL PROYECTO…………………………………………………………………………………………………….</t>
  </si>
  <si>
    <t>El honorario de los emprendedores no podrá superar el de un Consultor Experto I de la Administración Pública Nacional ($ 7.400)</t>
  </si>
  <si>
    <t>Servidor de desarrollo</t>
  </si>
  <si>
    <t>Servicio de Telefonia e Internet</t>
  </si>
  <si>
    <t>Servicios de Luz</t>
  </si>
  <si>
    <t>Diseño de la interfaz de usuario</t>
  </si>
  <si>
    <t>Diseñador Web</t>
  </si>
  <si>
    <t>Gaston Dubra</t>
  </si>
  <si>
    <t>Matias Kotchman</t>
  </si>
  <si>
    <t>Mariano Lischetti</t>
  </si>
  <si>
    <t>Ignacio Pegue</t>
  </si>
  <si>
    <t>Ing. Sistemas</t>
  </si>
  <si>
    <t>Project Manager</t>
  </si>
  <si>
    <t>Technical Lead</t>
  </si>
  <si>
    <t>Administrador del Sistema</t>
  </si>
  <si>
    <t>Representante comercial</t>
  </si>
  <si>
    <t>Desarrollo</t>
  </si>
  <si>
    <t>Test Integral</t>
  </si>
  <si>
    <t>Soporte a usuario</t>
  </si>
  <si>
    <t>Mantenimiento y Evolución</t>
  </si>
  <si>
    <t>Planificacion</t>
  </si>
  <si>
    <t>Definición de proceso de licitacion (worflow anuncio, oferta, contrato)</t>
  </si>
  <si>
    <t>Generación de casos de usos</t>
  </si>
  <si>
    <t>Análisis Técnico y Funcional</t>
  </si>
  <si>
    <t>Generación de modelo de clases</t>
  </si>
  <si>
    <t>Selección de Técnología a emplear</t>
  </si>
  <si>
    <t>Desarrollo de arquitectura</t>
  </si>
  <si>
    <t>Desarrollo del modelo de negocio</t>
  </si>
  <si>
    <t>Diseño Web</t>
  </si>
  <si>
    <t>Diseño</t>
  </si>
  <si>
    <t>Diseño de Arquitectura</t>
  </si>
  <si>
    <t>Diseño de Modelo de Negocio</t>
  </si>
  <si>
    <t>Creación de ambientes</t>
  </si>
  <si>
    <t>Prueba multi browser</t>
  </si>
  <si>
    <t>Tests de Stress</t>
  </si>
  <si>
    <t>Test de Usabilidad</t>
  </si>
  <si>
    <t>Puesta en Producción</t>
  </si>
  <si>
    <t>Marketing y Comercialización</t>
  </si>
  <si>
    <t>Configuración del ambiente de producción</t>
  </si>
  <si>
    <t>Detección de nuevos features</t>
  </si>
  <si>
    <t>Pruebas  de ambiente</t>
  </si>
  <si>
    <t>Análisis y selección de hosting</t>
  </si>
  <si>
    <t>Expanción del modelo de negocio a otros territorios</t>
  </si>
  <si>
    <t>Soporte para plataformas mobile</t>
  </si>
  <si>
    <t>Disco RAID</t>
  </si>
  <si>
    <t>UPS + Estabilizador</t>
  </si>
  <si>
    <t>Equipo Android Mobile</t>
  </si>
  <si>
    <t>Arquitecto</t>
  </si>
  <si>
    <t>Analista</t>
  </si>
  <si>
    <t>Comercial</t>
  </si>
  <si>
    <t>Administrador</t>
  </si>
  <si>
    <t>Asesoria Legal</t>
  </si>
  <si>
    <t>Asesoria Contable</t>
  </si>
  <si>
    <t>Desarrollador 1</t>
  </si>
  <si>
    <t>Desarrollador</t>
  </si>
  <si>
    <t>Desarrollador 2</t>
  </si>
  <si>
    <t>Asesoria Marketing y Ventas</t>
  </si>
  <si>
    <t>Hosting</t>
  </si>
  <si>
    <t>Gastos de Constitucion de la empresa</t>
  </si>
  <si>
    <t>Publicidad</t>
  </si>
  <si>
    <t>Transportar</t>
  </si>
  <si>
    <t>Dubra Gastón, Kochman Matías, Lischetti Mariano, Pegue Ignacio</t>
  </si>
  <si>
    <t>Pizarron</t>
  </si>
  <si>
    <t>Instalación eléctrica</t>
  </si>
  <si>
    <t>Desarrollador 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</si>
</sst>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dd/mm/yyyy;@"/>
  </numFmts>
  <fonts count="2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b/>
      <sz val="16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b/>
      <u/>
      <sz val="12"/>
      <name val="Arial"/>
      <family val="2"/>
    </font>
    <font>
      <b/>
      <sz val="10"/>
      <color indexed="9"/>
      <name val="Arial"/>
      <family val="2"/>
    </font>
    <font>
      <sz val="9"/>
      <name val="Arial"/>
      <family val="2"/>
    </font>
    <font>
      <b/>
      <sz val="11"/>
      <color indexed="10"/>
      <name val="Arial"/>
      <family val="2"/>
    </font>
    <font>
      <b/>
      <sz val="10"/>
      <color indexed="10"/>
      <name val="Arial"/>
    </font>
    <font>
      <sz val="12"/>
      <name val="Arial"/>
    </font>
    <font>
      <b/>
      <sz val="18"/>
      <name val="Arial"/>
      <family val="2"/>
    </font>
    <font>
      <sz val="18"/>
      <name val="Arial"/>
      <family val="2"/>
    </font>
    <font>
      <sz val="8"/>
      <name val="Arial"/>
    </font>
    <font>
      <sz val="10"/>
      <color indexed="8"/>
      <name val="MS Shell Dlg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4">
    <xf numFmtId="0" fontId="0" fillId="0" borderId="0" xfId="0"/>
    <xf numFmtId="0" fontId="0" fillId="0" borderId="0" xfId="0" applyBorder="1" applyProtection="1"/>
    <xf numFmtId="0" fontId="0" fillId="0" borderId="0" xfId="0" applyProtection="1"/>
    <xf numFmtId="0" fontId="4" fillId="2" borderId="1" xfId="0" applyFont="1" applyFill="1" applyBorder="1" applyAlignment="1" applyProtection="1">
      <alignment horizontal="right" vertical="top"/>
    </xf>
    <xf numFmtId="0" fontId="4" fillId="2" borderId="1" xfId="0" applyFont="1" applyFill="1" applyBorder="1" applyAlignment="1" applyProtection="1">
      <alignment horizontal="left" vertical="center"/>
    </xf>
    <xf numFmtId="0" fontId="6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left" vertical="center"/>
    </xf>
    <xf numFmtId="0" fontId="0" fillId="0" borderId="0" xfId="0" applyAlignment="1" applyProtection="1">
      <alignment vertical="center"/>
    </xf>
    <xf numFmtId="0" fontId="7" fillId="0" borderId="0" xfId="0" applyFont="1" applyAlignment="1" applyProtection="1">
      <alignment vertical="center"/>
    </xf>
    <xf numFmtId="0" fontId="0" fillId="0" borderId="2" xfId="0" applyBorder="1" applyAlignment="1" applyProtection="1">
      <alignment vertical="center"/>
    </xf>
    <xf numFmtId="0" fontId="3" fillId="0" borderId="2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0" borderId="0" xfId="0" applyBorder="1" applyAlignment="1" applyProtection="1">
      <alignment horizontal="left" vertical="center"/>
    </xf>
    <xf numFmtId="0" fontId="0" fillId="0" borderId="3" xfId="0" applyBorder="1" applyAlignment="1" applyProtection="1">
      <alignment horizontal="left" vertical="center"/>
    </xf>
    <xf numFmtId="0" fontId="6" fillId="0" borderId="3" xfId="0" applyFont="1" applyBorder="1" applyAlignment="1" applyProtection="1">
      <alignment horizontal="left" vertical="center"/>
    </xf>
    <xf numFmtId="49" fontId="0" fillId="0" borderId="0" xfId="0" applyNumberFormat="1" applyAlignment="1" applyProtection="1">
      <alignment horizontal="right" vertical="center"/>
    </xf>
    <xf numFmtId="0" fontId="4" fillId="0" borderId="0" xfId="0" applyFont="1" applyBorder="1" applyAlignment="1" applyProtection="1">
      <alignment horizontal="right" vertical="center"/>
    </xf>
    <xf numFmtId="0" fontId="6" fillId="0" borderId="3" xfId="0" applyFont="1" applyBorder="1" applyAlignment="1" applyProtection="1">
      <alignment vertical="center"/>
    </xf>
    <xf numFmtId="0" fontId="0" fillId="0" borderId="4" xfId="0" applyBorder="1" applyAlignment="1" applyProtection="1">
      <alignment vertical="center"/>
    </xf>
    <xf numFmtId="0" fontId="10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3" fontId="11" fillId="0" borderId="0" xfId="0" applyNumberFormat="1" applyFont="1" applyBorder="1" applyAlignment="1" applyProtection="1">
      <alignment vertical="center"/>
    </xf>
    <xf numFmtId="0" fontId="4" fillId="2" borderId="1" xfId="0" applyFont="1" applyFill="1" applyBorder="1" applyAlignment="1" applyProtection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</xf>
    <xf numFmtId="0" fontId="0" fillId="3" borderId="6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 wrapText="1"/>
    </xf>
    <xf numFmtId="0" fontId="6" fillId="0" borderId="0" xfId="0" applyFont="1" applyProtection="1"/>
    <xf numFmtId="0" fontId="0" fillId="3" borderId="0" xfId="0" applyFill="1" applyBorder="1" applyAlignment="1" applyProtection="1">
      <alignment horizontal="center"/>
    </xf>
    <xf numFmtId="0" fontId="4" fillId="4" borderId="8" xfId="0" applyFont="1" applyFill="1" applyBorder="1" applyAlignment="1" applyProtection="1">
      <alignment horizontal="right" vertical="center"/>
    </xf>
    <xf numFmtId="4" fontId="0" fillId="2" borderId="7" xfId="0" applyNumberFormat="1" applyFill="1" applyBorder="1" applyAlignment="1" applyProtection="1">
      <alignment horizontal="center" vertical="center" wrapText="1"/>
    </xf>
    <xf numFmtId="0" fontId="0" fillId="2" borderId="1" xfId="0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4" fontId="0" fillId="0" borderId="9" xfId="0" applyNumberFormat="1" applyBorder="1" applyAlignment="1" applyProtection="1">
      <alignment horizontal="right"/>
      <protection locked="0"/>
    </xf>
    <xf numFmtId="4" fontId="0" fillId="0" borderId="10" xfId="0" applyNumberFormat="1" applyBorder="1" applyAlignment="1" applyProtection="1">
      <alignment horizontal="right"/>
      <protection locked="0"/>
    </xf>
    <xf numFmtId="4" fontId="0" fillId="0" borderId="11" xfId="0" applyNumberFormat="1" applyBorder="1" applyAlignment="1" applyProtection="1">
      <alignment horizontal="right"/>
      <protection locked="0"/>
    </xf>
    <xf numFmtId="0" fontId="4" fillId="4" borderId="12" xfId="0" applyFont="1" applyFill="1" applyBorder="1" applyAlignment="1" applyProtection="1">
      <alignment horizontal="right" vertical="center"/>
    </xf>
    <xf numFmtId="0" fontId="10" fillId="0" borderId="0" xfId="0" applyFont="1" applyBorder="1" applyProtection="1"/>
    <xf numFmtId="0" fontId="14" fillId="0" borderId="0" xfId="0" applyFont="1" applyFill="1" applyBorder="1" applyProtection="1"/>
    <xf numFmtId="0" fontId="0" fillId="0" borderId="0" xfId="0" applyFill="1" applyProtection="1"/>
    <xf numFmtId="0" fontId="4" fillId="4" borderId="8" xfId="0" applyFont="1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center" vertical="center"/>
    </xf>
    <xf numFmtId="3" fontId="4" fillId="0" borderId="0" xfId="0" applyNumberFormat="1" applyFont="1" applyFill="1" applyBorder="1" applyAlignment="1" applyProtection="1">
      <alignment horizontal="right" vertical="center"/>
    </xf>
    <xf numFmtId="0" fontId="0" fillId="0" borderId="9" xfId="0" applyBorder="1" applyAlignment="1" applyProtection="1">
      <alignment horizontal="center"/>
      <protection locked="0"/>
    </xf>
    <xf numFmtId="4" fontId="0" fillId="0" borderId="9" xfId="0" applyNumberFormat="1" applyFill="1" applyBorder="1" applyAlignment="1" applyProtection="1">
      <alignment horizontal="right"/>
      <protection locked="0"/>
    </xf>
    <xf numFmtId="0" fontId="0" fillId="0" borderId="10" xfId="0" applyBorder="1" applyAlignment="1" applyProtection="1">
      <alignment horizontal="center"/>
      <protection locked="0"/>
    </xf>
    <xf numFmtId="4" fontId="0" fillId="0" borderId="10" xfId="0" applyNumberFormat="1" applyFill="1" applyBorder="1" applyAlignment="1" applyProtection="1">
      <alignment horizontal="right"/>
      <protection locked="0"/>
    </xf>
    <xf numFmtId="0" fontId="0" fillId="0" borderId="11" xfId="0" applyBorder="1" applyAlignment="1" applyProtection="1">
      <alignment horizontal="center"/>
      <protection locked="0"/>
    </xf>
    <xf numFmtId="4" fontId="0" fillId="0" borderId="11" xfId="0" applyNumberFormat="1" applyFill="1" applyBorder="1" applyAlignment="1" applyProtection="1">
      <alignment horizontal="right"/>
      <protection locked="0"/>
    </xf>
    <xf numFmtId="0" fontId="4" fillId="4" borderId="13" xfId="0" applyFont="1" applyFill="1" applyBorder="1" applyAlignment="1" applyProtection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1" fillId="0" borderId="0" xfId="0" applyFont="1" applyFill="1" applyBorder="1" applyAlignment="1" applyProtection="1">
      <alignment vertical="center"/>
    </xf>
    <xf numFmtId="0" fontId="4" fillId="0" borderId="14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0" fillId="0" borderId="0" xfId="0" applyBorder="1" applyAlignment="1" applyProtection="1"/>
    <xf numFmtId="0" fontId="15" fillId="0" borderId="0" xfId="0" applyFont="1" applyBorder="1" applyAlignment="1" applyProtection="1">
      <alignment horizontal="left" vertical="center"/>
    </xf>
    <xf numFmtId="49" fontId="8" fillId="0" borderId="0" xfId="0" applyNumberFormat="1" applyFont="1" applyBorder="1" applyAlignment="1" applyProtection="1">
      <alignment horizontal="center" vertical="center" wrapText="1"/>
    </xf>
    <xf numFmtId="0" fontId="7" fillId="5" borderId="5" xfId="0" applyFont="1" applyFill="1" applyBorder="1" applyAlignment="1" applyProtection="1">
      <alignment vertical="center"/>
    </xf>
    <xf numFmtId="0" fontId="7" fillId="5" borderId="6" xfId="0" applyFont="1" applyFill="1" applyBorder="1" applyAlignment="1" applyProtection="1">
      <alignment vertical="center"/>
    </xf>
    <xf numFmtId="0" fontId="7" fillId="5" borderId="5" xfId="0" applyFont="1" applyFill="1" applyBorder="1" applyAlignment="1" applyProtection="1">
      <alignment horizontal="left" vertical="center"/>
    </xf>
    <xf numFmtId="0" fontId="7" fillId="5" borderId="6" xfId="0" applyFont="1" applyFill="1" applyBorder="1" applyAlignment="1" applyProtection="1">
      <alignment horizontal="left" vertical="center"/>
    </xf>
    <xf numFmtId="0" fontId="7" fillId="5" borderId="5" xfId="0" applyFont="1" applyFill="1" applyBorder="1" applyAlignment="1" applyProtection="1">
      <alignment horizontal="center" vertical="center"/>
    </xf>
    <xf numFmtId="0" fontId="7" fillId="5" borderId="6" xfId="0" applyFont="1" applyFill="1" applyBorder="1" applyAlignment="1" applyProtection="1">
      <alignment horizontal="center" vertical="center"/>
    </xf>
    <xf numFmtId="0" fontId="12" fillId="5" borderId="14" xfId="0" applyFont="1" applyFill="1" applyBorder="1" applyAlignment="1" applyProtection="1">
      <alignment horizontal="center" vertical="center"/>
    </xf>
    <xf numFmtId="0" fontId="12" fillId="5" borderId="15" xfId="0" applyFont="1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right" vertical="center"/>
    </xf>
    <xf numFmtId="0" fontId="7" fillId="5" borderId="14" xfId="0" applyFont="1" applyFill="1" applyBorder="1" applyAlignment="1" applyProtection="1">
      <alignment vertical="center"/>
    </xf>
    <xf numFmtId="0" fontId="7" fillId="5" borderId="15" xfId="0" applyFont="1" applyFill="1" applyBorder="1" applyAlignment="1" applyProtection="1">
      <alignment vertical="center"/>
    </xf>
    <xf numFmtId="0" fontId="0" fillId="2" borderId="16" xfId="0" applyFill="1" applyBorder="1" applyAlignment="1" applyProtection="1">
      <alignment horizontal="center" vertical="center" wrapText="1"/>
    </xf>
    <xf numFmtId="3" fontId="7" fillId="0" borderId="0" xfId="0" applyNumberFormat="1" applyFont="1" applyFill="1" applyBorder="1" applyAlignment="1" applyProtection="1">
      <alignment horizontal="center" vertical="center"/>
    </xf>
    <xf numFmtId="0" fontId="0" fillId="5" borderId="5" xfId="0" applyFill="1" applyBorder="1" applyAlignment="1" applyProtection="1">
      <alignment horizontal="center" vertical="center"/>
    </xf>
    <xf numFmtId="0" fontId="0" fillId="5" borderId="6" xfId="0" applyFill="1" applyBorder="1" applyAlignment="1" applyProtection="1">
      <alignment horizontal="center" vertical="center"/>
    </xf>
    <xf numFmtId="0" fontId="0" fillId="5" borderId="17" xfId="0" applyFill="1" applyBorder="1" applyAlignment="1" applyProtection="1">
      <alignment horizontal="center" vertical="center"/>
    </xf>
    <xf numFmtId="0" fontId="12" fillId="5" borderId="18" xfId="0" applyFont="1" applyFill="1" applyBorder="1" applyAlignment="1" applyProtection="1">
      <alignment horizontal="center" vertical="center"/>
    </xf>
    <xf numFmtId="0" fontId="12" fillId="5" borderId="0" xfId="0" applyFont="1" applyFill="1" applyBorder="1" applyAlignment="1" applyProtection="1">
      <alignment horizontal="center" vertical="center"/>
    </xf>
    <xf numFmtId="4" fontId="4" fillId="4" borderId="1" xfId="0" applyNumberFormat="1" applyFont="1" applyFill="1" applyBorder="1" applyAlignment="1" applyProtection="1">
      <alignment horizontal="right" vertical="center"/>
    </xf>
    <xf numFmtId="4" fontId="0" fillId="0" borderId="9" xfId="0" applyNumberFormat="1" applyBorder="1" applyAlignment="1" applyProtection="1">
      <alignment horizontal="right" vertical="center"/>
      <protection locked="0"/>
    </xf>
    <xf numFmtId="4" fontId="13" fillId="2" borderId="9" xfId="0" applyNumberFormat="1" applyFont="1" applyFill="1" applyBorder="1" applyAlignment="1" applyProtection="1">
      <alignment horizontal="right" vertical="center"/>
    </xf>
    <xf numFmtId="4" fontId="0" fillId="0" borderId="10" xfId="0" applyNumberFormat="1" applyBorder="1" applyAlignment="1" applyProtection="1">
      <alignment horizontal="right" vertical="center"/>
      <protection locked="0"/>
    </xf>
    <xf numFmtId="4" fontId="13" fillId="2" borderId="10" xfId="0" applyNumberFormat="1" applyFont="1" applyFill="1" applyBorder="1" applyAlignment="1" applyProtection="1">
      <alignment horizontal="right" vertical="center"/>
    </xf>
    <xf numFmtId="4" fontId="0" fillId="0" borderId="11" xfId="0" applyNumberFormat="1" applyBorder="1" applyAlignment="1" applyProtection="1">
      <alignment horizontal="right" vertical="center"/>
      <protection locked="0"/>
    </xf>
    <xf numFmtId="4" fontId="13" fillId="2" borderId="11" xfId="0" applyNumberFormat="1" applyFont="1" applyFill="1" applyBorder="1" applyAlignment="1" applyProtection="1">
      <alignment horizontal="right" vertical="center"/>
    </xf>
    <xf numFmtId="4" fontId="4" fillId="2" borderId="1" xfId="0" applyNumberFormat="1" applyFont="1" applyFill="1" applyBorder="1" applyAlignment="1" applyProtection="1">
      <alignment horizontal="center" vertical="center" wrapText="1"/>
    </xf>
    <xf numFmtId="0" fontId="0" fillId="2" borderId="9" xfId="0" applyNumberFormat="1" applyFill="1" applyBorder="1" applyAlignment="1" applyProtection="1">
      <alignment horizontal="right"/>
    </xf>
    <xf numFmtId="0" fontId="0" fillId="2" borderId="10" xfId="0" applyNumberFormat="1" applyFill="1" applyBorder="1" applyAlignment="1" applyProtection="1">
      <alignment horizontal="right"/>
    </xf>
    <xf numFmtId="0" fontId="0" fillId="2" borderId="11" xfId="0" applyNumberFormat="1" applyFill="1" applyBorder="1" applyAlignment="1" applyProtection="1">
      <alignment horizontal="right"/>
    </xf>
    <xf numFmtId="4" fontId="4" fillId="4" borderId="19" xfId="0" applyNumberFormat="1" applyFont="1" applyFill="1" applyBorder="1" applyAlignment="1" applyProtection="1">
      <alignment horizontal="right" vertical="center"/>
    </xf>
    <xf numFmtId="0" fontId="18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left" vertical="center"/>
    </xf>
    <xf numFmtId="14" fontId="9" fillId="0" borderId="0" xfId="0" applyNumberFormat="1" applyFont="1" applyFill="1" applyBorder="1" applyAlignment="1" applyProtection="1">
      <alignment horizontal="left" vertical="center"/>
    </xf>
    <xf numFmtId="0" fontId="12" fillId="0" borderId="15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6" fillId="0" borderId="0" xfId="0" applyFont="1" applyBorder="1" applyAlignment="1" applyProtection="1">
      <alignment vertical="center"/>
    </xf>
    <xf numFmtId="0" fontId="6" fillId="0" borderId="3" xfId="0" applyNumberFormat="1" applyFont="1" applyBorder="1" applyAlignment="1" applyProtection="1">
      <alignment vertical="center"/>
    </xf>
    <xf numFmtId="0" fontId="6" fillId="0" borderId="0" xfId="0" applyNumberFormat="1" applyFont="1" applyBorder="1" applyAlignment="1" applyProtection="1">
      <alignment vertical="center"/>
    </xf>
    <xf numFmtId="4" fontId="4" fillId="4" borderId="13" xfId="0" applyNumberFormat="1" applyFont="1" applyFill="1" applyBorder="1" applyAlignment="1" applyProtection="1">
      <alignment horizontal="right" vertical="center"/>
    </xf>
    <xf numFmtId="4" fontId="4" fillId="4" borderId="20" xfId="0" applyNumberFormat="1" applyFont="1" applyFill="1" applyBorder="1" applyAlignment="1" applyProtection="1">
      <alignment horizontal="right" vertical="center"/>
    </xf>
    <xf numFmtId="4" fontId="4" fillId="4" borderId="21" xfId="0" applyNumberFormat="1" applyFont="1" applyFill="1" applyBorder="1" applyAlignment="1" applyProtection="1">
      <alignment horizontal="right" vertical="center"/>
    </xf>
    <xf numFmtId="14" fontId="4" fillId="0" borderId="0" xfId="0" applyNumberFormat="1" applyFont="1" applyBorder="1" applyAlignment="1" applyProtection="1">
      <alignment horizontal="center" vertical="center"/>
    </xf>
    <xf numFmtId="164" fontId="4" fillId="0" borderId="0" xfId="1" applyFont="1" applyBorder="1" applyAlignment="1" applyProtection="1">
      <alignment horizontal="left" vertical="center"/>
    </xf>
    <xf numFmtId="0" fontId="7" fillId="5" borderId="5" xfId="0" applyFont="1" applyFill="1" applyBorder="1" applyAlignment="1" applyProtection="1">
      <alignment horizontal="center" vertical="center" wrapText="1"/>
    </xf>
    <xf numFmtId="0" fontId="6" fillId="0" borderId="15" xfId="0" applyFont="1" applyBorder="1" applyAlignment="1" applyProtection="1">
      <alignment horizontal="center" vertical="center" wrapText="1"/>
    </xf>
    <xf numFmtId="0" fontId="0" fillId="3" borderId="6" xfId="0" applyFill="1" applyBorder="1" applyAlignment="1" applyProtection="1">
      <alignment horizontal="center"/>
    </xf>
    <xf numFmtId="4" fontId="7" fillId="5" borderId="5" xfId="0" applyNumberFormat="1" applyFont="1" applyFill="1" applyBorder="1" applyAlignment="1" applyProtection="1">
      <alignment vertical="center"/>
    </xf>
    <xf numFmtId="0" fontId="7" fillId="5" borderId="1" xfId="0" applyFont="1" applyFill="1" applyBorder="1" applyAlignment="1" applyProtection="1">
      <alignment horizontal="center" vertical="center" wrapText="1"/>
    </xf>
    <xf numFmtId="4" fontId="7" fillId="5" borderId="1" xfId="0" applyNumberFormat="1" applyFont="1" applyFill="1" applyBorder="1" applyAlignment="1" applyProtection="1">
      <alignment vertical="center"/>
    </xf>
    <xf numFmtId="0" fontId="3" fillId="5" borderId="1" xfId="0" applyFont="1" applyFill="1" applyBorder="1" applyAlignment="1" applyProtection="1">
      <alignment horizontal="center" vertical="center" wrapText="1"/>
    </xf>
    <xf numFmtId="4" fontId="3" fillId="5" borderId="1" xfId="0" applyNumberFormat="1" applyFont="1" applyFill="1" applyBorder="1" applyAlignment="1" applyProtection="1">
      <alignment vertical="center"/>
    </xf>
    <xf numFmtId="4" fontId="0" fillId="3" borderId="6" xfId="0" applyNumberFormat="1" applyFill="1" applyBorder="1" applyAlignment="1" applyProtection="1">
      <alignment horizontal="center"/>
    </xf>
    <xf numFmtId="4" fontId="4" fillId="4" borderId="22" xfId="0" applyNumberFormat="1" applyFont="1" applyFill="1" applyBorder="1" applyAlignment="1" applyProtection="1">
      <alignment horizontal="right" vertical="center"/>
    </xf>
    <xf numFmtId="0" fontId="6" fillId="0" borderId="15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 wrapText="1"/>
    </xf>
    <xf numFmtId="4" fontId="0" fillId="2" borderId="9" xfId="0" applyNumberFormat="1" applyFill="1" applyBorder="1" applyAlignment="1" applyProtection="1">
      <alignment horizontal="right" vertical="center"/>
      <protection hidden="1"/>
    </xf>
    <xf numFmtId="4" fontId="0" fillId="2" borderId="10" xfId="0" applyNumberFormat="1" applyFill="1" applyBorder="1" applyAlignment="1" applyProtection="1">
      <alignment horizontal="right" vertical="center"/>
      <protection hidden="1"/>
    </xf>
    <xf numFmtId="4" fontId="0" fillId="2" borderId="11" xfId="0" applyNumberFormat="1" applyFill="1" applyBorder="1" applyAlignment="1" applyProtection="1">
      <alignment horizontal="right" vertical="center"/>
      <protection hidden="1"/>
    </xf>
    <xf numFmtId="4" fontId="0" fillId="2" borderId="9" xfId="0" applyNumberFormat="1" applyFill="1" applyBorder="1" applyAlignment="1" applyProtection="1">
      <alignment horizontal="right"/>
      <protection hidden="1"/>
    </xf>
    <xf numFmtId="4" fontId="0" fillId="2" borderId="10" xfId="0" applyNumberFormat="1" applyFill="1" applyBorder="1" applyAlignment="1" applyProtection="1">
      <alignment horizontal="right"/>
      <protection hidden="1"/>
    </xf>
    <xf numFmtId="4" fontId="0" fillId="2" borderId="11" xfId="0" applyNumberFormat="1" applyFill="1" applyBorder="1" applyAlignment="1" applyProtection="1">
      <alignment horizontal="right"/>
      <protection hidden="1"/>
    </xf>
    <xf numFmtId="0" fontId="0" fillId="0" borderId="15" xfId="0" applyBorder="1" applyAlignment="1" applyProtection="1"/>
    <xf numFmtId="0" fontId="6" fillId="0" borderId="15" xfId="0" applyFont="1" applyBorder="1" applyAlignment="1" applyProtection="1">
      <alignment horizontal="center" vertical="center"/>
    </xf>
    <xf numFmtId="0" fontId="0" fillId="0" borderId="23" xfId="0" applyBorder="1" applyAlignment="1" applyProtection="1">
      <protection locked="0"/>
    </xf>
    <xf numFmtId="0" fontId="0" fillId="0" borderId="24" xfId="0" applyBorder="1" applyAlignment="1" applyProtection="1">
      <protection locked="0"/>
    </xf>
    <xf numFmtId="0" fontId="0" fillId="0" borderId="25" xfId="0" applyBorder="1" applyAlignment="1" applyProtection="1">
      <protection locked="0"/>
    </xf>
    <xf numFmtId="0" fontId="10" fillId="0" borderId="0" xfId="0" applyFont="1" applyFill="1" applyBorder="1" applyProtection="1"/>
    <xf numFmtId="0" fontId="10" fillId="0" borderId="0" xfId="0" applyFont="1" applyFill="1" applyProtection="1"/>
    <xf numFmtId="0" fontId="15" fillId="0" borderId="0" xfId="0" applyFont="1" applyFill="1" applyProtection="1"/>
    <xf numFmtId="0" fontId="3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3" fillId="0" borderId="0" xfId="0" applyFont="1" applyFill="1" applyBorder="1" applyAlignment="1" applyProtection="1">
      <alignment vertical="center"/>
    </xf>
    <xf numFmtId="0" fontId="10" fillId="0" borderId="0" xfId="0" applyFont="1" applyFill="1" applyBorder="1" applyAlignment="1" applyProtection="1">
      <alignment horizontal="justify" vertical="center"/>
    </xf>
    <xf numFmtId="0" fontId="0" fillId="0" borderId="18" xfId="0" applyBorder="1" applyAlignment="1" applyProtection="1">
      <alignment vertical="center"/>
    </xf>
    <xf numFmtId="0" fontId="0" fillId="0" borderId="0" xfId="0" applyBorder="1" applyAlignment="1" applyProtection="1">
      <alignment horizontal="center" vertical="center"/>
    </xf>
    <xf numFmtId="49" fontId="8" fillId="0" borderId="4" xfId="0" applyNumberFormat="1" applyFont="1" applyBorder="1" applyAlignment="1" applyProtection="1">
      <alignment vertical="center" wrapText="1"/>
    </xf>
    <xf numFmtId="49" fontId="8" fillId="0" borderId="0" xfId="0" applyNumberFormat="1" applyFont="1" applyBorder="1" applyAlignment="1" applyProtection="1">
      <alignment vertical="center" wrapText="1"/>
    </xf>
    <xf numFmtId="165" fontId="4" fillId="0" borderId="1" xfId="1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Protection="1"/>
    <xf numFmtId="0" fontId="4" fillId="5" borderId="1" xfId="0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left" vertical="center"/>
    </xf>
    <xf numFmtId="0" fontId="0" fillId="2" borderId="5" xfId="0" applyFill="1" applyBorder="1" applyAlignment="1" applyProtection="1">
      <alignment horizontal="center" vertical="center"/>
    </xf>
    <xf numFmtId="4" fontId="4" fillId="4" borderId="26" xfId="0" applyNumberFormat="1" applyFont="1" applyFill="1" applyBorder="1" applyAlignment="1" applyProtection="1">
      <alignment horizontal="right" vertical="center"/>
    </xf>
    <xf numFmtId="3" fontId="1" fillId="0" borderId="9" xfId="0" applyNumberFormat="1" applyFont="1" applyBorder="1" applyAlignment="1" applyProtection="1">
      <alignment horizontal="right"/>
      <protection locked="0"/>
    </xf>
    <xf numFmtId="3" fontId="1" fillId="0" borderId="10" xfId="0" applyNumberFormat="1" applyFont="1" applyBorder="1" applyAlignment="1" applyProtection="1">
      <alignment horizontal="right"/>
      <protection locked="0"/>
    </xf>
    <xf numFmtId="3" fontId="1" fillId="0" borderId="11" xfId="0" applyNumberFormat="1" applyFont="1" applyBorder="1" applyAlignment="1" applyProtection="1">
      <alignment horizontal="right"/>
      <protection locked="0"/>
    </xf>
    <xf numFmtId="166" fontId="4" fillId="0" borderId="1" xfId="0" applyNumberFormat="1" applyFont="1" applyBorder="1" applyAlignment="1" applyProtection="1">
      <alignment horizontal="center" vertical="center"/>
      <protection locked="0"/>
    </xf>
    <xf numFmtId="2" fontId="0" fillId="0" borderId="23" xfId="0" applyNumberFormat="1" applyBorder="1" applyAlignment="1" applyProtection="1">
      <protection locked="0"/>
    </xf>
    <xf numFmtId="2" fontId="0" fillId="0" borderId="24" xfId="0" applyNumberFormat="1" applyBorder="1" applyAlignment="1" applyProtection="1">
      <protection locked="0"/>
    </xf>
    <xf numFmtId="2" fontId="0" fillId="0" borderId="25" xfId="0" applyNumberFormat="1" applyBorder="1" applyAlignment="1" applyProtection="1"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2" borderId="9" xfId="0" applyNumberFormat="1" applyFill="1" applyBorder="1" applyAlignment="1" applyProtection="1"/>
    <xf numFmtId="2" fontId="0" fillId="0" borderId="9" xfId="0" applyNumberFormat="1" applyFill="1" applyBorder="1" applyAlignment="1" applyProtection="1"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2" fontId="0" fillId="2" borderId="10" xfId="0" applyNumberFormat="1" applyFill="1" applyBorder="1" applyAlignment="1" applyProtection="1"/>
    <xf numFmtId="2" fontId="0" fillId="0" borderId="10" xfId="0" applyNumberFormat="1" applyFill="1" applyBorder="1" applyAlignment="1" applyProtection="1">
      <protection locked="0"/>
    </xf>
    <xf numFmtId="2" fontId="0" fillId="0" borderId="11" xfId="0" applyNumberFormat="1" applyBorder="1" applyAlignment="1" applyProtection="1">
      <alignment horizontal="right"/>
      <protection locked="0"/>
    </xf>
    <xf numFmtId="2" fontId="0" fillId="2" borderId="27" xfId="0" applyNumberFormat="1" applyFill="1" applyBorder="1" applyAlignment="1" applyProtection="1"/>
    <xf numFmtId="2" fontId="0" fillId="0" borderId="11" xfId="0" applyNumberFormat="1" applyFill="1" applyBorder="1" applyAlignment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10" xfId="0" applyNumberFormat="1" applyFont="1" applyBorder="1" applyProtection="1">
      <protection locked="0"/>
    </xf>
    <xf numFmtId="2" fontId="0" fillId="2" borderId="11" xfId="0" applyNumberFormat="1" applyFill="1" applyBorder="1" applyAlignment="1" applyProtection="1"/>
    <xf numFmtId="2" fontId="2" fillId="0" borderId="11" xfId="0" applyNumberFormat="1" applyFont="1" applyBorder="1" applyProtection="1">
      <protection locked="0"/>
    </xf>
    <xf numFmtId="3" fontId="11" fillId="0" borderId="0" xfId="0" applyNumberFormat="1" applyFont="1" applyBorder="1" applyAlignment="1" applyProtection="1">
      <alignment horizontal="center" vertical="center"/>
    </xf>
    <xf numFmtId="166" fontId="14" fillId="0" borderId="28" xfId="0" applyNumberFormat="1" applyFont="1" applyFill="1" applyBorder="1" applyAlignment="1" applyProtection="1">
      <alignment horizontal="center" vertical="center" wrapText="1"/>
      <protection locked="0"/>
    </xf>
    <xf numFmtId="166" fontId="14" fillId="0" borderId="29" xfId="0" applyNumberFormat="1" applyFont="1" applyFill="1" applyBorder="1" applyAlignment="1" applyProtection="1">
      <alignment horizontal="center" vertical="center" wrapText="1"/>
      <protection locked="0"/>
    </xf>
    <xf numFmtId="166" fontId="14" fillId="0" borderId="30" xfId="0" applyNumberFormat="1" applyFont="1" applyFill="1" applyBorder="1" applyAlignment="1" applyProtection="1">
      <alignment horizontal="center" vertical="center" wrapText="1"/>
      <protection locked="0"/>
    </xf>
    <xf numFmtId="166" fontId="14" fillId="0" borderId="31" xfId="0" applyNumberFormat="1" applyFont="1" applyFill="1" applyBorder="1" applyAlignment="1" applyProtection="1">
      <alignment horizontal="center" vertical="center" wrapText="1"/>
      <protection locked="0"/>
    </xf>
    <xf numFmtId="166" fontId="8" fillId="0" borderId="2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0" xfId="0" applyFont="1" applyFill="1" applyBorder="1" applyAlignment="1" applyProtection="1">
      <alignment horizontal="center" vertical="center"/>
    </xf>
    <xf numFmtId="0" fontId="8" fillId="2" borderId="20" xfId="0" applyFont="1" applyFill="1" applyBorder="1" applyAlignment="1" applyProtection="1">
      <alignment horizontal="center" vertical="center" wrapText="1"/>
    </xf>
    <xf numFmtId="0" fontId="8" fillId="2" borderId="22" xfId="0" applyFont="1" applyFill="1" applyBorder="1" applyAlignment="1" applyProtection="1">
      <alignment horizontal="center" vertical="center" wrapText="1"/>
    </xf>
    <xf numFmtId="0" fontId="8" fillId="0" borderId="20" xfId="0" applyFont="1" applyBorder="1" applyAlignment="1" applyProtection="1">
      <alignment horizontal="left" vertical="center" wrapText="1"/>
      <protection locked="0"/>
    </xf>
    <xf numFmtId="0" fontId="14" fillId="0" borderId="28" xfId="0" applyFont="1" applyBorder="1" applyAlignment="1" applyProtection="1">
      <alignment horizontal="right" vertical="center" wrapText="1"/>
      <protection locked="0"/>
    </xf>
    <xf numFmtId="0" fontId="14" fillId="0" borderId="30" xfId="0" applyFont="1" applyBorder="1" applyAlignment="1" applyProtection="1">
      <alignment horizontal="right" vertical="center" wrapText="1"/>
      <protection locked="0"/>
    </xf>
    <xf numFmtId="1" fontId="0" fillId="0" borderId="9" xfId="2" applyNumberFormat="1" applyFont="1" applyBorder="1" applyAlignment="1" applyProtection="1">
      <protection locked="0"/>
    </xf>
    <xf numFmtId="1" fontId="0" fillId="0" borderId="10" xfId="2" applyNumberFormat="1" applyFont="1" applyBorder="1" applyAlignment="1" applyProtection="1">
      <protection locked="0"/>
    </xf>
    <xf numFmtId="1" fontId="0" fillId="0" borderId="11" xfId="2" applyNumberFormat="1" applyFont="1" applyBorder="1" applyAlignment="1" applyProtection="1">
      <protection locked="0"/>
    </xf>
    <xf numFmtId="166" fontId="8" fillId="0" borderId="32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33" xfId="0" applyFont="1" applyFill="1" applyBorder="1" applyAlignment="1" applyProtection="1">
      <alignment vertical="top" wrapText="1"/>
      <protection locked="0"/>
    </xf>
    <xf numFmtId="0" fontId="14" fillId="0" borderId="34" xfId="0" applyFont="1" applyFill="1" applyBorder="1" applyAlignment="1" applyProtection="1">
      <alignment vertical="top" wrapText="1"/>
      <protection locked="0"/>
    </xf>
    <xf numFmtId="0" fontId="14" fillId="0" borderId="28" xfId="0" applyFont="1" applyFill="1" applyBorder="1" applyAlignment="1" applyProtection="1">
      <alignment vertical="top" wrapText="1"/>
      <protection locked="0"/>
    </xf>
    <xf numFmtId="0" fontId="14" fillId="0" borderId="35" xfId="0" applyFont="1" applyFill="1" applyBorder="1" applyAlignment="1" applyProtection="1">
      <alignment vertical="top" wrapText="1"/>
      <protection locked="0"/>
    </xf>
    <xf numFmtId="0" fontId="14" fillId="0" borderId="36" xfId="0" applyFont="1" applyFill="1" applyBorder="1" applyAlignment="1" applyProtection="1">
      <alignment vertical="top" wrapText="1"/>
      <protection locked="0"/>
    </xf>
    <xf numFmtId="0" fontId="14" fillId="0" borderId="37" xfId="0" applyFont="1" applyFill="1" applyBorder="1" applyAlignment="1" applyProtection="1">
      <alignment vertical="top" wrapText="1"/>
      <protection locked="0"/>
    </xf>
    <xf numFmtId="1" fontId="0" fillId="0" borderId="10" xfId="0" applyNumberFormat="1" applyBorder="1" applyAlignment="1" applyProtection="1">
      <alignment horizontal="right"/>
      <protection locked="0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9" xfId="0" applyNumberFormat="1" applyBorder="1" applyAlignment="1" applyProtection="1">
      <protection locked="0"/>
    </xf>
    <xf numFmtId="1" fontId="0" fillId="0" borderId="10" xfId="0" applyNumberFormat="1" applyBorder="1" applyAlignment="1" applyProtection="1">
      <protection locked="0"/>
    </xf>
    <xf numFmtId="1" fontId="0" fillId="0" borderId="11" xfId="0" applyNumberFormat="1" applyBorder="1" applyAlignment="1" applyProtection="1">
      <protection locked="0"/>
    </xf>
    <xf numFmtId="1" fontId="24" fillId="0" borderId="0" xfId="0" applyNumberFormat="1" applyFont="1" applyProtection="1">
      <protection locked="0"/>
    </xf>
    <xf numFmtId="0" fontId="0" fillId="0" borderId="44" xfId="0" applyBorder="1" applyAlignment="1" applyProtection="1">
      <alignment horizontal="left" vertical="center"/>
      <protection locked="0"/>
    </xf>
    <xf numFmtId="0" fontId="0" fillId="0" borderId="45" xfId="0" applyBorder="1" applyAlignment="1" applyProtection="1">
      <alignment horizontal="left" vertical="center"/>
      <protection locked="0"/>
    </xf>
    <xf numFmtId="0" fontId="0" fillId="0" borderId="24" xfId="0" applyBorder="1" applyAlignment="1" applyProtection="1">
      <alignment horizontal="left" vertical="center"/>
      <protection locked="0"/>
    </xf>
    <xf numFmtId="4" fontId="4" fillId="5" borderId="31" xfId="0" applyNumberFormat="1" applyFont="1" applyFill="1" applyBorder="1" applyAlignment="1" applyProtection="1">
      <alignment horizontal="center" vertical="center"/>
    </xf>
    <xf numFmtId="4" fontId="4" fillId="5" borderId="38" xfId="0" applyNumberFormat="1" applyFont="1" applyFill="1" applyBorder="1" applyAlignment="1" applyProtection="1">
      <alignment horizontal="center" vertical="center"/>
    </xf>
    <xf numFmtId="0" fontId="4" fillId="2" borderId="5" xfId="0" applyFont="1" applyFill="1" applyBorder="1" applyAlignment="1" applyProtection="1">
      <alignment vertical="center"/>
    </xf>
    <xf numFmtId="0" fontId="0" fillId="0" borderId="6" xfId="0" applyBorder="1" applyAlignment="1">
      <alignment vertical="center"/>
    </xf>
    <xf numFmtId="0" fontId="0" fillId="0" borderId="17" xfId="0" applyBorder="1" applyAlignment="1">
      <alignment vertical="center"/>
    </xf>
    <xf numFmtId="0" fontId="4" fillId="2" borderId="5" xfId="0" applyFont="1" applyFill="1" applyBorder="1" applyAlignment="1" applyProtection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2" fillId="6" borderId="31" xfId="0" applyFont="1" applyFill="1" applyBorder="1" applyAlignment="1" applyProtection="1">
      <alignment horizontal="left" vertical="center"/>
    </xf>
    <xf numFmtId="0" fontId="2" fillId="6" borderId="38" xfId="0" applyFont="1" applyFill="1" applyBorder="1" applyAlignment="1" applyProtection="1">
      <alignment horizontal="left" vertical="center"/>
    </xf>
    <xf numFmtId="0" fontId="4" fillId="6" borderId="31" xfId="0" applyFont="1" applyFill="1" applyBorder="1" applyAlignment="1" applyProtection="1">
      <alignment horizontal="center" vertical="center"/>
    </xf>
    <xf numFmtId="0" fontId="4" fillId="6" borderId="38" xfId="0" applyFont="1" applyFill="1" applyBorder="1" applyAlignment="1" applyProtection="1">
      <alignment horizontal="center" vertical="center"/>
    </xf>
    <xf numFmtId="4" fontId="4" fillId="6" borderId="31" xfId="0" applyNumberFormat="1" applyFont="1" applyFill="1" applyBorder="1" applyAlignment="1" applyProtection="1">
      <alignment horizontal="center" vertical="center"/>
    </xf>
    <xf numFmtId="4" fontId="4" fillId="6" borderId="38" xfId="0" applyNumberFormat="1" applyFont="1" applyFill="1" applyBorder="1" applyAlignment="1" applyProtection="1">
      <alignment horizontal="center" vertical="center"/>
    </xf>
    <xf numFmtId="0" fontId="12" fillId="0" borderId="5" xfId="0" applyFont="1" applyBorder="1" applyAlignment="1" applyProtection="1">
      <alignment horizontal="left" vertical="center" wrapText="1"/>
    </xf>
    <xf numFmtId="0" fontId="12" fillId="0" borderId="6" xfId="0" applyFont="1" applyBorder="1" applyAlignment="1" applyProtection="1">
      <alignment horizontal="left" vertical="center" wrapText="1"/>
    </xf>
    <xf numFmtId="0" fontId="12" fillId="0" borderId="17" xfId="0" applyFont="1" applyBorder="1" applyAlignment="1" applyProtection="1">
      <alignment horizontal="left" vertical="center" wrapText="1"/>
    </xf>
    <xf numFmtId="0" fontId="12" fillId="0" borderId="0" xfId="0" applyFont="1" applyAlignment="1" applyProtection="1">
      <alignment horizontal="left" vertical="center" wrapText="1"/>
    </xf>
    <xf numFmtId="0" fontId="4" fillId="0" borderId="5" xfId="0" applyFont="1" applyFill="1" applyBorder="1" applyAlignment="1" applyProtection="1">
      <alignment horizontal="left" vertical="top" wrapText="1"/>
      <protection locked="0"/>
    </xf>
    <xf numFmtId="0" fontId="4" fillId="0" borderId="6" xfId="0" applyFont="1" applyFill="1" applyBorder="1" applyAlignment="1" applyProtection="1">
      <alignment horizontal="left" vertical="top" wrapText="1"/>
      <protection locked="0"/>
    </xf>
    <xf numFmtId="0" fontId="4" fillId="0" borderId="17" xfId="0" applyFont="1" applyFill="1" applyBorder="1" applyAlignment="1" applyProtection="1">
      <alignment horizontal="left" vertical="top" wrapText="1"/>
      <protection locked="0"/>
    </xf>
    <xf numFmtId="0" fontId="4" fillId="2" borderId="6" xfId="0" applyFont="1" applyFill="1" applyBorder="1" applyAlignment="1" applyProtection="1">
      <alignment horizontal="left" vertical="center"/>
    </xf>
    <xf numFmtId="0" fontId="4" fillId="2" borderId="17" xfId="0" applyFont="1" applyFill="1" applyBorder="1" applyAlignment="1" applyProtection="1">
      <alignment horizontal="left" vertical="center"/>
    </xf>
    <xf numFmtId="0" fontId="4" fillId="0" borderId="5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4" fillId="0" borderId="17" xfId="0" applyFont="1" applyFill="1" applyBorder="1" applyAlignment="1" applyProtection="1">
      <alignment horizontal="center" vertical="center" wrapText="1"/>
      <protection locked="0"/>
    </xf>
    <xf numFmtId="3" fontId="11" fillId="0" borderId="0" xfId="0" applyNumberFormat="1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left" vertical="center"/>
    </xf>
    <xf numFmtId="0" fontId="6" fillId="0" borderId="3" xfId="0" applyFont="1" applyBorder="1" applyAlignment="1" applyProtection="1">
      <alignment horizontal="left" vertical="center"/>
    </xf>
    <xf numFmtId="0" fontId="6" fillId="0" borderId="0" xfId="0" applyFont="1" applyBorder="1" applyAlignment="1" applyProtection="1">
      <alignment horizontal="left" vertical="center"/>
    </xf>
    <xf numFmtId="0" fontId="21" fillId="5" borderId="14" xfId="0" applyFont="1" applyFill="1" applyBorder="1" applyAlignment="1" applyProtection="1">
      <alignment horizontal="center" vertical="center" wrapText="1"/>
    </xf>
    <xf numFmtId="0" fontId="21" fillId="5" borderId="15" xfId="0" applyFont="1" applyFill="1" applyBorder="1" applyAlignment="1" applyProtection="1">
      <alignment horizontal="center" vertical="center" wrapText="1"/>
    </xf>
    <xf numFmtId="0" fontId="21" fillId="5" borderId="39" xfId="0" applyFont="1" applyFill="1" applyBorder="1" applyAlignment="1" applyProtection="1">
      <alignment horizontal="center" vertical="center" wrapText="1"/>
    </xf>
    <xf numFmtId="0" fontId="5" fillId="5" borderId="26" xfId="0" applyFont="1" applyFill="1" applyBorder="1" applyAlignment="1" applyProtection="1">
      <alignment horizontal="center" vertical="center"/>
    </xf>
    <xf numFmtId="0" fontId="5" fillId="5" borderId="2" xfId="0" applyFont="1" applyFill="1" applyBorder="1" applyAlignment="1" applyProtection="1">
      <alignment horizontal="center" vertical="center"/>
    </xf>
    <xf numFmtId="0" fontId="5" fillId="5" borderId="40" xfId="0" applyFont="1" applyFill="1" applyBorder="1" applyAlignment="1" applyProtection="1">
      <alignment horizontal="center" vertical="center"/>
    </xf>
    <xf numFmtId="0" fontId="7" fillId="5" borderId="5" xfId="0" applyFont="1" applyFill="1" applyBorder="1" applyAlignment="1" applyProtection="1">
      <alignment horizontal="center" vertical="center"/>
    </xf>
    <xf numFmtId="0" fontId="7" fillId="5" borderId="6" xfId="0" applyFont="1" applyFill="1" applyBorder="1" applyAlignment="1" applyProtection="1">
      <alignment horizontal="center" vertical="center"/>
    </xf>
    <xf numFmtId="0" fontId="7" fillId="5" borderId="17" xfId="0" applyFont="1" applyFill="1" applyBorder="1" applyAlignment="1" applyProtection="1">
      <alignment horizontal="center" vertical="center"/>
    </xf>
    <xf numFmtId="0" fontId="0" fillId="0" borderId="44" xfId="0" applyBorder="1" applyAlignment="1" applyProtection="1">
      <alignment horizontal="left" vertical="center"/>
      <protection locked="0"/>
    </xf>
    <xf numFmtId="0" fontId="0" fillId="0" borderId="45" xfId="0" applyBorder="1" applyAlignment="1" applyProtection="1">
      <alignment horizontal="left" vertical="center"/>
      <protection locked="0"/>
    </xf>
    <xf numFmtId="0" fontId="0" fillId="0" borderId="24" xfId="0" applyBorder="1" applyAlignment="1" applyProtection="1">
      <alignment horizontal="left" vertical="center"/>
      <protection locked="0"/>
    </xf>
    <xf numFmtId="0" fontId="4" fillId="2" borderId="5" xfId="0" applyFont="1" applyFill="1" applyBorder="1" applyAlignment="1" applyProtection="1">
      <alignment horizontal="center" vertical="center"/>
    </xf>
    <xf numFmtId="0" fontId="4" fillId="2" borderId="6" xfId="0" applyFont="1" applyFill="1" applyBorder="1" applyAlignment="1" applyProtection="1">
      <alignment horizontal="center" vertical="center"/>
    </xf>
    <xf numFmtId="0" fontId="4" fillId="2" borderId="41" xfId="0" applyFont="1" applyFill="1" applyBorder="1" applyAlignment="1" applyProtection="1">
      <alignment horizontal="center" vertical="center"/>
    </xf>
    <xf numFmtId="0" fontId="0" fillId="0" borderId="42" xfId="0" applyBorder="1" applyAlignment="1" applyProtection="1">
      <alignment horizontal="left" vertical="center"/>
      <protection locked="0"/>
    </xf>
    <xf numFmtId="0" fontId="0" fillId="0" borderId="43" xfId="0" applyBorder="1" applyAlignment="1" applyProtection="1">
      <alignment horizontal="left" vertical="center"/>
      <protection locked="0"/>
    </xf>
    <xf numFmtId="0" fontId="0" fillId="0" borderId="23" xfId="0" applyBorder="1" applyAlignment="1" applyProtection="1">
      <alignment horizontal="left" vertical="center"/>
      <protection locked="0"/>
    </xf>
    <xf numFmtId="0" fontId="0" fillId="0" borderId="44" xfId="0" applyBorder="1" applyAlignment="1" applyProtection="1">
      <alignment horizontal="center" vertical="center"/>
      <protection locked="0"/>
    </xf>
    <xf numFmtId="0" fontId="0" fillId="0" borderId="45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0" fillId="0" borderId="46" xfId="0" applyBorder="1" applyAlignment="1" applyProtection="1">
      <alignment horizontal="left" vertical="center"/>
      <protection locked="0"/>
    </xf>
    <xf numFmtId="0" fontId="0" fillId="0" borderId="47" xfId="0" applyBorder="1" applyAlignment="1" applyProtection="1">
      <alignment horizontal="left" vertical="center"/>
      <protection locked="0"/>
    </xf>
    <xf numFmtId="0" fontId="0" fillId="0" borderId="25" xfId="0" applyBorder="1" applyAlignment="1" applyProtection="1">
      <alignment horizontal="left" vertical="center"/>
      <protection locked="0"/>
    </xf>
    <xf numFmtId="0" fontId="4" fillId="4" borderId="6" xfId="0" applyFont="1" applyFill="1" applyBorder="1" applyAlignment="1" applyProtection="1">
      <alignment horizontal="right" vertical="center"/>
    </xf>
    <xf numFmtId="0" fontId="4" fillId="4" borderId="17" xfId="0" applyFont="1" applyFill="1" applyBorder="1" applyAlignment="1" applyProtection="1">
      <alignment horizontal="right" vertical="center"/>
    </xf>
    <xf numFmtId="0" fontId="0" fillId="0" borderId="46" xfId="0" applyBorder="1" applyAlignment="1" applyProtection="1">
      <alignment horizontal="center" vertical="center"/>
      <protection locked="0"/>
    </xf>
    <xf numFmtId="0" fontId="0" fillId="0" borderId="47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21" fillId="5" borderId="5" xfId="0" applyFont="1" applyFill="1" applyBorder="1" applyAlignment="1" applyProtection="1">
      <alignment horizontal="center" wrapText="1"/>
    </xf>
    <xf numFmtId="0" fontId="21" fillId="5" borderId="6" xfId="0" applyFont="1" applyFill="1" applyBorder="1" applyAlignment="1" applyProtection="1">
      <alignment horizontal="center" wrapText="1"/>
    </xf>
    <xf numFmtId="0" fontId="21" fillId="5" borderId="17" xfId="0" applyFont="1" applyFill="1" applyBorder="1" applyAlignment="1" applyProtection="1">
      <alignment horizontal="center" wrapText="1"/>
    </xf>
    <xf numFmtId="0" fontId="5" fillId="5" borderId="5" xfId="0" applyFont="1" applyFill="1" applyBorder="1" applyAlignment="1" applyProtection="1">
      <alignment horizontal="center" vertical="center"/>
    </xf>
    <xf numFmtId="0" fontId="5" fillId="5" borderId="6" xfId="0" applyFont="1" applyFill="1" applyBorder="1" applyAlignment="1" applyProtection="1">
      <alignment horizontal="center" vertical="center"/>
    </xf>
    <xf numFmtId="0" fontId="5" fillId="5" borderId="17" xfId="0" applyFont="1" applyFill="1" applyBorder="1" applyAlignment="1" applyProtection="1">
      <alignment horizontal="center" vertical="center"/>
    </xf>
    <xf numFmtId="0" fontId="4" fillId="5" borderId="5" xfId="0" applyFont="1" applyFill="1" applyBorder="1" applyAlignment="1" applyProtection="1">
      <alignment horizontal="center" vertical="center" wrapText="1"/>
    </xf>
    <xf numFmtId="0" fontId="4" fillId="5" borderId="6" xfId="0" applyFont="1" applyFill="1" applyBorder="1" applyAlignment="1" applyProtection="1">
      <alignment horizontal="center" vertical="center" wrapText="1"/>
    </xf>
    <xf numFmtId="0" fontId="4" fillId="5" borderId="17" xfId="0" applyFont="1" applyFill="1" applyBorder="1" applyAlignment="1" applyProtection="1">
      <alignment horizontal="center" vertical="center" wrapText="1"/>
    </xf>
    <xf numFmtId="0" fontId="12" fillId="5" borderId="5" xfId="0" applyFont="1" applyFill="1" applyBorder="1" applyAlignment="1" applyProtection="1">
      <alignment horizontal="center" vertical="center"/>
    </xf>
    <xf numFmtId="0" fontId="12" fillId="5" borderId="6" xfId="0" applyFont="1" applyFill="1" applyBorder="1" applyAlignment="1" applyProtection="1">
      <alignment horizontal="center" vertical="center"/>
    </xf>
    <xf numFmtId="0" fontId="12" fillId="5" borderId="17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top" wrapText="1"/>
    </xf>
    <xf numFmtId="0" fontId="7" fillId="5" borderId="14" xfId="0" applyFont="1" applyFill="1" applyBorder="1" applyAlignment="1" applyProtection="1">
      <alignment horizontal="center" vertical="center"/>
    </xf>
    <xf numFmtId="0" fontId="7" fillId="5" borderId="15" xfId="0" applyFont="1" applyFill="1" applyBorder="1" applyAlignment="1" applyProtection="1">
      <alignment horizontal="center" vertical="center"/>
    </xf>
    <xf numFmtId="0" fontId="7" fillId="5" borderId="39" xfId="0" applyFont="1" applyFill="1" applyBorder="1" applyAlignment="1" applyProtection="1">
      <alignment horizontal="center" vertical="center"/>
    </xf>
    <xf numFmtId="0" fontId="7" fillId="5" borderId="26" xfId="0" applyFont="1" applyFill="1" applyBorder="1" applyAlignment="1" applyProtection="1">
      <alignment horizontal="center" vertical="center"/>
    </xf>
    <xf numFmtId="0" fontId="7" fillId="5" borderId="2" xfId="0" applyFont="1" applyFill="1" applyBorder="1" applyAlignment="1" applyProtection="1">
      <alignment horizontal="center" vertical="center"/>
    </xf>
    <xf numFmtId="0" fontId="7" fillId="5" borderId="40" xfId="0" applyFont="1" applyFill="1" applyBorder="1" applyAlignment="1" applyProtection="1">
      <alignment horizontal="center" vertical="center"/>
    </xf>
    <xf numFmtId="0" fontId="7" fillId="5" borderId="5" xfId="0" applyFont="1" applyFill="1" applyBorder="1" applyAlignment="1" applyProtection="1">
      <alignment horizontal="left" vertical="center"/>
    </xf>
    <xf numFmtId="0" fontId="7" fillId="5" borderId="6" xfId="0" applyFont="1" applyFill="1" applyBorder="1" applyAlignment="1" applyProtection="1">
      <alignment horizontal="left" vertical="center"/>
    </xf>
    <xf numFmtId="0" fontId="7" fillId="5" borderId="17" xfId="0" applyFont="1" applyFill="1" applyBorder="1" applyAlignment="1" applyProtection="1">
      <alignment horizontal="left" vertical="center"/>
    </xf>
    <xf numFmtId="0" fontId="0" fillId="0" borderId="42" xfId="0" applyBorder="1" applyAlignment="1" applyProtection="1">
      <alignment horizontal="center" vertical="center"/>
      <protection locked="0"/>
    </xf>
    <xf numFmtId="0" fontId="0" fillId="0" borderId="43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44" xfId="0" applyBorder="1" applyAlignment="1" applyProtection="1">
      <alignment horizontal="center"/>
      <protection locked="0"/>
    </xf>
    <xf numFmtId="0" fontId="0" fillId="0" borderId="24" xfId="0" applyBorder="1" applyAlignment="1" applyProtection="1">
      <alignment horizontal="center"/>
      <protection locked="0"/>
    </xf>
    <xf numFmtId="0" fontId="0" fillId="0" borderId="46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  <protection locked="0"/>
    </xf>
    <xf numFmtId="0" fontId="0" fillId="3" borderId="15" xfId="0" applyFill="1" applyBorder="1" applyAlignment="1" applyProtection="1">
      <alignment horizontal="center"/>
    </xf>
    <xf numFmtId="0" fontId="0" fillId="0" borderId="44" xfId="0" applyBorder="1" applyAlignment="1" applyProtection="1">
      <alignment horizontal="left"/>
      <protection locked="0"/>
    </xf>
    <xf numFmtId="0" fontId="0" fillId="0" borderId="45" xfId="0" applyBorder="1" applyProtection="1">
      <protection locked="0"/>
    </xf>
    <xf numFmtId="0" fontId="0" fillId="0" borderId="24" xfId="0" applyBorder="1" applyProtection="1">
      <protection locked="0"/>
    </xf>
    <xf numFmtId="0" fontId="10" fillId="0" borderId="0" xfId="0" applyFont="1" applyFill="1" applyAlignment="1" applyProtection="1">
      <alignment horizontal="left" vertical="top" wrapText="1"/>
    </xf>
    <xf numFmtId="4" fontId="7" fillId="5" borderId="5" xfId="0" applyNumberFormat="1" applyFont="1" applyFill="1" applyBorder="1" applyAlignment="1" applyProtection="1">
      <alignment horizontal="center" vertical="center"/>
    </xf>
    <xf numFmtId="0" fontId="0" fillId="0" borderId="6" xfId="0" applyBorder="1" applyProtection="1"/>
    <xf numFmtId="0" fontId="0" fillId="0" borderId="17" xfId="0" applyBorder="1" applyProtection="1"/>
    <xf numFmtId="0" fontId="7" fillId="5" borderId="5" xfId="0" applyFont="1" applyFill="1" applyBorder="1" applyAlignment="1" applyProtection="1">
      <alignment horizontal="center" vertical="center" wrapText="1"/>
    </xf>
    <xf numFmtId="0" fontId="20" fillId="0" borderId="2" xfId="0" applyFont="1" applyFill="1" applyBorder="1" applyAlignment="1" applyProtection="1">
      <alignment horizontal="left" vertical="top" wrapText="1"/>
    </xf>
    <xf numFmtId="0" fontId="0" fillId="0" borderId="47" xfId="0" applyBorder="1" applyProtection="1">
      <protection locked="0"/>
    </xf>
    <xf numFmtId="0" fontId="0" fillId="0" borderId="25" xfId="0" applyBorder="1" applyProtection="1">
      <protection locked="0"/>
    </xf>
    <xf numFmtId="0" fontId="21" fillId="5" borderId="5" xfId="0" applyFont="1" applyFill="1" applyBorder="1" applyAlignment="1" applyProtection="1">
      <alignment horizontal="center" vertical="center" wrapText="1"/>
    </xf>
    <xf numFmtId="0" fontId="22" fillId="0" borderId="6" xfId="0" applyFont="1" applyBorder="1" applyAlignment="1" applyProtection="1">
      <alignment wrapText="1"/>
    </xf>
    <xf numFmtId="0" fontId="22" fillId="0" borderId="17" xfId="0" applyFont="1" applyBorder="1" applyAlignment="1" applyProtection="1">
      <alignment wrapText="1"/>
    </xf>
    <xf numFmtId="0" fontId="0" fillId="0" borderId="6" xfId="0" applyBorder="1" applyAlignment="1" applyProtection="1">
      <alignment wrapText="1"/>
    </xf>
    <xf numFmtId="0" fontId="0" fillId="0" borderId="17" xfId="0" applyBorder="1" applyAlignment="1" applyProtection="1">
      <alignment wrapText="1"/>
    </xf>
    <xf numFmtId="0" fontId="0" fillId="2" borderId="5" xfId="0" applyFill="1" applyBorder="1" applyAlignment="1" applyProtection="1">
      <alignment horizontal="center" vertical="center"/>
    </xf>
    <xf numFmtId="0" fontId="0" fillId="2" borderId="17" xfId="0" applyFill="1" applyBorder="1" applyAlignment="1" applyProtection="1">
      <alignment horizontal="center" vertical="center"/>
    </xf>
    <xf numFmtId="0" fontId="0" fillId="0" borderId="42" xfId="0" applyBorder="1" applyAlignment="1" applyProtection="1">
      <alignment horizontal="center"/>
      <protection locked="0"/>
    </xf>
    <xf numFmtId="0" fontId="0" fillId="0" borderId="23" xfId="0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 vertical="center" wrapText="1"/>
    </xf>
    <xf numFmtId="0" fontId="0" fillId="2" borderId="17" xfId="0" applyFill="1" applyBorder="1" applyAlignment="1" applyProtection="1">
      <alignment horizontal="center" vertical="center" wrapText="1"/>
    </xf>
    <xf numFmtId="0" fontId="0" fillId="0" borderId="42" xfId="0" applyBorder="1" applyAlignment="1" applyProtection="1">
      <alignment horizontal="left"/>
      <protection locked="0"/>
    </xf>
    <xf numFmtId="0" fontId="0" fillId="0" borderId="43" xfId="0" applyBorder="1" applyAlignment="1" applyProtection="1">
      <alignment horizontal="left"/>
      <protection locked="0"/>
    </xf>
    <xf numFmtId="0" fontId="0" fillId="0" borderId="23" xfId="0" applyBorder="1" applyAlignment="1" applyProtection="1">
      <alignment horizontal="left"/>
      <protection locked="0"/>
    </xf>
    <xf numFmtId="0" fontId="0" fillId="0" borderId="43" xfId="0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</xf>
    <xf numFmtId="0" fontId="0" fillId="3" borderId="6" xfId="0" applyFill="1" applyBorder="1" applyAlignment="1" applyProtection="1">
      <alignment horizontal="center"/>
    </xf>
    <xf numFmtId="0" fontId="0" fillId="0" borderId="46" xfId="0" applyBorder="1" applyAlignment="1" applyProtection="1">
      <alignment horizontal="left"/>
      <protection locked="0"/>
    </xf>
    <xf numFmtId="0" fontId="0" fillId="0" borderId="48" xfId="0" applyBorder="1" applyAlignment="1" applyProtection="1">
      <alignment horizontal="left"/>
      <protection locked="0"/>
    </xf>
    <xf numFmtId="0" fontId="0" fillId="0" borderId="30" xfId="0" applyBorder="1" applyAlignment="1" applyProtection="1">
      <alignment horizontal="left"/>
      <protection locked="0"/>
    </xf>
    <xf numFmtId="0" fontId="0" fillId="0" borderId="49" xfId="0" applyBorder="1" applyAlignment="1" applyProtection="1">
      <alignment horizontal="left"/>
      <protection locked="0"/>
    </xf>
    <xf numFmtId="0" fontId="0" fillId="2" borderId="14" xfId="0" applyFill="1" applyBorder="1" applyAlignment="1" applyProtection="1">
      <alignment horizontal="center" vertical="center"/>
    </xf>
    <xf numFmtId="0" fontId="0" fillId="2" borderId="15" xfId="0" applyFill="1" applyBorder="1" applyAlignment="1" applyProtection="1">
      <alignment horizontal="center" vertical="center"/>
    </xf>
    <xf numFmtId="0" fontId="0" fillId="2" borderId="39" xfId="0" applyFill="1" applyBorder="1" applyAlignment="1" applyProtection="1">
      <alignment horizontal="center" vertical="center"/>
    </xf>
    <xf numFmtId="0" fontId="0" fillId="0" borderId="50" xfId="0" applyBorder="1" applyAlignment="1" applyProtection="1">
      <alignment horizontal="left"/>
      <protection locked="0"/>
    </xf>
    <xf numFmtId="0" fontId="0" fillId="0" borderId="51" xfId="0" applyBorder="1" applyAlignment="1" applyProtection="1">
      <alignment horizontal="left"/>
      <protection locked="0"/>
    </xf>
    <xf numFmtId="0" fontId="0" fillId="0" borderId="52" xfId="0" applyBorder="1" applyAlignment="1" applyProtection="1">
      <alignment horizontal="left"/>
      <protection locked="0"/>
    </xf>
    <xf numFmtId="0" fontId="0" fillId="0" borderId="45" xfId="0" applyBorder="1" applyAlignment="1" applyProtection="1">
      <alignment horizontal="left"/>
      <protection locked="0"/>
    </xf>
    <xf numFmtId="0" fontId="0" fillId="0" borderId="24" xfId="0" applyBorder="1" applyAlignment="1" applyProtection="1">
      <alignment horizontal="left"/>
      <protection locked="0"/>
    </xf>
    <xf numFmtId="0" fontId="0" fillId="3" borderId="0" xfId="0" applyFill="1" applyBorder="1" applyAlignment="1" applyProtection="1">
      <alignment horizontal="center"/>
    </xf>
    <xf numFmtId="0" fontId="0" fillId="0" borderId="53" xfId="0" applyBorder="1" applyAlignment="1" applyProtection="1">
      <alignment horizontal="left"/>
      <protection locked="0"/>
    </xf>
    <xf numFmtId="0" fontId="0" fillId="0" borderId="54" xfId="0" applyBorder="1" applyAlignment="1" applyProtection="1">
      <alignment horizontal="left"/>
      <protection locked="0"/>
    </xf>
    <xf numFmtId="0" fontId="0" fillId="0" borderId="55" xfId="0" applyBorder="1" applyAlignment="1" applyProtection="1">
      <alignment horizontal="left"/>
      <protection locked="0"/>
    </xf>
    <xf numFmtId="0" fontId="21" fillId="5" borderId="6" xfId="0" applyFont="1" applyFill="1" applyBorder="1" applyAlignment="1" applyProtection="1">
      <alignment horizontal="center" vertical="center" wrapText="1"/>
    </xf>
    <xf numFmtId="0" fontId="21" fillId="5" borderId="17" xfId="0" applyFont="1" applyFill="1" applyBorder="1" applyAlignment="1" applyProtection="1">
      <alignment horizontal="center" vertical="center" wrapText="1"/>
    </xf>
    <xf numFmtId="4" fontId="7" fillId="5" borderId="17" xfId="0" applyNumberFormat="1" applyFont="1" applyFill="1" applyBorder="1" applyAlignment="1" applyProtection="1">
      <alignment horizontal="center" vertical="center"/>
    </xf>
    <xf numFmtId="0" fontId="7" fillId="5" borderId="14" xfId="0" applyFont="1" applyFill="1" applyBorder="1" applyAlignment="1" applyProtection="1">
      <alignment horizontal="center" vertical="center" wrapText="1"/>
    </xf>
    <xf numFmtId="0" fontId="7" fillId="5" borderId="15" xfId="0" applyFont="1" applyFill="1" applyBorder="1" applyAlignment="1" applyProtection="1">
      <alignment horizontal="center" vertical="center" wrapText="1"/>
    </xf>
    <xf numFmtId="0" fontId="7" fillId="5" borderId="39" xfId="0" applyFont="1" applyFill="1" applyBorder="1" applyAlignment="1" applyProtection="1">
      <alignment horizontal="center" vertical="center" wrapText="1"/>
    </xf>
    <xf numFmtId="0" fontId="7" fillId="5" borderId="26" xfId="0" applyFont="1" applyFill="1" applyBorder="1" applyAlignment="1" applyProtection="1">
      <alignment horizontal="center" vertical="center" wrapText="1"/>
    </xf>
    <xf numFmtId="0" fontId="7" fillId="5" borderId="2" xfId="0" applyFont="1" applyFill="1" applyBorder="1" applyAlignment="1" applyProtection="1">
      <alignment horizontal="center" vertical="center" wrapText="1"/>
    </xf>
    <xf numFmtId="0" fontId="7" fillId="5" borderId="40" xfId="0" applyFont="1" applyFill="1" applyBorder="1" applyAlignment="1" applyProtection="1">
      <alignment horizontal="center" vertical="center" wrapText="1"/>
    </xf>
    <xf numFmtId="0" fontId="7" fillId="5" borderId="6" xfId="0" applyFont="1" applyFill="1" applyBorder="1" applyAlignment="1" applyProtection="1">
      <alignment horizontal="center" vertical="center" wrapText="1"/>
    </xf>
    <xf numFmtId="0" fontId="7" fillId="5" borderId="17" xfId="0" applyFont="1" applyFill="1" applyBorder="1" applyAlignment="1" applyProtection="1">
      <alignment horizontal="center" vertical="center" wrapText="1"/>
    </xf>
    <xf numFmtId="4" fontId="7" fillId="5" borderId="6" xfId="0" applyNumberFormat="1" applyFont="1" applyFill="1" applyBorder="1" applyAlignment="1" applyProtection="1">
      <alignment horizontal="center" vertical="center"/>
    </xf>
    <xf numFmtId="0" fontId="10" fillId="0" borderId="0" xfId="0" applyFont="1" applyFill="1" applyAlignment="1" applyProtection="1">
      <alignment horizontal="left" wrapText="1"/>
    </xf>
    <xf numFmtId="0" fontId="0" fillId="3" borderId="26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3" fillId="0" borderId="0" xfId="0" applyFont="1" applyBorder="1" applyAlignment="1" applyProtection="1">
      <alignment horizontal="left" vertical="top" wrapText="1"/>
    </xf>
    <xf numFmtId="0" fontId="12" fillId="5" borderId="14" xfId="0" applyFont="1" applyFill="1" applyBorder="1" applyAlignment="1" applyProtection="1">
      <alignment horizontal="center" vertical="center"/>
    </xf>
    <xf numFmtId="0" fontId="12" fillId="5" borderId="15" xfId="0" applyFont="1" applyFill="1" applyBorder="1" applyAlignment="1" applyProtection="1">
      <alignment horizontal="center" vertical="center"/>
    </xf>
    <xf numFmtId="0" fontId="12" fillId="5" borderId="39" xfId="0" applyFont="1" applyFill="1" applyBorder="1" applyAlignment="1" applyProtection="1">
      <alignment horizontal="center" vertical="center"/>
    </xf>
    <xf numFmtId="0" fontId="12" fillId="5" borderId="26" xfId="0" applyFont="1" applyFill="1" applyBorder="1" applyAlignment="1" applyProtection="1">
      <alignment horizontal="center" vertical="center"/>
    </xf>
    <xf numFmtId="0" fontId="12" fillId="5" borderId="2" xfId="0" applyFont="1" applyFill="1" applyBorder="1" applyAlignment="1" applyProtection="1">
      <alignment horizontal="center" vertical="center"/>
    </xf>
    <xf numFmtId="0" fontId="12" fillId="5" borderId="40" xfId="0" applyFont="1" applyFill="1" applyBorder="1" applyAlignment="1" applyProtection="1">
      <alignment horizontal="center" vertical="center"/>
    </xf>
    <xf numFmtId="2" fontId="0" fillId="5" borderId="32" xfId="0" applyNumberFormat="1" applyFill="1" applyBorder="1" applyAlignment="1" applyProtection="1">
      <alignment horizontal="right" vertical="center"/>
    </xf>
    <xf numFmtId="2" fontId="0" fillId="5" borderId="41" xfId="0" applyNumberFormat="1" applyFill="1" applyBorder="1" applyAlignment="1" applyProtection="1">
      <alignment horizontal="right" vertical="center"/>
    </xf>
    <xf numFmtId="3" fontId="4" fillId="5" borderId="56" xfId="0" applyNumberFormat="1" applyFont="1" applyFill="1" applyBorder="1" applyAlignment="1" applyProtection="1">
      <alignment horizontal="center" vertical="center"/>
    </xf>
    <xf numFmtId="3" fontId="4" fillId="5" borderId="25" xfId="0" applyNumberFormat="1" applyFont="1" applyFill="1" applyBorder="1" applyAlignment="1" applyProtection="1">
      <alignment horizontal="center" vertical="center"/>
    </xf>
    <xf numFmtId="2" fontId="0" fillId="6" borderId="57" xfId="0" applyNumberFormat="1" applyFill="1" applyBorder="1" applyAlignment="1" applyProtection="1">
      <alignment horizontal="right" vertical="center"/>
    </xf>
    <xf numFmtId="2" fontId="0" fillId="6" borderId="23" xfId="0" applyNumberFormat="1" applyFill="1" applyBorder="1" applyAlignment="1" applyProtection="1">
      <alignment horizontal="right" vertical="center"/>
    </xf>
    <xf numFmtId="2" fontId="0" fillId="6" borderId="31" xfId="0" applyNumberFormat="1" applyFill="1" applyBorder="1" applyAlignment="1" applyProtection="1">
      <alignment horizontal="right" vertical="center"/>
    </xf>
    <xf numFmtId="2" fontId="0" fillId="6" borderId="24" xfId="0" applyNumberFormat="1" applyFill="1" applyBorder="1" applyAlignment="1" applyProtection="1">
      <alignment horizontal="right" vertical="center"/>
    </xf>
    <xf numFmtId="2" fontId="0" fillId="6" borderId="56" xfId="0" applyNumberFormat="1" applyFill="1" applyBorder="1" applyAlignment="1" applyProtection="1">
      <alignment horizontal="right" vertical="center"/>
    </xf>
    <xf numFmtId="2" fontId="0" fillId="6" borderId="25" xfId="0" applyNumberFormat="1" applyFill="1" applyBorder="1" applyAlignment="1" applyProtection="1">
      <alignment horizontal="right" vertical="center"/>
    </xf>
    <xf numFmtId="2" fontId="0" fillId="5" borderId="17" xfId="0" applyNumberFormat="1" applyFill="1" applyBorder="1" applyAlignment="1" applyProtection="1">
      <alignment horizontal="right" vertical="center"/>
    </xf>
    <xf numFmtId="2" fontId="0" fillId="6" borderId="58" xfId="0" applyNumberFormat="1" applyFill="1" applyBorder="1" applyAlignment="1" applyProtection="1">
      <alignment horizontal="right" vertical="center"/>
    </xf>
    <xf numFmtId="2" fontId="0" fillId="6" borderId="38" xfId="0" applyNumberFormat="1" applyFill="1" applyBorder="1" applyAlignment="1" applyProtection="1">
      <alignment horizontal="right" vertical="center"/>
    </xf>
    <xf numFmtId="3" fontId="4" fillId="5" borderId="59" xfId="0" applyNumberFormat="1" applyFont="1" applyFill="1" applyBorder="1" applyAlignment="1" applyProtection="1">
      <alignment horizontal="center" vertical="center"/>
    </xf>
    <xf numFmtId="2" fontId="0" fillId="0" borderId="57" xfId="0" applyNumberFormat="1" applyBorder="1" applyAlignment="1" applyProtection="1">
      <alignment horizontal="right" vertical="center"/>
      <protection locked="0"/>
    </xf>
    <xf numFmtId="2" fontId="0" fillId="0" borderId="58" xfId="0" applyNumberFormat="1" applyBorder="1" applyAlignment="1" applyProtection="1">
      <alignment horizontal="right" vertical="center"/>
      <protection locked="0"/>
    </xf>
    <xf numFmtId="2" fontId="0" fillId="0" borderId="23" xfId="0" applyNumberFormat="1" applyBorder="1" applyAlignment="1" applyProtection="1">
      <alignment horizontal="right" vertical="center"/>
      <protection locked="0"/>
    </xf>
    <xf numFmtId="2" fontId="0" fillId="0" borderId="31" xfId="0" applyNumberFormat="1" applyBorder="1" applyAlignment="1" applyProtection="1">
      <alignment horizontal="right" vertical="center"/>
      <protection locked="0"/>
    </xf>
    <xf numFmtId="2" fontId="0" fillId="0" borderId="24" xfId="0" applyNumberFormat="1" applyBorder="1" applyAlignment="1" applyProtection="1">
      <alignment horizontal="right" vertical="center"/>
      <protection locked="0"/>
    </xf>
    <xf numFmtId="2" fontId="0" fillId="0" borderId="56" xfId="0" applyNumberFormat="1" applyBorder="1" applyAlignment="1" applyProtection="1">
      <alignment horizontal="right" vertical="center"/>
      <protection locked="0"/>
    </xf>
    <xf numFmtId="2" fontId="0" fillId="0" borderId="25" xfId="0" applyNumberFormat="1" applyBorder="1" applyAlignment="1" applyProtection="1">
      <alignment horizontal="right" vertical="center"/>
      <protection locked="0"/>
    </xf>
    <xf numFmtId="2" fontId="0" fillId="0" borderId="59" xfId="0" applyNumberFormat="1" applyBorder="1" applyAlignment="1" applyProtection="1">
      <alignment horizontal="right" vertical="center"/>
      <protection locked="0"/>
    </xf>
    <xf numFmtId="0" fontId="0" fillId="0" borderId="6" xfId="0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4" fillId="5" borderId="50" xfId="0" applyFont="1" applyFill="1" applyBorder="1" applyAlignment="1" applyProtection="1">
      <alignment horizontal="left" vertical="center"/>
    </xf>
    <xf numFmtId="0" fontId="4" fillId="5" borderId="51" xfId="0" applyFont="1" applyFill="1" applyBorder="1" applyAlignment="1" applyProtection="1">
      <alignment horizontal="left" vertical="center"/>
    </xf>
    <xf numFmtId="0" fontId="4" fillId="5" borderId="52" xfId="0" applyFont="1" applyFill="1" applyBorder="1" applyAlignment="1" applyProtection="1">
      <alignment horizontal="left" vertical="center"/>
    </xf>
    <xf numFmtId="0" fontId="4" fillId="5" borderId="53" xfId="0" applyFont="1" applyFill="1" applyBorder="1" applyAlignment="1" applyProtection="1">
      <alignment horizontal="left" vertical="center"/>
    </xf>
    <xf numFmtId="0" fontId="4" fillId="5" borderId="54" xfId="0" applyFont="1" applyFill="1" applyBorder="1" applyAlignment="1" applyProtection="1">
      <alignment horizontal="left" vertical="center"/>
    </xf>
    <xf numFmtId="0" fontId="4" fillId="5" borderId="55" xfId="0" applyFont="1" applyFill="1" applyBorder="1" applyAlignment="1" applyProtection="1">
      <alignment horizontal="left" vertical="center"/>
    </xf>
    <xf numFmtId="3" fontId="4" fillId="5" borderId="58" xfId="0" applyNumberFormat="1" applyFont="1" applyFill="1" applyBorder="1" applyAlignment="1" applyProtection="1">
      <alignment horizontal="center" vertical="center"/>
    </xf>
    <xf numFmtId="3" fontId="4" fillId="5" borderId="51" xfId="0" applyNumberFormat="1" applyFont="1" applyFill="1" applyBorder="1" applyAlignment="1" applyProtection="1">
      <alignment horizontal="center" vertical="center"/>
    </xf>
    <xf numFmtId="3" fontId="4" fillId="5" borderId="57" xfId="0" applyNumberFormat="1" applyFont="1" applyFill="1" applyBorder="1" applyAlignment="1" applyProtection="1">
      <alignment horizontal="center" vertical="center"/>
    </xf>
    <xf numFmtId="3" fontId="0" fillId="5" borderId="50" xfId="0" applyNumberFormat="1" applyFill="1" applyBorder="1" applyAlignment="1" applyProtection="1">
      <alignment horizontal="center" vertical="center"/>
    </xf>
    <xf numFmtId="3" fontId="0" fillId="5" borderId="52" xfId="0" applyNumberFormat="1" applyFill="1" applyBorder="1" applyAlignment="1" applyProtection="1">
      <alignment horizontal="center" vertical="center"/>
    </xf>
    <xf numFmtId="3" fontId="0" fillId="5" borderId="53" xfId="0" applyNumberFormat="1" applyFill="1" applyBorder="1" applyAlignment="1" applyProtection="1">
      <alignment horizontal="center" vertical="center"/>
    </xf>
    <xf numFmtId="3" fontId="0" fillId="5" borderId="55" xfId="0" applyNumberFormat="1" applyFill="1" applyBorder="1" applyAlignment="1" applyProtection="1">
      <alignment horizontal="center" vertical="center"/>
    </xf>
    <xf numFmtId="3" fontId="4" fillId="5" borderId="46" xfId="0" applyNumberFormat="1" applyFont="1" applyFill="1" applyBorder="1" applyAlignment="1" applyProtection="1">
      <alignment horizontal="center" vertical="center"/>
    </xf>
    <xf numFmtId="2" fontId="0" fillId="0" borderId="38" xfId="0" applyNumberFormat="1" applyBorder="1" applyAlignment="1" applyProtection="1">
      <alignment horizontal="right" vertical="center"/>
      <protection locked="0"/>
    </xf>
    <xf numFmtId="0" fontId="10" fillId="0" borderId="5" xfId="0" applyFont="1" applyBorder="1" applyAlignment="1" applyProtection="1">
      <alignment horizontal="left" vertical="center" wrapText="1"/>
    </xf>
    <xf numFmtId="0" fontId="10" fillId="0" borderId="6" xfId="0" applyFont="1" applyBorder="1" applyAlignment="1" applyProtection="1">
      <alignment horizontal="left" vertical="center" wrapText="1"/>
    </xf>
    <xf numFmtId="0" fontId="10" fillId="0" borderId="17" xfId="0" applyFont="1" applyBorder="1" applyAlignment="1" applyProtection="1">
      <alignment horizontal="left" vertical="center" wrapText="1"/>
    </xf>
    <xf numFmtId="0" fontId="0" fillId="2" borderId="60" xfId="0" applyFill="1" applyBorder="1" applyAlignment="1" applyProtection="1">
      <alignment horizontal="left" vertical="center"/>
    </xf>
    <xf numFmtId="0" fontId="0" fillId="2" borderId="33" xfId="0" applyFill="1" applyBorder="1" applyAlignment="1" applyProtection="1">
      <alignment horizontal="left" vertical="center"/>
    </xf>
    <xf numFmtId="0" fontId="0" fillId="2" borderId="35" xfId="0" applyFill="1" applyBorder="1" applyAlignment="1" applyProtection="1">
      <alignment horizontal="left" vertical="center"/>
    </xf>
    <xf numFmtId="4" fontId="0" fillId="2" borderId="61" xfId="0" applyNumberFormat="1" applyFill="1" applyBorder="1" applyAlignment="1" applyProtection="1">
      <alignment horizontal="right" vertical="center"/>
    </xf>
    <xf numFmtId="4" fontId="0" fillId="2" borderId="36" xfId="0" applyNumberFormat="1" applyFill="1" applyBorder="1" applyAlignment="1" applyProtection="1">
      <alignment horizontal="right" vertical="center"/>
    </xf>
    <xf numFmtId="0" fontId="3" fillId="5" borderId="12" xfId="0" applyFont="1" applyFill="1" applyBorder="1" applyAlignment="1" applyProtection="1">
      <alignment horizontal="center" vertical="center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4" fontId="0" fillId="5" borderId="12" xfId="0" applyNumberFormat="1" applyFill="1" applyBorder="1" applyAlignment="1" applyProtection="1">
      <alignment horizontal="right" vertical="center"/>
    </xf>
    <xf numFmtId="4" fontId="0" fillId="5" borderId="22" xfId="0" applyNumberFormat="1" applyFill="1" applyBorder="1" applyAlignment="1" applyProtection="1">
      <alignment horizontal="right" vertical="center"/>
    </xf>
    <xf numFmtId="0" fontId="0" fillId="2" borderId="48" xfId="0" applyFill="1" applyBorder="1" applyAlignment="1" applyProtection="1">
      <alignment horizontal="left" vertical="center"/>
    </xf>
    <xf numFmtId="0" fontId="0" fillId="2" borderId="30" xfId="0" applyFill="1" applyBorder="1" applyAlignment="1" applyProtection="1">
      <alignment horizontal="left" vertical="center"/>
    </xf>
    <xf numFmtId="0" fontId="0" fillId="2" borderId="49" xfId="0" applyFill="1" applyBorder="1" applyAlignment="1" applyProtection="1">
      <alignment horizontal="left" vertical="center"/>
    </xf>
    <xf numFmtId="4" fontId="0" fillId="2" borderId="62" xfId="0" applyNumberFormat="1" applyFill="1" applyBorder="1" applyAlignment="1" applyProtection="1">
      <alignment horizontal="right" vertical="center"/>
    </xf>
    <xf numFmtId="4" fontId="0" fillId="2" borderId="37" xfId="0" applyNumberFormat="1" applyFill="1" applyBorder="1" applyAlignment="1" applyProtection="1">
      <alignment horizontal="right" vertical="center"/>
    </xf>
    <xf numFmtId="2" fontId="0" fillId="6" borderId="46" xfId="0" applyNumberFormat="1" applyFill="1" applyBorder="1" applyAlignment="1" applyProtection="1">
      <alignment horizontal="right" vertical="center"/>
    </xf>
    <xf numFmtId="2" fontId="0" fillId="6" borderId="59" xfId="0" applyNumberFormat="1" applyFill="1" applyBorder="1" applyAlignment="1" applyProtection="1">
      <alignment horizontal="right" vertical="center"/>
    </xf>
    <xf numFmtId="2" fontId="0" fillId="5" borderId="5" xfId="0" applyNumberFormat="1" applyFill="1" applyBorder="1" applyAlignment="1" applyProtection="1">
      <alignment horizontal="right" vertical="center"/>
    </xf>
    <xf numFmtId="0" fontId="0" fillId="2" borderId="62" xfId="0" applyFill="1" applyBorder="1" applyAlignment="1" applyProtection="1">
      <alignment horizontal="left" vertical="center"/>
    </xf>
    <xf numFmtId="0" fontId="0" fillId="2" borderId="28" xfId="0" applyFill="1" applyBorder="1" applyAlignment="1" applyProtection="1">
      <alignment horizontal="left" vertical="center"/>
    </xf>
    <xf numFmtId="0" fontId="0" fillId="2" borderId="37" xfId="0" applyFill="1" applyBorder="1" applyAlignment="1" applyProtection="1">
      <alignment horizontal="left" vertical="center"/>
    </xf>
    <xf numFmtId="2" fontId="0" fillId="6" borderId="42" xfId="0" applyNumberFormat="1" applyFill="1" applyBorder="1" applyAlignment="1" applyProtection="1">
      <alignment horizontal="right" vertical="center"/>
    </xf>
    <xf numFmtId="2" fontId="0" fillId="6" borderId="44" xfId="0" applyNumberFormat="1" applyFill="1" applyBorder="1" applyAlignment="1" applyProtection="1">
      <alignment horizontal="right" vertical="center"/>
    </xf>
    <xf numFmtId="2" fontId="0" fillId="2" borderId="61" xfId="0" applyNumberFormat="1" applyFill="1" applyBorder="1" applyAlignment="1" applyProtection="1">
      <alignment horizontal="right" vertical="center"/>
    </xf>
    <xf numFmtId="2" fontId="0" fillId="2" borderId="36" xfId="0" applyNumberFormat="1" applyFill="1" applyBorder="1" applyAlignment="1" applyProtection="1">
      <alignment horizontal="right" vertical="center"/>
    </xf>
    <xf numFmtId="2" fontId="0" fillId="5" borderId="12" xfId="0" applyNumberFormat="1" applyFill="1" applyBorder="1" applyAlignment="1" applyProtection="1">
      <alignment horizontal="right" vertical="center"/>
    </xf>
    <xf numFmtId="2" fontId="0" fillId="5" borderId="22" xfId="0" applyNumberFormat="1" applyFill="1" applyBorder="1" applyAlignment="1" applyProtection="1">
      <alignment horizontal="right" vertical="center"/>
    </xf>
    <xf numFmtId="2" fontId="0" fillId="0" borderId="46" xfId="0" applyNumberFormat="1" applyBorder="1" applyAlignment="1" applyProtection="1">
      <alignment horizontal="right" vertical="center"/>
      <protection locked="0"/>
    </xf>
    <xf numFmtId="2" fontId="0" fillId="2" borderId="62" xfId="0" applyNumberFormat="1" applyFill="1" applyBorder="1" applyAlignment="1" applyProtection="1">
      <alignment horizontal="right" vertical="center"/>
    </xf>
    <xf numFmtId="2" fontId="0" fillId="2" borderId="37" xfId="0" applyNumberFormat="1" applyFill="1" applyBorder="1" applyAlignment="1" applyProtection="1">
      <alignment horizontal="right" vertical="center"/>
    </xf>
    <xf numFmtId="2" fontId="0" fillId="0" borderId="44" xfId="0" applyNumberFormat="1" applyBorder="1" applyAlignment="1" applyProtection="1">
      <alignment horizontal="right" vertical="center"/>
      <protection locked="0"/>
    </xf>
    <xf numFmtId="2" fontId="0" fillId="0" borderId="42" xfId="0" applyNumberFormat="1" applyBorder="1" applyAlignment="1" applyProtection="1">
      <alignment horizontal="right" vertical="center"/>
      <protection locked="0"/>
    </xf>
    <xf numFmtId="2" fontId="0" fillId="2" borderId="46" xfId="0" applyNumberFormat="1" applyFill="1" applyBorder="1" applyAlignment="1" applyProtection="1">
      <alignment horizontal="right" vertical="center"/>
    </xf>
    <xf numFmtId="2" fontId="0" fillId="2" borderId="25" xfId="0" applyNumberFormat="1" applyFill="1" applyBorder="1" applyAlignment="1" applyProtection="1">
      <alignment horizontal="right" vertical="center"/>
    </xf>
    <xf numFmtId="2" fontId="0" fillId="0" borderId="17" xfId="0" applyNumberFormat="1" applyBorder="1"/>
    <xf numFmtId="2" fontId="0" fillId="2" borderId="44" xfId="0" applyNumberFormat="1" applyFill="1" applyBorder="1" applyAlignment="1" applyProtection="1">
      <alignment horizontal="right" vertical="center"/>
    </xf>
    <xf numFmtId="2" fontId="0" fillId="2" borderId="24" xfId="0" applyNumberFormat="1" applyFill="1" applyBorder="1" applyAlignment="1" applyProtection="1">
      <alignment horizontal="right" vertical="center"/>
    </xf>
    <xf numFmtId="2" fontId="0" fillId="2" borderId="42" xfId="0" applyNumberFormat="1" applyFill="1" applyBorder="1" applyAlignment="1" applyProtection="1">
      <alignment horizontal="right" vertical="center"/>
    </xf>
    <xf numFmtId="2" fontId="0" fillId="0" borderId="23" xfId="0" applyNumberFormat="1" applyBorder="1"/>
    <xf numFmtId="2" fontId="0" fillId="0" borderId="24" xfId="0" applyNumberFormat="1" applyBorder="1"/>
    <xf numFmtId="4" fontId="4" fillId="5" borderId="54" xfId="0" applyNumberFormat="1" applyFont="1" applyFill="1" applyBorder="1" applyAlignment="1" applyProtection="1">
      <alignment horizontal="center" vertical="center"/>
    </xf>
    <xf numFmtId="4" fontId="4" fillId="5" borderId="55" xfId="0" applyNumberFormat="1" applyFont="1" applyFill="1" applyBorder="1" applyAlignment="1" applyProtection="1">
      <alignment horizontal="center" vertical="center"/>
    </xf>
    <xf numFmtId="0" fontId="6" fillId="4" borderId="53" xfId="0" applyNumberFormat="1" applyFont="1" applyFill="1" applyBorder="1" applyAlignment="1" applyProtection="1">
      <alignment horizontal="center" vertical="center"/>
    </xf>
    <xf numFmtId="0" fontId="6" fillId="4" borderId="55" xfId="0" applyNumberFormat="1" applyFont="1" applyFill="1" applyBorder="1" applyAlignment="1" applyProtection="1">
      <alignment horizontal="center" vertical="center"/>
    </xf>
    <xf numFmtId="3" fontId="4" fillId="5" borderId="52" xfId="0" applyNumberFormat="1" applyFont="1" applyFill="1" applyBorder="1" applyAlignment="1" applyProtection="1">
      <alignment horizontal="center" vertical="center"/>
    </xf>
    <xf numFmtId="0" fontId="4" fillId="4" borderId="46" xfId="0" applyFont="1" applyFill="1" applyBorder="1" applyAlignment="1" applyProtection="1">
      <alignment vertical="center"/>
    </xf>
    <xf numFmtId="0" fontId="4" fillId="4" borderId="47" xfId="0" applyFont="1" applyFill="1" applyBorder="1" applyAlignment="1" applyProtection="1">
      <alignment vertical="center"/>
    </xf>
    <xf numFmtId="4" fontId="4" fillId="2" borderId="53" xfId="0" applyNumberFormat="1" applyFont="1" applyFill="1" applyBorder="1" applyAlignment="1" applyProtection="1">
      <alignment horizontal="center" vertical="center"/>
    </xf>
    <xf numFmtId="4" fontId="4" fillId="2" borderId="54" xfId="0" applyNumberFormat="1" applyFont="1" applyFill="1" applyBorder="1" applyAlignment="1" applyProtection="1">
      <alignment horizontal="center" vertical="center"/>
    </xf>
    <xf numFmtId="4" fontId="4" fillId="2" borderId="56" xfId="0" applyNumberFormat="1" applyFont="1" applyFill="1" applyBorder="1" applyAlignment="1" applyProtection="1">
      <alignment horizontal="center" vertical="center"/>
    </xf>
    <xf numFmtId="4" fontId="4" fillId="5" borderId="53" xfId="0" applyNumberFormat="1" applyFont="1" applyFill="1" applyBorder="1" applyAlignment="1" applyProtection="1">
      <alignment horizontal="center" vertical="center"/>
    </xf>
    <xf numFmtId="4" fontId="4" fillId="5" borderId="54" xfId="0" applyNumberFormat="1" applyFont="1" applyFill="1" applyBorder="1" applyAlignment="1" applyProtection="1">
      <alignment horizontal="right" vertical="center"/>
    </xf>
    <xf numFmtId="4" fontId="4" fillId="5" borderId="55" xfId="0" applyNumberFormat="1" applyFont="1" applyFill="1" applyBorder="1" applyAlignment="1" applyProtection="1">
      <alignment horizontal="right" vertical="center"/>
    </xf>
    <xf numFmtId="0" fontId="6" fillId="4" borderId="59" xfId="0" applyNumberFormat="1" applyFont="1" applyFill="1" applyBorder="1" applyAlignment="1" applyProtection="1">
      <alignment horizontal="center" vertical="center"/>
    </xf>
    <xf numFmtId="0" fontId="4" fillId="4" borderId="5" xfId="0" applyFont="1" applyFill="1" applyBorder="1" applyAlignment="1" applyProtection="1">
      <alignment vertical="center"/>
    </xf>
    <xf numFmtId="0" fontId="4" fillId="4" borderId="6" xfId="0" applyFont="1" applyFill="1" applyBorder="1" applyAlignment="1" applyProtection="1">
      <alignment vertical="center"/>
    </xf>
    <xf numFmtId="4" fontId="4" fillId="2" borderId="12" xfId="0" applyNumberFormat="1" applyFont="1" applyFill="1" applyBorder="1" applyAlignment="1" applyProtection="1">
      <alignment horizontal="right" vertical="center"/>
    </xf>
    <xf numFmtId="4" fontId="4" fillId="2" borderId="20" xfId="0" applyNumberFormat="1" applyFont="1" applyFill="1" applyBorder="1" applyAlignment="1" applyProtection="1">
      <alignment horizontal="right" vertical="center"/>
    </xf>
    <xf numFmtId="4" fontId="4" fillId="2" borderId="32" xfId="0" applyNumberFormat="1" applyFont="1" applyFill="1" applyBorder="1" applyAlignment="1" applyProtection="1">
      <alignment horizontal="right" vertical="center"/>
    </xf>
    <xf numFmtId="4" fontId="4" fillId="5" borderId="8" xfId="0" applyNumberFormat="1" applyFont="1" applyFill="1" applyBorder="1" applyAlignment="1" applyProtection="1">
      <alignment horizontal="right" vertical="center"/>
    </xf>
    <xf numFmtId="4" fontId="4" fillId="5" borderId="21" xfId="0" applyNumberFormat="1" applyFont="1" applyFill="1" applyBorder="1" applyAlignment="1" applyProtection="1">
      <alignment horizontal="right" vertical="center"/>
    </xf>
    <xf numFmtId="4" fontId="4" fillId="5" borderId="13" xfId="0" applyNumberFormat="1" applyFont="1" applyFill="1" applyBorder="1" applyAlignment="1" applyProtection="1">
      <alignment horizontal="right" vertical="center"/>
    </xf>
    <xf numFmtId="0" fontId="6" fillId="4" borderId="12" xfId="0" applyNumberFormat="1" applyFont="1" applyFill="1" applyBorder="1" applyAlignment="1" applyProtection="1">
      <alignment horizontal="center" vertical="center"/>
    </xf>
    <xf numFmtId="0" fontId="6" fillId="4" borderId="22" xfId="0" applyNumberFormat="1" applyFont="1" applyFill="1" applyBorder="1" applyAlignment="1" applyProtection="1">
      <alignment horizontal="center" vertical="center"/>
    </xf>
    <xf numFmtId="0" fontId="2" fillId="4" borderId="48" xfId="0" applyFont="1" applyFill="1" applyBorder="1" applyAlignment="1" applyProtection="1">
      <alignment vertical="center"/>
    </xf>
    <xf numFmtId="0" fontId="2" fillId="4" borderId="30" xfId="0" applyFont="1" applyFill="1" applyBorder="1" applyAlignment="1" applyProtection="1">
      <alignment vertical="center"/>
    </xf>
    <xf numFmtId="0" fontId="2" fillId="4" borderId="31" xfId="0" applyFont="1" applyFill="1" applyBorder="1" applyAlignment="1" applyProtection="1">
      <alignment vertical="center"/>
    </xf>
    <xf numFmtId="4" fontId="0" fillId="2" borderId="60" xfId="0" applyNumberFormat="1" applyFill="1" applyBorder="1" applyAlignment="1" applyProtection="1">
      <alignment horizontal="right" vertical="center"/>
    </xf>
    <xf numFmtId="4" fontId="0" fillId="2" borderId="33" xfId="0" applyNumberFormat="1" applyFill="1" applyBorder="1" applyAlignment="1" applyProtection="1">
      <alignment horizontal="right" vertical="center"/>
    </xf>
    <xf numFmtId="4" fontId="4" fillId="2" borderId="56" xfId="0" applyNumberFormat="1" applyFont="1" applyFill="1" applyBorder="1" applyAlignment="1" applyProtection="1">
      <alignment horizontal="right" vertical="center"/>
    </xf>
    <xf numFmtId="4" fontId="4" fillId="2" borderId="25" xfId="0" applyNumberFormat="1" applyFont="1" applyFill="1" applyBorder="1" applyAlignment="1" applyProtection="1">
      <alignment horizontal="right" vertical="center"/>
    </xf>
    <xf numFmtId="4" fontId="0" fillId="5" borderId="53" xfId="0" applyNumberFormat="1" applyFill="1" applyBorder="1" applyAlignment="1" applyProtection="1">
      <alignment horizontal="right" vertical="center"/>
    </xf>
    <xf numFmtId="4" fontId="0" fillId="5" borderId="54" xfId="0" applyNumberFormat="1" applyFill="1" applyBorder="1" applyAlignment="1" applyProtection="1">
      <alignment horizontal="right" vertical="center"/>
    </xf>
    <xf numFmtId="4" fontId="4" fillId="5" borderId="30" xfId="0" applyNumberFormat="1" applyFont="1" applyFill="1" applyBorder="1" applyAlignment="1" applyProtection="1">
      <alignment horizontal="right" vertical="center"/>
    </xf>
    <xf numFmtId="4" fontId="4" fillId="5" borderId="49" xfId="0" applyNumberFormat="1" applyFont="1" applyFill="1" applyBorder="1" applyAlignment="1" applyProtection="1">
      <alignment horizontal="right" vertical="center"/>
    </xf>
    <xf numFmtId="0" fontId="6" fillId="4" borderId="38" xfId="0" applyNumberFormat="1" applyFont="1" applyFill="1" applyBorder="1" applyAlignment="1" applyProtection="1">
      <alignment horizontal="center" vertical="center"/>
    </xf>
    <xf numFmtId="0" fontId="6" fillId="4" borderId="49" xfId="0" applyNumberFormat="1" applyFont="1" applyFill="1" applyBorder="1" applyAlignment="1" applyProtection="1">
      <alignment horizontal="center" vertical="center"/>
    </xf>
    <xf numFmtId="4" fontId="0" fillId="2" borderId="48" xfId="0" applyNumberFormat="1" applyFill="1" applyBorder="1" applyAlignment="1" applyProtection="1">
      <alignment horizontal="right" vertical="center"/>
    </xf>
    <xf numFmtId="4" fontId="0" fillId="2" borderId="30" xfId="0" applyNumberFormat="1" applyFill="1" applyBorder="1" applyAlignment="1" applyProtection="1">
      <alignment horizontal="right" vertical="center"/>
    </xf>
    <xf numFmtId="4" fontId="4" fillId="2" borderId="31" xfId="0" applyNumberFormat="1" applyFont="1" applyFill="1" applyBorder="1" applyAlignment="1" applyProtection="1">
      <alignment horizontal="right" vertical="center"/>
    </xf>
    <xf numFmtId="4" fontId="4" fillId="2" borderId="24" xfId="0" applyNumberFormat="1" applyFont="1" applyFill="1" applyBorder="1" applyAlignment="1" applyProtection="1">
      <alignment horizontal="right" vertical="center"/>
    </xf>
    <xf numFmtId="4" fontId="0" fillId="5" borderId="48" xfId="0" applyNumberFormat="1" applyFill="1" applyBorder="1" applyAlignment="1" applyProtection="1">
      <alignment horizontal="right" vertical="center"/>
    </xf>
    <xf numFmtId="4" fontId="0" fillId="5" borderId="30" xfId="0" applyNumberFormat="1" applyFill="1" applyBorder="1" applyAlignment="1" applyProtection="1">
      <alignment horizontal="right" vertical="center"/>
    </xf>
    <xf numFmtId="0" fontId="6" fillId="4" borderId="58" xfId="0" applyNumberFormat="1" applyFont="1" applyFill="1" applyBorder="1" applyAlignment="1" applyProtection="1">
      <alignment horizontal="center" vertical="center"/>
    </xf>
    <xf numFmtId="0" fontId="6" fillId="4" borderId="52" xfId="0" applyNumberFormat="1" applyFont="1" applyFill="1" applyBorder="1" applyAlignment="1" applyProtection="1">
      <alignment horizontal="center" vertical="center"/>
    </xf>
    <xf numFmtId="4" fontId="4" fillId="2" borderId="29" xfId="0" applyNumberFormat="1" applyFont="1" applyFill="1" applyBorder="1" applyAlignment="1" applyProtection="1">
      <alignment horizontal="right" vertical="center"/>
    </xf>
    <xf numFmtId="4" fontId="4" fillId="2" borderId="63" xfId="0" applyNumberFormat="1" applyFont="1" applyFill="1" applyBorder="1" applyAlignment="1" applyProtection="1">
      <alignment horizontal="right" vertical="center"/>
    </xf>
    <xf numFmtId="4" fontId="0" fillId="5" borderId="50" xfId="0" applyNumberFormat="1" applyFill="1" applyBorder="1" applyAlignment="1" applyProtection="1">
      <alignment horizontal="right" vertical="center"/>
    </xf>
    <xf numFmtId="4" fontId="0" fillId="5" borderId="51" xfId="0" applyNumberFormat="1" applyFill="1" applyBorder="1" applyAlignment="1" applyProtection="1">
      <alignment horizontal="right" vertical="center"/>
    </xf>
    <xf numFmtId="0" fontId="2" fillId="4" borderId="50" xfId="0" applyFont="1" applyFill="1" applyBorder="1" applyAlignment="1" applyProtection="1">
      <alignment vertical="center"/>
    </xf>
    <xf numFmtId="0" fontId="2" fillId="4" borderId="51" xfId="0" applyFont="1" applyFill="1" applyBorder="1" applyAlignment="1" applyProtection="1">
      <alignment vertical="center"/>
    </xf>
    <xf numFmtId="0" fontId="2" fillId="4" borderId="57" xfId="0" applyFont="1" applyFill="1" applyBorder="1" applyAlignment="1" applyProtection="1">
      <alignment vertical="center"/>
    </xf>
    <xf numFmtId="4" fontId="0" fillId="2" borderId="50" xfId="0" applyNumberFormat="1" applyFill="1" applyBorder="1" applyAlignment="1" applyProtection="1">
      <alignment horizontal="right" vertical="center"/>
    </xf>
    <xf numFmtId="4" fontId="0" fillId="2" borderId="51" xfId="0" applyNumberFormat="1" applyFill="1" applyBorder="1" applyAlignment="1" applyProtection="1">
      <alignment horizontal="right" vertical="center"/>
    </xf>
    <xf numFmtId="4" fontId="4" fillId="2" borderId="51" xfId="0" applyNumberFormat="1" applyFont="1" applyFill="1" applyBorder="1" applyAlignment="1" applyProtection="1">
      <alignment horizontal="right" vertical="center"/>
    </xf>
    <xf numFmtId="4" fontId="4" fillId="2" borderId="23" xfId="0" applyNumberFormat="1" applyFont="1" applyFill="1" applyBorder="1" applyAlignment="1" applyProtection="1">
      <alignment horizontal="right" vertical="center"/>
    </xf>
    <xf numFmtId="4" fontId="4" fillId="5" borderId="51" xfId="0" applyNumberFormat="1" applyFont="1" applyFill="1" applyBorder="1" applyAlignment="1" applyProtection="1">
      <alignment horizontal="right" vertical="center"/>
    </xf>
    <xf numFmtId="4" fontId="4" fillId="5" borderId="52" xfId="0" applyNumberFormat="1" applyFont="1" applyFill="1" applyBorder="1" applyAlignment="1" applyProtection="1">
      <alignment horizontal="right" vertical="center"/>
    </xf>
    <xf numFmtId="0" fontId="17" fillId="5" borderId="33" xfId="0" applyFont="1" applyFill="1" applyBorder="1" applyAlignment="1" applyProtection="1">
      <alignment horizontal="center" vertical="center"/>
    </xf>
    <xf numFmtId="0" fontId="17" fillId="5" borderId="35" xfId="0" applyFont="1" applyFill="1" applyBorder="1" applyAlignment="1" applyProtection="1">
      <alignment horizontal="center" vertical="center"/>
    </xf>
    <xf numFmtId="0" fontId="4" fillId="4" borderId="50" xfId="0" applyFont="1" applyFill="1" applyBorder="1" applyAlignment="1" applyProtection="1">
      <alignment horizontal="center" vertical="center"/>
    </xf>
    <xf numFmtId="0" fontId="4" fillId="4" borderId="52" xfId="0" applyFont="1" applyFill="1" applyBorder="1" applyAlignment="1" applyProtection="1">
      <alignment horizontal="center" vertical="center"/>
    </xf>
    <xf numFmtId="0" fontId="4" fillId="4" borderId="53" xfId="0" applyFont="1" applyFill="1" applyBorder="1" applyAlignment="1" applyProtection="1">
      <alignment horizontal="center" vertical="center"/>
    </xf>
    <xf numFmtId="0" fontId="4" fillId="4" borderId="55" xfId="0" applyFont="1" applyFill="1" applyBorder="1" applyAlignment="1" applyProtection="1">
      <alignment horizontal="center" vertical="center"/>
    </xf>
    <xf numFmtId="0" fontId="17" fillId="2" borderId="60" xfId="0" applyFont="1" applyFill="1" applyBorder="1" applyAlignment="1" applyProtection="1">
      <alignment horizontal="center" vertical="center"/>
    </xf>
    <xf numFmtId="0" fontId="17" fillId="2" borderId="33" xfId="0" applyFont="1" applyFill="1" applyBorder="1" applyAlignment="1" applyProtection="1">
      <alignment horizontal="center" vertical="center"/>
    </xf>
    <xf numFmtId="0" fontId="17" fillId="5" borderId="60" xfId="0" applyFont="1" applyFill="1" applyBorder="1" applyAlignment="1" applyProtection="1">
      <alignment horizontal="center" vertical="center"/>
    </xf>
    <xf numFmtId="0" fontId="4" fillId="4" borderId="14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4" borderId="26" xfId="0" applyFont="1" applyFill="1" applyBorder="1" applyAlignment="1" applyProtection="1">
      <alignment horizontal="center" vertical="center"/>
    </xf>
    <xf numFmtId="0" fontId="4" fillId="4" borderId="2" xfId="0" applyFont="1" applyFill="1" applyBorder="1" applyAlignment="1" applyProtection="1">
      <alignment horizontal="center" vertical="center"/>
    </xf>
    <xf numFmtId="0" fontId="17" fillId="2" borderId="64" xfId="0" applyFont="1" applyFill="1" applyBorder="1" applyAlignment="1" applyProtection="1">
      <alignment horizontal="center" vertical="center"/>
    </xf>
    <xf numFmtId="0" fontId="3" fillId="4" borderId="5" xfId="0" applyFont="1" applyFill="1" applyBorder="1" applyAlignment="1" applyProtection="1">
      <alignment horizontal="center" vertical="center"/>
    </xf>
    <xf numFmtId="0" fontId="3" fillId="4" borderId="6" xfId="0" applyFont="1" applyFill="1" applyBorder="1" applyAlignment="1" applyProtection="1">
      <alignment horizontal="center" vertical="center"/>
    </xf>
    <xf numFmtId="0" fontId="3" fillId="4" borderId="17" xfId="0" applyFont="1" applyFill="1" applyBorder="1" applyAlignment="1" applyProtection="1">
      <alignment horizontal="center" vertical="center"/>
    </xf>
    <xf numFmtId="0" fontId="4" fillId="2" borderId="50" xfId="0" applyFont="1" applyFill="1" applyBorder="1" applyAlignment="1" applyProtection="1">
      <alignment horizontal="center" vertical="center"/>
    </xf>
    <xf numFmtId="0" fontId="4" fillId="2" borderId="51" xfId="0" applyFont="1" applyFill="1" applyBorder="1" applyAlignment="1" applyProtection="1">
      <alignment horizontal="center" vertical="center"/>
    </xf>
    <xf numFmtId="0" fontId="4" fillId="2" borderId="57" xfId="0" applyFont="1" applyFill="1" applyBorder="1" applyAlignment="1" applyProtection="1">
      <alignment horizontal="center" vertical="center"/>
    </xf>
    <xf numFmtId="0" fontId="4" fillId="5" borderId="50" xfId="0" applyFont="1" applyFill="1" applyBorder="1" applyAlignment="1" applyProtection="1">
      <alignment horizontal="center" vertical="center"/>
    </xf>
    <xf numFmtId="0" fontId="4" fillId="5" borderId="51" xfId="0" applyFont="1" applyFill="1" applyBorder="1" applyAlignment="1" applyProtection="1">
      <alignment horizontal="center" vertical="center"/>
    </xf>
    <xf numFmtId="0" fontId="4" fillId="5" borderId="52" xfId="0" applyFont="1" applyFill="1" applyBorder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/>
    </xf>
    <xf numFmtId="0" fontId="8" fillId="0" borderId="65" xfId="0" applyFont="1" applyFill="1" applyBorder="1" applyAlignment="1" applyProtection="1">
      <alignment horizontal="center" vertical="center" wrapText="1"/>
    </xf>
    <xf numFmtId="0" fontId="8" fillId="0" borderId="66" xfId="0" applyFont="1" applyFill="1" applyBorder="1" applyAlignment="1" applyProtection="1">
      <alignment horizontal="center" vertical="center" wrapText="1"/>
    </xf>
    <xf numFmtId="0" fontId="8" fillId="0" borderId="67" xfId="0" applyFont="1" applyFill="1" applyBorder="1" applyAlignment="1" applyProtection="1">
      <alignment horizontal="center" vertical="center" wrapText="1"/>
    </xf>
    <xf numFmtId="0" fontId="8" fillId="0" borderId="18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center" vertical="center" wrapText="1"/>
    </xf>
    <xf numFmtId="0" fontId="8" fillId="0" borderId="68" xfId="0" applyFont="1" applyFill="1" applyBorder="1" applyAlignment="1" applyProtection="1">
      <alignment horizontal="center" vertical="center" wrapText="1"/>
    </xf>
    <xf numFmtId="0" fontId="8" fillId="2" borderId="5" xfId="0" applyFont="1" applyFill="1" applyBorder="1" applyAlignment="1" applyProtection="1">
      <alignment horizontal="center" vertical="center" wrapText="1"/>
    </xf>
    <xf numFmtId="0" fontId="8" fillId="2" borderId="41" xfId="0" applyFont="1" applyFill="1" applyBorder="1" applyAlignment="1" applyProtection="1">
      <alignment horizontal="center" vertical="center" wrapText="1"/>
    </xf>
    <xf numFmtId="0" fontId="8" fillId="2" borderId="44" xfId="0" applyFont="1" applyFill="1" applyBorder="1" applyAlignment="1" applyProtection="1">
      <alignment horizontal="center" vertical="center" wrapText="1"/>
    </xf>
    <xf numFmtId="0" fontId="8" fillId="2" borderId="38" xfId="0" applyFont="1" applyFill="1" applyBorder="1" applyAlignment="1" applyProtection="1">
      <alignment horizontal="center" vertical="center" wrapText="1"/>
    </xf>
    <xf numFmtId="0" fontId="8" fillId="2" borderId="42" xfId="0" applyFont="1" applyFill="1" applyBorder="1" applyAlignment="1" applyProtection="1">
      <alignment horizontal="center" vertical="center" wrapText="1"/>
    </xf>
    <xf numFmtId="0" fontId="8" fillId="2" borderId="58" xfId="0" applyFont="1" applyFill="1" applyBorder="1" applyAlignment="1" applyProtection="1">
      <alignment horizontal="center" vertical="center" wrapText="1"/>
    </xf>
    <xf numFmtId="0" fontId="21" fillId="5" borderId="64" xfId="0" applyFont="1" applyFill="1" applyBorder="1" applyAlignment="1" applyProtection="1">
      <alignment horizontal="center" vertical="center" wrapText="1"/>
    </xf>
    <xf numFmtId="0" fontId="21" fillId="5" borderId="66" xfId="0" applyFont="1" applyFill="1" applyBorder="1" applyAlignment="1" applyProtection="1">
      <alignment horizontal="center" vertical="center" wrapText="1"/>
    </xf>
    <xf numFmtId="0" fontId="21" fillId="5" borderId="69" xfId="0" applyFont="1" applyFill="1" applyBorder="1" applyAlignment="1" applyProtection="1">
      <alignment horizontal="center" vertical="center" wrapText="1"/>
    </xf>
    <xf numFmtId="0" fontId="5" fillId="5" borderId="3" xfId="0" applyFont="1" applyFill="1" applyBorder="1" applyAlignment="1" applyProtection="1">
      <alignment horizontal="center" vertical="center"/>
    </xf>
    <xf numFmtId="0" fontId="5" fillId="5" borderId="0" xfId="0" applyFont="1" applyFill="1" applyBorder="1" applyAlignment="1" applyProtection="1">
      <alignment horizontal="center" vertical="center"/>
    </xf>
    <xf numFmtId="0" fontId="5" fillId="5" borderId="4" xfId="0" applyFont="1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 wrapText="1"/>
    </xf>
    <xf numFmtId="0" fontId="4" fillId="5" borderId="45" xfId="0" applyFont="1" applyFill="1" applyBorder="1" applyAlignment="1" applyProtection="1">
      <alignment horizontal="center" vertical="center" wrapText="1"/>
    </xf>
    <xf numFmtId="0" fontId="4" fillId="5" borderId="38" xfId="0" applyFont="1" applyFill="1" applyBorder="1" applyAlignment="1" applyProtection="1">
      <alignment horizontal="center" vertical="center" wrapText="1"/>
    </xf>
    <xf numFmtId="0" fontId="10" fillId="0" borderId="0" xfId="0" applyFont="1" applyAlignment="1" applyProtection="1">
      <alignment horizontal="left" vertical="center" wrapText="1"/>
    </xf>
    <xf numFmtId="0" fontId="12" fillId="5" borderId="31" xfId="0" applyFont="1" applyFill="1" applyBorder="1" applyAlignment="1" applyProtection="1">
      <alignment horizontal="center" vertical="center"/>
    </xf>
    <xf numFmtId="0" fontId="12" fillId="5" borderId="45" xfId="0" applyFont="1" applyFill="1" applyBorder="1" applyAlignment="1" applyProtection="1">
      <alignment horizontal="center" vertical="center"/>
    </xf>
    <xf numFmtId="0" fontId="12" fillId="5" borderId="38" xfId="0" applyFont="1" applyFill="1" applyBorder="1" applyAlignment="1" applyProtection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O43"/>
  <sheetViews>
    <sheetView showGridLines="0" topLeftCell="B27" zoomScaleNormal="75" workbookViewId="0">
      <selection activeCell="G34" sqref="G34"/>
    </sheetView>
  </sheetViews>
  <sheetFormatPr baseColWidth="10" defaultColWidth="11.42578125" defaultRowHeight="12.75" x14ac:dyDescent="0.2"/>
  <cols>
    <col min="1" max="1" width="14.7109375" style="8" customWidth="1"/>
    <col min="2" max="2" width="12.85546875" style="8" customWidth="1"/>
    <col min="3" max="8" width="15.7109375" style="8" customWidth="1"/>
    <col min="9" max="9" width="14.85546875" style="8" customWidth="1"/>
    <col min="10" max="10" width="11.42578125" style="8"/>
    <col min="11" max="11" width="16.28515625" style="8" customWidth="1"/>
    <col min="12" max="16384" width="11.42578125" style="2"/>
  </cols>
  <sheetData>
    <row r="1" spans="1:11" ht="40.5" customHeight="1" x14ac:dyDescent="0.2">
      <c r="A1" s="230" t="s">
        <v>91</v>
      </c>
      <c r="B1" s="231"/>
      <c r="C1" s="231"/>
      <c r="D1" s="231"/>
      <c r="E1" s="231"/>
      <c r="F1" s="231"/>
      <c r="G1" s="231"/>
      <c r="H1" s="231"/>
      <c r="I1" s="231"/>
      <c r="J1" s="231"/>
      <c r="K1" s="232"/>
    </row>
    <row r="2" spans="1:11" ht="27" customHeight="1" thickBot="1" x14ac:dyDescent="0.25">
      <c r="A2" s="233" t="s">
        <v>0</v>
      </c>
      <c r="B2" s="234"/>
      <c r="C2" s="234"/>
      <c r="D2" s="234"/>
      <c r="E2" s="234"/>
      <c r="F2" s="234"/>
      <c r="G2" s="234"/>
      <c r="H2" s="234"/>
      <c r="I2" s="234"/>
      <c r="J2" s="234"/>
      <c r="K2" s="235"/>
    </row>
    <row r="3" spans="1:11" ht="13.5" thickBot="1" x14ac:dyDescent="0.25">
      <c r="A3" s="1"/>
      <c r="B3" s="1"/>
      <c r="C3" s="1"/>
      <c r="D3" s="1"/>
      <c r="E3" s="1"/>
      <c r="F3" s="1"/>
      <c r="G3" s="1"/>
      <c r="H3" s="1"/>
      <c r="I3" s="1"/>
      <c r="J3" s="2"/>
      <c r="K3" s="2"/>
    </row>
    <row r="4" spans="1:11" ht="68.25" customHeight="1" thickBot="1" x14ac:dyDescent="0.25">
      <c r="A4" s="3" t="s">
        <v>1</v>
      </c>
      <c r="B4" s="218" t="s">
        <v>237</v>
      </c>
      <c r="C4" s="219"/>
      <c r="D4" s="219"/>
      <c r="E4" s="219"/>
      <c r="F4" s="219"/>
      <c r="G4" s="219"/>
      <c r="H4" s="219"/>
      <c r="I4" s="219"/>
      <c r="J4" s="219"/>
      <c r="K4" s="220"/>
    </row>
    <row r="5" spans="1:11" ht="26.25" customHeight="1" thickBot="1" x14ac:dyDescent="0.25">
      <c r="A5" s="205" t="s">
        <v>83</v>
      </c>
      <c r="B5" s="221"/>
      <c r="C5" s="221"/>
      <c r="D5" s="221"/>
      <c r="E5" s="222"/>
      <c r="F5" s="223" t="s">
        <v>238</v>
      </c>
      <c r="G5" s="224"/>
      <c r="H5" s="224"/>
      <c r="I5" s="224"/>
      <c r="J5" s="224"/>
      <c r="K5" s="225"/>
    </row>
    <row r="6" spans="1:11" ht="16.5" customHeight="1" thickBot="1" x14ac:dyDescent="0.25">
      <c r="A6" s="202" t="str">
        <f>CONCATENATE("Duración (Máx.", Oculta!B2," meses)")</f>
        <v>Duración (Máx.24 meses)</v>
      </c>
      <c r="B6" s="203"/>
      <c r="C6" s="203"/>
      <c r="D6" s="203"/>
      <c r="E6" s="204"/>
      <c r="F6" s="143">
        <v>15</v>
      </c>
      <c r="G6" s="4" t="s">
        <v>2</v>
      </c>
      <c r="H6" s="5" t="str">
        <f>IF(ISBLANK(duracion),"CARGAR EL TIEMPO DE EJECUCION EN MESES",IF(OR(duracion&gt;Oculta!B2,duracion&lt;1),CONCATENATE("ERROR EN LA CARGA DE MESES, ELIJA UN PERIODO ENTRE 1 Y ",Oculta!B2," MESES"),""))</f>
        <v/>
      </c>
      <c r="J6" s="2"/>
      <c r="K6" s="2"/>
    </row>
    <row r="7" spans="1:11" s="8" customFormat="1" ht="18" customHeight="1" thickBot="1" x14ac:dyDescent="0.25">
      <c r="A7" s="205" t="s">
        <v>84</v>
      </c>
      <c r="B7" s="206"/>
      <c r="C7" s="206"/>
      <c r="D7" s="206"/>
      <c r="E7" s="207"/>
      <c r="F7" s="152">
        <v>40940</v>
      </c>
      <c r="G7" s="146"/>
      <c r="H7" s="146"/>
      <c r="J7" s="2"/>
      <c r="K7" s="2"/>
    </row>
    <row r="8" spans="1:11" s="8" customFormat="1" ht="13.5" customHeight="1" x14ac:dyDescent="0.2">
      <c r="A8" s="5"/>
      <c r="B8" s="7"/>
      <c r="C8" s="7"/>
      <c r="D8" s="7"/>
      <c r="E8" s="7"/>
      <c r="F8" s="6"/>
      <c r="G8" s="6"/>
      <c r="H8" s="6"/>
      <c r="I8" s="6"/>
      <c r="J8" s="2"/>
      <c r="K8" s="2"/>
    </row>
    <row r="9" spans="1:11" s="8" customFormat="1" ht="13.5" customHeight="1" x14ac:dyDescent="0.2">
      <c r="I9" s="6"/>
      <c r="J9" s="2"/>
      <c r="K9" s="2"/>
    </row>
    <row r="10" spans="1:11" s="8" customFormat="1" ht="13.5" customHeight="1" x14ac:dyDescent="0.2">
      <c r="B10" s="210" t="s">
        <v>41</v>
      </c>
      <c r="C10" s="211"/>
      <c r="D10" s="212" t="s">
        <v>77</v>
      </c>
      <c r="E10" s="213"/>
      <c r="F10" s="212" t="s">
        <v>65</v>
      </c>
      <c r="G10" s="213"/>
      <c r="H10" s="212" t="s">
        <v>66</v>
      </c>
      <c r="I10" s="213"/>
      <c r="J10" s="2"/>
      <c r="K10" s="2"/>
    </row>
    <row r="11" spans="1:11" s="8" customFormat="1" ht="13.5" customHeight="1" x14ac:dyDescent="0.2">
      <c r="B11" s="208" t="s">
        <v>44</v>
      </c>
      <c r="C11" s="209"/>
      <c r="D11" s="200">
        <f>'Costos totales - AgenciaEmpresa'!D10</f>
        <v>0</v>
      </c>
      <c r="E11" s="201"/>
      <c r="F11" s="200">
        <f>'Costos totales - AgenciaEmpresa'!F10</f>
        <v>1000</v>
      </c>
      <c r="G11" s="201">
        <f>'Costos totales - AgenciaEmpresa'!G10</f>
        <v>0</v>
      </c>
      <c r="H11" s="200">
        <f>'Costos totales - AgenciaEmpresa'!H10</f>
        <v>1000</v>
      </c>
      <c r="I11" s="201">
        <f>'Costos totales - AgenciaEmpresa'!I10</f>
        <v>0</v>
      </c>
      <c r="J11" s="2"/>
      <c r="K11" s="2"/>
    </row>
    <row r="12" spans="1:11" s="8" customFormat="1" ht="13.5" customHeight="1" x14ac:dyDescent="0.2">
      <c r="B12" s="208" t="s">
        <v>45</v>
      </c>
      <c r="C12" s="209"/>
      <c r="D12" s="200">
        <f>'Costos totales - AgenciaEmpresa'!D11</f>
        <v>0</v>
      </c>
      <c r="E12" s="201">
        <f>'Costos totales - AgenciaEmpresa'!E11</f>
        <v>0</v>
      </c>
      <c r="F12" s="200">
        <f>'Costos totales - AgenciaEmpresa'!F11</f>
        <v>636000</v>
      </c>
      <c r="G12" s="201">
        <f>'Costos totales - AgenciaEmpresa'!G11</f>
        <v>0</v>
      </c>
      <c r="H12" s="200">
        <f>'Costos totales - AgenciaEmpresa'!H11</f>
        <v>636000</v>
      </c>
      <c r="I12" s="201">
        <f>'Costos totales - AgenciaEmpresa'!I11</f>
        <v>0</v>
      </c>
      <c r="J12" s="2"/>
      <c r="K12" s="2"/>
    </row>
    <row r="13" spans="1:11" s="8" customFormat="1" ht="13.5" customHeight="1" x14ac:dyDescent="0.2">
      <c r="B13" s="208" t="s">
        <v>46</v>
      </c>
      <c r="C13" s="209"/>
      <c r="D13" s="200">
        <f>'Costos totales - AgenciaEmpresa'!D12</f>
        <v>0</v>
      </c>
      <c r="E13" s="201">
        <f>'Costos totales - AgenciaEmpresa'!E12</f>
        <v>0</v>
      </c>
      <c r="F13" s="200">
        <f>'Costos totales - AgenciaEmpresa'!F12</f>
        <v>21000</v>
      </c>
      <c r="G13" s="201">
        <f>'Costos totales - AgenciaEmpresa'!G12</f>
        <v>0</v>
      </c>
      <c r="H13" s="200">
        <f>'Costos totales - AgenciaEmpresa'!H12</f>
        <v>21000</v>
      </c>
      <c r="I13" s="201">
        <f>'Costos totales - AgenciaEmpresa'!I12</f>
        <v>0</v>
      </c>
      <c r="J13" s="2"/>
      <c r="K13" s="2"/>
    </row>
    <row r="14" spans="1:11" s="8" customFormat="1" ht="13.5" customHeight="1" x14ac:dyDescent="0.2">
      <c r="B14" s="208" t="s">
        <v>47</v>
      </c>
      <c r="C14" s="209"/>
      <c r="D14" s="200">
        <f>'Costos totales - AgenciaEmpresa'!D13</f>
        <v>0</v>
      </c>
      <c r="E14" s="201">
        <f>'Costos totales - AgenciaEmpresa'!E13</f>
        <v>0</v>
      </c>
      <c r="F14" s="200">
        <f>'Costos totales - AgenciaEmpresa'!F13</f>
        <v>0</v>
      </c>
      <c r="G14" s="201">
        <f>'Costos totales - AgenciaEmpresa'!G13</f>
        <v>0</v>
      </c>
      <c r="H14" s="200">
        <f>'Costos totales - AgenciaEmpresa'!H13</f>
        <v>0</v>
      </c>
      <c r="I14" s="201">
        <f>'Costos totales - AgenciaEmpresa'!I13</f>
        <v>0</v>
      </c>
      <c r="J14" s="2"/>
      <c r="K14" s="2"/>
    </row>
    <row r="15" spans="1:11" s="8" customFormat="1" ht="13.5" customHeight="1" x14ac:dyDescent="0.2">
      <c r="B15" s="208" t="s">
        <v>48</v>
      </c>
      <c r="C15" s="209"/>
      <c r="D15" s="200">
        <f>'Costos totales - AgenciaEmpresa'!D14</f>
        <v>0</v>
      </c>
      <c r="E15" s="201">
        <f>'Costos totales - AgenciaEmpresa'!E14</f>
        <v>0</v>
      </c>
      <c r="F15" s="200">
        <f>'Costos totales - AgenciaEmpresa'!F14</f>
        <v>13600</v>
      </c>
      <c r="G15" s="201">
        <f>'Costos totales - AgenciaEmpresa'!G14</f>
        <v>0</v>
      </c>
      <c r="H15" s="200">
        <f>'Costos totales - AgenciaEmpresa'!H14</f>
        <v>13600</v>
      </c>
      <c r="I15" s="201">
        <f>'Costos totales - AgenciaEmpresa'!I14</f>
        <v>0</v>
      </c>
      <c r="J15" s="2"/>
      <c r="K15" s="2"/>
    </row>
    <row r="16" spans="1:11" s="8" customFormat="1" ht="13.5" customHeight="1" x14ac:dyDescent="0.2">
      <c r="B16" s="210" t="s">
        <v>49</v>
      </c>
      <c r="C16" s="211"/>
      <c r="D16" s="200" t="str">
        <f>'Costos totales - AgenciaEmpresa'!D15</f>
        <v/>
      </c>
      <c r="E16" s="201">
        <f>'Costos totales - AgenciaEmpresa'!E15</f>
        <v>0</v>
      </c>
      <c r="F16" s="200">
        <f>'Costos totales - AgenciaEmpresa'!F15</f>
        <v>671600</v>
      </c>
      <c r="G16" s="201">
        <f>'Costos totales - AgenciaEmpresa'!G15</f>
        <v>0</v>
      </c>
      <c r="H16" s="200">
        <f>'Costos totales - AgenciaEmpresa'!H15</f>
        <v>671600</v>
      </c>
      <c r="I16" s="201">
        <f>'Costos totales - AgenciaEmpresa'!I15</f>
        <v>0</v>
      </c>
      <c r="J16" s="2"/>
      <c r="K16" s="2"/>
    </row>
    <row r="17" spans="1:15" s="8" customFormat="1" ht="13.5" customHeight="1" x14ac:dyDescent="0.2">
      <c r="A17" s="5"/>
      <c r="B17" s="210" t="s">
        <v>50</v>
      </c>
      <c r="C17" s="211"/>
      <c r="D17" s="200">
        <f>'Costos totales - AgenciaEmpresa'!D16</f>
        <v>0</v>
      </c>
      <c r="E17" s="201">
        <f>'Costos totales - AgenciaEmpresa'!E16</f>
        <v>0</v>
      </c>
      <c r="F17" s="200">
        <f>'Costos totales - AgenciaEmpresa'!F16</f>
        <v>100</v>
      </c>
      <c r="G17" s="201">
        <f>'Costos totales - AgenciaEmpresa'!G16</f>
        <v>0</v>
      </c>
      <c r="H17" s="200">
        <f>'Costos totales - AgenciaEmpresa'!H16</f>
        <v>100</v>
      </c>
      <c r="I17" s="201">
        <f>'Costos totales - AgenciaEmpresa'!I16</f>
        <v>0</v>
      </c>
      <c r="J17" s="2"/>
      <c r="K17" s="2"/>
    </row>
    <row r="18" spans="1:15" s="8" customFormat="1" ht="13.5" customHeight="1" x14ac:dyDescent="0.2">
      <c r="I18" s="6"/>
      <c r="J18" s="2"/>
      <c r="K18" s="2"/>
    </row>
    <row r="19" spans="1:15" s="8" customFormat="1" ht="11.25" customHeight="1" x14ac:dyDescent="0.2">
      <c r="C19" s="7"/>
      <c r="D19" s="7"/>
      <c r="E19" s="7"/>
      <c r="F19" s="6"/>
      <c r="G19" s="6"/>
      <c r="H19" s="6"/>
      <c r="I19" s="6"/>
    </row>
    <row r="20" spans="1:15" s="8" customFormat="1" ht="18" x14ac:dyDescent="0.2">
      <c r="A20" s="9" t="s">
        <v>3</v>
      </c>
      <c r="C20" s="7"/>
      <c r="D20" s="7"/>
      <c r="E20" s="108"/>
      <c r="F20" s="6"/>
      <c r="G20" s="6"/>
      <c r="H20" s="107"/>
      <c r="I20" s="6"/>
    </row>
    <row r="21" spans="1:15" s="8" customFormat="1" x14ac:dyDescent="0.2">
      <c r="C21" s="7"/>
      <c r="D21" s="7"/>
      <c r="E21" s="7"/>
      <c r="F21" s="6"/>
      <c r="G21" s="6"/>
      <c r="H21" s="6"/>
      <c r="I21" s="6"/>
    </row>
    <row r="22" spans="1:15" s="8" customFormat="1" ht="16.5" thickBot="1" x14ac:dyDescent="0.25">
      <c r="A22" s="10"/>
      <c r="B22" s="11" t="s">
        <v>4</v>
      </c>
      <c r="C22" s="11"/>
      <c r="D22" s="11"/>
      <c r="E22" s="11"/>
      <c r="F22" s="11"/>
      <c r="G22" s="11"/>
      <c r="H22" s="12"/>
      <c r="I22" s="12"/>
      <c r="J22" s="227" t="s">
        <v>5</v>
      </c>
      <c r="K22" s="227"/>
    </row>
    <row r="23" spans="1:15" s="8" customFormat="1" ht="18.75" customHeight="1" x14ac:dyDescent="0.2">
      <c r="A23" s="13"/>
      <c r="I23" s="14"/>
      <c r="J23" s="15"/>
      <c r="K23" s="15"/>
    </row>
    <row r="24" spans="1:15" s="8" customFormat="1" ht="18.75" customHeight="1" x14ac:dyDescent="0.2">
      <c r="A24" s="142"/>
      <c r="I24" s="14"/>
      <c r="J24" s="16"/>
      <c r="K24" s="15"/>
    </row>
    <row r="25" spans="1:15" s="8" customFormat="1" ht="18.75" customHeight="1" x14ac:dyDescent="0.2">
      <c r="A25" s="141"/>
      <c r="C25" s="8" t="s">
        <v>67</v>
      </c>
      <c r="I25" s="14"/>
      <c r="J25" s="17" t="str">
        <f>IF(B4="", "FALTA CARGAR","OK")</f>
        <v>OK</v>
      </c>
      <c r="K25" s="15"/>
    </row>
    <row r="26" spans="1:15" s="8" customFormat="1" ht="18.75" customHeight="1" x14ac:dyDescent="0.2">
      <c r="A26" s="141"/>
      <c r="C26" s="8" t="s">
        <v>86</v>
      </c>
      <c r="I26" s="14"/>
      <c r="J26" s="17" t="str">
        <f>IF(F5="", "FALTA CARGAR","OK")</f>
        <v>OK</v>
      </c>
      <c r="K26" s="15"/>
      <c r="L26" s="23"/>
      <c r="M26" s="23"/>
      <c r="N26" s="23"/>
      <c r="O26" s="23"/>
    </row>
    <row r="27" spans="1:15" s="8" customFormat="1" ht="18.75" customHeight="1" x14ac:dyDescent="0.2">
      <c r="A27" s="141"/>
      <c r="C27" s="8" t="s">
        <v>68</v>
      </c>
      <c r="I27" s="14"/>
      <c r="J27" s="17" t="str">
        <f>IF(duracion=0, "FALTA CARGAR","OK")</f>
        <v>OK</v>
      </c>
      <c r="K27" s="15"/>
      <c r="L27" s="226"/>
      <c r="M27" s="226"/>
      <c r="N27" s="23"/>
      <c r="O27" s="23"/>
    </row>
    <row r="28" spans="1:15" s="8" customFormat="1" ht="18.75" customHeight="1" x14ac:dyDescent="0.2">
      <c r="A28" s="141"/>
      <c r="C28" s="8" t="s">
        <v>177</v>
      </c>
      <c r="I28" s="14"/>
      <c r="J28" s="17" t="str">
        <f>IF(F7="", "FALTA CARGAR","OK")</f>
        <v>OK</v>
      </c>
      <c r="K28" s="15"/>
      <c r="L28" s="169"/>
      <c r="M28" s="169"/>
      <c r="N28" s="23"/>
      <c r="O28" s="23"/>
    </row>
    <row r="29" spans="1:15" s="8" customFormat="1" ht="18.75" customHeight="1" x14ac:dyDescent="0.2">
      <c r="A29" s="141" t="s">
        <v>6</v>
      </c>
      <c r="B29" s="18" t="s">
        <v>158</v>
      </c>
      <c r="C29" s="8" t="s">
        <v>61</v>
      </c>
      <c r="J29" s="102" t="str">
        <f>'Costos totales - AgenciaEmpresa'!P10</f>
        <v>NO COINCIDEN</v>
      </c>
      <c r="K29" s="103"/>
      <c r="L29" s="24"/>
      <c r="M29" s="24"/>
      <c r="N29" s="23"/>
      <c r="O29" s="23"/>
    </row>
    <row r="30" spans="1:15" s="8" customFormat="1" ht="18.75" customHeight="1" x14ac:dyDescent="0.2">
      <c r="A30" s="141"/>
      <c r="B30" s="18" t="s">
        <v>159</v>
      </c>
      <c r="C30" s="8" t="s">
        <v>62</v>
      </c>
      <c r="J30" s="102" t="str">
        <f>'Costos totales - AgenciaEmpresa'!P11</f>
        <v>NO COINCIDEN</v>
      </c>
      <c r="K30" s="103"/>
      <c r="L30" s="24"/>
      <c r="M30" s="24"/>
      <c r="N30" s="23"/>
      <c r="O30" s="23"/>
    </row>
    <row r="31" spans="1:15" s="8" customFormat="1" ht="18.75" customHeight="1" x14ac:dyDescent="0.2">
      <c r="A31" s="141"/>
      <c r="B31" s="18" t="s">
        <v>160</v>
      </c>
      <c r="C31" s="8" t="s">
        <v>69</v>
      </c>
      <c r="J31" s="102" t="str">
        <f>'Costos totales - AgenciaEmpresa'!P12</f>
        <v>NO COINCIDEN</v>
      </c>
      <c r="K31" s="103"/>
      <c r="L31" s="24"/>
      <c r="M31" s="24"/>
      <c r="N31" s="23"/>
      <c r="O31" s="23"/>
    </row>
    <row r="32" spans="1:15" s="8" customFormat="1" ht="18.75" customHeight="1" x14ac:dyDescent="0.2">
      <c r="A32" s="141"/>
      <c r="B32" s="18" t="s">
        <v>161</v>
      </c>
      <c r="C32" s="8" t="s">
        <v>70</v>
      </c>
      <c r="J32" s="102" t="str">
        <f>'Costos totales - AgenciaEmpresa'!P13</f>
        <v/>
      </c>
      <c r="K32" s="103"/>
      <c r="L32" s="23"/>
      <c r="M32" s="23"/>
      <c r="N32" s="23"/>
      <c r="O32" s="23"/>
    </row>
    <row r="33" spans="1:15" s="8" customFormat="1" ht="18.75" customHeight="1" x14ac:dyDescent="0.2">
      <c r="A33" s="141"/>
      <c r="B33" s="18" t="s">
        <v>162</v>
      </c>
      <c r="C33" s="8" t="s">
        <v>71</v>
      </c>
      <c r="J33" s="102" t="str">
        <f>'Costos totales - AgenciaEmpresa'!P14</f>
        <v>NO COINCIDEN</v>
      </c>
      <c r="K33" s="103"/>
      <c r="L33" s="23"/>
      <c r="M33" s="23"/>
      <c r="N33" s="23"/>
      <c r="O33" s="23"/>
    </row>
    <row r="34" spans="1:15" s="8" customFormat="1" ht="18.75" customHeight="1" x14ac:dyDescent="0.2">
      <c r="A34" s="141"/>
      <c r="B34" s="18" t="s">
        <v>163</v>
      </c>
      <c r="C34" s="8" t="s">
        <v>87</v>
      </c>
      <c r="J34" s="20" t="str">
        <f>+IF(OR(D16&gt;Oculta!B1,D17&gt;50),"ERROR - Ver Bases de la Convocatoria pto 6","OK")</f>
        <v>ERROR - Ver Bases de la Convocatoria pto 6</v>
      </c>
      <c r="K34" s="101"/>
      <c r="L34" s="23"/>
      <c r="M34" s="23"/>
      <c r="N34" s="23"/>
      <c r="O34" s="23"/>
    </row>
    <row r="35" spans="1:15" ht="12.75" customHeight="1" x14ac:dyDescent="0.2">
      <c r="A35" s="141"/>
      <c r="B35" s="19" t="s">
        <v>7</v>
      </c>
      <c r="C35" s="8" t="s">
        <v>72</v>
      </c>
      <c r="I35" s="14"/>
      <c r="J35" s="17" t="str">
        <f>IF('Costos totales - AgenciaEmpresa'!N15="","FORMULARIO INCOMPLETO",IF('Costos totales - AgenciaEmpresa'!A18="","OK","ERROR - SUPERA EL 50 %"))</f>
        <v>FORMULARIO INCOMPLETO</v>
      </c>
      <c r="K35" s="100"/>
    </row>
    <row r="36" spans="1:15" ht="12.75" customHeight="1" x14ac:dyDescent="0.2">
      <c r="A36" s="141"/>
      <c r="B36" s="7"/>
      <c r="I36" s="21"/>
      <c r="J36" s="228"/>
      <c r="K36" s="229"/>
    </row>
    <row r="37" spans="1:15" ht="15" x14ac:dyDescent="0.2">
      <c r="A37" s="62"/>
      <c r="B37" s="7"/>
      <c r="I37" s="14"/>
      <c r="J37" s="5"/>
      <c r="K37" s="5"/>
    </row>
    <row r="38" spans="1:15" ht="4.5" customHeight="1" x14ac:dyDescent="0.2">
      <c r="A38" s="22"/>
    </row>
    <row r="39" spans="1:15" ht="38.25" customHeight="1" x14ac:dyDescent="0.2">
      <c r="A39" s="61" t="s">
        <v>54</v>
      </c>
    </row>
    <row r="40" spans="1:15" ht="15.75" x14ac:dyDescent="0.2">
      <c r="A40" s="13"/>
    </row>
    <row r="41" spans="1:15" ht="43.5" customHeight="1" thickBot="1" x14ac:dyDescent="0.25">
      <c r="A41" s="217" t="s">
        <v>76</v>
      </c>
      <c r="B41" s="217"/>
      <c r="C41" s="217"/>
      <c r="D41" s="217"/>
      <c r="E41" s="217"/>
      <c r="F41" s="217"/>
      <c r="G41" s="217"/>
      <c r="H41" s="217"/>
      <c r="I41" s="217"/>
      <c r="J41" s="217"/>
      <c r="K41" s="217"/>
    </row>
    <row r="42" spans="1:15" s="60" customFormat="1" ht="17.25" customHeight="1" thickBot="1" x14ac:dyDescent="0.25">
      <c r="A42" s="99"/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1:15" ht="21" thickBot="1" x14ac:dyDescent="0.25">
      <c r="A43" s="214" t="s">
        <v>60</v>
      </c>
      <c r="B43" s="215"/>
      <c r="C43" s="215"/>
      <c r="D43" s="215"/>
      <c r="E43" s="215"/>
      <c r="F43" s="215"/>
      <c r="G43" s="215"/>
      <c r="H43" s="215"/>
      <c r="I43" s="215"/>
      <c r="J43" s="215"/>
      <c r="K43" s="216"/>
    </row>
  </sheetData>
  <sheetProtection password="BA66" sheet="1" objects="1" scenarios="1"/>
  <mergeCells count="44">
    <mergeCell ref="L27:M27"/>
    <mergeCell ref="J22:K22"/>
    <mergeCell ref="J36:K36"/>
    <mergeCell ref="A1:K1"/>
    <mergeCell ref="A2:K2"/>
    <mergeCell ref="F12:G12"/>
    <mergeCell ref="F13:G13"/>
    <mergeCell ref="F14:G14"/>
    <mergeCell ref="F15:G15"/>
    <mergeCell ref="F16:G16"/>
    <mergeCell ref="H12:I12"/>
    <mergeCell ref="H13:I13"/>
    <mergeCell ref="H14:I14"/>
    <mergeCell ref="H15:I15"/>
    <mergeCell ref="B15:C15"/>
    <mergeCell ref="D10:E10"/>
    <mergeCell ref="A43:K43"/>
    <mergeCell ref="A41:K41"/>
    <mergeCell ref="B4:K4"/>
    <mergeCell ref="A5:E5"/>
    <mergeCell ref="F5:K5"/>
    <mergeCell ref="D15:E15"/>
    <mergeCell ref="D16:E16"/>
    <mergeCell ref="D17:E17"/>
    <mergeCell ref="B16:C16"/>
    <mergeCell ref="B17:C17"/>
    <mergeCell ref="H10:I10"/>
    <mergeCell ref="H11:I11"/>
    <mergeCell ref="D11:E11"/>
    <mergeCell ref="F17:G17"/>
    <mergeCell ref="H16:I16"/>
    <mergeCell ref="H17:I17"/>
    <mergeCell ref="F10:G10"/>
    <mergeCell ref="B12:C12"/>
    <mergeCell ref="B13:C13"/>
    <mergeCell ref="F11:G11"/>
    <mergeCell ref="D12:E12"/>
    <mergeCell ref="D13:E13"/>
    <mergeCell ref="D14:E14"/>
    <mergeCell ref="A6:E6"/>
    <mergeCell ref="A7:E7"/>
    <mergeCell ref="B11:C11"/>
    <mergeCell ref="B10:C10"/>
    <mergeCell ref="B14:C14"/>
  </mergeCells>
  <phoneticPr fontId="0" type="noConversion"/>
  <pageMargins left="1.1811023622047245" right="0.39370078740157483" top="0.98425196850393704" bottom="0.98425196850393704" header="0" footer="0"/>
  <pageSetup paperSize="9" scale="52" orientation="portrait" horizontalDpi="4294967292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J56"/>
  <sheetViews>
    <sheetView showGridLines="0" topLeftCell="A28" zoomScaleNormal="65" workbookViewId="0">
      <selection sqref="A1:I1"/>
    </sheetView>
  </sheetViews>
  <sheetFormatPr baseColWidth="10" defaultColWidth="11.42578125" defaultRowHeight="12.75" x14ac:dyDescent="0.2"/>
  <cols>
    <col min="1" max="1" width="15.7109375" style="14" customWidth="1"/>
    <col min="2" max="2" width="12.28515625" style="14" customWidth="1"/>
    <col min="3" max="3" width="9.5703125" style="14" customWidth="1"/>
    <col min="4" max="4" width="9.140625" style="14" customWidth="1"/>
    <col min="5" max="5" width="9.28515625" style="14" customWidth="1"/>
    <col min="6" max="6" width="15.5703125" style="14" customWidth="1"/>
    <col min="7" max="7" width="18.7109375" style="14" customWidth="1"/>
    <col min="8" max="8" width="20.28515625" style="14" customWidth="1"/>
    <col min="9" max="9" width="21.140625" style="14" customWidth="1"/>
    <col min="10" max="10" width="6" style="14" customWidth="1"/>
    <col min="11" max="11" width="17.28515625" style="14" customWidth="1"/>
    <col min="12" max="12" width="14.7109375" style="14" customWidth="1"/>
    <col min="13" max="16384" width="11.42578125" style="14"/>
  </cols>
  <sheetData>
    <row r="1" spans="1:10" ht="77.25" customHeight="1" thickBot="1" x14ac:dyDescent="0.4">
      <c r="A1" s="259" t="str">
        <f>Indice!A1</f>
        <v>EMPRENDEDORES FONSOFT 2011
DESARROLLO DE PRODUCTOS DE SOFTWARE Y SERVICIOS INFORMÁTICOS</v>
      </c>
      <c r="B1" s="260"/>
      <c r="C1" s="260"/>
      <c r="D1" s="260"/>
      <c r="E1" s="260"/>
      <c r="F1" s="260"/>
      <c r="G1" s="260"/>
      <c r="H1" s="260"/>
      <c r="I1" s="261"/>
    </row>
    <row r="2" spans="1:10" ht="27" customHeight="1" thickBot="1" x14ac:dyDescent="0.25">
      <c r="A2" s="262" t="s">
        <v>0</v>
      </c>
      <c r="B2" s="263"/>
      <c r="C2" s="263"/>
      <c r="D2" s="263"/>
      <c r="E2" s="263"/>
      <c r="F2" s="263"/>
      <c r="G2" s="263"/>
      <c r="H2" s="263"/>
      <c r="I2" s="264"/>
    </row>
    <row r="3" spans="1:10" ht="44.25" customHeight="1" thickBot="1" x14ac:dyDescent="0.25">
      <c r="A3" s="265" t="str">
        <f>CONCATENATE("SOLICITANTES: ",Indice!F5)</f>
        <v>SOLICITANTES: Dubra Gastón, Kochman Matías, Lischetti Mariano, Pegue Ignacio</v>
      </c>
      <c r="B3" s="266"/>
      <c r="C3" s="266"/>
      <c r="D3" s="266"/>
      <c r="E3" s="266"/>
      <c r="F3" s="266"/>
      <c r="G3" s="266"/>
      <c r="H3" s="266"/>
      <c r="I3" s="267"/>
    </row>
    <row r="5" spans="1:10" ht="13.5" thickBot="1" x14ac:dyDescent="0.25">
      <c r="A5" s="7"/>
      <c r="B5" s="7"/>
      <c r="C5" s="7"/>
      <c r="D5" s="7"/>
      <c r="E5" s="7"/>
      <c r="F5" s="7"/>
      <c r="G5" s="7"/>
      <c r="H5" s="7"/>
      <c r="I5" s="7"/>
    </row>
    <row r="6" spans="1:10" ht="24" customHeight="1" thickBot="1" x14ac:dyDescent="0.25">
      <c r="A6" s="268" t="s">
        <v>164</v>
      </c>
      <c r="B6" s="269"/>
      <c r="C6" s="269"/>
      <c r="D6" s="269"/>
      <c r="E6" s="269"/>
      <c r="F6" s="269"/>
      <c r="G6" s="269"/>
      <c r="H6" s="269"/>
      <c r="I6" s="270"/>
    </row>
    <row r="7" spans="1:10" ht="19.5" customHeight="1" thickBot="1" x14ac:dyDescent="0.25">
      <c r="A7" s="278" t="s">
        <v>8</v>
      </c>
      <c r="B7" s="279"/>
      <c r="C7" s="279"/>
      <c r="D7" s="279"/>
      <c r="E7" s="279"/>
      <c r="F7" s="279"/>
      <c r="G7" s="279"/>
      <c r="H7" s="279"/>
      <c r="I7" s="280"/>
    </row>
    <row r="8" spans="1:10" ht="19.5" customHeight="1" thickBot="1" x14ac:dyDescent="0.25">
      <c r="A8" s="67"/>
      <c r="B8" s="68"/>
      <c r="C8" s="68"/>
      <c r="D8" s="68"/>
      <c r="E8" s="68"/>
      <c r="F8" s="68"/>
      <c r="G8" s="236" t="s">
        <v>10</v>
      </c>
      <c r="H8" s="237"/>
      <c r="I8" s="238"/>
    </row>
    <row r="9" spans="1:10" ht="41.25" customHeight="1" thickBot="1" x14ac:dyDescent="0.25">
      <c r="A9" s="242" t="s">
        <v>9</v>
      </c>
      <c r="B9" s="243"/>
      <c r="C9" s="243"/>
      <c r="D9" s="243"/>
      <c r="E9" s="243"/>
      <c r="F9" s="244"/>
      <c r="G9" s="25" t="s">
        <v>10</v>
      </c>
      <c r="H9" s="25" t="s">
        <v>75</v>
      </c>
      <c r="I9" s="25" t="s">
        <v>55</v>
      </c>
    </row>
    <row r="10" spans="1:10" x14ac:dyDescent="0.2">
      <c r="A10" s="245" t="s">
        <v>179</v>
      </c>
      <c r="B10" s="246"/>
      <c r="C10" s="246"/>
      <c r="D10" s="246"/>
      <c r="E10" s="246"/>
      <c r="F10" s="247"/>
      <c r="G10" s="83"/>
      <c r="H10" s="83"/>
      <c r="I10" s="84" t="str">
        <f>IF(ISBLANK(G10),"",G10-H10)</f>
        <v/>
      </c>
      <c r="J10" s="101" t="str">
        <f>IF(I10&lt;0,"ERROR: FINANCIAMIENTO AGENCIA MAYOR QUE COSTO TOTAL"," ")</f>
        <v xml:space="preserve"> </v>
      </c>
    </row>
    <row r="11" spans="1:10" x14ac:dyDescent="0.2">
      <c r="A11" s="197" t="s">
        <v>222</v>
      </c>
      <c r="B11" s="198"/>
      <c r="C11" s="198"/>
      <c r="D11" s="198"/>
      <c r="E11" s="198"/>
      <c r="F11" s="199"/>
      <c r="G11" s="85"/>
      <c r="H11" s="85"/>
      <c r="I11" s="86" t="str">
        <f t="shared" ref="I11:I24" si="0">IF(ISBLANK(G11),"",G11-H11)</f>
        <v/>
      </c>
      <c r="J11" s="101" t="str">
        <f t="shared" ref="J11:J25" si="1">IF(I11&lt;0,"ERROR: FINANCIAMIENTO AGENCIA MAYOR QUE COSTO TOTAL"," ")</f>
        <v xml:space="preserve"> </v>
      </c>
    </row>
    <row r="12" spans="1:10" x14ac:dyDescent="0.2">
      <c r="A12" s="197" t="s">
        <v>221</v>
      </c>
      <c r="B12" s="198"/>
      <c r="C12" s="198"/>
      <c r="D12" s="198"/>
      <c r="E12" s="198"/>
      <c r="F12" s="199"/>
      <c r="G12" s="85"/>
      <c r="H12" s="85"/>
      <c r="I12" s="86" t="str">
        <f t="shared" si="0"/>
        <v/>
      </c>
      <c r="J12" s="101" t="str">
        <f t="shared" si="1"/>
        <v xml:space="preserve"> </v>
      </c>
    </row>
    <row r="13" spans="1:10" x14ac:dyDescent="0.2">
      <c r="A13" s="239" t="s">
        <v>223</v>
      </c>
      <c r="B13" s="240"/>
      <c r="C13" s="240"/>
      <c r="D13" s="240"/>
      <c r="E13" s="240"/>
      <c r="F13" s="241"/>
      <c r="G13" s="85"/>
      <c r="H13" s="85"/>
      <c r="I13" s="86" t="str">
        <f t="shared" si="0"/>
        <v/>
      </c>
      <c r="J13" s="101" t="str">
        <f t="shared" si="1"/>
        <v xml:space="preserve"> </v>
      </c>
    </row>
    <row r="14" spans="1:10" x14ac:dyDescent="0.2">
      <c r="A14" s="239"/>
      <c r="B14" s="240"/>
      <c r="C14" s="240"/>
      <c r="D14" s="240"/>
      <c r="E14" s="240"/>
      <c r="F14" s="241"/>
      <c r="G14" s="85"/>
      <c r="H14" s="85"/>
      <c r="I14" s="86" t="str">
        <f t="shared" si="0"/>
        <v/>
      </c>
      <c r="J14" s="101" t="str">
        <f t="shared" si="1"/>
        <v xml:space="preserve"> </v>
      </c>
    </row>
    <row r="15" spans="1:10" x14ac:dyDescent="0.2">
      <c r="A15" s="239"/>
      <c r="B15" s="240"/>
      <c r="C15" s="240"/>
      <c r="D15" s="240"/>
      <c r="E15" s="240"/>
      <c r="F15" s="241"/>
      <c r="G15" s="85"/>
      <c r="H15" s="85"/>
      <c r="I15" s="86" t="str">
        <f t="shared" si="0"/>
        <v/>
      </c>
      <c r="J15" s="101" t="str">
        <f t="shared" si="1"/>
        <v xml:space="preserve"> </v>
      </c>
    </row>
    <row r="16" spans="1:10" x14ac:dyDescent="0.2">
      <c r="A16" s="239"/>
      <c r="B16" s="240"/>
      <c r="C16" s="240"/>
      <c r="D16" s="240"/>
      <c r="E16" s="240"/>
      <c r="F16" s="241"/>
      <c r="G16" s="85"/>
      <c r="H16" s="85"/>
      <c r="I16" s="86" t="str">
        <f t="shared" si="0"/>
        <v/>
      </c>
      <c r="J16" s="101" t="str">
        <f t="shared" si="1"/>
        <v xml:space="preserve"> </v>
      </c>
    </row>
    <row r="17" spans="1:10" x14ac:dyDescent="0.2">
      <c r="A17" s="239"/>
      <c r="B17" s="240"/>
      <c r="C17" s="240"/>
      <c r="D17" s="240"/>
      <c r="E17" s="240"/>
      <c r="F17" s="241"/>
      <c r="G17" s="85"/>
      <c r="H17" s="85"/>
      <c r="I17" s="86" t="str">
        <f t="shared" si="0"/>
        <v/>
      </c>
      <c r="J17" s="101" t="str">
        <f t="shared" si="1"/>
        <v xml:space="preserve"> </v>
      </c>
    </row>
    <row r="18" spans="1:10" x14ac:dyDescent="0.2">
      <c r="A18" s="239"/>
      <c r="B18" s="240"/>
      <c r="C18" s="240"/>
      <c r="D18" s="240"/>
      <c r="E18" s="240"/>
      <c r="F18" s="241"/>
      <c r="G18" s="85"/>
      <c r="H18" s="85"/>
      <c r="I18" s="86" t="str">
        <f t="shared" si="0"/>
        <v/>
      </c>
      <c r="J18" s="101" t="str">
        <f t="shared" si="1"/>
        <v xml:space="preserve"> </v>
      </c>
    </row>
    <row r="19" spans="1:10" x14ac:dyDescent="0.2">
      <c r="A19" s="239"/>
      <c r="B19" s="240"/>
      <c r="C19" s="240"/>
      <c r="D19" s="240"/>
      <c r="E19" s="240"/>
      <c r="F19" s="241"/>
      <c r="G19" s="85"/>
      <c r="H19" s="85"/>
      <c r="I19" s="86" t="str">
        <f t="shared" si="0"/>
        <v/>
      </c>
      <c r="J19" s="101" t="str">
        <f t="shared" si="1"/>
        <v xml:space="preserve"> </v>
      </c>
    </row>
    <row r="20" spans="1:10" x14ac:dyDescent="0.2">
      <c r="A20" s="239"/>
      <c r="B20" s="240"/>
      <c r="C20" s="240"/>
      <c r="D20" s="240"/>
      <c r="E20" s="240"/>
      <c r="F20" s="241"/>
      <c r="G20" s="85"/>
      <c r="H20" s="85"/>
      <c r="I20" s="86" t="str">
        <f t="shared" si="0"/>
        <v/>
      </c>
      <c r="J20" s="101" t="str">
        <f t="shared" si="1"/>
        <v xml:space="preserve"> </v>
      </c>
    </row>
    <row r="21" spans="1:10" x14ac:dyDescent="0.2">
      <c r="A21" s="239"/>
      <c r="B21" s="240"/>
      <c r="C21" s="240"/>
      <c r="D21" s="240"/>
      <c r="E21" s="240"/>
      <c r="F21" s="241"/>
      <c r="G21" s="85"/>
      <c r="H21" s="85"/>
      <c r="I21" s="86" t="str">
        <f t="shared" si="0"/>
        <v/>
      </c>
      <c r="J21" s="101" t="str">
        <f t="shared" si="1"/>
        <v xml:space="preserve"> </v>
      </c>
    </row>
    <row r="22" spans="1:10" x14ac:dyDescent="0.2">
      <c r="A22" s="239"/>
      <c r="B22" s="240"/>
      <c r="C22" s="240"/>
      <c r="D22" s="240"/>
      <c r="E22" s="240"/>
      <c r="F22" s="241"/>
      <c r="G22" s="85"/>
      <c r="H22" s="85"/>
      <c r="I22" s="86" t="str">
        <f>IF(ISBLANK(G22),"",G22-H22)</f>
        <v/>
      </c>
      <c r="J22" s="101" t="str">
        <f t="shared" si="1"/>
        <v xml:space="preserve"> </v>
      </c>
    </row>
    <row r="23" spans="1:10" x14ac:dyDescent="0.2">
      <c r="A23" s="239"/>
      <c r="B23" s="240"/>
      <c r="C23" s="240"/>
      <c r="D23" s="240"/>
      <c r="E23" s="240"/>
      <c r="F23" s="241"/>
      <c r="G23" s="85"/>
      <c r="H23" s="85"/>
      <c r="I23" s="86" t="str">
        <f t="shared" si="0"/>
        <v/>
      </c>
      <c r="J23" s="101" t="str">
        <f t="shared" si="1"/>
        <v xml:space="preserve"> </v>
      </c>
    </row>
    <row r="24" spans="1:10" ht="13.5" thickBot="1" x14ac:dyDescent="0.25">
      <c r="A24" s="251"/>
      <c r="B24" s="252"/>
      <c r="C24" s="252"/>
      <c r="D24" s="252"/>
      <c r="E24" s="252"/>
      <c r="F24" s="253"/>
      <c r="G24" s="87"/>
      <c r="H24" s="87"/>
      <c r="I24" s="88" t="str">
        <f t="shared" si="0"/>
        <v/>
      </c>
      <c r="J24" s="101" t="str">
        <f t="shared" si="1"/>
        <v xml:space="preserve"> </v>
      </c>
    </row>
    <row r="25" spans="1:10" ht="18" customHeight="1" thickBot="1" x14ac:dyDescent="0.25">
      <c r="A25" s="26"/>
      <c r="B25" s="27"/>
      <c r="C25" s="27"/>
      <c r="D25" s="27"/>
      <c r="E25" s="254" t="s">
        <v>12</v>
      </c>
      <c r="F25" s="255"/>
      <c r="G25" s="82">
        <f>SUM(G10:G24)</f>
        <v>0</v>
      </c>
      <c r="H25" s="82">
        <f>SUM(H10:H24)</f>
        <v>0</v>
      </c>
      <c r="I25" s="82">
        <f>G25-H25</f>
        <v>0</v>
      </c>
      <c r="J25" s="101" t="str">
        <f t="shared" si="1"/>
        <v xml:space="preserve"> </v>
      </c>
    </row>
    <row r="26" spans="1:10" ht="24" customHeight="1" thickBot="1" x14ac:dyDescent="0.25">
      <c r="A26" s="278" t="s">
        <v>13</v>
      </c>
      <c r="B26" s="279"/>
      <c r="C26" s="279"/>
      <c r="D26" s="279"/>
      <c r="E26" s="279"/>
      <c r="F26" s="279"/>
      <c r="G26" s="279"/>
      <c r="H26" s="279"/>
      <c r="I26" s="280"/>
      <c r="J26" s="101"/>
    </row>
    <row r="27" spans="1:10" ht="24" customHeight="1" thickBot="1" x14ac:dyDescent="0.25">
      <c r="A27" s="65"/>
      <c r="B27" s="66"/>
      <c r="C27" s="66"/>
      <c r="D27" s="66"/>
      <c r="E27" s="66"/>
      <c r="F27" s="66"/>
      <c r="G27" s="236" t="s">
        <v>10</v>
      </c>
      <c r="H27" s="237"/>
      <c r="I27" s="238"/>
      <c r="J27" s="101"/>
    </row>
    <row r="28" spans="1:10" ht="42" customHeight="1" thickBot="1" x14ac:dyDescent="0.25">
      <c r="A28" s="242" t="s">
        <v>9</v>
      </c>
      <c r="B28" s="243"/>
      <c r="C28" s="243"/>
      <c r="D28" s="243"/>
      <c r="E28" s="243"/>
      <c r="F28" s="244"/>
      <c r="G28" s="89" t="s">
        <v>10</v>
      </c>
      <c r="H28" s="25" t="s">
        <v>75</v>
      </c>
      <c r="I28" s="89" t="s">
        <v>55</v>
      </c>
      <c r="J28" s="101"/>
    </row>
    <row r="29" spans="1:10" x14ac:dyDescent="0.2">
      <c r="A29" s="248" t="s">
        <v>239</v>
      </c>
      <c r="B29" s="249"/>
      <c r="C29" s="249"/>
      <c r="D29" s="249"/>
      <c r="E29" s="249"/>
      <c r="F29" s="250"/>
      <c r="G29" s="83">
        <v>1000</v>
      </c>
      <c r="H29" s="83"/>
      <c r="I29" s="84">
        <f t="shared" ref="I29:I37" si="2">IF(ISBLANK(G29),"",G29-H29)</f>
        <v>1000</v>
      </c>
      <c r="J29" s="101" t="str">
        <f>IF(I29&lt;0,"ERROR: FINANCIAMIENTO AGENCIA MAYOR QUE COSTO TOTAL"," ")</f>
        <v xml:space="preserve"> </v>
      </c>
    </row>
    <row r="30" spans="1:10" x14ac:dyDescent="0.2">
      <c r="A30" s="248"/>
      <c r="B30" s="249"/>
      <c r="C30" s="249"/>
      <c r="D30" s="249"/>
      <c r="E30" s="249"/>
      <c r="F30" s="250"/>
      <c r="G30" s="85"/>
      <c r="H30" s="85"/>
      <c r="I30" s="86" t="str">
        <f t="shared" si="2"/>
        <v/>
      </c>
      <c r="J30" s="101" t="str">
        <f t="shared" ref="J30:J38" si="3">IF(I30&lt;0,"ERROR: FINANCIAMIENTO AGENCIA MAYOR QUE COSTO TOTAL"," ")</f>
        <v xml:space="preserve"> </v>
      </c>
    </row>
    <row r="31" spans="1:10" x14ac:dyDescent="0.2">
      <c r="A31" s="248"/>
      <c r="B31" s="249"/>
      <c r="C31" s="249"/>
      <c r="D31" s="249"/>
      <c r="E31" s="249"/>
      <c r="F31" s="250"/>
      <c r="G31" s="85"/>
      <c r="H31" s="85"/>
      <c r="I31" s="86" t="str">
        <f t="shared" si="2"/>
        <v/>
      </c>
      <c r="J31" s="101" t="str">
        <f t="shared" si="3"/>
        <v xml:space="preserve"> </v>
      </c>
    </row>
    <row r="32" spans="1:10" x14ac:dyDescent="0.2">
      <c r="A32" s="248"/>
      <c r="B32" s="249"/>
      <c r="C32" s="249"/>
      <c r="D32" s="249"/>
      <c r="E32" s="249"/>
      <c r="F32" s="250"/>
      <c r="G32" s="85"/>
      <c r="H32" s="85"/>
      <c r="I32" s="86" t="str">
        <f t="shared" si="2"/>
        <v/>
      </c>
      <c r="J32" s="101" t="str">
        <f t="shared" si="3"/>
        <v xml:space="preserve"> </v>
      </c>
    </row>
    <row r="33" spans="1:10" x14ac:dyDescent="0.2">
      <c r="A33" s="248"/>
      <c r="B33" s="249"/>
      <c r="C33" s="249"/>
      <c r="D33" s="249"/>
      <c r="E33" s="249"/>
      <c r="F33" s="250"/>
      <c r="G33" s="85"/>
      <c r="H33" s="85"/>
      <c r="I33" s="86" t="str">
        <f t="shared" si="2"/>
        <v/>
      </c>
      <c r="J33" s="101" t="str">
        <f t="shared" si="3"/>
        <v xml:space="preserve"> </v>
      </c>
    </row>
    <row r="34" spans="1:10" x14ac:dyDescent="0.2">
      <c r="A34" s="248"/>
      <c r="B34" s="249"/>
      <c r="C34" s="249"/>
      <c r="D34" s="249"/>
      <c r="E34" s="249"/>
      <c r="F34" s="250"/>
      <c r="G34" s="85"/>
      <c r="H34" s="85"/>
      <c r="I34" s="86" t="str">
        <f t="shared" si="2"/>
        <v/>
      </c>
      <c r="J34" s="101" t="str">
        <f t="shared" si="3"/>
        <v xml:space="preserve"> </v>
      </c>
    </row>
    <row r="35" spans="1:10" x14ac:dyDescent="0.2">
      <c r="A35" s="248"/>
      <c r="B35" s="249"/>
      <c r="C35" s="249"/>
      <c r="D35" s="249"/>
      <c r="E35" s="249"/>
      <c r="F35" s="250"/>
      <c r="G35" s="85"/>
      <c r="H35" s="85"/>
      <c r="I35" s="86" t="str">
        <f t="shared" si="2"/>
        <v/>
      </c>
      <c r="J35" s="101" t="str">
        <f t="shared" si="3"/>
        <v xml:space="preserve"> </v>
      </c>
    </row>
    <row r="36" spans="1:10" x14ac:dyDescent="0.2">
      <c r="A36" s="248"/>
      <c r="B36" s="249"/>
      <c r="C36" s="249"/>
      <c r="D36" s="249"/>
      <c r="E36" s="249"/>
      <c r="F36" s="250"/>
      <c r="G36" s="85"/>
      <c r="H36" s="85"/>
      <c r="I36" s="86" t="str">
        <f t="shared" si="2"/>
        <v/>
      </c>
      <c r="J36" s="101" t="str">
        <f t="shared" si="3"/>
        <v xml:space="preserve"> </v>
      </c>
    </row>
    <row r="37" spans="1:10" ht="13.5" thickBot="1" x14ac:dyDescent="0.25">
      <c r="A37" s="256"/>
      <c r="B37" s="257"/>
      <c r="C37" s="257"/>
      <c r="D37" s="257"/>
      <c r="E37" s="257"/>
      <c r="F37" s="258"/>
      <c r="G37" s="87"/>
      <c r="H37" s="87"/>
      <c r="I37" s="88" t="str">
        <f t="shared" si="2"/>
        <v/>
      </c>
      <c r="J37" s="101" t="str">
        <f t="shared" si="3"/>
        <v xml:space="preserve"> </v>
      </c>
    </row>
    <row r="38" spans="1:10" ht="18" customHeight="1" thickBot="1" x14ac:dyDescent="0.25">
      <c r="A38" s="26"/>
      <c r="B38" s="27"/>
      <c r="C38" s="27"/>
      <c r="D38" s="27"/>
      <c r="E38" s="254" t="s">
        <v>12</v>
      </c>
      <c r="F38" s="255"/>
      <c r="G38" s="82">
        <f>SUM(G29:G37)</f>
        <v>1000</v>
      </c>
      <c r="H38" s="82">
        <f>SUM(H29:H37)</f>
        <v>0</v>
      </c>
      <c r="I38" s="82">
        <f>G38-H38</f>
        <v>1000</v>
      </c>
      <c r="J38" s="101" t="str">
        <f t="shared" si="3"/>
        <v xml:space="preserve"> </v>
      </c>
    </row>
    <row r="39" spans="1:10" ht="20.25" customHeight="1" thickBot="1" x14ac:dyDescent="0.25">
      <c r="A39" s="278" t="s">
        <v>14</v>
      </c>
      <c r="B39" s="279"/>
      <c r="C39" s="279"/>
      <c r="D39" s="279"/>
      <c r="E39" s="279"/>
      <c r="F39" s="279"/>
      <c r="G39" s="279"/>
      <c r="H39" s="279"/>
      <c r="I39" s="280"/>
      <c r="J39" s="101"/>
    </row>
    <row r="40" spans="1:10" ht="20.25" customHeight="1" thickBot="1" x14ac:dyDescent="0.25">
      <c r="A40" s="63"/>
      <c r="B40" s="64"/>
      <c r="C40" s="64"/>
      <c r="D40" s="64"/>
      <c r="E40" s="64"/>
      <c r="F40" s="64"/>
      <c r="G40" s="236" t="s">
        <v>10</v>
      </c>
      <c r="H40" s="237"/>
      <c r="I40" s="238"/>
      <c r="J40" s="101"/>
    </row>
    <row r="41" spans="1:10" ht="39.75" customHeight="1" thickBot="1" x14ac:dyDescent="0.25">
      <c r="A41" s="242" t="s">
        <v>9</v>
      </c>
      <c r="B41" s="243"/>
      <c r="C41" s="243"/>
      <c r="D41" s="243"/>
      <c r="E41" s="243"/>
      <c r="F41" s="244"/>
      <c r="G41" s="25" t="s">
        <v>10</v>
      </c>
      <c r="H41" s="25" t="s">
        <v>75</v>
      </c>
      <c r="I41" s="25" t="s">
        <v>11</v>
      </c>
      <c r="J41" s="101"/>
    </row>
    <row r="42" spans="1:10" x14ac:dyDescent="0.2">
      <c r="A42" s="281" t="s">
        <v>240</v>
      </c>
      <c r="B42" s="282"/>
      <c r="C42" s="282"/>
      <c r="D42" s="282"/>
      <c r="E42" s="282"/>
      <c r="F42" s="283"/>
      <c r="G42" s="83"/>
      <c r="H42" s="83"/>
      <c r="I42" s="84" t="str">
        <f t="shared" ref="I42:I50" si="4">IF(ISBLANK(G42),"",G42-H42)</f>
        <v/>
      </c>
      <c r="J42" s="101" t="str">
        <f>IF(I42&lt;0,"ERROR: FINANCIAMIENTO AGENCIA MAYOR QUE COSTO TOTAL"," ")</f>
        <v xml:space="preserve"> </v>
      </c>
    </row>
    <row r="43" spans="1:10" x14ac:dyDescent="0.2">
      <c r="A43" s="248"/>
      <c r="B43" s="249"/>
      <c r="C43" s="249"/>
      <c r="D43" s="249"/>
      <c r="E43" s="249"/>
      <c r="F43" s="250"/>
      <c r="G43" s="85"/>
      <c r="H43" s="85"/>
      <c r="I43" s="86" t="str">
        <f t="shared" si="4"/>
        <v/>
      </c>
      <c r="J43" s="101" t="str">
        <f t="shared" ref="J43:J51" si="5">IF(I43&lt;0,"ERROR: FINANCIAMIENTO AGENCIA MAYOR QUE COSTO TOTAL"," ")</f>
        <v xml:space="preserve"> </v>
      </c>
    </row>
    <row r="44" spans="1:10" x14ac:dyDescent="0.2">
      <c r="A44" s="248"/>
      <c r="B44" s="249"/>
      <c r="C44" s="249"/>
      <c r="D44" s="249"/>
      <c r="E44" s="249"/>
      <c r="F44" s="250"/>
      <c r="G44" s="85"/>
      <c r="H44" s="85"/>
      <c r="I44" s="86" t="str">
        <f t="shared" si="4"/>
        <v/>
      </c>
      <c r="J44" s="101" t="str">
        <f t="shared" si="5"/>
        <v xml:space="preserve"> </v>
      </c>
    </row>
    <row r="45" spans="1:10" x14ac:dyDescent="0.2">
      <c r="A45" s="248"/>
      <c r="B45" s="249"/>
      <c r="C45" s="249"/>
      <c r="D45" s="249"/>
      <c r="E45" s="249"/>
      <c r="F45" s="250"/>
      <c r="G45" s="85"/>
      <c r="H45" s="85"/>
      <c r="I45" s="86" t="str">
        <f t="shared" si="4"/>
        <v/>
      </c>
      <c r="J45" s="101" t="str">
        <f t="shared" si="5"/>
        <v xml:space="preserve"> </v>
      </c>
    </row>
    <row r="46" spans="1:10" x14ac:dyDescent="0.2">
      <c r="A46" s="248"/>
      <c r="B46" s="249"/>
      <c r="C46" s="249"/>
      <c r="D46" s="249"/>
      <c r="E46" s="249"/>
      <c r="F46" s="250"/>
      <c r="G46" s="85"/>
      <c r="H46" s="85"/>
      <c r="I46" s="86" t="str">
        <f t="shared" si="4"/>
        <v/>
      </c>
      <c r="J46" s="101" t="str">
        <f t="shared" si="5"/>
        <v xml:space="preserve"> </v>
      </c>
    </row>
    <row r="47" spans="1:10" x14ac:dyDescent="0.2">
      <c r="A47" s="248"/>
      <c r="B47" s="249"/>
      <c r="C47" s="249"/>
      <c r="D47" s="249"/>
      <c r="E47" s="249"/>
      <c r="F47" s="250"/>
      <c r="G47" s="85"/>
      <c r="H47" s="85"/>
      <c r="I47" s="86" t="str">
        <f t="shared" si="4"/>
        <v/>
      </c>
      <c r="J47" s="101" t="str">
        <f t="shared" si="5"/>
        <v xml:space="preserve"> </v>
      </c>
    </row>
    <row r="48" spans="1:10" x14ac:dyDescent="0.2">
      <c r="A48" s="248"/>
      <c r="B48" s="249"/>
      <c r="C48" s="249"/>
      <c r="D48" s="249"/>
      <c r="E48" s="249"/>
      <c r="F48" s="250"/>
      <c r="G48" s="85"/>
      <c r="H48" s="85"/>
      <c r="I48" s="86" t="str">
        <f t="shared" si="4"/>
        <v/>
      </c>
      <c r="J48" s="101" t="str">
        <f t="shared" si="5"/>
        <v xml:space="preserve"> </v>
      </c>
    </row>
    <row r="49" spans="1:10" x14ac:dyDescent="0.2">
      <c r="A49" s="248"/>
      <c r="B49" s="249"/>
      <c r="C49" s="249"/>
      <c r="D49" s="249"/>
      <c r="E49" s="249"/>
      <c r="F49" s="250"/>
      <c r="G49" s="85"/>
      <c r="H49" s="85"/>
      <c r="I49" s="86" t="str">
        <f t="shared" si="4"/>
        <v/>
      </c>
      <c r="J49" s="101" t="str">
        <f t="shared" si="5"/>
        <v xml:space="preserve"> </v>
      </c>
    </row>
    <row r="50" spans="1:10" ht="13.5" thickBot="1" x14ac:dyDescent="0.25">
      <c r="A50" s="256"/>
      <c r="B50" s="257"/>
      <c r="C50" s="257"/>
      <c r="D50" s="257"/>
      <c r="E50" s="257"/>
      <c r="F50" s="258"/>
      <c r="G50" s="87"/>
      <c r="H50" s="87"/>
      <c r="I50" s="88" t="str">
        <f t="shared" si="4"/>
        <v/>
      </c>
      <c r="J50" s="101" t="str">
        <f t="shared" si="5"/>
        <v xml:space="preserve"> </v>
      </c>
    </row>
    <row r="51" spans="1:10" ht="19.5" customHeight="1" thickBot="1" x14ac:dyDescent="0.25">
      <c r="A51" s="26"/>
      <c r="B51" s="27"/>
      <c r="C51" s="27"/>
      <c r="D51" s="27"/>
      <c r="E51" s="254" t="s">
        <v>12</v>
      </c>
      <c r="F51" s="255"/>
      <c r="G51" s="82">
        <f>SUM(G42:G50)</f>
        <v>0</v>
      </c>
      <c r="H51" s="82">
        <f>SUM(H42:H50)</f>
        <v>0</v>
      </c>
      <c r="I51" s="82">
        <f>G51-H51</f>
        <v>0</v>
      </c>
      <c r="J51" s="101" t="str">
        <f t="shared" si="5"/>
        <v xml:space="preserve"> </v>
      </c>
    </row>
    <row r="52" spans="1:10" s="58" customFormat="1" ht="19.5" customHeight="1" thickBot="1" x14ac:dyDescent="0.25">
      <c r="A52" s="71"/>
      <c r="B52" s="71"/>
      <c r="C52" s="71"/>
      <c r="D52" s="71"/>
      <c r="E52" s="72"/>
      <c r="F52" s="72"/>
      <c r="G52" s="45"/>
      <c r="H52" s="45"/>
      <c r="I52" s="45"/>
    </row>
    <row r="53" spans="1:10" ht="32.25" thickBot="1" x14ac:dyDescent="0.25">
      <c r="A53" s="272" t="s">
        <v>15</v>
      </c>
      <c r="B53" s="273"/>
      <c r="C53" s="273"/>
      <c r="D53" s="273"/>
      <c r="E53" s="273"/>
      <c r="F53" s="274"/>
      <c r="G53" s="115" t="s">
        <v>10</v>
      </c>
      <c r="H53" s="145" t="s">
        <v>75</v>
      </c>
      <c r="I53" s="115" t="s">
        <v>55</v>
      </c>
    </row>
    <row r="54" spans="1:10" ht="20.25" customHeight="1" thickBot="1" x14ac:dyDescent="0.25">
      <c r="A54" s="275"/>
      <c r="B54" s="276"/>
      <c r="C54" s="276"/>
      <c r="D54" s="276"/>
      <c r="E54" s="276"/>
      <c r="F54" s="277"/>
      <c r="G54" s="116">
        <f>G51+G38+G25</f>
        <v>1000</v>
      </c>
      <c r="H54" s="116">
        <f>H25+H38+H51</f>
        <v>0</v>
      </c>
      <c r="I54" s="116">
        <f>I51+I38+I25</f>
        <v>1000</v>
      </c>
    </row>
    <row r="55" spans="1:10" ht="15.75" customHeight="1" x14ac:dyDescent="0.2">
      <c r="G55" s="128" t="str">
        <f>IF(G54&gt;=H54,"","ERROR - El Aporte AGENCIA excede al Costo Total del Rubro")</f>
        <v/>
      </c>
      <c r="H55" s="120"/>
      <c r="I55" s="110"/>
    </row>
    <row r="56" spans="1:10" ht="55.5" customHeight="1" x14ac:dyDescent="0.2">
      <c r="A56" s="271" t="s">
        <v>82</v>
      </c>
      <c r="B56" s="271"/>
      <c r="C56" s="271"/>
      <c r="D56" s="271"/>
      <c r="E56" s="271"/>
      <c r="F56" s="271"/>
      <c r="G56" s="271"/>
      <c r="H56" s="271"/>
      <c r="I56" s="271"/>
    </row>
  </sheetData>
  <sheetProtection password="BA66" sheet="1" objects="1" scenarios="1"/>
  <mergeCells count="49">
    <mergeCell ref="A1:I1"/>
    <mergeCell ref="A2:I2"/>
    <mergeCell ref="A3:I3"/>
    <mergeCell ref="A6:I6"/>
    <mergeCell ref="A56:I56"/>
    <mergeCell ref="A46:F46"/>
    <mergeCell ref="A47:F47"/>
    <mergeCell ref="A48:F48"/>
    <mergeCell ref="A49:F49"/>
    <mergeCell ref="A53:F54"/>
    <mergeCell ref="A7:I7"/>
    <mergeCell ref="A26:I26"/>
    <mergeCell ref="A39:I39"/>
    <mergeCell ref="A50:F50"/>
    <mergeCell ref="A42:F42"/>
    <mergeCell ref="A43:F43"/>
    <mergeCell ref="E51:F51"/>
    <mergeCell ref="A41:F41"/>
    <mergeCell ref="G40:I40"/>
    <mergeCell ref="A33:F33"/>
    <mergeCell ref="A34:F34"/>
    <mergeCell ref="A35:F35"/>
    <mergeCell ref="A36:F36"/>
    <mergeCell ref="A44:F44"/>
    <mergeCell ref="A45:F45"/>
    <mergeCell ref="A37:F37"/>
    <mergeCell ref="E38:F38"/>
    <mergeCell ref="A30:F30"/>
    <mergeCell ref="A31:F31"/>
    <mergeCell ref="A32:F32"/>
    <mergeCell ref="A24:F24"/>
    <mergeCell ref="E25:F25"/>
    <mergeCell ref="A28:F28"/>
    <mergeCell ref="A16:F16"/>
    <mergeCell ref="A17:F17"/>
    <mergeCell ref="A18:F18"/>
    <mergeCell ref="A19:F19"/>
    <mergeCell ref="A29:F29"/>
    <mergeCell ref="G27:I27"/>
    <mergeCell ref="A20:F20"/>
    <mergeCell ref="A21:F21"/>
    <mergeCell ref="A22:F22"/>
    <mergeCell ref="A23:F23"/>
    <mergeCell ref="G8:I8"/>
    <mergeCell ref="A13:F13"/>
    <mergeCell ref="A14:F14"/>
    <mergeCell ref="A15:F15"/>
    <mergeCell ref="A9:F9"/>
    <mergeCell ref="A10:F10"/>
  </mergeCells>
  <phoneticPr fontId="0" type="noConversion"/>
  <printOptions horizontalCentered="1"/>
  <pageMargins left="0.8" right="0.27" top="0.47" bottom="0.39370078740157483" header="0" footer="0"/>
  <pageSetup paperSize="9" scale="67" orientation="portrait" horizontalDpi="4294967292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O68"/>
  <sheetViews>
    <sheetView showGridLines="0" topLeftCell="B31" zoomScale="96" zoomScaleNormal="70" workbookViewId="0">
      <selection activeCell="K44" sqref="K44"/>
    </sheetView>
  </sheetViews>
  <sheetFormatPr baseColWidth="10" defaultColWidth="11.42578125" defaultRowHeight="12.75" x14ac:dyDescent="0.2"/>
  <cols>
    <col min="1" max="1" width="17.7109375" style="2" customWidth="1"/>
    <col min="2" max="2" width="8.5703125" style="2" customWidth="1"/>
    <col min="3" max="4" width="11.42578125" style="2"/>
    <col min="5" max="5" width="18.85546875" style="2" customWidth="1"/>
    <col min="6" max="6" width="13.42578125" style="2" bestFit="1" customWidth="1"/>
    <col min="7" max="7" width="13.42578125" style="2" customWidth="1"/>
    <col min="8" max="8" width="14.5703125" style="2" customWidth="1"/>
    <col min="9" max="9" width="18.140625" style="2" customWidth="1"/>
    <col min="10" max="10" width="16.28515625" style="2" customWidth="1"/>
    <col min="11" max="11" width="17" style="2" customWidth="1"/>
    <col min="12" max="12" width="17.85546875" style="2" customWidth="1"/>
    <col min="13" max="13" width="16.5703125" style="2" customWidth="1"/>
    <col min="14" max="14" width="4.28515625" style="2" customWidth="1"/>
    <col min="15" max="15" width="4.140625" style="29" customWidth="1"/>
    <col min="16" max="16384" width="11.42578125" style="2"/>
  </cols>
  <sheetData>
    <row r="1" spans="1:14" ht="51" customHeight="1" thickBot="1" x14ac:dyDescent="0.4">
      <c r="A1" s="300" t="str">
        <f>'Bienes a adquirir'!A1:I1</f>
        <v>EMPRENDEDORES FONSOFT 2011
DESARROLLO DE PRODUCTOS DE SOFTWARE Y SERVICIOS INFORMÁTICOS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2"/>
    </row>
    <row r="2" spans="1:14" ht="24" customHeight="1" thickBot="1" x14ac:dyDescent="0.25">
      <c r="A2" s="262" t="str">
        <f>'Bienes a adquirir'!A2:I2</f>
        <v>Memoria técnica del proyecto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5"/>
    </row>
    <row r="3" spans="1:14" ht="36" customHeight="1" thickBot="1" x14ac:dyDescent="0.25">
      <c r="A3" s="265" t="str">
        <f>'Bienes a adquirir'!A3:I3</f>
        <v>SOLICITANTES: Dubra Gastón, Kochman Matías, Lischetti Mariano, Pegue Ignacio</v>
      </c>
      <c r="B3" s="303"/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4"/>
    </row>
    <row r="5" spans="1:14" ht="13.5" thickBot="1" x14ac:dyDescent="0.25"/>
    <row r="6" spans="1:14" ht="21" thickBot="1" x14ac:dyDescent="0.25">
      <c r="A6" s="268" t="s">
        <v>165</v>
      </c>
      <c r="B6" s="294"/>
      <c r="C6" s="294"/>
      <c r="D6" s="294"/>
      <c r="E6" s="294"/>
      <c r="F6" s="294"/>
      <c r="G6" s="294"/>
      <c r="H6" s="294"/>
      <c r="I6" s="294"/>
      <c r="J6" s="294"/>
      <c r="K6" s="294"/>
      <c r="L6" s="294"/>
      <c r="M6" s="295"/>
    </row>
    <row r="7" spans="1:14" ht="45.75" customHeight="1" thickBot="1" x14ac:dyDescent="0.25">
      <c r="A7" s="305" t="s">
        <v>16</v>
      </c>
      <c r="B7" s="306"/>
      <c r="C7" s="305" t="s">
        <v>17</v>
      </c>
      <c r="D7" s="306"/>
      <c r="E7" s="147" t="s">
        <v>63</v>
      </c>
      <c r="F7" s="309" t="s">
        <v>18</v>
      </c>
      <c r="G7" s="310"/>
      <c r="H7" s="75" t="s">
        <v>19</v>
      </c>
      <c r="I7" s="75" t="s">
        <v>20</v>
      </c>
      <c r="J7" s="33" t="s">
        <v>21</v>
      </c>
      <c r="K7" s="75" t="s">
        <v>22</v>
      </c>
      <c r="L7" s="75" t="s">
        <v>75</v>
      </c>
      <c r="M7" s="75" t="s">
        <v>55</v>
      </c>
    </row>
    <row r="8" spans="1:14" x14ac:dyDescent="0.2">
      <c r="A8" s="307" t="s">
        <v>184</v>
      </c>
      <c r="B8" s="308"/>
      <c r="C8" s="307" t="s">
        <v>188</v>
      </c>
      <c r="D8" s="308"/>
      <c r="E8" s="129"/>
      <c r="F8" s="307" t="s">
        <v>190</v>
      </c>
      <c r="G8" s="308"/>
      <c r="H8" s="153">
        <v>7400</v>
      </c>
      <c r="I8" s="181">
        <v>100</v>
      </c>
      <c r="J8" s="196">
        <f>duracion</f>
        <v>15</v>
      </c>
      <c r="K8" s="157">
        <f>IF(ISBLANK(I8),"",ROUND((I8*J8*H8/100),2))</f>
        <v>111000</v>
      </c>
      <c r="L8" s="158"/>
      <c r="M8" s="157">
        <f>IF(ISBLANK(I8),"",ROUND((K8-L8),2))</f>
        <v>111000</v>
      </c>
      <c r="N8" s="29" t="str">
        <f>IF(I8&gt;100,"ERROR: NO SE PUEDE SUPERAR EL 100%",IF(AND(I8&lt;1,I8&gt;0),"ERROR: INDICAR % EN EL RANGO (1 - 100)",IF(M8&lt;0,"ERROR: A FINANCIAR POR LA AGENCIA MAYOR QUE COSTO TOTAL",IF(J8&gt;Indice!$F$6,"ERROR: LA PARTICIPACION EN EL PROYECTO NO PUEDE SUPERAR LA DURACIÓN DEL PROYECTO",""))))</f>
        <v/>
      </c>
    </row>
    <row r="9" spans="1:14" x14ac:dyDescent="0.2">
      <c r="A9" s="284" t="s">
        <v>185</v>
      </c>
      <c r="B9" s="285"/>
      <c r="C9" s="284" t="s">
        <v>188</v>
      </c>
      <c r="D9" s="285"/>
      <c r="E9" s="130"/>
      <c r="F9" s="284" t="s">
        <v>189</v>
      </c>
      <c r="G9" s="285"/>
      <c r="H9" s="154">
        <v>7400</v>
      </c>
      <c r="I9" s="182">
        <v>100</v>
      </c>
      <c r="J9" s="191">
        <f>duracion</f>
        <v>15</v>
      </c>
      <c r="K9" s="160">
        <f t="shared" ref="K9:K22" si="0">IF(ISBLANK(I9),"",ROUND((I9*J9*H9/100),2))</f>
        <v>111000</v>
      </c>
      <c r="L9" s="161"/>
      <c r="M9" s="160">
        <f t="shared" ref="M9:M22" si="1">IF(ISBLANK(I9),"",ROUND((K9-L9),2))</f>
        <v>111000</v>
      </c>
      <c r="N9" s="29" t="str">
        <f>IF(I9&gt;100,"ERROR: NO SE PUEDE SUPERAR EL 100%",IF(AND(I9&lt;1,I9&gt;0),"ERROR: INDICAR % EN EL RANGO (1 - 100)",IF(M9&lt;0,"ERROR: A FINANCIAR POR LA AGENCIA MAYOR QUE COSTO TOTAL",IF(J9&gt;Indice!$F$6,"ERROR: LA PARTICIPACION EN EL PROYECTO NO PUEDE SUPERAR LA DURACIÓN DEL PROYECTO",""))))</f>
        <v/>
      </c>
    </row>
    <row r="10" spans="1:14" x14ac:dyDescent="0.2">
      <c r="A10" s="284" t="s">
        <v>186</v>
      </c>
      <c r="B10" s="285"/>
      <c r="C10" s="284" t="s">
        <v>188</v>
      </c>
      <c r="D10" s="285"/>
      <c r="E10" s="130"/>
      <c r="F10" s="284" t="s">
        <v>224</v>
      </c>
      <c r="G10" s="285"/>
      <c r="H10" s="154">
        <v>7400</v>
      </c>
      <c r="I10" s="182">
        <v>100</v>
      </c>
      <c r="J10" s="191">
        <f>duracion</f>
        <v>15</v>
      </c>
      <c r="K10" s="160">
        <f t="shared" si="0"/>
        <v>111000</v>
      </c>
      <c r="L10" s="161"/>
      <c r="M10" s="160">
        <f t="shared" si="1"/>
        <v>111000</v>
      </c>
      <c r="N10" s="29" t="str">
        <f>IF(I10&gt;100,"ERROR: NO SE PUEDE SUPERAR EL 100%",IF(AND(I10&lt;1,I10&gt;0),"ERROR: INDICAR % EN EL RANGO (1 - 100)",IF(M10&lt;0,"ERROR: A FINANCIAR POR LA AGENCIA MAYOR QUE COSTO TOTAL",IF(J10&gt;Indice!$F$6,"ERROR: LA PARTICIPACION EN EL PROYECTO NO PUEDE SUPERAR LA DURACIÓN DEL PROYECTO",""))))</f>
        <v/>
      </c>
    </row>
    <row r="11" spans="1:14" x14ac:dyDescent="0.2">
      <c r="A11" s="284" t="s">
        <v>187</v>
      </c>
      <c r="B11" s="285"/>
      <c r="C11" s="284" t="s">
        <v>188</v>
      </c>
      <c r="D11" s="285"/>
      <c r="E11" s="130"/>
      <c r="F11" s="284" t="s">
        <v>225</v>
      </c>
      <c r="G11" s="285"/>
      <c r="H11" s="154">
        <v>7400</v>
      </c>
      <c r="I11" s="182">
        <v>100</v>
      </c>
      <c r="J11" s="191">
        <f>duracion</f>
        <v>15</v>
      </c>
      <c r="K11" s="160">
        <f t="shared" si="0"/>
        <v>111000</v>
      </c>
      <c r="L11" s="161"/>
      <c r="M11" s="160">
        <f t="shared" si="1"/>
        <v>111000</v>
      </c>
      <c r="N11" s="29" t="str">
        <f>IF(I11&gt;100,"ERROR: NO SE PUEDE SUPERAR EL 100%",IF(AND(I11&lt;1,I11&gt;0),"ERROR: INDICAR % EN EL RANGO (1 - 100)",IF(M11&lt;0,"ERROR: A FINANCIAR POR LA AGENCIA MAYOR QUE COSTO TOTAL",IF(J11&gt;Indice!$F$6,"ERROR: LA PARTICIPACION EN EL PROYECTO NO PUEDE SUPERAR LA DURACIÓN DEL PROYECTO",""))))</f>
        <v/>
      </c>
    </row>
    <row r="12" spans="1:14" x14ac:dyDescent="0.2">
      <c r="A12" s="284"/>
      <c r="B12" s="285"/>
      <c r="C12" s="284"/>
      <c r="D12" s="285"/>
      <c r="E12" s="130"/>
      <c r="F12" s="284"/>
      <c r="G12" s="285"/>
      <c r="H12" s="154"/>
      <c r="I12" s="182"/>
      <c r="J12" s="191"/>
      <c r="K12" s="160" t="str">
        <f t="shared" si="0"/>
        <v/>
      </c>
      <c r="L12" s="161"/>
      <c r="M12" s="160" t="str">
        <f t="shared" si="1"/>
        <v/>
      </c>
      <c r="N12" s="29" t="str">
        <f>IF(I12&gt;100,"ERROR: NO SE PUEDE SUPERAR EL 100%",IF(AND(I12&lt;1,I12&gt;0),"ERROR: INDICAR % EN EL RANGO (1 - 100)",IF(M12&lt;0,"ERROR: A FINANCIAR POR LA AGENCIA MAYOR QUE COSTO TOTAL",IF(J12&gt;Indice!$F$6,"ERROR: LA PARTICIPACION EN EL PROYECTO NO PUEDE SUPERAR LA DURACIÓN DEL PROYECTO",""))))</f>
        <v/>
      </c>
    </row>
    <row r="13" spans="1:14" x14ac:dyDescent="0.2">
      <c r="A13" s="284"/>
      <c r="B13" s="285"/>
      <c r="C13" s="284"/>
      <c r="D13" s="285"/>
      <c r="E13" s="130"/>
      <c r="F13" s="284"/>
      <c r="G13" s="285"/>
      <c r="H13" s="154"/>
      <c r="I13" s="182"/>
      <c r="J13" s="191"/>
      <c r="K13" s="160" t="str">
        <f t="shared" si="0"/>
        <v/>
      </c>
      <c r="L13" s="161"/>
      <c r="M13" s="160" t="str">
        <f t="shared" si="1"/>
        <v/>
      </c>
      <c r="N13" s="29" t="str">
        <f>IF(I13&gt;100,"ERROR: NO SE PUEDE SUPERAR EL 100%",IF(AND(I13&lt;1,I13&gt;0),"ERROR: INDICAR % EN EL RANGO (1 - 100)",IF(M13&lt;0,"ERROR: A FINANCIAR POR LA AGENCIA MAYOR QUE COSTO TOTAL",IF(J13&gt;Indice!$F$6,"ERROR: LA PARTICIPACION EN EL PROYECTO NO PUEDE SUPERAR LA DURACIÓN DEL PROYECTO",""))))</f>
        <v/>
      </c>
    </row>
    <row r="14" spans="1:14" x14ac:dyDescent="0.2">
      <c r="A14" s="284"/>
      <c r="B14" s="285"/>
      <c r="C14" s="284"/>
      <c r="D14" s="285"/>
      <c r="E14" s="130"/>
      <c r="F14" s="284"/>
      <c r="G14" s="285"/>
      <c r="H14" s="154"/>
      <c r="I14" s="182"/>
      <c r="J14" s="191"/>
      <c r="K14" s="160" t="str">
        <f t="shared" si="0"/>
        <v/>
      </c>
      <c r="L14" s="161"/>
      <c r="M14" s="160" t="str">
        <f t="shared" si="1"/>
        <v/>
      </c>
      <c r="N14" s="29" t="str">
        <f>IF(I14&gt;100,"ERROR: NO SE PUEDE SUPERAR EL 100%",IF(AND(I14&lt;1,I14&gt;0),"ERROR: INDICAR % EN EL RANGO (1 - 100)",IF(M14&lt;0,"ERROR: A FINANCIAR POR LA AGENCIA MAYOR QUE COSTO TOTAL",IF(J14&gt;Indice!$F$6,"ERROR: LA PARTICIPACION EN EL PROYECTO NO PUEDE SUPERAR LA DURACIÓN DEL PROYECTO",""))))</f>
        <v/>
      </c>
    </row>
    <row r="15" spans="1:14" x14ac:dyDescent="0.2">
      <c r="A15" s="284"/>
      <c r="B15" s="285"/>
      <c r="C15" s="284"/>
      <c r="D15" s="285"/>
      <c r="E15" s="130"/>
      <c r="F15" s="284"/>
      <c r="G15" s="285"/>
      <c r="H15" s="154"/>
      <c r="I15" s="182"/>
      <c r="J15" s="191"/>
      <c r="K15" s="160" t="str">
        <f t="shared" si="0"/>
        <v/>
      </c>
      <c r="L15" s="161"/>
      <c r="M15" s="160" t="str">
        <f t="shared" si="1"/>
        <v/>
      </c>
      <c r="N15" s="29" t="str">
        <f>IF(I15&gt;100,"ERROR: NO SE PUEDE SUPERAR EL 100%",IF(AND(I15&lt;1,I15&gt;0),"ERROR: INDICAR % EN EL RANGO (1 - 100)",IF(M15&lt;0,"ERROR: A FINANCIAR POR LA AGENCIA MAYOR QUE COSTO TOTAL",IF(J15&gt;Indice!$F$6,"ERROR: LA PARTICIPACION EN EL PROYECTO NO PUEDE SUPERAR LA DURACIÓN DEL PROYECTO",""))))</f>
        <v/>
      </c>
    </row>
    <row r="16" spans="1:14" x14ac:dyDescent="0.2">
      <c r="A16" s="284"/>
      <c r="B16" s="285"/>
      <c r="C16" s="284"/>
      <c r="D16" s="285"/>
      <c r="E16" s="130"/>
      <c r="F16" s="284"/>
      <c r="G16" s="285"/>
      <c r="H16" s="154"/>
      <c r="I16" s="182"/>
      <c r="J16" s="191"/>
      <c r="K16" s="160" t="str">
        <f t="shared" si="0"/>
        <v/>
      </c>
      <c r="L16" s="161"/>
      <c r="M16" s="160" t="str">
        <f t="shared" si="1"/>
        <v/>
      </c>
      <c r="N16" s="29" t="str">
        <f>IF(I16&gt;100,"ERROR: NO SE PUEDE SUPERAR EL 100%",IF(AND(I16&lt;1,I16&gt;0),"ERROR: INDICAR % EN EL RANGO (1 - 100)",IF(M16&lt;0,"ERROR: A FINANCIAR POR LA AGENCIA MAYOR QUE COSTO TOTAL",IF(J16&gt;Indice!$F$6,"ERROR: LA PARTICIPACION EN EL PROYECTO NO PUEDE SUPERAR LA DURACIÓN DEL PROYECTO",""))))</f>
        <v/>
      </c>
    </row>
    <row r="17" spans="1:14" x14ac:dyDescent="0.2">
      <c r="A17" s="284"/>
      <c r="B17" s="285"/>
      <c r="C17" s="284"/>
      <c r="D17" s="285"/>
      <c r="E17" s="130"/>
      <c r="F17" s="284"/>
      <c r="G17" s="285"/>
      <c r="H17" s="154"/>
      <c r="I17" s="182"/>
      <c r="J17" s="191"/>
      <c r="K17" s="160" t="str">
        <f t="shared" si="0"/>
        <v/>
      </c>
      <c r="L17" s="161"/>
      <c r="M17" s="160" t="str">
        <f t="shared" si="1"/>
        <v/>
      </c>
      <c r="N17" s="29" t="str">
        <f>IF(I17&gt;100,"ERROR: NO SE PUEDE SUPERAR EL 100%",IF(AND(I17&lt;1,I17&gt;0),"ERROR: INDICAR % EN EL RANGO (1 - 100)",IF(M17&lt;0,"ERROR: A FINANCIAR POR LA AGENCIA MAYOR QUE COSTO TOTAL",IF(J17&gt;Indice!$F$6,"ERROR: LA PARTICIPACION EN EL PROYECTO NO PUEDE SUPERAR LA DURACIÓN DEL PROYECTO",""))))</f>
        <v/>
      </c>
    </row>
    <row r="18" spans="1:14" x14ac:dyDescent="0.2">
      <c r="A18" s="284"/>
      <c r="B18" s="285"/>
      <c r="C18" s="284"/>
      <c r="D18" s="285"/>
      <c r="E18" s="130"/>
      <c r="F18" s="284"/>
      <c r="G18" s="285"/>
      <c r="H18" s="154"/>
      <c r="I18" s="182"/>
      <c r="J18" s="191"/>
      <c r="K18" s="160" t="str">
        <f t="shared" si="0"/>
        <v/>
      </c>
      <c r="L18" s="161"/>
      <c r="M18" s="160" t="str">
        <f t="shared" si="1"/>
        <v/>
      </c>
      <c r="N18" s="29" t="str">
        <f>IF(I18&gt;100,"ERROR: NO SE PUEDE SUPERAR EL 100%",IF(AND(I18&lt;1,I18&gt;0),"ERROR: INDICAR % EN EL RANGO (1 - 100)",IF(M18&lt;0,"ERROR: A FINANCIAR POR LA AGENCIA MAYOR QUE COSTO TOTAL",IF(J18&gt;Indice!$F$6,"ERROR: LA PARTICIPACION EN EL PROYECTO NO PUEDE SUPERAR LA DURACIÓN DEL PROYECTO",""))))</f>
        <v/>
      </c>
    </row>
    <row r="19" spans="1:14" x14ac:dyDescent="0.2">
      <c r="A19" s="284"/>
      <c r="B19" s="285"/>
      <c r="C19" s="284"/>
      <c r="D19" s="285"/>
      <c r="E19" s="130"/>
      <c r="F19" s="284"/>
      <c r="G19" s="285"/>
      <c r="H19" s="154"/>
      <c r="I19" s="182"/>
      <c r="J19" s="191"/>
      <c r="K19" s="160" t="str">
        <f t="shared" si="0"/>
        <v/>
      </c>
      <c r="L19" s="161"/>
      <c r="M19" s="160" t="str">
        <f t="shared" si="1"/>
        <v/>
      </c>
      <c r="N19" s="29" t="str">
        <f>IF(I19&gt;100,"ERROR: NO SE PUEDE SUPERAR EL 100%",IF(AND(I19&lt;1,I19&gt;0),"ERROR: INDICAR % EN EL RANGO (1 - 100)",IF(M19&lt;0,"ERROR: A FINANCIAR POR LA AGENCIA MAYOR QUE COSTO TOTAL",IF(J19&gt;Indice!$F$6,"ERROR: LA PARTICIPACION EN EL PROYECTO NO PUEDE SUPERAR LA DURACIÓN DEL PROYECTO",""))))</f>
        <v/>
      </c>
    </row>
    <row r="20" spans="1:14" x14ac:dyDescent="0.2">
      <c r="A20" s="284"/>
      <c r="B20" s="285"/>
      <c r="C20" s="284"/>
      <c r="D20" s="285"/>
      <c r="E20" s="130"/>
      <c r="F20" s="284"/>
      <c r="G20" s="285"/>
      <c r="H20" s="154"/>
      <c r="I20" s="182"/>
      <c r="J20" s="191"/>
      <c r="K20" s="160" t="str">
        <f t="shared" si="0"/>
        <v/>
      </c>
      <c r="L20" s="161"/>
      <c r="M20" s="160" t="str">
        <f t="shared" si="1"/>
        <v/>
      </c>
      <c r="N20" s="29" t="str">
        <f>IF(I20&gt;100,"ERROR: NO SE PUEDE SUPERAR EL 100%",IF(AND(I20&lt;1,I20&gt;0),"ERROR: INDICAR % EN EL RANGO (1 - 100)",IF(M20&lt;0,"ERROR: A FINANCIAR POR LA AGENCIA MAYOR QUE COSTO TOTAL",IF(J20&gt;Indice!$F$6,"ERROR: LA PARTICIPACION EN EL PROYECTO NO PUEDE SUPERAR LA DURACIÓN DEL PROYECTO",""))))</f>
        <v/>
      </c>
    </row>
    <row r="21" spans="1:14" x14ac:dyDescent="0.2">
      <c r="A21" s="284"/>
      <c r="B21" s="285"/>
      <c r="C21" s="284"/>
      <c r="D21" s="285"/>
      <c r="E21" s="130"/>
      <c r="F21" s="284"/>
      <c r="G21" s="285"/>
      <c r="H21" s="154"/>
      <c r="I21" s="182"/>
      <c r="J21" s="191"/>
      <c r="K21" s="160" t="str">
        <f t="shared" si="0"/>
        <v/>
      </c>
      <c r="L21" s="161"/>
      <c r="M21" s="160" t="str">
        <f t="shared" si="1"/>
        <v/>
      </c>
      <c r="N21" s="29" t="str">
        <f>IF(I21&gt;100,"ERROR: NO SE PUEDE SUPERAR EL 100%",IF(AND(I21&lt;1,I21&gt;0),"ERROR: INDICAR % EN EL RANGO (1 - 100)",IF(M21&lt;0,"ERROR: A FINANCIAR POR LA AGENCIA MAYOR QUE COSTO TOTAL",IF(J21&gt;Indice!$F$6,"ERROR: LA PARTICIPACION EN EL PROYECTO NO PUEDE SUPERAR LA DURACIÓN DEL PROYECTO",""))))</f>
        <v/>
      </c>
    </row>
    <row r="22" spans="1:14" ht="13.5" thickBot="1" x14ac:dyDescent="0.25">
      <c r="A22" s="286"/>
      <c r="B22" s="287"/>
      <c r="C22" s="286"/>
      <c r="D22" s="287"/>
      <c r="E22" s="131"/>
      <c r="F22" s="286"/>
      <c r="G22" s="287"/>
      <c r="H22" s="155"/>
      <c r="I22" s="183"/>
      <c r="J22" s="192"/>
      <c r="K22" s="163" t="str">
        <f t="shared" si="0"/>
        <v/>
      </c>
      <c r="L22" s="164"/>
      <c r="M22" s="163" t="str">
        <f t="shared" si="1"/>
        <v/>
      </c>
      <c r="N22" s="29" t="str">
        <f>IF(I22&gt;100,"ERROR: NO SE PUEDE SUPERAR EL 100%",IF(AND(I22&lt;1,I22&gt;0),"ERROR: INDICAR % EN EL RANGO (1 - 100)",IF(M22&lt;0,"ERROR: A FINANCIAR POR LA AGENCIA MAYOR QUE COSTO TOTAL",IF(J22&gt;Indice!$F$6,"ERROR: LA PARTICIPACION EN EL PROYECTO NO PUEDE SUPERAR LA DURACIÓN DEL PROYECTO",""))))</f>
        <v/>
      </c>
    </row>
    <row r="23" spans="1:14" ht="19.5" customHeight="1" thickBot="1" x14ac:dyDescent="0.25">
      <c r="A23" s="288"/>
      <c r="B23" s="288"/>
      <c r="C23" s="288"/>
      <c r="D23" s="288"/>
      <c r="E23" s="288"/>
      <c r="F23" s="288"/>
      <c r="G23" s="288"/>
      <c r="H23" s="288"/>
      <c r="I23" s="288"/>
      <c r="J23" s="31" t="s">
        <v>23</v>
      </c>
      <c r="K23" s="82">
        <f>SUM(K8:K22)</f>
        <v>444000</v>
      </c>
      <c r="L23" s="148">
        <f>SUM(L8:L22)</f>
        <v>0</v>
      </c>
      <c r="M23" s="82">
        <f>SUM(M8:M22)</f>
        <v>444000</v>
      </c>
      <c r="N23" s="29" t="str">
        <f>IF(M23&lt;0,"ERROR: FINANCIAMIENTO AGENCIA MAYOR QUE COSTO TOTAL","")</f>
        <v/>
      </c>
    </row>
    <row r="24" spans="1:14" ht="30.75" customHeight="1" x14ac:dyDescent="0.2">
      <c r="A24" s="292" t="s">
        <v>92</v>
      </c>
      <c r="B24" s="292"/>
      <c r="C24" s="292"/>
      <c r="D24" s="292"/>
      <c r="E24" s="292"/>
      <c r="F24" s="292"/>
      <c r="G24" s="292"/>
      <c r="H24" s="292"/>
      <c r="I24" s="292"/>
      <c r="J24" s="292"/>
      <c r="K24" s="292"/>
      <c r="L24" s="292"/>
      <c r="M24" s="292"/>
    </row>
    <row r="25" spans="1:14" ht="33.75" customHeight="1" thickBot="1" x14ac:dyDescent="0.25">
      <c r="A25" s="297" t="s">
        <v>178</v>
      </c>
      <c r="B25" s="297"/>
      <c r="C25" s="297"/>
      <c r="D25" s="297"/>
      <c r="E25" s="297"/>
      <c r="F25" s="297"/>
      <c r="G25" s="297"/>
      <c r="H25" s="297"/>
      <c r="I25" s="297"/>
      <c r="J25" s="297"/>
      <c r="K25" s="297"/>
      <c r="L25" s="297"/>
      <c r="M25" s="297"/>
    </row>
    <row r="26" spans="1:14" ht="21" thickBot="1" x14ac:dyDescent="0.25">
      <c r="A26" s="268" t="s">
        <v>166</v>
      </c>
      <c r="B26" s="294"/>
      <c r="C26" s="294"/>
      <c r="D26" s="294"/>
      <c r="E26" s="294"/>
      <c r="F26" s="294"/>
      <c r="G26" s="294"/>
      <c r="H26" s="294"/>
      <c r="I26" s="294"/>
      <c r="J26" s="294"/>
      <c r="K26" s="294"/>
      <c r="L26" s="294"/>
      <c r="M26" s="295"/>
    </row>
    <row r="27" spans="1:14" ht="21" thickBot="1" x14ac:dyDescent="0.25">
      <c r="A27" s="80"/>
      <c r="B27" s="81"/>
      <c r="C27" s="81"/>
      <c r="D27" s="81"/>
      <c r="E27" s="81"/>
      <c r="F27" s="81"/>
      <c r="G27" s="81"/>
      <c r="H27" s="81"/>
      <c r="I27" s="81"/>
      <c r="J27" s="81"/>
      <c r="K27" s="236" t="s">
        <v>10</v>
      </c>
      <c r="L27" s="294"/>
      <c r="M27" s="295"/>
    </row>
    <row r="28" spans="1:14" ht="64.5" customHeight="1" thickBot="1" x14ac:dyDescent="0.25">
      <c r="A28" s="305" t="s">
        <v>17</v>
      </c>
      <c r="B28" s="294"/>
      <c r="C28" s="295"/>
      <c r="D28" s="305" t="s">
        <v>18</v>
      </c>
      <c r="E28" s="294"/>
      <c r="F28" s="295"/>
      <c r="G28" s="28" t="s">
        <v>64</v>
      </c>
      <c r="H28" s="28" t="s">
        <v>24</v>
      </c>
      <c r="I28" s="32" t="s">
        <v>25</v>
      </c>
      <c r="J28" s="28" t="s">
        <v>26</v>
      </c>
      <c r="K28" s="33" t="s">
        <v>10</v>
      </c>
      <c r="L28" s="28" t="s">
        <v>75</v>
      </c>
      <c r="M28" s="34" t="s">
        <v>11</v>
      </c>
    </row>
    <row r="29" spans="1:14" x14ac:dyDescent="0.2">
      <c r="A29" s="311" t="s">
        <v>183</v>
      </c>
      <c r="B29" s="312"/>
      <c r="C29" s="313"/>
      <c r="D29" s="307" t="s">
        <v>182</v>
      </c>
      <c r="E29" s="314"/>
      <c r="F29" s="308"/>
      <c r="G29" s="129"/>
      <c r="H29" s="156">
        <v>6000</v>
      </c>
      <c r="I29" s="193">
        <v>2</v>
      </c>
      <c r="J29" s="181">
        <v>100</v>
      </c>
      <c r="K29" s="157">
        <f>IF(ISBLANK(H29),"",ROUND((H29*I29*J29/100),2))</f>
        <v>12000</v>
      </c>
      <c r="L29" s="165"/>
      <c r="M29" s="157">
        <f>IF(ISBLANK(H29),"",ROUND((K29-L29),2))</f>
        <v>12000</v>
      </c>
      <c r="N29" s="29" t="str">
        <f>IF(J29&gt;100,"ERROR: NO SE PUEDE SUPERAR EL 100%",IF(AND(J29&lt;1,J29&gt;0),"ERROR: INDICAR % EN EL RANGO (1 - 100)",IF(M29&lt;0,"ERROR:A FINANCIAR POR LA AGENCIA MAYOR QUE COSTO TOTAL",IF(I29&gt;Indice!$F$6,"ERROR: LA PARTICIPACION EN EL PROYECTO NO PUEDE SUPERAR LA DURACIÓN DEL PROYECTO",""))))</f>
        <v/>
      </c>
    </row>
    <row r="30" spans="1:14" x14ac:dyDescent="0.2">
      <c r="A30" s="289" t="s">
        <v>226</v>
      </c>
      <c r="B30" s="290"/>
      <c r="C30" s="291"/>
      <c r="D30" s="284" t="s">
        <v>192</v>
      </c>
      <c r="E30" s="290"/>
      <c r="F30" s="291"/>
      <c r="G30" s="130"/>
      <c r="H30" s="159">
        <v>12000</v>
      </c>
      <c r="I30" s="194">
        <v>3</v>
      </c>
      <c r="J30" s="182">
        <v>100</v>
      </c>
      <c r="K30" s="160">
        <f t="shared" ref="K30:K43" si="2">IF(ISBLANK(H30),"",ROUND((H30*I30*J30/100),2))</f>
        <v>36000</v>
      </c>
      <c r="L30" s="166"/>
      <c r="M30" s="160">
        <f t="shared" ref="M30:M43" si="3">IF(ISBLANK(H30),"",ROUND((K30-L30),2))</f>
        <v>36000</v>
      </c>
      <c r="N30" s="29" t="str">
        <f>IF(J30&gt;100,"ERROR: NO SE PUEDE SUPERAR EL 100%",IF(AND(J30&lt;1,J30&gt;0),"ERROR: INDICAR % EN EL RANGO (1 - 100)",IF(M30&lt;0,"ERROR:A FINANCIAR POR LA AGENCIA MAYOR QUE COSTO TOTAL",IF(I30&gt;Indice!$F$6,"ERROR: LA PARTICIPACION EN EL PROYECTO NO PUEDE SUPERAR LA DURACIÓN DEL PROYECTO",""))))</f>
        <v/>
      </c>
    </row>
    <row r="31" spans="1:14" x14ac:dyDescent="0.2">
      <c r="A31" s="289" t="s">
        <v>227</v>
      </c>
      <c r="B31" s="290"/>
      <c r="C31" s="291"/>
      <c r="D31" s="284" t="s">
        <v>191</v>
      </c>
      <c r="E31" s="290"/>
      <c r="F31" s="291"/>
      <c r="G31" s="130"/>
      <c r="H31" s="159">
        <v>5000</v>
      </c>
      <c r="I31" s="194">
        <v>8</v>
      </c>
      <c r="J31" s="182">
        <v>100</v>
      </c>
      <c r="K31" s="160">
        <f t="shared" si="2"/>
        <v>40000</v>
      </c>
      <c r="L31" s="166"/>
      <c r="M31" s="160">
        <f t="shared" si="3"/>
        <v>40000</v>
      </c>
      <c r="N31" s="29" t="str">
        <f>IF(J31&gt;100,"ERROR: NO SE PUEDE SUPERAR EL 100%",IF(AND(J31&lt;1,J31&gt;0),"ERROR: INDICAR % EN EL RANGO (1 - 100)",IF(M31&lt;0,"ERROR:A FINANCIAR POR LA AGENCIA MAYOR QUE COSTO TOTAL",IF(I31&gt;Indice!$F$6,"ERROR: LA PARTICIPACION EN EL PROYECTO NO PUEDE SUPERAR LA DURACIÓN DEL PROYECTO",""))))</f>
        <v/>
      </c>
    </row>
    <row r="32" spans="1:14" x14ac:dyDescent="0.2">
      <c r="A32" s="289" t="s">
        <v>230</v>
      </c>
      <c r="B32" s="290"/>
      <c r="C32" s="291"/>
      <c r="D32" s="284" t="s">
        <v>231</v>
      </c>
      <c r="E32" s="290"/>
      <c r="F32" s="291"/>
      <c r="G32" s="130"/>
      <c r="H32" s="159">
        <v>7000</v>
      </c>
      <c r="I32" s="194">
        <v>6</v>
      </c>
      <c r="J32" s="182">
        <v>100</v>
      </c>
      <c r="K32" s="160">
        <f t="shared" si="2"/>
        <v>42000</v>
      </c>
      <c r="L32" s="166"/>
      <c r="M32" s="160">
        <f t="shared" si="3"/>
        <v>42000</v>
      </c>
      <c r="N32" s="29" t="str">
        <f>IF(J32&gt;100,"ERROR: NO SE PUEDE SUPERAR EL 100%",IF(AND(J32&lt;1,J32&gt;0),"ERROR: INDICAR % EN EL RANGO (1 - 100)",IF(M32&lt;0,"ERROR:A FINANCIAR POR LA AGENCIA MAYOR QUE COSTO TOTAL",IF(I32&gt;Indice!$F$6,"ERROR: LA PARTICIPACION EN EL PROYECTO NO PUEDE SUPERAR LA DURACIÓN DEL PROYECTO",""))))</f>
        <v/>
      </c>
    </row>
    <row r="33" spans="1:14" x14ac:dyDescent="0.2">
      <c r="A33" s="289" t="s">
        <v>232</v>
      </c>
      <c r="B33" s="290"/>
      <c r="C33" s="291"/>
      <c r="D33" s="284" t="s">
        <v>231</v>
      </c>
      <c r="E33" s="290"/>
      <c r="F33" s="291"/>
      <c r="G33" s="130"/>
      <c r="H33" s="159">
        <v>7000</v>
      </c>
      <c r="I33" s="194">
        <v>6</v>
      </c>
      <c r="J33" s="182">
        <v>100</v>
      </c>
      <c r="K33" s="160">
        <f t="shared" si="2"/>
        <v>42000</v>
      </c>
      <c r="L33" s="166"/>
      <c r="M33" s="160">
        <f t="shared" si="3"/>
        <v>42000</v>
      </c>
      <c r="N33" s="29" t="str">
        <f>IF(J33&gt;100,"ERROR: NO SE PUEDE SUPERAR EL 100%",IF(AND(J33&lt;1,J33&gt;0),"ERROR: INDICAR % EN EL RANGO (1 - 100)",IF(M33&lt;0,"ERROR:A FINANCIAR POR LA AGENCIA MAYOR QUE COSTO TOTAL",IF(I33&gt;Indice!$F$6,"ERROR: LA PARTICIPACION EN EL PROYECTO NO PUEDE SUPERAR LA DURACIÓN DEL PROYECTO",""))))</f>
        <v/>
      </c>
    </row>
    <row r="34" spans="1:14" x14ac:dyDescent="0.2">
      <c r="A34" s="289" t="s">
        <v>241</v>
      </c>
      <c r="B34" s="290"/>
      <c r="C34" s="291"/>
      <c r="D34" s="284" t="s">
        <v>231</v>
      </c>
      <c r="E34" s="290"/>
      <c r="F34" s="291"/>
      <c r="G34" s="130"/>
      <c r="H34" s="159">
        <v>10000</v>
      </c>
      <c r="I34" s="194">
        <v>2</v>
      </c>
      <c r="J34" s="182">
        <v>100</v>
      </c>
      <c r="K34" s="160">
        <f t="shared" si="2"/>
        <v>20000</v>
      </c>
      <c r="L34" s="166"/>
      <c r="M34" s="160">
        <f t="shared" si="3"/>
        <v>20000</v>
      </c>
      <c r="N34" s="29" t="str">
        <f>IF(J34&gt;100,"ERROR: NO SE PUEDE SUPERAR EL 100%",IF(AND(J34&lt;1,J34&gt;0),"ERROR: INDICAR % EN EL RANGO (1 - 100)",IF(M34&lt;0,"ERROR:A FINANCIAR POR LA AGENCIA MAYOR QUE COSTO TOTAL",IF(I34&gt;Indice!$F$6,"ERROR: LA PARTICIPACION EN EL PROYECTO NO PUEDE SUPERAR LA DURACIÓN DEL PROYECTO",""))))</f>
        <v/>
      </c>
    </row>
    <row r="35" spans="1:14" x14ac:dyDescent="0.2">
      <c r="A35" s="289"/>
      <c r="B35" s="290"/>
      <c r="C35" s="291"/>
      <c r="D35" s="284"/>
      <c r="E35" s="290"/>
      <c r="F35" s="291"/>
      <c r="G35" s="130"/>
      <c r="H35" s="159"/>
      <c r="I35" s="194"/>
      <c r="J35" s="182"/>
      <c r="K35" s="160" t="str">
        <f t="shared" si="2"/>
        <v/>
      </c>
      <c r="L35" s="166"/>
      <c r="M35" s="160" t="str">
        <f t="shared" si="3"/>
        <v/>
      </c>
      <c r="N35" s="29" t="str">
        <f>IF(J35&gt;100,"ERROR: NO SE PUEDE SUPERAR EL 100%",IF(AND(J35&lt;1,J35&gt;0),"ERROR: INDICAR % EN EL RANGO (1 - 100)",IF(M35&lt;0,"ERROR:A FINANCIAR POR LA AGENCIA MAYOR QUE COSTO TOTAL",IF(I35&gt;Indice!$F$6,"ERROR: LA PARTICIPACION EN EL PROYECTO NO PUEDE SUPERAR LA DURACIÓN DEL PROYECTO",""))))</f>
        <v/>
      </c>
    </row>
    <row r="36" spans="1:14" x14ac:dyDescent="0.2">
      <c r="A36" s="289"/>
      <c r="B36" s="290"/>
      <c r="C36" s="291"/>
      <c r="D36" s="284"/>
      <c r="E36" s="290"/>
      <c r="F36" s="291"/>
      <c r="G36" s="130"/>
      <c r="H36" s="159"/>
      <c r="I36" s="194"/>
      <c r="J36" s="182"/>
      <c r="K36" s="160" t="str">
        <f t="shared" si="2"/>
        <v/>
      </c>
      <c r="L36" s="166"/>
      <c r="M36" s="160" t="str">
        <f t="shared" si="3"/>
        <v/>
      </c>
      <c r="N36" s="29" t="str">
        <f>IF(J36&gt;100,"ERROR: NO SE PUEDE SUPERAR EL 100%",IF(AND(J36&lt;1,J36&gt;0),"ERROR: INDICAR % EN EL RANGO (1 - 100)",IF(M36&lt;0,"ERROR:A FINANCIAR POR LA AGENCIA MAYOR QUE COSTO TOTAL",IF(I36&gt;Indice!$F$6,"ERROR: LA PARTICIPACION EN EL PROYECTO NO PUEDE SUPERAR LA DURACIÓN DEL PROYECTO",""))))</f>
        <v/>
      </c>
    </row>
    <row r="37" spans="1:14" x14ac:dyDescent="0.2">
      <c r="A37" s="289"/>
      <c r="B37" s="290"/>
      <c r="C37" s="291"/>
      <c r="D37" s="284"/>
      <c r="E37" s="290"/>
      <c r="F37" s="291"/>
      <c r="G37" s="130"/>
      <c r="H37" s="159"/>
      <c r="I37" s="194"/>
      <c r="J37" s="182"/>
      <c r="K37" s="160" t="str">
        <f t="shared" si="2"/>
        <v/>
      </c>
      <c r="L37" s="166"/>
      <c r="M37" s="160" t="str">
        <f t="shared" si="3"/>
        <v/>
      </c>
      <c r="N37" s="29" t="str">
        <f>IF(J37&gt;100,"ERROR: NO SE PUEDE SUPERAR EL 100%",IF(AND(J37&lt;1,J37&gt;0),"ERROR: INDICAR % EN EL RANGO (1 - 100)",IF(M37&lt;0,"ERROR:A FINANCIAR POR LA AGENCIA MAYOR QUE COSTO TOTAL",IF(I37&gt;Indice!$F$6,"ERROR: LA PARTICIPACION EN EL PROYECTO NO PUEDE SUPERAR LA DURACIÓN DEL PROYECTO",""))))</f>
        <v/>
      </c>
    </row>
    <row r="38" spans="1:14" x14ac:dyDescent="0.2">
      <c r="A38" s="289"/>
      <c r="B38" s="290"/>
      <c r="C38" s="291"/>
      <c r="D38" s="284"/>
      <c r="E38" s="290"/>
      <c r="F38" s="291"/>
      <c r="G38" s="130"/>
      <c r="H38" s="159"/>
      <c r="I38" s="194"/>
      <c r="J38" s="182"/>
      <c r="K38" s="160" t="str">
        <f t="shared" si="2"/>
        <v/>
      </c>
      <c r="L38" s="166"/>
      <c r="M38" s="160" t="str">
        <f t="shared" si="3"/>
        <v/>
      </c>
      <c r="N38" s="29" t="str">
        <f>IF(J38&gt;100,"ERROR: NO SE PUEDE SUPERAR EL 100%",IF(AND(J38&lt;1,J38&gt;0),"ERROR: INDICAR % EN EL RANGO (1 - 100)",IF(M38&lt;0,"ERROR:A FINANCIAR POR LA AGENCIA MAYOR QUE COSTO TOTAL",IF(I38&gt;Indice!$F$6,"ERROR: LA PARTICIPACION EN EL PROYECTO NO PUEDE SUPERAR LA DURACIÓN DEL PROYECTO",""))))</f>
        <v/>
      </c>
    </row>
    <row r="39" spans="1:14" x14ac:dyDescent="0.2">
      <c r="A39" s="289"/>
      <c r="B39" s="290"/>
      <c r="C39" s="291"/>
      <c r="D39" s="284"/>
      <c r="E39" s="290"/>
      <c r="F39" s="291"/>
      <c r="G39" s="130"/>
      <c r="H39" s="159"/>
      <c r="I39" s="194"/>
      <c r="J39" s="182"/>
      <c r="K39" s="160" t="str">
        <f t="shared" si="2"/>
        <v/>
      </c>
      <c r="L39" s="166"/>
      <c r="M39" s="160" t="str">
        <f t="shared" si="3"/>
        <v/>
      </c>
      <c r="N39" s="29" t="str">
        <f>IF(J39&gt;100,"ERROR: NO SE PUEDE SUPERAR EL 100%",IF(AND(J39&lt;1,J39&gt;0),"ERROR: INDICAR % EN EL RANGO (1 - 100)",IF(M39&lt;0,"ERROR:A FINANCIAR POR LA AGENCIA MAYOR QUE COSTO TOTAL",IF(I39&gt;Indice!$F$6,"ERROR: LA PARTICIPACION EN EL PROYECTO NO PUEDE SUPERAR LA DURACIÓN DEL PROYECTO",""))))</f>
        <v/>
      </c>
    </row>
    <row r="40" spans="1:14" x14ac:dyDescent="0.2">
      <c r="A40" s="289"/>
      <c r="B40" s="290"/>
      <c r="C40" s="291"/>
      <c r="D40" s="284"/>
      <c r="E40" s="290"/>
      <c r="F40" s="291"/>
      <c r="G40" s="130"/>
      <c r="H40" s="159"/>
      <c r="I40" s="194"/>
      <c r="J40" s="182"/>
      <c r="K40" s="160" t="str">
        <f t="shared" si="2"/>
        <v/>
      </c>
      <c r="L40" s="166"/>
      <c r="M40" s="160" t="str">
        <f t="shared" si="3"/>
        <v/>
      </c>
      <c r="N40" s="29" t="str">
        <f>IF(J40&gt;100,"ERROR: NO SE PUEDE SUPERAR EL 100%",IF(AND(J40&lt;1,J40&gt;0),"ERROR: INDICAR % EN EL RANGO (1 - 100)",IF(M40&lt;0,"ERROR:A FINANCIAR POR LA AGENCIA MAYOR QUE COSTO TOTAL",IF(I40&gt;Indice!$F$6,"ERROR: LA PARTICIPACION EN EL PROYECTO NO PUEDE SUPERAR LA DURACIÓN DEL PROYECTO",""))))</f>
        <v/>
      </c>
    </row>
    <row r="41" spans="1:14" x14ac:dyDescent="0.2">
      <c r="A41" s="289"/>
      <c r="B41" s="290"/>
      <c r="C41" s="291"/>
      <c r="D41" s="284"/>
      <c r="E41" s="290"/>
      <c r="F41" s="291"/>
      <c r="G41" s="130"/>
      <c r="H41" s="159"/>
      <c r="I41" s="194"/>
      <c r="J41" s="182"/>
      <c r="K41" s="160" t="str">
        <f t="shared" si="2"/>
        <v/>
      </c>
      <c r="L41" s="166"/>
      <c r="M41" s="160" t="str">
        <f t="shared" si="3"/>
        <v/>
      </c>
      <c r="N41" s="29" t="str">
        <f>IF(J41&gt;100,"ERROR: NO SE PUEDE SUPERAR EL 100%",IF(AND(J41&lt;1,J41&gt;0),"ERROR: INDICAR % EN EL RANGO (1 - 100)",IF(M41&lt;0,"ERROR:A FINANCIAR POR LA AGENCIA MAYOR QUE COSTO TOTAL",IF(I41&gt;Indice!$F$6,"ERROR: LA PARTICIPACION EN EL PROYECTO NO PUEDE SUPERAR LA DURACIÓN DEL PROYECTO",""))))</f>
        <v/>
      </c>
    </row>
    <row r="42" spans="1:14" x14ac:dyDescent="0.2">
      <c r="A42" s="289"/>
      <c r="B42" s="290"/>
      <c r="C42" s="291"/>
      <c r="D42" s="284"/>
      <c r="E42" s="290"/>
      <c r="F42" s="291"/>
      <c r="G42" s="130"/>
      <c r="H42" s="159"/>
      <c r="I42" s="194"/>
      <c r="J42" s="182"/>
      <c r="K42" s="160" t="str">
        <f t="shared" si="2"/>
        <v/>
      </c>
      <c r="L42" s="166"/>
      <c r="M42" s="160" t="str">
        <f t="shared" si="3"/>
        <v/>
      </c>
      <c r="N42" s="29" t="str">
        <f>IF(J42&gt;100,"ERROR: NO SE PUEDE SUPERAR EL 100%",IF(AND(J42&lt;1,J42&gt;0),"ERROR: INDICAR % EN EL RANGO (1 - 100)",IF(M42&lt;0,"ERROR:A FINANCIAR POR LA AGENCIA MAYOR QUE COSTO TOTAL",IF(I42&gt;Indice!$F$6,"ERROR: LA PARTICIPACION EN EL PROYECTO NO PUEDE SUPERAR LA DURACIÓN DEL PROYECTO",""))))</f>
        <v/>
      </c>
    </row>
    <row r="43" spans="1:14" ht="13.5" thickBot="1" x14ac:dyDescent="0.25">
      <c r="A43" s="317"/>
      <c r="B43" s="298"/>
      <c r="C43" s="299"/>
      <c r="D43" s="286"/>
      <c r="E43" s="298"/>
      <c r="F43" s="299"/>
      <c r="G43" s="131"/>
      <c r="H43" s="162"/>
      <c r="I43" s="195"/>
      <c r="J43" s="183"/>
      <c r="K43" s="167" t="str">
        <f t="shared" si="2"/>
        <v/>
      </c>
      <c r="L43" s="168"/>
      <c r="M43" s="167" t="str">
        <f t="shared" si="3"/>
        <v/>
      </c>
      <c r="N43" s="29" t="str">
        <f>IF(J43&gt;100,"ERROR: NO SE PUEDE SUPERAR EL 100%",IF(AND(J43&lt;1,J43&gt;0),"ERROR: INDICAR % EN EL RANGO (1 - 100)",IF(M43&lt;0,"ERROR:A FINANCIAR POR LA AGENCIA MAYOR QUE COSTO TOTAL",IF(I43&gt;Indice!$F$6,"ERROR: LA PARTICIPACION EN EL PROYECTO NO PUEDE SUPERAR LA DURACIÓN DEL PROYECTO",""))))</f>
        <v/>
      </c>
    </row>
    <row r="44" spans="1:14" ht="20.25" customHeight="1" thickBot="1" x14ac:dyDescent="0.25">
      <c r="A44" s="315"/>
      <c r="B44" s="294"/>
      <c r="C44" s="295"/>
      <c r="D44" s="315"/>
      <c r="E44" s="316"/>
      <c r="F44" s="316"/>
      <c r="G44" s="111"/>
      <c r="H44" s="111"/>
      <c r="I44" s="117"/>
      <c r="J44" s="38" t="s">
        <v>23</v>
      </c>
      <c r="K44" s="105">
        <f>SUM(K29:K43)</f>
        <v>192000</v>
      </c>
      <c r="L44" s="105">
        <f>SUM(L29:L43)</f>
        <v>0</v>
      </c>
      <c r="M44" s="118">
        <f>K44-L44</f>
        <v>192000</v>
      </c>
      <c r="N44" s="144" t="str">
        <f xml:space="preserve"> IF(M44&lt;0,"ERROR: FINANCIAMIENTO AGENCIA MAYOR QUE COSTO TOTAL","")</f>
        <v/>
      </c>
    </row>
    <row r="45" spans="1:14" ht="15" x14ac:dyDescent="0.2">
      <c r="A45" s="39" t="s">
        <v>27</v>
      </c>
      <c r="B45" s="1"/>
      <c r="C45" s="1"/>
      <c r="D45" s="1"/>
      <c r="E45" s="1"/>
      <c r="F45" s="1"/>
      <c r="G45" s="1"/>
      <c r="H45" s="1"/>
      <c r="I45" s="1"/>
      <c r="J45" s="29"/>
      <c r="K45" s="1"/>
      <c r="L45" s="1"/>
      <c r="M45" s="1"/>
    </row>
    <row r="46" spans="1:14" ht="18.75" thickBot="1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76"/>
      <c r="L46" s="76"/>
      <c r="M46" s="76"/>
    </row>
    <row r="47" spans="1:14" ht="36.75" customHeight="1" thickBot="1" x14ac:dyDescent="0.25">
      <c r="A47" s="73"/>
      <c r="B47" s="74"/>
      <c r="C47" s="74"/>
      <c r="D47" s="74"/>
      <c r="E47" s="236" t="s">
        <v>10</v>
      </c>
      <c r="F47" s="294"/>
      <c r="G47" s="295"/>
      <c r="H47" s="296" t="s">
        <v>78</v>
      </c>
      <c r="I47" s="295"/>
      <c r="J47" s="296" t="s">
        <v>11</v>
      </c>
      <c r="K47" s="295"/>
      <c r="L47" s="76"/>
      <c r="M47" s="76"/>
    </row>
    <row r="48" spans="1:14" ht="18.75" thickBot="1" x14ac:dyDescent="0.25">
      <c r="A48" s="63" t="s">
        <v>56</v>
      </c>
      <c r="B48" s="64"/>
      <c r="C48" s="64"/>
      <c r="D48" s="64"/>
      <c r="E48" s="293">
        <f>K23+K44</f>
        <v>636000</v>
      </c>
      <c r="F48" s="294"/>
      <c r="G48" s="295"/>
      <c r="H48" s="293">
        <f>L44+L23</f>
        <v>0</v>
      </c>
      <c r="I48" s="295"/>
      <c r="J48" s="293">
        <f>M44+M23</f>
        <v>636000</v>
      </c>
      <c r="K48" s="295"/>
      <c r="L48" s="76"/>
      <c r="M48" s="76"/>
    </row>
    <row r="49" spans="1:11" ht="17.25" customHeight="1" x14ac:dyDescent="0.2">
      <c r="E49" s="119" t="str">
        <f>IF(H48&lt;=E48,"","ERROR - El Aporte AGENCIA excede al Costo Total del Rubro")</f>
        <v/>
      </c>
      <c r="F49" s="119"/>
      <c r="G49" s="119"/>
      <c r="H49" s="120"/>
      <c r="I49" s="120"/>
      <c r="J49" s="120"/>
      <c r="K49" s="120"/>
    </row>
    <row r="50" spans="1:11" ht="14.25" x14ac:dyDescent="0.2">
      <c r="A50" s="40" t="s">
        <v>28</v>
      </c>
      <c r="B50" s="41"/>
      <c r="C50" s="41"/>
      <c r="D50" s="41"/>
      <c r="E50" s="41"/>
      <c r="F50" s="41"/>
      <c r="G50" s="41"/>
      <c r="H50" s="41"/>
    </row>
    <row r="51" spans="1:11" ht="14.25" x14ac:dyDescent="0.2">
      <c r="A51" s="40" t="s">
        <v>29</v>
      </c>
      <c r="B51" s="41"/>
      <c r="C51" s="41"/>
      <c r="D51" s="41"/>
      <c r="E51" s="41"/>
      <c r="F51" s="41"/>
      <c r="G51" s="41"/>
      <c r="H51" s="41"/>
    </row>
    <row r="67" spans="1:13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</sheetData>
  <sheetProtection password="BA66" sheet="1" objects="1" scenarios="1"/>
  <mergeCells count="99">
    <mergeCell ref="A37:C37"/>
    <mergeCell ref="D37:F37"/>
    <mergeCell ref="D36:F36"/>
    <mergeCell ref="A38:C38"/>
    <mergeCell ref="D44:F44"/>
    <mergeCell ref="A42:C42"/>
    <mergeCell ref="A43:C43"/>
    <mergeCell ref="A39:C39"/>
    <mergeCell ref="D39:F39"/>
    <mergeCell ref="A40:C40"/>
    <mergeCell ref="A41:C41"/>
    <mergeCell ref="A44:C44"/>
    <mergeCell ref="A10:B10"/>
    <mergeCell ref="A11:B11"/>
    <mergeCell ref="D30:F30"/>
    <mergeCell ref="A26:M26"/>
    <mergeCell ref="A28:C28"/>
    <mergeCell ref="A29:C29"/>
    <mergeCell ref="D29:F29"/>
    <mergeCell ref="D28:F28"/>
    <mergeCell ref="K27:M27"/>
    <mergeCell ref="A30:C30"/>
    <mergeCell ref="A17:B17"/>
    <mergeCell ref="A18:B18"/>
    <mergeCell ref="A1:M1"/>
    <mergeCell ref="A2:M2"/>
    <mergeCell ref="A3:M3"/>
    <mergeCell ref="A7:B7"/>
    <mergeCell ref="A8:B8"/>
    <mergeCell ref="C7:D7"/>
    <mergeCell ref="C8:D8"/>
    <mergeCell ref="A6:M6"/>
    <mergeCell ref="F7:G7"/>
    <mergeCell ref="F8:G8"/>
    <mergeCell ref="A12:B12"/>
    <mergeCell ref="C11:D11"/>
    <mergeCell ref="C12:D12"/>
    <mergeCell ref="A9:B9"/>
    <mergeCell ref="D43:F43"/>
    <mergeCell ref="D42:F42"/>
    <mergeCell ref="D41:F41"/>
    <mergeCell ref="D40:F40"/>
    <mergeCell ref="C17:D17"/>
    <mergeCell ref="C18:D18"/>
    <mergeCell ref="A34:C34"/>
    <mergeCell ref="A35:C35"/>
    <mergeCell ref="D35:F35"/>
    <mergeCell ref="D34:F34"/>
    <mergeCell ref="A32:C32"/>
    <mergeCell ref="A33:C33"/>
    <mergeCell ref="D33:F33"/>
    <mergeCell ref="D32:F32"/>
    <mergeCell ref="D38:F38"/>
    <mergeCell ref="A36:C36"/>
    <mergeCell ref="A25:M25"/>
    <mergeCell ref="F9:G9"/>
    <mergeCell ref="F10:G10"/>
    <mergeCell ref="F11:G11"/>
    <mergeCell ref="F12:G12"/>
    <mergeCell ref="F13:G13"/>
    <mergeCell ref="A13:B13"/>
    <mergeCell ref="A14:B14"/>
    <mergeCell ref="A15:B15"/>
    <mergeCell ref="A16:B16"/>
    <mergeCell ref="A19:B19"/>
    <mergeCell ref="A20:B20"/>
    <mergeCell ref="F20:G20"/>
    <mergeCell ref="F14:G14"/>
    <mergeCell ref="C9:D9"/>
    <mergeCell ref="C10:D10"/>
    <mergeCell ref="E48:G48"/>
    <mergeCell ref="H47:I47"/>
    <mergeCell ref="J47:K47"/>
    <mergeCell ref="H48:I48"/>
    <mergeCell ref="J48:K48"/>
    <mergeCell ref="E47:G47"/>
    <mergeCell ref="A31:C31"/>
    <mergeCell ref="D31:F31"/>
    <mergeCell ref="C16:D16"/>
    <mergeCell ref="F16:G16"/>
    <mergeCell ref="C13:D13"/>
    <mergeCell ref="C14:D14"/>
    <mergeCell ref="C19:D19"/>
    <mergeCell ref="F15:G15"/>
    <mergeCell ref="C15:D15"/>
    <mergeCell ref="G23:I23"/>
    <mergeCell ref="F17:G17"/>
    <mergeCell ref="F18:G18"/>
    <mergeCell ref="F19:G19"/>
    <mergeCell ref="A24:M24"/>
    <mergeCell ref="A21:B21"/>
    <mergeCell ref="A22:B22"/>
    <mergeCell ref="C20:D20"/>
    <mergeCell ref="C21:D21"/>
    <mergeCell ref="C22:D22"/>
    <mergeCell ref="A23:C23"/>
    <mergeCell ref="D23:F23"/>
    <mergeCell ref="F21:G21"/>
    <mergeCell ref="F22:G22"/>
  </mergeCells>
  <phoneticPr fontId="0" type="noConversion"/>
  <printOptions horizontalCentered="1"/>
  <pageMargins left="0.59055118110236227" right="0.59055118110236227" top="0.78740157480314965" bottom="0.39370078740157483" header="0" footer="0"/>
  <pageSetup paperSize="9" scale="55" orientation="landscape" horizontalDpi="4294967292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N30"/>
  <sheetViews>
    <sheetView showGridLines="0" workbookViewId="0">
      <selection activeCell="J11" sqref="J11"/>
    </sheetView>
  </sheetViews>
  <sheetFormatPr baseColWidth="10" defaultColWidth="11.42578125" defaultRowHeight="12.75" x14ac:dyDescent="0.2"/>
  <cols>
    <col min="1" max="1" width="12.42578125" style="2" customWidth="1"/>
    <col min="2" max="2" width="10.5703125" style="2" customWidth="1"/>
    <col min="3" max="3" width="9.85546875" style="2" customWidth="1"/>
    <col min="4" max="4" width="9.5703125" style="2" customWidth="1"/>
    <col min="5" max="5" width="9.140625" style="2" customWidth="1"/>
    <col min="6" max="6" width="22.5703125" style="2" customWidth="1"/>
    <col min="7" max="7" width="8.5703125" style="2" customWidth="1"/>
    <col min="8" max="8" width="16.28515625" style="2" customWidth="1"/>
    <col min="9" max="9" width="17.5703125" style="2" customWidth="1"/>
    <col min="10" max="10" width="17.28515625" style="2" customWidth="1"/>
    <col min="11" max="11" width="16.5703125" style="2" customWidth="1"/>
    <col min="12" max="12" width="17.5703125" style="2" customWidth="1"/>
    <col min="13" max="13" width="17.7109375" style="2" customWidth="1"/>
    <col min="14" max="16384" width="11.42578125" style="2"/>
  </cols>
  <sheetData>
    <row r="1" spans="1:14" ht="47.25" customHeight="1" thickBot="1" x14ac:dyDescent="0.25">
      <c r="A1" s="300" t="str">
        <f>'Bienes a adquirir'!A1:I1</f>
        <v>EMPRENDEDORES FONSOFT 2011
DESARROLLO DE PRODUCTOS DE SOFTWARE Y SERVICIOS INFORMÁTICOS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4"/>
    </row>
    <row r="2" spans="1:14" ht="20.25" thickBot="1" x14ac:dyDescent="0.25">
      <c r="A2" s="262" t="str">
        <f>'Bienes a adquirir'!A2:I2</f>
        <v>Memoria técnica del proyecto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4"/>
    </row>
    <row r="3" spans="1:14" ht="36.75" customHeight="1" thickBot="1" x14ac:dyDescent="0.25">
      <c r="A3" s="265" t="str">
        <f>'Bienes a adquirir'!A3:I3</f>
        <v>SOLICITANTES: Dubra Gastón, Kochman Matías, Lischetti Mariano, Pegue Ignacio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7"/>
    </row>
    <row r="5" spans="1:14" ht="13.5" thickBot="1" x14ac:dyDescent="0.25"/>
    <row r="6" spans="1:14" ht="21" thickBot="1" x14ac:dyDescent="0.25">
      <c r="A6" s="268" t="s">
        <v>167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  <c r="M6" s="270"/>
    </row>
    <row r="7" spans="1:14" ht="18.75" thickBot="1" x14ac:dyDescent="0.25">
      <c r="A7" s="77"/>
      <c r="B7" s="78"/>
      <c r="C7" s="78"/>
      <c r="D7" s="78"/>
      <c r="E7" s="78"/>
      <c r="F7" s="78"/>
      <c r="G7" s="78"/>
      <c r="H7" s="78"/>
      <c r="I7" s="78"/>
      <c r="J7" s="79"/>
      <c r="K7" s="275" t="s">
        <v>10</v>
      </c>
      <c r="L7" s="276"/>
      <c r="M7" s="277"/>
    </row>
    <row r="8" spans="1:14" ht="41.25" customHeight="1" thickBot="1" x14ac:dyDescent="0.25">
      <c r="A8" s="321" t="s">
        <v>9</v>
      </c>
      <c r="B8" s="322"/>
      <c r="C8" s="322"/>
      <c r="D8" s="322"/>
      <c r="E8" s="322"/>
      <c r="F8" s="322"/>
      <c r="G8" s="322"/>
      <c r="H8" s="323"/>
      <c r="I8" s="28" t="s">
        <v>30</v>
      </c>
      <c r="J8" s="28" t="s">
        <v>25</v>
      </c>
      <c r="K8" s="28" t="s">
        <v>10</v>
      </c>
      <c r="L8" s="28" t="s">
        <v>75</v>
      </c>
      <c r="M8" s="28" t="s">
        <v>11</v>
      </c>
    </row>
    <row r="9" spans="1:14" ht="18" customHeight="1" x14ac:dyDescent="0.2">
      <c r="A9" s="324" t="s">
        <v>228</v>
      </c>
      <c r="B9" s="325"/>
      <c r="C9" s="325"/>
      <c r="D9" s="325"/>
      <c r="E9" s="325"/>
      <c r="F9" s="325"/>
      <c r="G9" s="325"/>
      <c r="H9" s="326"/>
      <c r="I9" s="35">
        <v>5000</v>
      </c>
      <c r="J9" s="149">
        <v>1</v>
      </c>
      <c r="K9" s="124">
        <f>IF(OR(ISBLANK(I9)*ISBLANK(J9))=TRUE,"",I9*J9)</f>
        <v>5000</v>
      </c>
      <c r="L9" s="35"/>
      <c r="M9" s="121">
        <f>IF(OR(ISBLANK(I9),ISBLANK(J9))=TRUE,"",K9-L9)</f>
        <v>5000</v>
      </c>
      <c r="N9" s="29" t="str">
        <f>IF(M9&lt;0,"ERROR: FINANCIAMIENTO AGENCIA MAYOR QUE COSTO TOTAL",IF(J9&gt;Indice!F6,"ERROR: LOS MESES DE PARTICIPACIÓN NO PUEDEN SUPERAR LA DURACIÓN DEL PROYECTO",""))</f>
        <v/>
      </c>
    </row>
    <row r="10" spans="1:14" ht="18" customHeight="1" x14ac:dyDescent="0.2">
      <c r="A10" s="289" t="s">
        <v>229</v>
      </c>
      <c r="B10" s="327"/>
      <c r="C10" s="327"/>
      <c r="D10" s="327"/>
      <c r="E10" s="327"/>
      <c r="F10" s="327"/>
      <c r="G10" s="327"/>
      <c r="H10" s="328"/>
      <c r="I10" s="36">
        <v>1000</v>
      </c>
      <c r="J10" s="150">
        <v>8</v>
      </c>
      <c r="K10" s="125">
        <f t="shared" ref="K10:K23" si="0">IF(OR(ISBLANK(I10)*ISBLANK(J10))=TRUE,"",I10*J10)</f>
        <v>8000</v>
      </c>
      <c r="L10" s="36"/>
      <c r="M10" s="122">
        <f t="shared" ref="M10:M23" si="1">IF(OR(ISBLANK(I10),ISBLANK(J10))=TRUE,"",K10-L10)</f>
        <v>8000</v>
      </c>
      <c r="N10" s="29" t="str">
        <f>IF(M10&lt;0,"ERROR: FINANCIAMIENTO AGENCIA MAYOR QUE COSTO TOTAL",IF(J10&gt;Indice!F6,"ERROR: LOS MESES DE PARTICIPACIÓN NO PUEDEN SUPERAR LA DURACIÓN DEL PROYECTO",""))</f>
        <v/>
      </c>
    </row>
    <row r="11" spans="1:14" ht="18" customHeight="1" x14ac:dyDescent="0.2">
      <c r="A11" s="318" t="s">
        <v>233</v>
      </c>
      <c r="B11" s="319"/>
      <c r="C11" s="319"/>
      <c r="D11" s="319"/>
      <c r="E11" s="319"/>
      <c r="F11" s="319"/>
      <c r="G11" s="319"/>
      <c r="H11" s="320"/>
      <c r="I11" s="36">
        <v>8000</v>
      </c>
      <c r="J11" s="150">
        <v>1</v>
      </c>
      <c r="K11" s="125">
        <f t="shared" si="0"/>
        <v>8000</v>
      </c>
      <c r="L11" s="36"/>
      <c r="M11" s="122">
        <f t="shared" si="1"/>
        <v>8000</v>
      </c>
      <c r="N11" s="29" t="str">
        <f>IF(M11&lt;0,"ERROR: FINANCIAMIENTO AGENCIA MAYOR QUE COSTO TOTAL",IF(J11&gt;Indice!F6,"ERROR: LOS MESES DE PARTICIPACIÓN NO PUEDEN SUPERAR LA DURACIÓN DEL PROYECTO",""))</f>
        <v/>
      </c>
    </row>
    <row r="12" spans="1:14" ht="18" customHeight="1" x14ac:dyDescent="0.2">
      <c r="A12" s="318"/>
      <c r="B12" s="319"/>
      <c r="C12" s="319"/>
      <c r="D12" s="319"/>
      <c r="E12" s="319"/>
      <c r="F12" s="319"/>
      <c r="G12" s="319"/>
      <c r="H12" s="320"/>
      <c r="I12" s="36"/>
      <c r="J12" s="150"/>
      <c r="K12" s="125" t="str">
        <f t="shared" si="0"/>
        <v/>
      </c>
      <c r="L12" s="36"/>
      <c r="M12" s="122" t="str">
        <f t="shared" si="1"/>
        <v/>
      </c>
      <c r="N12" s="29" t="str">
        <f>IF(M12&lt;0,"ERROR: FINANCIAMIENTO AGENCIA MAYOR QUE COSTO TOTAL",IF(J12&gt;Indice!F6,"ERROR: LOS MESES DE PARTICIPACIÓN NO PUEDEN SUPERAR LA DURACIÓN DEL PROYECTO",""))</f>
        <v/>
      </c>
    </row>
    <row r="13" spans="1:14" ht="18" customHeight="1" x14ac:dyDescent="0.2">
      <c r="A13" s="318"/>
      <c r="B13" s="319"/>
      <c r="C13" s="319"/>
      <c r="D13" s="319"/>
      <c r="E13" s="319"/>
      <c r="F13" s="319"/>
      <c r="G13" s="319"/>
      <c r="H13" s="320"/>
      <c r="I13" s="36"/>
      <c r="J13" s="150"/>
      <c r="K13" s="125" t="str">
        <f t="shared" si="0"/>
        <v/>
      </c>
      <c r="L13" s="36"/>
      <c r="M13" s="122" t="str">
        <f t="shared" si="1"/>
        <v/>
      </c>
      <c r="N13" s="29" t="str">
        <f>IF(M13&lt;0,"ERROR: FINANCIAMIENTO AGENCIA MAYOR QUE COSTO TOTAL",IF(J13&gt;Indice!F6,"ERROR: LOS MESES DE PARTICIPACIÓN NO PUEDEN SUPERAR LA DURACIÓN DEL PROYECTO",""))</f>
        <v/>
      </c>
    </row>
    <row r="14" spans="1:14" ht="18" customHeight="1" x14ac:dyDescent="0.2">
      <c r="A14" s="318"/>
      <c r="B14" s="319"/>
      <c r="C14" s="319"/>
      <c r="D14" s="319"/>
      <c r="E14" s="319"/>
      <c r="F14" s="319"/>
      <c r="G14" s="319"/>
      <c r="H14" s="320"/>
      <c r="I14" s="36"/>
      <c r="J14" s="150"/>
      <c r="K14" s="125" t="str">
        <f t="shared" si="0"/>
        <v/>
      </c>
      <c r="L14" s="36"/>
      <c r="M14" s="122" t="str">
        <f t="shared" si="1"/>
        <v/>
      </c>
      <c r="N14" s="29" t="str">
        <f>IF(M14&lt;0,"ERROR: FINANCIAMIENTO AGENCIA MAYOR QUE COSTO TOTAL",IF(J14&gt;Indice!F6,"ERROR: LOS MESES DE PARTICIPACIÓN NO PUEDEN SUPERAR LA DURACIÓN DEL PROYECTO",""))</f>
        <v/>
      </c>
    </row>
    <row r="15" spans="1:14" ht="18" customHeight="1" x14ac:dyDescent="0.2">
      <c r="A15" s="318"/>
      <c r="B15" s="319"/>
      <c r="C15" s="319"/>
      <c r="D15" s="319"/>
      <c r="E15" s="319"/>
      <c r="F15" s="319"/>
      <c r="G15" s="319"/>
      <c r="H15" s="320"/>
      <c r="I15" s="36"/>
      <c r="J15" s="150"/>
      <c r="K15" s="125" t="str">
        <f t="shared" si="0"/>
        <v/>
      </c>
      <c r="L15" s="36"/>
      <c r="M15" s="122" t="str">
        <f t="shared" si="1"/>
        <v/>
      </c>
      <c r="N15" s="29" t="str">
        <f>IF(M15&lt;0,"ERROR: FINANCIAMIENTO AGENCIA MAYOR QUE COSTO TOTAL",IF(J15&gt;Indice!F6,"ERROR: LOS MESES DE PARTICIPACIÓN NO PUEDEN SUPERAR LA DURACIÓN DEL PROYECTO",""))</f>
        <v/>
      </c>
    </row>
    <row r="16" spans="1:14" ht="18" customHeight="1" x14ac:dyDescent="0.2">
      <c r="A16" s="318"/>
      <c r="B16" s="319"/>
      <c r="C16" s="319"/>
      <c r="D16" s="319"/>
      <c r="E16" s="319"/>
      <c r="F16" s="319"/>
      <c r="G16" s="319"/>
      <c r="H16" s="320"/>
      <c r="I16" s="36"/>
      <c r="J16" s="150"/>
      <c r="K16" s="125" t="str">
        <f t="shared" si="0"/>
        <v/>
      </c>
      <c r="L16" s="36"/>
      <c r="M16" s="122" t="str">
        <f t="shared" si="1"/>
        <v/>
      </c>
      <c r="N16" s="29" t="str">
        <f>IF(M16&lt;0,"ERROR: FINANCIAMIENTO AGENCIA MAYOR QUE COSTO TOTAL",IF(J16&gt;Indice!F6,"ERROR: LOS MESES DE PARTICIPACIÓN NO PUEDEN SUPERAR LA DURACIÓN DEL PROYECTO",""))</f>
        <v/>
      </c>
    </row>
    <row r="17" spans="1:14" ht="18" customHeight="1" x14ac:dyDescent="0.2">
      <c r="A17" s="318"/>
      <c r="B17" s="319"/>
      <c r="C17" s="319"/>
      <c r="D17" s="319"/>
      <c r="E17" s="319"/>
      <c r="F17" s="319"/>
      <c r="G17" s="319"/>
      <c r="H17" s="320"/>
      <c r="I17" s="36"/>
      <c r="J17" s="150"/>
      <c r="K17" s="125" t="str">
        <f t="shared" si="0"/>
        <v/>
      </c>
      <c r="L17" s="36"/>
      <c r="M17" s="122" t="str">
        <f t="shared" si="1"/>
        <v/>
      </c>
      <c r="N17" s="29" t="str">
        <f>IF(M17&lt;0,"ERROR: FINANCIAMIENTO AGENCIA MAYOR QUE COSTO TOTAL",IF(J17&gt;Indice!F6,"ERROR: LOS MESES DE PARTICIPACIÓN NO PUEDEN SUPERAR LA DURACIÓN DEL PROYECTO",""))</f>
        <v/>
      </c>
    </row>
    <row r="18" spans="1:14" ht="18" customHeight="1" x14ac:dyDescent="0.2">
      <c r="A18" s="318"/>
      <c r="B18" s="319"/>
      <c r="C18" s="319"/>
      <c r="D18" s="319"/>
      <c r="E18" s="319"/>
      <c r="F18" s="319"/>
      <c r="G18" s="319"/>
      <c r="H18" s="320"/>
      <c r="I18" s="36"/>
      <c r="J18" s="150"/>
      <c r="K18" s="125" t="str">
        <f t="shared" si="0"/>
        <v/>
      </c>
      <c r="L18" s="36"/>
      <c r="M18" s="122" t="str">
        <f t="shared" si="1"/>
        <v/>
      </c>
      <c r="N18" s="29" t="str">
        <f>IF(M18&lt;0,"ERROR: FINANCIAMIENTO AGENCIA MAYOR QUE COSTO TOTAL",IF(J18&gt;Indice!F6,"ERROR: LOS MESES DE PARTICIPACIÓN NO PUEDEN SUPERAR LA DURACIÓN DEL PROYECTO",""))</f>
        <v/>
      </c>
    </row>
    <row r="19" spans="1:14" ht="18" customHeight="1" x14ac:dyDescent="0.2">
      <c r="A19" s="318"/>
      <c r="B19" s="319"/>
      <c r="C19" s="319"/>
      <c r="D19" s="319"/>
      <c r="E19" s="319"/>
      <c r="F19" s="319"/>
      <c r="G19" s="319"/>
      <c r="H19" s="320"/>
      <c r="I19" s="36"/>
      <c r="J19" s="150"/>
      <c r="K19" s="125" t="str">
        <f t="shared" si="0"/>
        <v/>
      </c>
      <c r="L19" s="36"/>
      <c r="M19" s="122" t="str">
        <f t="shared" si="1"/>
        <v/>
      </c>
      <c r="N19" s="29" t="str">
        <f>IF(M19&lt;0,"ERROR: FINANCIAMIENTO AGENCIA MAYOR QUE COSTO TOTAL",IF(J19&gt;Indice!F6,"ERROR: LOS MESES DE PARTICIPACIÓN NO PUEDEN SUPERAR LA DURACIÓN DEL PROYECTO",""))</f>
        <v/>
      </c>
    </row>
    <row r="20" spans="1:14" ht="18" customHeight="1" x14ac:dyDescent="0.2">
      <c r="A20" s="318"/>
      <c r="B20" s="319"/>
      <c r="C20" s="319"/>
      <c r="D20" s="319"/>
      <c r="E20" s="319"/>
      <c r="F20" s="319"/>
      <c r="G20" s="319"/>
      <c r="H20" s="320"/>
      <c r="I20" s="36"/>
      <c r="J20" s="150"/>
      <c r="K20" s="125" t="str">
        <f t="shared" si="0"/>
        <v/>
      </c>
      <c r="L20" s="36"/>
      <c r="M20" s="122" t="str">
        <f t="shared" si="1"/>
        <v/>
      </c>
      <c r="N20" s="29" t="str">
        <f>IF(M20&lt;0,"ERROR: FINANCIAMIENTO AGENCIA MAYOR QUE COSTO TOTAL",IF(J20&gt;Indice!F6,"ERROR: LOS MESES DE PARTICIPACIÓN NO PUEDEN SUPERAR LA DURACIÓN DEL PROYECTO",""))</f>
        <v/>
      </c>
    </row>
    <row r="21" spans="1:14" ht="18" customHeight="1" x14ac:dyDescent="0.2">
      <c r="A21" s="318"/>
      <c r="B21" s="319"/>
      <c r="C21" s="319"/>
      <c r="D21" s="319"/>
      <c r="E21" s="319"/>
      <c r="F21" s="319"/>
      <c r="G21" s="319"/>
      <c r="H21" s="320"/>
      <c r="I21" s="36"/>
      <c r="J21" s="150"/>
      <c r="K21" s="125" t="str">
        <f t="shared" si="0"/>
        <v/>
      </c>
      <c r="L21" s="36"/>
      <c r="M21" s="122" t="str">
        <f t="shared" si="1"/>
        <v/>
      </c>
      <c r="N21" s="29" t="str">
        <f>IF(M21&lt;0,"ERROR: FINANCIAMIENTO AGENCIA MAYOR QUE COSTO TOTAL",IF(J21&gt;Indice!F6,"ERROR: LOS MESES DE PARTICIPACIÓN NO PUEDEN SUPERAR LA DURACIÓN DEL PROYECTO",""))</f>
        <v/>
      </c>
    </row>
    <row r="22" spans="1:14" ht="18" customHeight="1" x14ac:dyDescent="0.2">
      <c r="A22" s="318"/>
      <c r="B22" s="319"/>
      <c r="C22" s="319"/>
      <c r="D22" s="319"/>
      <c r="E22" s="319"/>
      <c r="F22" s="319"/>
      <c r="G22" s="319"/>
      <c r="H22" s="320"/>
      <c r="I22" s="36"/>
      <c r="J22" s="150"/>
      <c r="K22" s="125" t="str">
        <f t="shared" si="0"/>
        <v/>
      </c>
      <c r="L22" s="36"/>
      <c r="M22" s="122" t="str">
        <f t="shared" si="1"/>
        <v/>
      </c>
      <c r="N22" s="29" t="str">
        <f>IF(M22&lt;0,"ERROR: FINANCIAMIENTO AGENCIA MAYOR QUE COSTO TOTAL",IF(J22&gt;Indice!F6,"ERROR: LOS MESES DE PARTICIPACIÓN NO PUEDEN SUPERAR LA DURACIÓN DEL PROYECTO",""))</f>
        <v/>
      </c>
    </row>
    <row r="23" spans="1:14" ht="18" customHeight="1" thickBot="1" x14ac:dyDescent="0.25">
      <c r="A23" s="330"/>
      <c r="B23" s="331"/>
      <c r="C23" s="331"/>
      <c r="D23" s="331"/>
      <c r="E23" s="331"/>
      <c r="F23" s="331"/>
      <c r="G23" s="331"/>
      <c r="H23" s="332"/>
      <c r="I23" s="37"/>
      <c r="J23" s="151"/>
      <c r="K23" s="126" t="str">
        <f t="shared" si="0"/>
        <v/>
      </c>
      <c r="L23" s="37"/>
      <c r="M23" s="123" t="str">
        <f t="shared" si="1"/>
        <v/>
      </c>
      <c r="N23" s="29" t="str">
        <f>IF(M23&lt;0,"ERROR: FINANCIAMIENTO AGENCIA MAYOR QUE COSTO TOTAL",IF(J23&gt;Indice!F6,"ERROR: LOS MESES DE PARTICIPACIÓN NO PUEDEN SUPERAR LA DURACIÓN DEL PROYECTO",""))</f>
        <v/>
      </c>
    </row>
    <row r="24" spans="1:14" ht="25.5" customHeight="1" thickBot="1" x14ac:dyDescent="0.25">
      <c r="A24" s="329"/>
      <c r="B24" s="329"/>
      <c r="C24" s="329"/>
      <c r="D24" s="329"/>
      <c r="E24" s="329"/>
      <c r="F24" s="329"/>
      <c r="G24" s="329"/>
      <c r="H24" s="30"/>
      <c r="I24" s="30"/>
      <c r="J24" s="42" t="s">
        <v>23</v>
      </c>
      <c r="K24" s="106">
        <f>SUM(K9:K23)</f>
        <v>21000</v>
      </c>
      <c r="L24" s="106">
        <f>SUM(L9:L23)</f>
        <v>0</v>
      </c>
      <c r="M24" s="104">
        <f>K24-L24</f>
        <v>21000</v>
      </c>
      <c r="N24" s="29" t="str">
        <f>IF(M24&lt;0,"ERROR: FINANCIAMIENTO AGENCIA MAYOR QUE COSTO TOTAL","")</f>
        <v/>
      </c>
    </row>
    <row r="25" spans="1:14" s="41" customFormat="1" ht="25.5" customHeight="1" x14ac:dyDescent="0.2">
      <c r="A25" s="132" t="s">
        <v>81</v>
      </c>
      <c r="B25" s="43"/>
      <c r="C25" s="43"/>
      <c r="D25" s="43"/>
      <c r="E25" s="43"/>
      <c r="F25" s="43"/>
      <c r="G25" s="43"/>
      <c r="H25" s="43"/>
      <c r="I25" s="43"/>
      <c r="J25" s="44"/>
      <c r="K25" s="45"/>
      <c r="L25" s="45"/>
      <c r="M25" s="45"/>
    </row>
    <row r="27" spans="1:14" ht="13.5" thickBot="1" x14ac:dyDescent="0.25"/>
    <row r="28" spans="1:14" ht="36" customHeight="1" thickBot="1" x14ac:dyDescent="0.25">
      <c r="A28" s="336" t="s">
        <v>31</v>
      </c>
      <c r="B28" s="337"/>
      <c r="C28" s="337"/>
      <c r="D28" s="337"/>
      <c r="E28" s="337"/>
      <c r="F28" s="337"/>
      <c r="G28" s="338"/>
      <c r="H28" s="236" t="s">
        <v>10</v>
      </c>
      <c r="I28" s="238"/>
      <c r="J28" s="296" t="s">
        <v>78</v>
      </c>
      <c r="K28" s="343"/>
      <c r="L28" s="342" t="s">
        <v>11</v>
      </c>
      <c r="M28" s="343"/>
    </row>
    <row r="29" spans="1:14" ht="18.75" thickBot="1" x14ac:dyDescent="0.25">
      <c r="A29" s="339"/>
      <c r="B29" s="340"/>
      <c r="C29" s="340"/>
      <c r="D29" s="340"/>
      <c r="E29" s="340"/>
      <c r="F29" s="340"/>
      <c r="G29" s="341"/>
      <c r="H29" s="293">
        <f>K24</f>
        <v>21000</v>
      </c>
      <c r="I29" s="335"/>
      <c r="J29" s="293">
        <f>L24</f>
        <v>0</v>
      </c>
      <c r="K29" s="335"/>
      <c r="L29" s="344">
        <f>M24</f>
        <v>21000</v>
      </c>
      <c r="M29" s="335"/>
    </row>
    <row r="30" spans="1:14" ht="24.75" customHeight="1" x14ac:dyDescent="0.2">
      <c r="H30" s="119" t="str">
        <f>IF(H29&gt;=J29,"","ERROR - El Aporte AGENCIA excede al Costo Total del Rubro")</f>
        <v/>
      </c>
      <c r="I30" s="120"/>
      <c r="J30" s="120"/>
      <c r="K30" s="120"/>
      <c r="L30" s="120"/>
      <c r="M30" s="110"/>
    </row>
  </sheetData>
  <sheetProtection password="BA66" sheet="1" objects="1" scenarios="1"/>
  <mergeCells count="30">
    <mergeCell ref="H28:I28"/>
    <mergeCell ref="H29:I29"/>
    <mergeCell ref="A28:G29"/>
    <mergeCell ref="L28:M28"/>
    <mergeCell ref="L29:M29"/>
    <mergeCell ref="J28:K28"/>
    <mergeCell ref="J29:K29"/>
    <mergeCell ref="A19:H19"/>
    <mergeCell ref="A15:H15"/>
    <mergeCell ref="A16:H16"/>
    <mergeCell ref="A17:H17"/>
    <mergeCell ref="A18:H18"/>
    <mergeCell ref="K7:M7"/>
    <mergeCell ref="A6:M6"/>
    <mergeCell ref="A1:M1"/>
    <mergeCell ref="A2:M2"/>
    <mergeCell ref="A3:M3"/>
    <mergeCell ref="A24:D24"/>
    <mergeCell ref="E24:G24"/>
    <mergeCell ref="A20:H20"/>
    <mergeCell ref="A21:H21"/>
    <mergeCell ref="A22:H22"/>
    <mergeCell ref="A23:H23"/>
    <mergeCell ref="A12:H12"/>
    <mergeCell ref="A13:H13"/>
    <mergeCell ref="A14:H14"/>
    <mergeCell ref="A8:H8"/>
    <mergeCell ref="A9:H9"/>
    <mergeCell ref="A10:H10"/>
    <mergeCell ref="A11:H11"/>
  </mergeCells>
  <phoneticPr fontId="0" type="noConversion"/>
  <printOptions horizontalCentered="1"/>
  <pageMargins left="0.59055118110236227" right="0.59055118110236227" top="0.98425196850393704" bottom="0.39370078740157483" header="0" footer="0"/>
  <pageSetup paperSize="9" scale="72" orientation="landscape" horizontalDpi="4294967292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N30"/>
  <sheetViews>
    <sheetView showGridLines="0" zoomScaleNormal="70" workbookViewId="0">
      <selection activeCell="H33" sqref="H33"/>
    </sheetView>
  </sheetViews>
  <sheetFormatPr baseColWidth="10" defaultColWidth="11.42578125" defaultRowHeight="12.75" x14ac:dyDescent="0.2"/>
  <cols>
    <col min="1" max="1" width="17.42578125" style="2" customWidth="1"/>
    <col min="2" max="2" width="9.42578125" style="2" customWidth="1"/>
    <col min="3" max="3" width="10.140625" style="2" customWidth="1"/>
    <col min="4" max="4" width="9" style="2" customWidth="1"/>
    <col min="5" max="6" width="9.5703125" style="2" customWidth="1"/>
    <col min="7" max="7" width="9.140625" style="2" customWidth="1"/>
    <col min="8" max="8" width="13.5703125" style="2" customWidth="1"/>
    <col min="9" max="10" width="13.28515625" style="2" customWidth="1"/>
    <col min="11" max="11" width="15.5703125" style="2" customWidth="1"/>
    <col min="12" max="12" width="16.42578125" style="2" customWidth="1"/>
    <col min="13" max="13" width="16.85546875" style="2" customWidth="1"/>
    <col min="14" max="16384" width="11.42578125" style="2"/>
  </cols>
  <sheetData>
    <row r="1" spans="1:14" ht="44.25" customHeight="1" thickBot="1" x14ac:dyDescent="0.25">
      <c r="A1" s="300" t="str">
        <f>'Bienes a adquirir'!A1:I1</f>
        <v>EMPRENDEDORES FONSOFT 2011
DESARROLLO DE PRODUCTOS DE SOFTWARE Y SERVICIOS INFORMÁTICOS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4"/>
    </row>
    <row r="2" spans="1:14" ht="20.25" thickBot="1" x14ac:dyDescent="0.25">
      <c r="A2" s="262" t="str">
        <f>'Bienes a adquirir'!A2:I2</f>
        <v>Memoria técnica del proyecto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4"/>
    </row>
    <row r="3" spans="1:14" ht="34.5" customHeight="1" thickBot="1" x14ac:dyDescent="0.25">
      <c r="A3" s="265" t="str">
        <f>'Bienes a adquirir'!A3:I3</f>
        <v>SOLICITANTES: Dubra Gastón, Kochman Matías, Lischetti Mariano, Pegue Ignacio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7"/>
    </row>
    <row r="5" spans="1:14" ht="13.5" thickBot="1" x14ac:dyDescent="0.25"/>
    <row r="6" spans="1:14" ht="33" customHeight="1" thickBot="1" x14ac:dyDescent="0.25">
      <c r="A6" s="268" t="s">
        <v>168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  <c r="M6" s="270"/>
    </row>
    <row r="7" spans="1:14" ht="21" thickBot="1" x14ac:dyDescent="0.25">
      <c r="A7" s="69"/>
      <c r="B7" s="70"/>
      <c r="C7" s="70"/>
      <c r="D7" s="70"/>
      <c r="E7" s="70"/>
      <c r="F7" s="70"/>
      <c r="G7" s="70"/>
      <c r="H7" s="70"/>
      <c r="I7" s="70"/>
      <c r="J7" s="70"/>
      <c r="K7" s="275" t="s">
        <v>10</v>
      </c>
      <c r="L7" s="276"/>
      <c r="M7" s="277"/>
    </row>
    <row r="8" spans="1:14" ht="45.75" customHeight="1" thickBot="1" x14ac:dyDescent="0.25">
      <c r="A8" s="321" t="s">
        <v>32</v>
      </c>
      <c r="B8" s="322"/>
      <c r="C8" s="322"/>
      <c r="D8" s="322"/>
      <c r="E8" s="322"/>
      <c r="F8" s="322"/>
      <c r="G8" s="323"/>
      <c r="H8" s="28" t="s">
        <v>33</v>
      </c>
      <c r="I8" s="28" t="s">
        <v>34</v>
      </c>
      <c r="J8" s="28" t="s">
        <v>35</v>
      </c>
      <c r="K8" s="28" t="s">
        <v>10</v>
      </c>
      <c r="L8" s="28" t="s">
        <v>75</v>
      </c>
      <c r="M8" s="28" t="s">
        <v>11</v>
      </c>
    </row>
    <row r="9" spans="1:14" x14ac:dyDescent="0.2">
      <c r="A9" s="324"/>
      <c r="B9" s="325"/>
      <c r="C9" s="325"/>
      <c r="D9" s="325"/>
      <c r="E9" s="325"/>
      <c r="F9" s="325"/>
      <c r="G9" s="326"/>
      <c r="H9" s="46"/>
      <c r="I9" s="35"/>
      <c r="J9" s="47"/>
      <c r="K9" s="124" t="str">
        <f>IF(OR(ISBLANK(I9),ISBLANK(J9)),"",I9*J9)</f>
        <v/>
      </c>
      <c r="L9" s="35"/>
      <c r="M9" s="124" t="str">
        <f>IF(K9="","",K9-L9)</f>
        <v/>
      </c>
      <c r="N9" s="29" t="str">
        <f>IF(AND(K9="",L9&gt;0),"ERROR: FALTA COMPLETAR CANTIDAD Y/O COSTO UNITARIO",IF(K9="","",IF(M9&lt;0,"ERROR: FINANCIAMIENTO AGENCIA MAYOR QUE COSTO TOTAL","")))</f>
        <v/>
      </c>
    </row>
    <row r="10" spans="1:14" x14ac:dyDescent="0.2">
      <c r="A10" s="318"/>
      <c r="B10" s="319"/>
      <c r="C10" s="319"/>
      <c r="D10" s="319"/>
      <c r="E10" s="319"/>
      <c r="F10" s="319"/>
      <c r="G10" s="320"/>
      <c r="H10" s="48"/>
      <c r="I10" s="36"/>
      <c r="J10" s="49"/>
      <c r="K10" s="125" t="str">
        <f t="shared" ref="K10:K23" si="0">IF(OR(ISBLANK(I10),ISBLANK(J10)),"",I10*J10)</f>
        <v/>
      </c>
      <c r="L10" s="36"/>
      <c r="M10" s="125" t="str">
        <f t="shared" ref="M10:M23" si="1">IF(K10="","",K10-L10)</f>
        <v/>
      </c>
      <c r="N10" s="29" t="str">
        <f t="shared" ref="N10:N24" si="2">IF(AND(K10="",L10&gt;0),"ERROR: FALTA COMPLETAR CANTIDAD Y/O COSTO UNITARIO",IF(K10="","",IF(M10&lt;0,"ERROR: FINANCIAMIENTO AGENCIA MAYOR QUE COSTO TOTAL","")))</f>
        <v/>
      </c>
    </row>
    <row r="11" spans="1:14" x14ac:dyDescent="0.2">
      <c r="A11" s="318"/>
      <c r="B11" s="319"/>
      <c r="C11" s="319"/>
      <c r="D11" s="319"/>
      <c r="E11" s="319"/>
      <c r="F11" s="319"/>
      <c r="G11" s="320"/>
      <c r="H11" s="48"/>
      <c r="I11" s="36"/>
      <c r="J11" s="49"/>
      <c r="K11" s="125" t="str">
        <f t="shared" si="0"/>
        <v/>
      </c>
      <c r="L11" s="36"/>
      <c r="M11" s="125" t="str">
        <f t="shared" si="1"/>
        <v/>
      </c>
      <c r="N11" s="29" t="str">
        <f t="shared" si="2"/>
        <v/>
      </c>
    </row>
    <row r="12" spans="1:14" x14ac:dyDescent="0.2">
      <c r="A12" s="318"/>
      <c r="B12" s="319"/>
      <c r="C12" s="319"/>
      <c r="D12" s="319"/>
      <c r="E12" s="319"/>
      <c r="F12" s="319"/>
      <c r="G12" s="320"/>
      <c r="H12" s="48"/>
      <c r="I12" s="36"/>
      <c r="J12" s="49"/>
      <c r="K12" s="125" t="str">
        <f t="shared" si="0"/>
        <v/>
      </c>
      <c r="L12" s="36"/>
      <c r="M12" s="125" t="str">
        <f t="shared" si="1"/>
        <v/>
      </c>
      <c r="N12" s="29" t="str">
        <f t="shared" si="2"/>
        <v/>
      </c>
    </row>
    <row r="13" spans="1:14" x14ac:dyDescent="0.2">
      <c r="A13" s="318"/>
      <c r="B13" s="319"/>
      <c r="C13" s="319"/>
      <c r="D13" s="319"/>
      <c r="E13" s="319"/>
      <c r="F13" s="319"/>
      <c r="G13" s="320"/>
      <c r="H13" s="48"/>
      <c r="I13" s="36"/>
      <c r="J13" s="49"/>
      <c r="K13" s="125" t="str">
        <f t="shared" si="0"/>
        <v/>
      </c>
      <c r="L13" s="36"/>
      <c r="M13" s="125" t="str">
        <f t="shared" si="1"/>
        <v/>
      </c>
      <c r="N13" s="29" t="str">
        <f t="shared" si="2"/>
        <v/>
      </c>
    </row>
    <row r="14" spans="1:14" x14ac:dyDescent="0.2">
      <c r="A14" s="318"/>
      <c r="B14" s="319"/>
      <c r="C14" s="319"/>
      <c r="D14" s="319"/>
      <c r="E14" s="319"/>
      <c r="F14" s="319"/>
      <c r="G14" s="320"/>
      <c r="H14" s="48"/>
      <c r="I14" s="36"/>
      <c r="J14" s="49"/>
      <c r="K14" s="125" t="str">
        <f t="shared" si="0"/>
        <v/>
      </c>
      <c r="L14" s="36"/>
      <c r="M14" s="125" t="str">
        <f t="shared" si="1"/>
        <v/>
      </c>
      <c r="N14" s="29" t="str">
        <f t="shared" si="2"/>
        <v/>
      </c>
    </row>
    <row r="15" spans="1:14" x14ac:dyDescent="0.2">
      <c r="A15" s="318"/>
      <c r="B15" s="319"/>
      <c r="C15" s="319"/>
      <c r="D15" s="319"/>
      <c r="E15" s="319"/>
      <c r="F15" s="319"/>
      <c r="G15" s="320"/>
      <c r="H15" s="48"/>
      <c r="I15" s="36"/>
      <c r="J15" s="49"/>
      <c r="K15" s="125" t="str">
        <f t="shared" si="0"/>
        <v/>
      </c>
      <c r="L15" s="36"/>
      <c r="M15" s="125" t="str">
        <f t="shared" si="1"/>
        <v/>
      </c>
      <c r="N15" s="29" t="str">
        <f t="shared" si="2"/>
        <v/>
      </c>
    </row>
    <row r="16" spans="1:14" x14ac:dyDescent="0.2">
      <c r="A16" s="318"/>
      <c r="B16" s="319"/>
      <c r="C16" s="319"/>
      <c r="D16" s="319"/>
      <c r="E16" s="319"/>
      <c r="F16" s="319"/>
      <c r="G16" s="320"/>
      <c r="H16" s="48"/>
      <c r="I16" s="36"/>
      <c r="J16" s="49"/>
      <c r="K16" s="125" t="str">
        <f t="shared" si="0"/>
        <v/>
      </c>
      <c r="L16" s="36"/>
      <c r="M16" s="125" t="str">
        <f t="shared" si="1"/>
        <v/>
      </c>
      <c r="N16" s="29" t="str">
        <f t="shared" si="2"/>
        <v/>
      </c>
    </row>
    <row r="17" spans="1:14" x14ac:dyDescent="0.2">
      <c r="A17" s="318"/>
      <c r="B17" s="319"/>
      <c r="C17" s="319"/>
      <c r="D17" s="319"/>
      <c r="E17" s="319"/>
      <c r="F17" s="319"/>
      <c r="G17" s="320"/>
      <c r="H17" s="48"/>
      <c r="I17" s="36"/>
      <c r="J17" s="49"/>
      <c r="K17" s="125" t="str">
        <f t="shared" si="0"/>
        <v/>
      </c>
      <c r="L17" s="36"/>
      <c r="M17" s="125" t="str">
        <f t="shared" si="1"/>
        <v/>
      </c>
      <c r="N17" s="29" t="str">
        <f t="shared" si="2"/>
        <v/>
      </c>
    </row>
    <row r="18" spans="1:14" x14ac:dyDescent="0.2">
      <c r="A18" s="318"/>
      <c r="B18" s="319"/>
      <c r="C18" s="319"/>
      <c r="D18" s="319"/>
      <c r="E18" s="319"/>
      <c r="F18" s="319"/>
      <c r="G18" s="320"/>
      <c r="H18" s="48"/>
      <c r="I18" s="36"/>
      <c r="J18" s="49"/>
      <c r="K18" s="125" t="str">
        <f t="shared" si="0"/>
        <v/>
      </c>
      <c r="L18" s="36"/>
      <c r="M18" s="125" t="str">
        <f t="shared" si="1"/>
        <v/>
      </c>
      <c r="N18" s="29" t="str">
        <f t="shared" si="2"/>
        <v/>
      </c>
    </row>
    <row r="19" spans="1:14" x14ac:dyDescent="0.2">
      <c r="A19" s="318"/>
      <c r="B19" s="319"/>
      <c r="C19" s="319"/>
      <c r="D19" s="319"/>
      <c r="E19" s="319"/>
      <c r="F19" s="319"/>
      <c r="G19" s="320"/>
      <c r="H19" s="48"/>
      <c r="I19" s="36"/>
      <c r="J19" s="49"/>
      <c r="K19" s="125" t="str">
        <f t="shared" si="0"/>
        <v/>
      </c>
      <c r="L19" s="36"/>
      <c r="M19" s="125" t="str">
        <f t="shared" si="1"/>
        <v/>
      </c>
      <c r="N19" s="29" t="str">
        <f t="shared" si="2"/>
        <v/>
      </c>
    </row>
    <row r="20" spans="1:14" x14ac:dyDescent="0.2">
      <c r="A20" s="318"/>
      <c r="B20" s="319"/>
      <c r="C20" s="319"/>
      <c r="D20" s="319"/>
      <c r="E20" s="319"/>
      <c r="F20" s="319"/>
      <c r="G20" s="320"/>
      <c r="H20" s="48"/>
      <c r="I20" s="36"/>
      <c r="J20" s="49"/>
      <c r="K20" s="125" t="str">
        <f t="shared" si="0"/>
        <v/>
      </c>
      <c r="L20" s="36"/>
      <c r="M20" s="125" t="str">
        <f t="shared" si="1"/>
        <v/>
      </c>
      <c r="N20" s="29" t="str">
        <f t="shared" si="2"/>
        <v/>
      </c>
    </row>
    <row r="21" spans="1:14" x14ac:dyDescent="0.2">
      <c r="A21" s="318"/>
      <c r="B21" s="319"/>
      <c r="C21" s="319"/>
      <c r="D21" s="319"/>
      <c r="E21" s="319"/>
      <c r="F21" s="319"/>
      <c r="G21" s="320"/>
      <c r="H21" s="48"/>
      <c r="I21" s="36"/>
      <c r="J21" s="49"/>
      <c r="K21" s="125" t="str">
        <f t="shared" si="0"/>
        <v/>
      </c>
      <c r="L21" s="36"/>
      <c r="M21" s="125" t="str">
        <f t="shared" si="1"/>
        <v/>
      </c>
      <c r="N21" s="29" t="str">
        <f t="shared" si="2"/>
        <v/>
      </c>
    </row>
    <row r="22" spans="1:14" x14ac:dyDescent="0.2">
      <c r="A22" s="318"/>
      <c r="B22" s="319"/>
      <c r="C22" s="319"/>
      <c r="D22" s="319"/>
      <c r="E22" s="319"/>
      <c r="F22" s="319"/>
      <c r="G22" s="320"/>
      <c r="H22" s="48"/>
      <c r="I22" s="36"/>
      <c r="J22" s="49"/>
      <c r="K22" s="125" t="str">
        <f t="shared" si="0"/>
        <v/>
      </c>
      <c r="L22" s="36"/>
      <c r="M22" s="125" t="str">
        <f t="shared" si="1"/>
        <v/>
      </c>
      <c r="N22" s="29" t="str">
        <f t="shared" si="2"/>
        <v/>
      </c>
    </row>
    <row r="23" spans="1:14" ht="13.5" thickBot="1" x14ac:dyDescent="0.25">
      <c r="A23" s="330"/>
      <c r="B23" s="331"/>
      <c r="C23" s="331"/>
      <c r="D23" s="331"/>
      <c r="E23" s="331"/>
      <c r="F23" s="331"/>
      <c r="G23" s="332"/>
      <c r="H23" s="50"/>
      <c r="I23" s="37"/>
      <c r="J23" s="51"/>
      <c r="K23" s="126" t="str">
        <f t="shared" si="0"/>
        <v/>
      </c>
      <c r="L23" s="37"/>
      <c r="M23" s="126" t="str">
        <f t="shared" si="1"/>
        <v/>
      </c>
      <c r="N23" s="29" t="str">
        <f t="shared" si="2"/>
        <v/>
      </c>
    </row>
    <row r="24" spans="1:14" ht="18.75" customHeight="1" thickBot="1" x14ac:dyDescent="0.25">
      <c r="A24" s="329"/>
      <c r="B24" s="329"/>
      <c r="C24" s="329"/>
      <c r="D24" s="329"/>
      <c r="E24" s="329"/>
      <c r="F24" s="329"/>
      <c r="G24" s="329"/>
      <c r="H24" s="30"/>
      <c r="I24" s="30"/>
      <c r="J24" s="31" t="s">
        <v>23</v>
      </c>
      <c r="K24" s="106">
        <f>ROUND(SUM(K9:K23),0)</f>
        <v>0</v>
      </c>
      <c r="L24" s="106">
        <f>ROUND(SUM(L9:L23),0)</f>
        <v>0</v>
      </c>
      <c r="M24" s="104">
        <f>ROUND(K24,0)-ROUND(L24,0)</f>
        <v>0</v>
      </c>
      <c r="N24" s="29" t="str">
        <f t="shared" si="2"/>
        <v/>
      </c>
    </row>
    <row r="25" spans="1:14" ht="15" x14ac:dyDescent="0.2">
      <c r="A25" s="133" t="s">
        <v>36</v>
      </c>
      <c r="B25" s="133" t="s">
        <v>80</v>
      </c>
      <c r="C25" s="41"/>
      <c r="D25" s="41"/>
      <c r="E25" s="41"/>
      <c r="F25" s="41"/>
      <c r="G25" s="41"/>
      <c r="H25" s="41"/>
      <c r="I25" s="41"/>
      <c r="J25" s="41"/>
      <c r="K25" s="41"/>
      <c r="N25" s="29"/>
    </row>
    <row r="26" spans="1:14" ht="15" x14ac:dyDescent="0.2">
      <c r="A26" s="133"/>
      <c r="B26" s="133" t="s">
        <v>37</v>
      </c>
      <c r="C26" s="41"/>
      <c r="D26" s="41"/>
      <c r="E26" s="41"/>
      <c r="F26" s="41"/>
      <c r="G26" s="41"/>
      <c r="H26" s="41"/>
      <c r="I26" s="41"/>
      <c r="J26" s="41"/>
      <c r="K26" s="41"/>
      <c r="N26" s="29"/>
    </row>
    <row r="27" spans="1:14" ht="13.5" thickBot="1" x14ac:dyDescent="0.25">
      <c r="N27" s="29"/>
    </row>
    <row r="28" spans="1:14" ht="36.75" customHeight="1" thickBot="1" x14ac:dyDescent="0.25">
      <c r="A28" s="272" t="s">
        <v>57</v>
      </c>
      <c r="B28" s="273"/>
      <c r="C28" s="273"/>
      <c r="D28" s="273"/>
      <c r="E28" s="273"/>
      <c r="F28" s="273"/>
      <c r="G28" s="274"/>
      <c r="H28" s="236" t="s">
        <v>10</v>
      </c>
      <c r="I28" s="238"/>
      <c r="J28" s="296" t="s">
        <v>78</v>
      </c>
      <c r="K28" s="343"/>
      <c r="L28" s="342" t="s">
        <v>11</v>
      </c>
      <c r="M28" s="343"/>
      <c r="N28" s="29"/>
    </row>
    <row r="29" spans="1:14" ht="18.75" thickBot="1" x14ac:dyDescent="0.25">
      <c r="A29" s="275"/>
      <c r="B29" s="276"/>
      <c r="C29" s="276"/>
      <c r="D29" s="276"/>
      <c r="E29" s="276"/>
      <c r="F29" s="276"/>
      <c r="G29" s="277"/>
      <c r="H29" s="293">
        <f>K24</f>
        <v>0</v>
      </c>
      <c r="I29" s="335"/>
      <c r="J29" s="293">
        <f>L24</f>
        <v>0</v>
      </c>
      <c r="K29" s="335"/>
      <c r="L29" s="344">
        <f>M24</f>
        <v>0</v>
      </c>
      <c r="M29" s="335"/>
      <c r="N29" s="29"/>
    </row>
    <row r="30" spans="1:14" ht="35.25" customHeight="1" x14ac:dyDescent="0.2">
      <c r="H30" s="119" t="str">
        <f>IF(H29&gt;=J29,"","ERROR - El Aporte AGENCIA excede al Costo Total del Rubro")</f>
        <v/>
      </c>
      <c r="I30" s="127"/>
      <c r="J30" s="127"/>
      <c r="K30" s="127"/>
      <c r="L30" s="127"/>
      <c r="M30" s="127"/>
    </row>
  </sheetData>
  <sheetProtection password="BA66" sheet="1" objects="1" scenarios="1"/>
  <mergeCells count="30">
    <mergeCell ref="A9:G9"/>
    <mergeCell ref="A10:G10"/>
    <mergeCell ref="A11:G11"/>
    <mergeCell ref="A20:G20"/>
    <mergeCell ref="A21:G21"/>
    <mergeCell ref="L29:M29"/>
    <mergeCell ref="J29:K29"/>
    <mergeCell ref="H29:I29"/>
    <mergeCell ref="A28:G29"/>
    <mergeCell ref="L28:M28"/>
    <mergeCell ref="J28:K28"/>
    <mergeCell ref="H28:I28"/>
    <mergeCell ref="A24:D24"/>
    <mergeCell ref="E24:G24"/>
    <mergeCell ref="A12:G12"/>
    <mergeCell ref="A13:G13"/>
    <mergeCell ref="A14:G14"/>
    <mergeCell ref="A15:G15"/>
    <mergeCell ref="A16:G16"/>
    <mergeCell ref="A17:G17"/>
    <mergeCell ref="A18:G18"/>
    <mergeCell ref="A19:G19"/>
    <mergeCell ref="A23:G23"/>
    <mergeCell ref="A22:G22"/>
    <mergeCell ref="A8:G8"/>
    <mergeCell ref="K7:M7"/>
    <mergeCell ref="A6:M6"/>
    <mergeCell ref="A1:M1"/>
    <mergeCell ref="A2:M2"/>
    <mergeCell ref="A3:M3"/>
  </mergeCells>
  <phoneticPr fontId="0" type="noConversion"/>
  <printOptions horizontalCentered="1"/>
  <pageMargins left="0.78740157480314965" right="0.59055118110236227" top="0.98425196850393704" bottom="0.59055118110236227" header="0" footer="0"/>
  <pageSetup paperSize="9" scale="81" orientation="landscape" horizontalDpi="4294967292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L43"/>
  <sheetViews>
    <sheetView showGridLines="0" topLeftCell="A9" zoomScaleNormal="100" workbookViewId="0">
      <selection activeCell="I14" sqref="I14"/>
    </sheetView>
  </sheetViews>
  <sheetFormatPr baseColWidth="10" defaultColWidth="11.42578125" defaultRowHeight="12.75" x14ac:dyDescent="0.2"/>
  <cols>
    <col min="1" max="1" width="17.140625" style="2" customWidth="1"/>
    <col min="2" max="2" width="9.140625" style="2" customWidth="1"/>
    <col min="3" max="3" width="8.5703125" style="2" customWidth="1"/>
    <col min="4" max="4" width="7.5703125" style="2" customWidth="1"/>
    <col min="5" max="5" width="8.7109375" style="2" customWidth="1"/>
    <col min="6" max="6" width="9.5703125" style="2" customWidth="1"/>
    <col min="7" max="7" width="9" style="2" customWidth="1"/>
    <col min="8" max="8" width="14.5703125" style="2" customWidth="1"/>
    <col min="9" max="9" width="25.42578125" style="2" customWidth="1"/>
    <col min="10" max="10" width="27" style="2" customWidth="1"/>
    <col min="11" max="11" width="24.5703125" style="2" customWidth="1"/>
    <col min="12" max="16384" width="11.42578125" style="2"/>
  </cols>
  <sheetData>
    <row r="1" spans="1:12" ht="53.25" customHeight="1" thickBot="1" x14ac:dyDescent="0.25">
      <c r="A1" s="300" t="str">
        <f>'Bienes a adquirir'!A1:I1</f>
        <v>EMPRENDEDORES FONSOFT 2011
DESARROLLO DE PRODUCTOS DE SOFTWARE Y SERVICIOS INFORMÁTICOS</v>
      </c>
      <c r="B1" s="333"/>
      <c r="C1" s="333"/>
      <c r="D1" s="333"/>
      <c r="E1" s="333"/>
      <c r="F1" s="333"/>
      <c r="G1" s="333"/>
      <c r="H1" s="333"/>
      <c r="I1" s="333"/>
      <c r="J1" s="333"/>
      <c r="K1" s="334"/>
    </row>
    <row r="2" spans="1:12" ht="24.75" customHeight="1" thickBot="1" x14ac:dyDescent="0.25">
      <c r="A2" s="262" t="str">
        <f>'Bienes a adquirir'!A2:I2</f>
        <v>Memoria técnica del proyecto</v>
      </c>
      <c r="B2" s="263"/>
      <c r="C2" s="263"/>
      <c r="D2" s="263"/>
      <c r="E2" s="263"/>
      <c r="F2" s="263"/>
      <c r="G2" s="263"/>
      <c r="H2" s="263"/>
      <c r="I2" s="263"/>
      <c r="J2" s="263"/>
      <c r="K2" s="264"/>
    </row>
    <row r="3" spans="1:12" ht="32.25" customHeight="1" thickBot="1" x14ac:dyDescent="0.25">
      <c r="A3" s="265" t="str">
        <f>'Bienes a adquirir'!A3:I3</f>
        <v>SOLICITANTES: Dubra Gastón, Kochman Matías, Lischetti Mariano, Pegue Ignacio</v>
      </c>
      <c r="B3" s="266"/>
      <c r="C3" s="266"/>
      <c r="D3" s="266"/>
      <c r="E3" s="266"/>
      <c r="F3" s="266"/>
      <c r="G3" s="266"/>
      <c r="H3" s="266"/>
      <c r="I3" s="266"/>
      <c r="J3" s="266"/>
      <c r="K3" s="267"/>
    </row>
    <row r="4" spans="1:12" ht="13.5" thickBot="1" x14ac:dyDescent="0.25"/>
    <row r="5" spans="1:12" ht="12.75" customHeight="1" x14ac:dyDescent="0.2">
      <c r="A5" s="349" t="s">
        <v>169</v>
      </c>
      <c r="B5" s="350"/>
      <c r="C5" s="350"/>
      <c r="D5" s="350"/>
      <c r="E5" s="350"/>
      <c r="F5" s="350"/>
      <c r="G5" s="350"/>
      <c r="H5" s="350"/>
      <c r="I5" s="350"/>
      <c r="J5" s="350"/>
      <c r="K5" s="351"/>
    </row>
    <row r="6" spans="1:12" ht="13.5" customHeight="1" thickBot="1" x14ac:dyDescent="0.25">
      <c r="A6" s="352"/>
      <c r="B6" s="353"/>
      <c r="C6" s="353"/>
      <c r="D6" s="353"/>
      <c r="E6" s="353"/>
      <c r="F6" s="353"/>
      <c r="G6" s="353"/>
      <c r="H6" s="353"/>
      <c r="I6" s="353"/>
      <c r="J6" s="353"/>
      <c r="K6" s="354"/>
    </row>
    <row r="7" spans="1:12" ht="21" thickBot="1" x14ac:dyDescent="0.25">
      <c r="A7" s="80"/>
      <c r="B7" s="81"/>
      <c r="C7" s="81"/>
      <c r="D7" s="81"/>
      <c r="E7" s="81"/>
      <c r="F7" s="81"/>
      <c r="G7" s="81"/>
      <c r="H7" s="81"/>
      <c r="I7" s="275" t="s">
        <v>10</v>
      </c>
      <c r="J7" s="276"/>
      <c r="K7" s="277"/>
    </row>
    <row r="8" spans="1:12" ht="51" customHeight="1" thickBot="1" x14ac:dyDescent="0.25">
      <c r="A8" s="321" t="s">
        <v>9</v>
      </c>
      <c r="B8" s="322"/>
      <c r="C8" s="322"/>
      <c r="D8" s="322"/>
      <c r="E8" s="322"/>
      <c r="F8" s="322"/>
      <c r="G8" s="322"/>
      <c r="H8" s="323"/>
      <c r="I8" s="28" t="s">
        <v>10</v>
      </c>
      <c r="J8" s="28" t="s">
        <v>75</v>
      </c>
      <c r="K8" s="28" t="s">
        <v>11</v>
      </c>
    </row>
    <row r="9" spans="1:12" x14ac:dyDescent="0.2">
      <c r="A9" s="324" t="s">
        <v>180</v>
      </c>
      <c r="B9" s="325"/>
      <c r="C9" s="325"/>
      <c r="D9" s="325"/>
      <c r="E9" s="325"/>
      <c r="F9" s="325"/>
      <c r="G9" s="325"/>
      <c r="H9" s="326"/>
      <c r="I9" s="35">
        <f>(250 * duracion)</f>
        <v>3750</v>
      </c>
      <c r="J9" s="35"/>
      <c r="K9" s="90">
        <f>IF(ISBLANK(I9),"",I9-J9)</f>
        <v>3750</v>
      </c>
      <c r="L9" s="29" t="str">
        <f>IF(K9&lt;0, "ERROR: FINANCIAMIENTO AGENCIA MAYOR QUE COSTO TOTAL","")</f>
        <v/>
      </c>
    </row>
    <row r="10" spans="1:12" x14ac:dyDescent="0.2">
      <c r="A10" s="318" t="s">
        <v>181</v>
      </c>
      <c r="B10" s="319"/>
      <c r="C10" s="319"/>
      <c r="D10" s="319"/>
      <c r="E10" s="319"/>
      <c r="F10" s="319"/>
      <c r="G10" s="319"/>
      <c r="H10" s="320"/>
      <c r="I10" s="36">
        <f>(150*duracion)</f>
        <v>2250</v>
      </c>
      <c r="J10" s="36"/>
      <c r="K10" s="91">
        <f t="shared" ref="K10:K31" si="0">IF(ISBLANK(I10),"",I10-J10)</f>
        <v>2250</v>
      </c>
      <c r="L10" s="29" t="str">
        <f t="shared" ref="L10:L32" si="1">IF(K10&lt;0, "ERROR: FINANCIAMIENTO AGENCIA MAYOR QUE COSTO TOTAL","")</f>
        <v/>
      </c>
    </row>
    <row r="11" spans="1:12" x14ac:dyDescent="0.2">
      <c r="A11" s="318" t="s">
        <v>234</v>
      </c>
      <c r="B11" s="319"/>
      <c r="C11" s="319"/>
      <c r="D11" s="319"/>
      <c r="E11" s="319"/>
      <c r="F11" s="319"/>
      <c r="G11" s="319"/>
      <c r="H11" s="320"/>
      <c r="I11" s="36">
        <f>450*8</f>
        <v>3600</v>
      </c>
      <c r="J11" s="36"/>
      <c r="K11" s="91">
        <f t="shared" si="0"/>
        <v>3600</v>
      </c>
      <c r="L11" s="29" t="str">
        <f t="shared" si="1"/>
        <v/>
      </c>
    </row>
    <row r="12" spans="1:12" x14ac:dyDescent="0.2">
      <c r="A12" s="318" t="s">
        <v>235</v>
      </c>
      <c r="B12" s="319"/>
      <c r="C12" s="319"/>
      <c r="D12" s="319"/>
      <c r="E12" s="319"/>
      <c r="F12" s="319"/>
      <c r="G12" s="319"/>
      <c r="H12" s="320"/>
      <c r="I12" s="36">
        <v>4000</v>
      </c>
      <c r="J12" s="36"/>
      <c r="K12" s="91">
        <f t="shared" si="0"/>
        <v>4000</v>
      </c>
      <c r="L12" s="29" t="str">
        <f t="shared" si="1"/>
        <v/>
      </c>
    </row>
    <row r="13" spans="1:12" x14ac:dyDescent="0.2">
      <c r="A13" s="318" t="s">
        <v>236</v>
      </c>
      <c r="B13" s="319"/>
      <c r="C13" s="319"/>
      <c r="D13" s="319"/>
      <c r="E13" s="319"/>
      <c r="F13" s="319"/>
      <c r="G13" s="319"/>
      <c r="H13" s="320"/>
      <c r="I13" s="36">
        <v>0</v>
      </c>
      <c r="J13" s="36"/>
      <c r="K13" s="91">
        <f t="shared" si="0"/>
        <v>0</v>
      </c>
      <c r="L13" s="29" t="str">
        <f t="shared" si="1"/>
        <v/>
      </c>
    </row>
    <row r="14" spans="1:12" x14ac:dyDescent="0.2">
      <c r="A14" s="318"/>
      <c r="B14" s="319"/>
      <c r="C14" s="319"/>
      <c r="D14" s="319"/>
      <c r="E14" s="319"/>
      <c r="F14" s="319"/>
      <c r="G14" s="319"/>
      <c r="H14" s="320"/>
      <c r="I14" s="36"/>
      <c r="J14" s="36"/>
      <c r="K14" s="91" t="str">
        <f t="shared" si="0"/>
        <v/>
      </c>
      <c r="L14" s="29" t="str">
        <f t="shared" si="1"/>
        <v/>
      </c>
    </row>
    <row r="15" spans="1:12" x14ac:dyDescent="0.2">
      <c r="A15" s="318"/>
      <c r="B15" s="319"/>
      <c r="C15" s="319"/>
      <c r="D15" s="319"/>
      <c r="E15" s="319"/>
      <c r="F15" s="319"/>
      <c r="G15" s="319"/>
      <c r="H15" s="320"/>
      <c r="I15" s="36"/>
      <c r="J15" s="36"/>
      <c r="K15" s="91" t="str">
        <f t="shared" si="0"/>
        <v/>
      </c>
      <c r="L15" s="29" t="str">
        <f t="shared" si="1"/>
        <v/>
      </c>
    </row>
    <row r="16" spans="1:12" x14ac:dyDescent="0.2">
      <c r="A16" s="318"/>
      <c r="B16" s="319"/>
      <c r="C16" s="319"/>
      <c r="D16" s="319"/>
      <c r="E16" s="319"/>
      <c r="F16" s="319"/>
      <c r="G16" s="319"/>
      <c r="H16" s="320"/>
      <c r="I16" s="36"/>
      <c r="J16" s="36"/>
      <c r="K16" s="91" t="str">
        <f t="shared" si="0"/>
        <v/>
      </c>
      <c r="L16" s="29" t="str">
        <f t="shared" si="1"/>
        <v/>
      </c>
    </row>
    <row r="17" spans="1:12" x14ac:dyDescent="0.2">
      <c r="A17" s="318"/>
      <c r="B17" s="319"/>
      <c r="C17" s="319"/>
      <c r="D17" s="319"/>
      <c r="E17" s="319"/>
      <c r="F17" s="319"/>
      <c r="G17" s="319"/>
      <c r="H17" s="320"/>
      <c r="I17" s="36"/>
      <c r="J17" s="36"/>
      <c r="K17" s="91" t="str">
        <f t="shared" si="0"/>
        <v/>
      </c>
      <c r="L17" s="29" t="str">
        <f t="shared" si="1"/>
        <v/>
      </c>
    </row>
    <row r="18" spans="1:12" x14ac:dyDescent="0.2">
      <c r="A18" s="318"/>
      <c r="B18" s="319"/>
      <c r="C18" s="319"/>
      <c r="D18" s="319"/>
      <c r="E18" s="319"/>
      <c r="F18" s="319"/>
      <c r="G18" s="319"/>
      <c r="H18" s="320"/>
      <c r="I18" s="36"/>
      <c r="J18" s="36"/>
      <c r="K18" s="91" t="str">
        <f t="shared" si="0"/>
        <v/>
      </c>
      <c r="L18" s="29" t="str">
        <f t="shared" si="1"/>
        <v/>
      </c>
    </row>
    <row r="19" spans="1:12" x14ac:dyDescent="0.2">
      <c r="A19" s="318"/>
      <c r="B19" s="319"/>
      <c r="C19" s="319"/>
      <c r="D19" s="319"/>
      <c r="E19" s="319"/>
      <c r="F19" s="319"/>
      <c r="G19" s="319"/>
      <c r="H19" s="320"/>
      <c r="I19" s="36"/>
      <c r="J19" s="36"/>
      <c r="K19" s="91" t="str">
        <f t="shared" si="0"/>
        <v/>
      </c>
      <c r="L19" s="29" t="str">
        <f t="shared" si="1"/>
        <v/>
      </c>
    </row>
    <row r="20" spans="1:12" x14ac:dyDescent="0.2">
      <c r="A20" s="318"/>
      <c r="B20" s="319"/>
      <c r="C20" s="319"/>
      <c r="D20" s="319"/>
      <c r="E20" s="319"/>
      <c r="F20" s="319"/>
      <c r="G20" s="319"/>
      <c r="H20" s="320"/>
      <c r="I20" s="36"/>
      <c r="J20" s="36"/>
      <c r="K20" s="91" t="str">
        <f t="shared" si="0"/>
        <v/>
      </c>
      <c r="L20" s="29" t="str">
        <f t="shared" si="1"/>
        <v/>
      </c>
    </row>
    <row r="21" spans="1:12" x14ac:dyDescent="0.2">
      <c r="A21" s="318"/>
      <c r="B21" s="319"/>
      <c r="C21" s="319"/>
      <c r="D21" s="319"/>
      <c r="E21" s="319"/>
      <c r="F21" s="319"/>
      <c r="G21" s="319"/>
      <c r="H21" s="320"/>
      <c r="I21" s="36"/>
      <c r="J21" s="36"/>
      <c r="K21" s="91" t="str">
        <f t="shared" si="0"/>
        <v/>
      </c>
      <c r="L21" s="29" t="str">
        <f t="shared" si="1"/>
        <v/>
      </c>
    </row>
    <row r="22" spans="1:12" x14ac:dyDescent="0.2">
      <c r="A22" s="318"/>
      <c r="B22" s="319"/>
      <c r="C22" s="319"/>
      <c r="D22" s="319"/>
      <c r="E22" s="319"/>
      <c r="F22" s="319"/>
      <c r="G22" s="319"/>
      <c r="H22" s="320"/>
      <c r="I22" s="36"/>
      <c r="J22" s="36"/>
      <c r="K22" s="91" t="str">
        <f t="shared" si="0"/>
        <v/>
      </c>
      <c r="L22" s="29" t="str">
        <f t="shared" si="1"/>
        <v/>
      </c>
    </row>
    <row r="23" spans="1:12" x14ac:dyDescent="0.2">
      <c r="A23" s="318"/>
      <c r="B23" s="319"/>
      <c r="C23" s="319"/>
      <c r="D23" s="319"/>
      <c r="E23" s="319"/>
      <c r="F23" s="319"/>
      <c r="G23" s="319"/>
      <c r="H23" s="320"/>
      <c r="I23" s="36"/>
      <c r="J23" s="36"/>
      <c r="K23" s="91" t="str">
        <f t="shared" si="0"/>
        <v/>
      </c>
      <c r="L23" s="29" t="str">
        <f t="shared" si="1"/>
        <v/>
      </c>
    </row>
    <row r="24" spans="1:12" x14ac:dyDescent="0.2">
      <c r="A24" s="318"/>
      <c r="B24" s="319"/>
      <c r="C24" s="319"/>
      <c r="D24" s="319"/>
      <c r="E24" s="319"/>
      <c r="F24" s="319"/>
      <c r="G24" s="319"/>
      <c r="H24" s="320"/>
      <c r="I24" s="36"/>
      <c r="J24" s="36"/>
      <c r="K24" s="91" t="str">
        <f t="shared" si="0"/>
        <v/>
      </c>
      <c r="L24" s="29" t="str">
        <f t="shared" si="1"/>
        <v/>
      </c>
    </row>
    <row r="25" spans="1:12" x14ac:dyDescent="0.2">
      <c r="A25" s="318"/>
      <c r="B25" s="319"/>
      <c r="C25" s="319"/>
      <c r="D25" s="319"/>
      <c r="E25" s="319"/>
      <c r="F25" s="319"/>
      <c r="G25" s="319"/>
      <c r="H25" s="320"/>
      <c r="I25" s="36"/>
      <c r="J25" s="36"/>
      <c r="K25" s="91" t="str">
        <f t="shared" si="0"/>
        <v/>
      </c>
      <c r="L25" s="29" t="str">
        <f t="shared" si="1"/>
        <v/>
      </c>
    </row>
    <row r="26" spans="1:12" x14ac:dyDescent="0.2">
      <c r="A26" s="318"/>
      <c r="B26" s="319"/>
      <c r="C26" s="319"/>
      <c r="D26" s="319"/>
      <c r="E26" s="319"/>
      <c r="F26" s="319"/>
      <c r="G26" s="319"/>
      <c r="H26" s="320"/>
      <c r="I26" s="36"/>
      <c r="J26" s="36"/>
      <c r="K26" s="91" t="str">
        <f t="shared" si="0"/>
        <v/>
      </c>
      <c r="L26" s="29" t="str">
        <f t="shared" si="1"/>
        <v/>
      </c>
    </row>
    <row r="27" spans="1:12" x14ac:dyDescent="0.2">
      <c r="A27" s="318"/>
      <c r="B27" s="319"/>
      <c r="C27" s="319"/>
      <c r="D27" s="319"/>
      <c r="E27" s="319"/>
      <c r="F27" s="319"/>
      <c r="G27" s="319"/>
      <c r="H27" s="320"/>
      <c r="I27" s="36"/>
      <c r="J27" s="36"/>
      <c r="K27" s="91" t="str">
        <f t="shared" si="0"/>
        <v/>
      </c>
      <c r="L27" s="29" t="str">
        <f t="shared" si="1"/>
        <v/>
      </c>
    </row>
    <row r="28" spans="1:12" x14ac:dyDescent="0.2">
      <c r="A28" s="318"/>
      <c r="B28" s="319"/>
      <c r="C28" s="319"/>
      <c r="D28" s="319"/>
      <c r="E28" s="319"/>
      <c r="F28" s="319"/>
      <c r="G28" s="319"/>
      <c r="H28" s="320"/>
      <c r="I28" s="36"/>
      <c r="J28" s="36"/>
      <c r="K28" s="91" t="str">
        <f t="shared" si="0"/>
        <v/>
      </c>
      <c r="L28" s="29" t="str">
        <f t="shared" si="1"/>
        <v/>
      </c>
    </row>
    <row r="29" spans="1:12" x14ac:dyDescent="0.2">
      <c r="A29" s="318"/>
      <c r="B29" s="319"/>
      <c r="C29" s="319"/>
      <c r="D29" s="319"/>
      <c r="E29" s="319"/>
      <c r="F29" s="319"/>
      <c r="G29" s="319"/>
      <c r="H29" s="320"/>
      <c r="I29" s="36"/>
      <c r="J29" s="36"/>
      <c r="K29" s="91" t="str">
        <f t="shared" si="0"/>
        <v/>
      </c>
      <c r="L29" s="29" t="str">
        <f t="shared" si="1"/>
        <v/>
      </c>
    </row>
    <row r="30" spans="1:12" x14ac:dyDescent="0.2">
      <c r="A30" s="318"/>
      <c r="B30" s="319"/>
      <c r="C30" s="319"/>
      <c r="D30" s="319"/>
      <c r="E30" s="319"/>
      <c r="F30" s="319"/>
      <c r="G30" s="319"/>
      <c r="H30" s="320"/>
      <c r="I30" s="36"/>
      <c r="J30" s="36"/>
      <c r="K30" s="91" t="str">
        <f t="shared" si="0"/>
        <v/>
      </c>
      <c r="L30" s="29" t="str">
        <f t="shared" si="1"/>
        <v/>
      </c>
    </row>
    <row r="31" spans="1:12" ht="13.5" thickBot="1" x14ac:dyDescent="0.25">
      <c r="A31" s="330"/>
      <c r="B31" s="331"/>
      <c r="C31" s="331"/>
      <c r="D31" s="331"/>
      <c r="E31" s="331"/>
      <c r="F31" s="331"/>
      <c r="G31" s="331"/>
      <c r="H31" s="332"/>
      <c r="I31" s="37"/>
      <c r="J31" s="37"/>
      <c r="K31" s="92" t="str">
        <f t="shared" si="0"/>
        <v/>
      </c>
      <c r="L31" s="29" t="str">
        <f t="shared" si="1"/>
        <v/>
      </c>
    </row>
    <row r="32" spans="1:12" ht="20.25" customHeight="1" thickBot="1" x14ac:dyDescent="0.25">
      <c r="A32" s="346"/>
      <c r="B32" s="347"/>
      <c r="C32" s="347"/>
      <c r="D32" s="347"/>
      <c r="E32" s="347"/>
      <c r="F32" s="347"/>
      <c r="G32" s="347"/>
      <c r="H32" s="52" t="s">
        <v>23</v>
      </c>
      <c r="I32" s="93">
        <f>SUM(I9:I31)</f>
        <v>13600</v>
      </c>
      <c r="J32" s="93">
        <f>SUM(J9:J31)</f>
        <v>0</v>
      </c>
      <c r="K32" s="93">
        <f>I32-J32</f>
        <v>13600</v>
      </c>
      <c r="L32" s="29" t="str">
        <f t="shared" si="1"/>
        <v/>
      </c>
    </row>
    <row r="33" spans="1:11" ht="5.2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.75" x14ac:dyDescent="0.2">
      <c r="A34" s="348"/>
      <c r="B34" s="348"/>
      <c r="C34" s="348"/>
      <c r="D34" s="348"/>
      <c r="E34" s="348"/>
      <c r="F34" s="348"/>
      <c r="G34" s="348"/>
      <c r="H34" s="348"/>
      <c r="I34" s="348"/>
      <c r="J34" s="348"/>
      <c r="K34" s="348"/>
    </row>
    <row r="35" spans="1:11" ht="6" customHeight="1" x14ac:dyDescent="0.2"/>
    <row r="36" spans="1:11" ht="4.5" customHeight="1" x14ac:dyDescent="0.2"/>
    <row r="37" spans="1:11" ht="15.75" x14ac:dyDescent="0.25">
      <c r="A37" s="134" t="s">
        <v>38</v>
      </c>
      <c r="B37" s="133"/>
      <c r="C37" s="41"/>
      <c r="D37" s="41"/>
      <c r="E37" s="41"/>
      <c r="F37" s="41"/>
      <c r="G37" s="41"/>
      <c r="H37" s="41"/>
      <c r="I37" s="41"/>
      <c r="J37" s="41"/>
    </row>
    <row r="38" spans="1:11" ht="15" x14ac:dyDescent="0.2">
      <c r="A38" s="133" t="s">
        <v>79</v>
      </c>
      <c r="B38" s="133"/>
      <c r="C38" s="41"/>
      <c r="D38" s="41"/>
      <c r="E38" s="41"/>
      <c r="F38" s="41"/>
      <c r="G38" s="41"/>
      <c r="H38" s="41"/>
      <c r="I38" s="41"/>
      <c r="J38" s="41"/>
    </row>
    <row r="39" spans="1:11" ht="48.75" customHeight="1" x14ac:dyDescent="0.2">
      <c r="A39" s="345" t="s">
        <v>90</v>
      </c>
      <c r="B39" s="345"/>
      <c r="C39" s="345"/>
      <c r="D39" s="345"/>
      <c r="E39" s="345"/>
      <c r="F39" s="345"/>
      <c r="G39" s="345"/>
      <c r="H39" s="345"/>
      <c r="I39" s="345"/>
      <c r="J39" s="345"/>
      <c r="K39" s="345"/>
    </row>
    <row r="40" spans="1:11" ht="13.5" thickBot="1" x14ac:dyDescent="0.25"/>
    <row r="41" spans="1:11" ht="38.25" customHeight="1" thickBot="1" x14ac:dyDescent="0.25">
      <c r="A41" s="272" t="s">
        <v>58</v>
      </c>
      <c r="B41" s="273"/>
      <c r="C41" s="273"/>
      <c r="D41" s="273"/>
      <c r="E41" s="273"/>
      <c r="F41" s="273"/>
      <c r="G41" s="273"/>
      <c r="H41" s="274"/>
      <c r="I41" s="67" t="s">
        <v>10</v>
      </c>
      <c r="J41" s="109" t="s">
        <v>78</v>
      </c>
      <c r="K41" s="113" t="s">
        <v>55</v>
      </c>
    </row>
    <row r="42" spans="1:11" ht="18.75" thickBot="1" x14ac:dyDescent="0.25">
      <c r="A42" s="275"/>
      <c r="B42" s="276"/>
      <c r="C42" s="276"/>
      <c r="D42" s="276"/>
      <c r="E42" s="276"/>
      <c r="F42" s="276"/>
      <c r="G42" s="276"/>
      <c r="H42" s="277"/>
      <c r="I42" s="112">
        <f>I32</f>
        <v>13600</v>
      </c>
      <c r="J42" s="112">
        <f>J32</f>
        <v>0</v>
      </c>
      <c r="K42" s="114">
        <f>K32</f>
        <v>13600</v>
      </c>
    </row>
    <row r="43" spans="1:11" ht="23.25" customHeight="1" x14ac:dyDescent="0.2">
      <c r="I43" s="128" t="str">
        <f>IF(I42&gt;=J42,"","ERROR - El Aporte AGENCIA excede al Costo Total del Rubro")</f>
        <v/>
      </c>
      <c r="J43" s="119"/>
      <c r="K43" s="119"/>
    </row>
  </sheetData>
  <sheetProtection password="BA66" sheet="1" objects="1" scenarios="1"/>
  <mergeCells count="34">
    <mergeCell ref="A17:H17"/>
    <mergeCell ref="A41:H42"/>
    <mergeCell ref="I7:K7"/>
    <mergeCell ref="A1:K1"/>
    <mergeCell ref="A3:K3"/>
    <mergeCell ref="A2:K2"/>
    <mergeCell ref="A5:K6"/>
    <mergeCell ref="A8:H8"/>
    <mergeCell ref="A9:H9"/>
    <mergeCell ref="A10:H10"/>
    <mergeCell ref="A11:H11"/>
    <mergeCell ref="A12:H12"/>
    <mergeCell ref="A13:H13"/>
    <mergeCell ref="A14:H14"/>
    <mergeCell ref="A15:H15"/>
    <mergeCell ref="A16:H16"/>
    <mergeCell ref="A29:H29"/>
    <mergeCell ref="A18:H18"/>
    <mergeCell ref="A19:H19"/>
    <mergeCell ref="A20:H20"/>
    <mergeCell ref="A21:H21"/>
    <mergeCell ref="A22:H22"/>
    <mergeCell ref="A23:H23"/>
    <mergeCell ref="A24:H24"/>
    <mergeCell ref="A25:H25"/>
    <mergeCell ref="A26:H26"/>
    <mergeCell ref="A27:H27"/>
    <mergeCell ref="A28:H28"/>
    <mergeCell ref="A30:H30"/>
    <mergeCell ref="A31:H31"/>
    <mergeCell ref="A39:K39"/>
    <mergeCell ref="A32:D32"/>
    <mergeCell ref="E32:G32"/>
    <mergeCell ref="A34:K34"/>
  </mergeCells>
  <phoneticPr fontId="0" type="noConversion"/>
  <printOptions horizontalCentered="1"/>
  <pageMargins left="0.59055118110236227" right="0.59055118110236227" top="0.82" bottom="0.59055118110236227" header="0" footer="0"/>
  <pageSetup paperSize="9" scale="68" orientation="landscape" horizontalDpi="4294967292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1:AA50"/>
  <sheetViews>
    <sheetView showGridLines="0" topLeftCell="A7" workbookViewId="0">
      <selection activeCell="A50" sqref="A50:Q50"/>
    </sheetView>
  </sheetViews>
  <sheetFormatPr baseColWidth="10" defaultColWidth="11.42578125" defaultRowHeight="12.75" x14ac:dyDescent="0.2"/>
  <cols>
    <col min="1" max="1" width="11.42578125" style="8"/>
    <col min="2" max="2" width="12.7109375" style="8" customWidth="1"/>
    <col min="3" max="3" width="9.5703125" style="8" customWidth="1"/>
    <col min="4" max="15" width="10.7109375" style="8" customWidth="1"/>
    <col min="16" max="16" width="9" style="8" customWidth="1"/>
    <col min="17" max="17" width="15" style="8" customWidth="1"/>
    <col min="18" max="16384" width="11.42578125" style="8"/>
  </cols>
  <sheetData>
    <row r="1" spans="1:27" ht="47.25" customHeight="1" thickBot="1" x14ac:dyDescent="0.25">
      <c r="A1" s="300" t="str">
        <f>'Bienes a adquirir'!A1:I1</f>
        <v>EMPRENDEDORES FONSOFT 2011
DESARROLLO DE PRODUCTOS DE SOFTWARE Y SERVICIOS INFORMÁTICOS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4"/>
      <c r="X1" s="14"/>
      <c r="Y1" s="14"/>
      <c r="Z1" s="53">
        <v>1</v>
      </c>
      <c r="AA1" s="54"/>
    </row>
    <row r="2" spans="1:27" ht="24.75" customHeight="1" thickBot="1" x14ac:dyDescent="0.25">
      <c r="A2" s="262" t="str">
        <f>'Bienes a adquirir'!A2:I2</f>
        <v>Memoria técnica del proyecto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4"/>
    </row>
    <row r="3" spans="1:27" ht="31.5" customHeight="1" thickBot="1" x14ac:dyDescent="0.25">
      <c r="A3" s="265" t="str">
        <f>'Bienes a adquirir'!A3:I3</f>
        <v>SOLICITANTES: Dubra Gastón, Kochman Matías, Lischetti Mariano, Pegue Ignacio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7"/>
    </row>
    <row r="4" spans="1:27" s="57" customFormat="1" x14ac:dyDescent="0.2">
      <c r="A4" s="55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8"/>
    </row>
    <row r="5" spans="1:27" s="57" customFormat="1" ht="13.5" thickBot="1" x14ac:dyDescent="0.25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</row>
    <row r="6" spans="1:27" s="57" customFormat="1" ht="16.5" thickBot="1" x14ac:dyDescent="0.25">
      <c r="A6" s="509" t="s">
        <v>39</v>
      </c>
      <c r="B6" s="510"/>
      <c r="C6" s="510"/>
      <c r="D6" s="510"/>
      <c r="E6" s="510"/>
      <c r="F6" s="510"/>
      <c r="G6" s="510"/>
      <c r="H6" s="510"/>
      <c r="I6" s="510"/>
      <c r="J6" s="510"/>
      <c r="K6" s="510"/>
      <c r="L6" s="510"/>
      <c r="M6" s="510"/>
      <c r="N6" s="510"/>
      <c r="O6" s="510"/>
      <c r="P6" s="510"/>
      <c r="Q6" s="511"/>
    </row>
    <row r="7" spans="1:27" s="57" customFormat="1" ht="16.5" thickBot="1" x14ac:dyDescent="0.25">
      <c r="A7" s="509" t="s">
        <v>40</v>
      </c>
      <c r="B7" s="510"/>
      <c r="C7" s="510"/>
      <c r="D7" s="510"/>
      <c r="E7" s="510"/>
      <c r="F7" s="510"/>
      <c r="G7" s="510"/>
      <c r="H7" s="510"/>
      <c r="I7" s="510"/>
      <c r="J7" s="510"/>
      <c r="K7" s="510"/>
      <c r="L7" s="510"/>
      <c r="M7" s="510"/>
      <c r="N7" s="510"/>
      <c r="O7" s="510"/>
      <c r="P7" s="510"/>
      <c r="Q7" s="511"/>
    </row>
    <row r="8" spans="1:27" s="57" customFormat="1" x14ac:dyDescent="0.2">
      <c r="A8" s="504" t="s">
        <v>41</v>
      </c>
      <c r="B8" s="505"/>
      <c r="C8" s="505"/>
      <c r="D8" s="512" t="s">
        <v>170</v>
      </c>
      <c r="E8" s="513"/>
      <c r="F8" s="513"/>
      <c r="G8" s="513"/>
      <c r="H8" s="513"/>
      <c r="I8" s="514"/>
      <c r="J8" s="515" t="s">
        <v>171</v>
      </c>
      <c r="K8" s="516"/>
      <c r="L8" s="516"/>
      <c r="M8" s="516"/>
      <c r="N8" s="516"/>
      <c r="O8" s="517"/>
      <c r="P8" s="497" t="s">
        <v>5</v>
      </c>
      <c r="Q8" s="498"/>
    </row>
    <row r="9" spans="1:27" s="57" customFormat="1" ht="13.5" thickBot="1" x14ac:dyDescent="0.25">
      <c r="A9" s="506"/>
      <c r="B9" s="507"/>
      <c r="C9" s="507"/>
      <c r="D9" s="501" t="s">
        <v>74</v>
      </c>
      <c r="E9" s="502"/>
      <c r="F9" s="502" t="s">
        <v>42</v>
      </c>
      <c r="G9" s="502"/>
      <c r="H9" s="502" t="s">
        <v>43</v>
      </c>
      <c r="I9" s="508"/>
      <c r="J9" s="503" t="s">
        <v>74</v>
      </c>
      <c r="K9" s="495"/>
      <c r="L9" s="495" t="s">
        <v>42</v>
      </c>
      <c r="M9" s="495"/>
      <c r="N9" s="495" t="s">
        <v>43</v>
      </c>
      <c r="O9" s="496"/>
      <c r="P9" s="499"/>
      <c r="Q9" s="500"/>
    </row>
    <row r="10" spans="1:27" s="57" customFormat="1" x14ac:dyDescent="0.2">
      <c r="A10" s="486" t="s">
        <v>44</v>
      </c>
      <c r="B10" s="487"/>
      <c r="C10" s="488"/>
      <c r="D10" s="489">
        <f>'Bienes a adquirir'!H54</f>
        <v>0</v>
      </c>
      <c r="E10" s="490"/>
      <c r="F10" s="490">
        <f>'Bienes a adquirir'!I54</f>
        <v>1000</v>
      </c>
      <c r="G10" s="490"/>
      <c r="H10" s="491">
        <f t="shared" ref="H10:H16" si="0">IF(AND(D10="",F10=""),"",IF(AND(D10="",F10&gt;0),F10,IF(AND(D10&gt;0,F10=""),D10,D10+F10)))</f>
        <v>1000</v>
      </c>
      <c r="I10" s="492"/>
      <c r="J10" s="484">
        <f>P23</f>
        <v>0</v>
      </c>
      <c r="K10" s="485"/>
      <c r="L10" s="485">
        <f>P33</f>
        <v>0</v>
      </c>
      <c r="M10" s="485"/>
      <c r="N10" s="493">
        <f t="shared" ref="N10:N16" si="1">IF(AND(J10="",L10=""),"",IF(AND(J10="",L10&gt;0),L10,IF(AND(J10&gt;0,L10=""),J10,J10+L10)))</f>
        <v>0</v>
      </c>
      <c r="O10" s="494"/>
      <c r="P10" s="480" t="str">
        <f>IF(H10=0,"",IF(AND(D10=J10,F10=L10,H10=N10),"OK","NO COINCIDEN"))</f>
        <v>NO COINCIDEN</v>
      </c>
      <c r="Q10" s="481"/>
    </row>
    <row r="11" spans="1:27" s="57" customFormat="1" x14ac:dyDescent="0.2">
      <c r="A11" s="461" t="s">
        <v>45</v>
      </c>
      <c r="B11" s="462"/>
      <c r="C11" s="463"/>
      <c r="D11" s="474">
        <f>'R. Humanos'!H48</f>
        <v>0</v>
      </c>
      <c r="E11" s="475"/>
      <c r="F11" s="475">
        <f>'R. Humanos'!J48</f>
        <v>636000</v>
      </c>
      <c r="G11" s="475"/>
      <c r="H11" s="482">
        <f>SUM(D11:G11)</f>
        <v>636000</v>
      </c>
      <c r="I11" s="483"/>
      <c r="J11" s="478">
        <f>P24</f>
        <v>0</v>
      </c>
      <c r="K11" s="479"/>
      <c r="L11" s="479">
        <f>P34</f>
        <v>0</v>
      </c>
      <c r="M11" s="479"/>
      <c r="N11" s="470">
        <f t="shared" si="1"/>
        <v>0</v>
      </c>
      <c r="O11" s="471"/>
      <c r="P11" s="472" t="str">
        <f>IF(H11=0,"",IF(AND(D11=J11,F11=L11,H11=N11),"OK","NO COINCIDEN"))</f>
        <v>NO COINCIDEN</v>
      </c>
      <c r="Q11" s="473"/>
    </row>
    <row r="12" spans="1:27" s="57" customFormat="1" x14ac:dyDescent="0.2">
      <c r="A12" s="461" t="s">
        <v>46</v>
      </c>
      <c r="B12" s="462"/>
      <c r="C12" s="463"/>
      <c r="D12" s="474">
        <f>Consultoria!J29</f>
        <v>0</v>
      </c>
      <c r="E12" s="475"/>
      <c r="F12" s="475">
        <f>Consultoria!L29</f>
        <v>21000</v>
      </c>
      <c r="G12" s="475"/>
      <c r="H12" s="476">
        <f>SUM(D12:G12)</f>
        <v>21000</v>
      </c>
      <c r="I12" s="477"/>
      <c r="J12" s="478">
        <f>P25</f>
        <v>0</v>
      </c>
      <c r="K12" s="479"/>
      <c r="L12" s="479">
        <f>P35</f>
        <v>0</v>
      </c>
      <c r="M12" s="479"/>
      <c r="N12" s="470">
        <f t="shared" si="1"/>
        <v>0</v>
      </c>
      <c r="O12" s="471"/>
      <c r="P12" s="472" t="str">
        <f>IF(H12=0,"",IF(AND(D12=J12,F12=L12,H12=N12),"OK","NO COINCIDEN"))</f>
        <v>NO COINCIDEN</v>
      </c>
      <c r="Q12" s="473"/>
    </row>
    <row r="13" spans="1:27" s="57" customFormat="1" x14ac:dyDescent="0.2">
      <c r="A13" s="461" t="s">
        <v>47</v>
      </c>
      <c r="B13" s="462"/>
      <c r="C13" s="463"/>
      <c r="D13" s="474">
        <f>'Materiales e Insumos'!J29</f>
        <v>0</v>
      </c>
      <c r="E13" s="475"/>
      <c r="F13" s="475">
        <f>'Materiales e Insumos'!L29</f>
        <v>0</v>
      </c>
      <c r="G13" s="475"/>
      <c r="H13" s="476">
        <f>SUM(D13:G13)</f>
        <v>0</v>
      </c>
      <c r="I13" s="477"/>
      <c r="J13" s="478">
        <f>P26</f>
        <v>0</v>
      </c>
      <c r="K13" s="479"/>
      <c r="L13" s="479">
        <f>P36</f>
        <v>0</v>
      </c>
      <c r="M13" s="479"/>
      <c r="N13" s="470">
        <f t="shared" si="1"/>
        <v>0</v>
      </c>
      <c r="O13" s="471"/>
      <c r="P13" s="472" t="str">
        <f>IF(H13=0,"",IF(AND(D13=J13,F13=L13,H13=N13),"OK","NO COINCIDEN"))</f>
        <v/>
      </c>
      <c r="Q13" s="473"/>
    </row>
    <row r="14" spans="1:27" s="57" customFormat="1" ht="13.5" thickBot="1" x14ac:dyDescent="0.25">
      <c r="A14" s="461" t="s">
        <v>48</v>
      </c>
      <c r="B14" s="462"/>
      <c r="C14" s="463"/>
      <c r="D14" s="464">
        <f>'Otros Costos'!J42</f>
        <v>0</v>
      </c>
      <c r="E14" s="465"/>
      <c r="F14" s="465">
        <f>'Otros Costos'!K42</f>
        <v>13600</v>
      </c>
      <c r="G14" s="465"/>
      <c r="H14" s="466">
        <f>SUM(D14:G14)</f>
        <v>13600</v>
      </c>
      <c r="I14" s="467"/>
      <c r="J14" s="468">
        <f>P27</f>
        <v>0</v>
      </c>
      <c r="K14" s="469"/>
      <c r="L14" s="469">
        <f>P37</f>
        <v>0</v>
      </c>
      <c r="M14" s="469"/>
      <c r="N14" s="448">
        <f t="shared" si="1"/>
        <v>0</v>
      </c>
      <c r="O14" s="449"/>
      <c r="P14" s="450" t="str">
        <f>IF(H14=0,"",IF(AND(D14=J14,F14=L14,H14=N14),"OK","NO COINCIDEN"))</f>
        <v>NO COINCIDEN</v>
      </c>
      <c r="Q14" s="440"/>
    </row>
    <row r="15" spans="1:27" s="57" customFormat="1" ht="13.5" thickBot="1" x14ac:dyDescent="0.25">
      <c r="A15" s="451" t="s">
        <v>49</v>
      </c>
      <c r="B15" s="452"/>
      <c r="C15" s="452"/>
      <c r="D15" s="453" t="str">
        <f>IF(SUM(D10:E14)=0,"",SUM(D10:E14))</f>
        <v/>
      </c>
      <c r="E15" s="454"/>
      <c r="F15" s="454">
        <f>IF(SUM(F10:G14)=0,"",SUM(F10:G14))</f>
        <v>671600</v>
      </c>
      <c r="G15" s="454"/>
      <c r="H15" s="454">
        <f t="shared" si="0"/>
        <v>671600</v>
      </c>
      <c r="I15" s="455"/>
      <c r="J15" s="456" t="str">
        <f>IF(SUM(J10:K14)=0,"",SUM(J10:K14))</f>
        <v/>
      </c>
      <c r="K15" s="457"/>
      <c r="L15" s="457" t="str">
        <f>IF(SUM(L10:M14)=0,"",SUM(L10:M14))</f>
        <v/>
      </c>
      <c r="M15" s="457"/>
      <c r="N15" s="457" t="str">
        <f t="shared" si="1"/>
        <v/>
      </c>
      <c r="O15" s="458"/>
      <c r="P15" s="459" t="str">
        <f>IF(H15="","",IF(AND(D15=J15,F15=L15,H15=N15),"OK","NO COINCIDEN"))</f>
        <v>NO COINCIDEN</v>
      </c>
      <c r="Q15" s="460"/>
    </row>
    <row r="16" spans="1:27" s="57" customFormat="1" ht="13.5" thickBot="1" x14ac:dyDescent="0.25">
      <c r="A16" s="442" t="s">
        <v>50</v>
      </c>
      <c r="B16" s="443"/>
      <c r="C16" s="443"/>
      <c r="D16" s="444">
        <f>IF(SUM(H10:I14)=0,"",SUM(D10:E14)/SUM(H10:I14)*100)</f>
        <v>0</v>
      </c>
      <c r="E16" s="445"/>
      <c r="F16" s="445">
        <f>IF(SUM(H10:I14)=0,"",SUM(F10:G14)/SUM(H10:I14)*100)</f>
        <v>100</v>
      </c>
      <c r="G16" s="445"/>
      <c r="H16" s="445">
        <f t="shared" si="0"/>
        <v>100</v>
      </c>
      <c r="I16" s="446"/>
      <c r="J16" s="447" t="str">
        <f>IF(SUM(N10:O14)=0,"",SUM(J10:K14)/SUM(N10:O14)*100)</f>
        <v/>
      </c>
      <c r="K16" s="437"/>
      <c r="L16" s="437" t="str">
        <f>IF(SUM(N10:O14)=0,"",SUM(L10:M14)/SUM(N10:O14)*100)</f>
        <v/>
      </c>
      <c r="M16" s="437"/>
      <c r="N16" s="437" t="str">
        <f t="shared" si="1"/>
        <v/>
      </c>
      <c r="O16" s="438"/>
      <c r="P16" s="439" t="str">
        <f>IF(N16="","",IF(AND(D16=J16,F16=L16,H16=N16),"OK","NO COINCIDEN"))</f>
        <v/>
      </c>
      <c r="Q16" s="440"/>
    </row>
    <row r="17" spans="1:18" s="96" customFormat="1" ht="20.25" customHeight="1" x14ac:dyDescent="0.2">
      <c r="A17" s="94" t="str">
        <f>IF(D15="","",IF(D15&gt;Oculta!B1,CONCATENATE("ERROR: FINANCIAMIENTO FONSOFT MAYOR QUE $ ",Oculta!B1,""""),""))</f>
        <v/>
      </c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</row>
    <row r="18" spans="1:18" s="96" customFormat="1" ht="20.25" customHeight="1" x14ac:dyDescent="0.2">
      <c r="A18" s="94" t="str">
        <f>IF(SUM(H10:I14)=0,"",IF((SUM(D10:E14)/SUM(H10:I14))*100&gt;50,"ERROR: FINANCIAMIENTO AGENCIA MAYOR QUE EL 50 % DEL COSTO TOTAL DEL PROYECTO",""))</f>
        <v/>
      </c>
      <c r="B18" s="95"/>
      <c r="C18" s="97"/>
      <c r="D18" s="97"/>
      <c r="E18" s="97"/>
      <c r="F18" s="97"/>
      <c r="G18" s="97"/>
      <c r="H18" s="97"/>
      <c r="I18" s="97"/>
      <c r="K18" s="97"/>
      <c r="L18" s="98"/>
      <c r="M18" s="97"/>
      <c r="N18" s="97"/>
      <c r="P18" s="97"/>
      <c r="Q18" s="97"/>
    </row>
    <row r="19" spans="1:18" s="57" customFormat="1" ht="9.75" customHeight="1" thickBot="1" x14ac:dyDescent="0.25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</row>
    <row r="20" spans="1:18" ht="21" thickBot="1" x14ac:dyDescent="0.25">
      <c r="A20" s="268" t="s">
        <v>172</v>
      </c>
      <c r="B20" s="377"/>
      <c r="C20" s="377"/>
      <c r="D20" s="377"/>
      <c r="E20" s="377"/>
      <c r="F20" s="377"/>
      <c r="G20" s="377"/>
      <c r="H20" s="377"/>
      <c r="I20" s="377"/>
      <c r="J20" s="377"/>
      <c r="K20" s="377"/>
      <c r="L20" s="377"/>
      <c r="M20" s="377"/>
      <c r="N20" s="377"/>
      <c r="O20" s="377"/>
      <c r="P20" s="377"/>
      <c r="Q20" s="378"/>
    </row>
    <row r="21" spans="1:18" x14ac:dyDescent="0.2">
      <c r="A21" s="379" t="s">
        <v>9</v>
      </c>
      <c r="B21" s="380"/>
      <c r="C21" s="381"/>
      <c r="D21" s="385" t="s">
        <v>85</v>
      </c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441"/>
      <c r="P21" s="388" t="s">
        <v>49</v>
      </c>
      <c r="Q21" s="389"/>
    </row>
    <row r="22" spans="1:18" ht="13.5" thickBot="1" x14ac:dyDescent="0.25">
      <c r="A22" s="382"/>
      <c r="B22" s="383"/>
      <c r="C22" s="384"/>
      <c r="D22" s="392">
        <v>1</v>
      </c>
      <c r="E22" s="368"/>
      <c r="F22" s="357">
        <v>2</v>
      </c>
      <c r="G22" s="368"/>
      <c r="H22" s="357">
        <v>3</v>
      </c>
      <c r="I22" s="368"/>
      <c r="J22" s="357">
        <v>4</v>
      </c>
      <c r="K22" s="368"/>
      <c r="L22" s="357">
        <v>5</v>
      </c>
      <c r="M22" s="368"/>
      <c r="N22" s="357">
        <v>6</v>
      </c>
      <c r="O22" s="358"/>
      <c r="P22" s="390"/>
      <c r="Q22" s="391"/>
    </row>
    <row r="23" spans="1:18" ht="14.25" customHeight="1" x14ac:dyDescent="0.2">
      <c r="A23" s="415" t="s">
        <v>59</v>
      </c>
      <c r="B23" s="416"/>
      <c r="C23" s="417"/>
      <c r="D23" s="428"/>
      <c r="E23" s="370"/>
      <c r="F23" s="369"/>
      <c r="G23" s="370"/>
      <c r="H23" s="369"/>
      <c r="I23" s="370"/>
      <c r="J23" s="369"/>
      <c r="K23" s="370"/>
      <c r="L23" s="369"/>
      <c r="M23" s="370"/>
      <c r="N23" s="369"/>
      <c r="O23" s="371"/>
      <c r="P23" s="434">
        <f>SUM(D23:O23)</f>
        <v>0</v>
      </c>
      <c r="Q23" s="435"/>
      <c r="R23" s="59"/>
    </row>
    <row r="24" spans="1:18" x14ac:dyDescent="0.2">
      <c r="A24" s="407" t="s">
        <v>45</v>
      </c>
      <c r="B24" s="408"/>
      <c r="C24" s="409"/>
      <c r="D24" s="427"/>
      <c r="E24" s="393"/>
      <c r="F24" s="372"/>
      <c r="G24" s="393"/>
      <c r="H24" s="372"/>
      <c r="I24" s="393"/>
      <c r="J24" s="372"/>
      <c r="K24" s="393"/>
      <c r="L24" s="372"/>
      <c r="M24" s="393"/>
      <c r="N24" s="372"/>
      <c r="O24" s="373"/>
      <c r="P24" s="432">
        <f>SUM(D24:O24)</f>
        <v>0</v>
      </c>
      <c r="Q24" s="436"/>
      <c r="R24" s="59"/>
    </row>
    <row r="25" spans="1:18" x14ac:dyDescent="0.2">
      <c r="A25" s="407" t="s">
        <v>73</v>
      </c>
      <c r="B25" s="408"/>
      <c r="C25" s="409"/>
      <c r="D25" s="427"/>
      <c r="E25" s="393"/>
      <c r="F25" s="372"/>
      <c r="G25" s="393"/>
      <c r="H25" s="372"/>
      <c r="I25" s="393"/>
      <c r="J25" s="372"/>
      <c r="K25" s="393"/>
      <c r="L25" s="372"/>
      <c r="M25" s="393"/>
      <c r="N25" s="372"/>
      <c r="O25" s="373"/>
      <c r="P25" s="432">
        <f>SUM(D25:O25)</f>
        <v>0</v>
      </c>
      <c r="Q25" s="433"/>
      <c r="R25" s="59"/>
    </row>
    <row r="26" spans="1:18" x14ac:dyDescent="0.2">
      <c r="A26" s="407" t="s">
        <v>47</v>
      </c>
      <c r="B26" s="408"/>
      <c r="C26" s="409"/>
      <c r="D26" s="427"/>
      <c r="E26" s="393"/>
      <c r="F26" s="372"/>
      <c r="G26" s="393"/>
      <c r="H26" s="372"/>
      <c r="I26" s="393"/>
      <c r="J26" s="372"/>
      <c r="K26" s="393"/>
      <c r="L26" s="372"/>
      <c r="M26" s="393"/>
      <c r="N26" s="372"/>
      <c r="O26" s="373"/>
      <c r="P26" s="432">
        <f>SUM(D26:O26)</f>
        <v>0</v>
      </c>
      <c r="Q26" s="433"/>
      <c r="R26" s="59"/>
    </row>
    <row r="27" spans="1:18" ht="13.5" thickBot="1" x14ac:dyDescent="0.25">
      <c r="A27" s="397" t="s">
        <v>48</v>
      </c>
      <c r="B27" s="398"/>
      <c r="C27" s="399"/>
      <c r="D27" s="424"/>
      <c r="E27" s="376"/>
      <c r="F27" s="374"/>
      <c r="G27" s="376"/>
      <c r="H27" s="374"/>
      <c r="I27" s="376"/>
      <c r="J27" s="374"/>
      <c r="K27" s="376"/>
      <c r="L27" s="374"/>
      <c r="M27" s="376"/>
      <c r="N27" s="374"/>
      <c r="O27" s="375"/>
      <c r="P27" s="429">
        <f>SUM(D27:O27)</f>
        <v>0</v>
      </c>
      <c r="Q27" s="430"/>
      <c r="R27" s="59"/>
    </row>
    <row r="28" spans="1:18" ht="16.5" thickBot="1" x14ac:dyDescent="0.25">
      <c r="A28" s="402" t="s">
        <v>51</v>
      </c>
      <c r="B28" s="403"/>
      <c r="C28" s="404"/>
      <c r="D28" s="414">
        <f t="shared" ref="D28:N28" si="2">SUM(D23:D27)</f>
        <v>0</v>
      </c>
      <c r="E28" s="356"/>
      <c r="F28" s="355">
        <f t="shared" si="2"/>
        <v>0</v>
      </c>
      <c r="G28" s="356"/>
      <c r="H28" s="355">
        <f t="shared" si="2"/>
        <v>0</v>
      </c>
      <c r="I28" s="356"/>
      <c r="J28" s="355">
        <f t="shared" si="2"/>
        <v>0</v>
      </c>
      <c r="K28" s="356"/>
      <c r="L28" s="355">
        <f t="shared" si="2"/>
        <v>0</v>
      </c>
      <c r="M28" s="356"/>
      <c r="N28" s="355">
        <f t="shared" si="2"/>
        <v>0</v>
      </c>
      <c r="O28" s="365"/>
      <c r="P28" s="414">
        <f>SUM(P23:Q27)</f>
        <v>0</v>
      </c>
      <c r="Q28" s="431"/>
    </row>
    <row r="29" spans="1:18" ht="13.5" thickBot="1" x14ac:dyDescent="0.25"/>
    <row r="30" spans="1:18" ht="21" thickBot="1" x14ac:dyDescent="0.25">
      <c r="A30" s="268" t="s">
        <v>173</v>
      </c>
      <c r="B30" s="377"/>
      <c r="C30" s="377"/>
      <c r="D30" s="377"/>
      <c r="E30" s="377"/>
      <c r="F30" s="377"/>
      <c r="G30" s="377"/>
      <c r="H30" s="377"/>
      <c r="I30" s="377"/>
      <c r="J30" s="377"/>
      <c r="K30" s="377"/>
      <c r="L30" s="377"/>
      <c r="M30" s="377"/>
      <c r="N30" s="377"/>
      <c r="O30" s="377"/>
      <c r="P30" s="377"/>
      <c r="Q30" s="378"/>
    </row>
    <row r="31" spans="1:18" x14ac:dyDescent="0.2">
      <c r="A31" s="379" t="s">
        <v>9</v>
      </c>
      <c r="B31" s="380"/>
      <c r="C31" s="381"/>
      <c r="D31" s="385" t="str">
        <f>D21</f>
        <v>Costos por cuatrimestres</v>
      </c>
      <c r="E31" s="386"/>
      <c r="F31" s="386"/>
      <c r="G31" s="386"/>
      <c r="H31" s="386"/>
      <c r="I31" s="386"/>
      <c r="J31" s="386"/>
      <c r="K31" s="386"/>
      <c r="L31" s="386"/>
      <c r="M31" s="386"/>
      <c r="N31" s="386"/>
      <c r="O31" s="387"/>
      <c r="P31" s="388" t="s">
        <v>49</v>
      </c>
      <c r="Q31" s="389"/>
    </row>
    <row r="32" spans="1:18" ht="13.5" thickBot="1" x14ac:dyDescent="0.25">
      <c r="A32" s="382"/>
      <c r="B32" s="383"/>
      <c r="C32" s="384"/>
      <c r="D32" s="392">
        <v>1</v>
      </c>
      <c r="E32" s="368"/>
      <c r="F32" s="357">
        <v>2</v>
      </c>
      <c r="G32" s="368"/>
      <c r="H32" s="357">
        <v>3</v>
      </c>
      <c r="I32" s="368"/>
      <c r="J32" s="357">
        <v>4</v>
      </c>
      <c r="K32" s="368"/>
      <c r="L32" s="357">
        <v>5</v>
      </c>
      <c r="M32" s="368"/>
      <c r="N32" s="357">
        <v>6</v>
      </c>
      <c r="O32" s="358"/>
      <c r="P32" s="390"/>
      <c r="Q32" s="391"/>
    </row>
    <row r="33" spans="1:18" ht="15.75" customHeight="1" x14ac:dyDescent="0.2">
      <c r="A33" s="415" t="s">
        <v>59</v>
      </c>
      <c r="B33" s="416"/>
      <c r="C33" s="417"/>
      <c r="D33" s="428"/>
      <c r="E33" s="370"/>
      <c r="F33" s="369"/>
      <c r="G33" s="370"/>
      <c r="H33" s="369"/>
      <c r="I33" s="370"/>
      <c r="J33" s="369"/>
      <c r="K33" s="370"/>
      <c r="L33" s="369"/>
      <c r="M33" s="370"/>
      <c r="N33" s="369"/>
      <c r="O33" s="371"/>
      <c r="P33" s="425">
        <f>SUM(D33:O33)</f>
        <v>0</v>
      </c>
      <c r="Q33" s="426"/>
      <c r="R33" s="59"/>
    </row>
    <row r="34" spans="1:18" x14ac:dyDescent="0.2">
      <c r="A34" s="407" t="s">
        <v>45</v>
      </c>
      <c r="B34" s="408"/>
      <c r="C34" s="409"/>
      <c r="D34" s="427"/>
      <c r="E34" s="393"/>
      <c r="F34" s="372"/>
      <c r="G34" s="393"/>
      <c r="H34" s="372"/>
      <c r="I34" s="393"/>
      <c r="J34" s="372"/>
      <c r="K34" s="393"/>
      <c r="L34" s="372"/>
      <c r="M34" s="393"/>
      <c r="N34" s="372"/>
      <c r="O34" s="373"/>
      <c r="P34" s="425">
        <f>SUM(D34:O34)</f>
        <v>0</v>
      </c>
      <c r="Q34" s="426"/>
      <c r="R34" s="59"/>
    </row>
    <row r="35" spans="1:18" x14ac:dyDescent="0.2">
      <c r="A35" s="407" t="s">
        <v>73</v>
      </c>
      <c r="B35" s="408"/>
      <c r="C35" s="409"/>
      <c r="D35" s="427"/>
      <c r="E35" s="393"/>
      <c r="F35" s="372"/>
      <c r="G35" s="393"/>
      <c r="H35" s="372"/>
      <c r="I35" s="393"/>
      <c r="J35" s="372"/>
      <c r="K35" s="393"/>
      <c r="L35" s="372"/>
      <c r="M35" s="393"/>
      <c r="N35" s="372"/>
      <c r="O35" s="373"/>
      <c r="P35" s="425">
        <f>SUM(D35:O35)</f>
        <v>0</v>
      </c>
      <c r="Q35" s="426"/>
      <c r="R35" s="59"/>
    </row>
    <row r="36" spans="1:18" x14ac:dyDescent="0.2">
      <c r="A36" s="407" t="s">
        <v>47</v>
      </c>
      <c r="B36" s="408"/>
      <c r="C36" s="409"/>
      <c r="D36" s="427"/>
      <c r="E36" s="393"/>
      <c r="F36" s="372"/>
      <c r="G36" s="393"/>
      <c r="H36" s="372"/>
      <c r="I36" s="393"/>
      <c r="J36" s="372"/>
      <c r="K36" s="393"/>
      <c r="L36" s="372"/>
      <c r="M36" s="393"/>
      <c r="N36" s="372"/>
      <c r="O36" s="373"/>
      <c r="P36" s="425">
        <f>SUM(D36:O36)</f>
        <v>0</v>
      </c>
      <c r="Q36" s="426"/>
      <c r="R36" s="59"/>
    </row>
    <row r="37" spans="1:18" ht="13.5" thickBot="1" x14ac:dyDescent="0.25">
      <c r="A37" s="397" t="s">
        <v>48</v>
      </c>
      <c r="B37" s="398"/>
      <c r="C37" s="399"/>
      <c r="D37" s="424"/>
      <c r="E37" s="376"/>
      <c r="F37" s="374"/>
      <c r="G37" s="376"/>
      <c r="H37" s="374"/>
      <c r="I37" s="376"/>
      <c r="J37" s="374"/>
      <c r="K37" s="376"/>
      <c r="L37" s="374"/>
      <c r="M37" s="376"/>
      <c r="N37" s="374"/>
      <c r="O37" s="376"/>
      <c r="P37" s="420">
        <f>SUM(D37:O37)</f>
        <v>0</v>
      </c>
      <c r="Q37" s="421"/>
      <c r="R37" s="59"/>
    </row>
    <row r="38" spans="1:18" ht="16.5" thickBot="1" x14ac:dyDescent="0.25">
      <c r="A38" s="402" t="s">
        <v>51</v>
      </c>
      <c r="B38" s="403"/>
      <c r="C38" s="404"/>
      <c r="D38" s="414">
        <f t="shared" ref="D38:N38" si="3">SUM(D33:D37)</f>
        <v>0</v>
      </c>
      <c r="E38" s="356"/>
      <c r="F38" s="355">
        <f t="shared" si="3"/>
        <v>0</v>
      </c>
      <c r="G38" s="356"/>
      <c r="H38" s="355">
        <f t="shared" si="3"/>
        <v>0</v>
      </c>
      <c r="I38" s="356"/>
      <c r="J38" s="355">
        <f t="shared" si="3"/>
        <v>0</v>
      </c>
      <c r="K38" s="356"/>
      <c r="L38" s="355">
        <f t="shared" si="3"/>
        <v>0</v>
      </c>
      <c r="M38" s="356"/>
      <c r="N38" s="355">
        <f t="shared" si="3"/>
        <v>0</v>
      </c>
      <c r="O38" s="365"/>
      <c r="P38" s="422">
        <f>SUM(P33:Q37)</f>
        <v>0</v>
      </c>
      <c r="Q38" s="423"/>
    </row>
    <row r="39" spans="1:18" ht="13.5" thickBot="1" x14ac:dyDescent="0.25"/>
    <row r="40" spans="1:18" ht="21" thickBot="1" x14ac:dyDescent="0.25">
      <c r="A40" s="268" t="s">
        <v>174</v>
      </c>
      <c r="B40" s="377"/>
      <c r="C40" s="377"/>
      <c r="D40" s="377"/>
      <c r="E40" s="377"/>
      <c r="F40" s="377"/>
      <c r="G40" s="377"/>
      <c r="H40" s="377"/>
      <c r="I40" s="377"/>
      <c r="J40" s="377"/>
      <c r="K40" s="377"/>
      <c r="L40" s="377"/>
      <c r="M40" s="377"/>
      <c r="N40" s="377"/>
      <c r="O40" s="377"/>
      <c r="P40" s="377"/>
      <c r="Q40" s="378"/>
    </row>
    <row r="41" spans="1:18" x14ac:dyDescent="0.2">
      <c r="A41" s="379" t="s">
        <v>9</v>
      </c>
      <c r="B41" s="380"/>
      <c r="C41" s="381"/>
      <c r="D41" s="385" t="str">
        <f>D31</f>
        <v>Costos por cuatrimestres</v>
      </c>
      <c r="E41" s="386"/>
      <c r="F41" s="386"/>
      <c r="G41" s="386"/>
      <c r="H41" s="386"/>
      <c r="I41" s="386"/>
      <c r="J41" s="386"/>
      <c r="K41" s="386"/>
      <c r="L41" s="386"/>
      <c r="M41" s="386"/>
      <c r="N41" s="386"/>
      <c r="O41" s="387"/>
      <c r="P41" s="388" t="s">
        <v>49</v>
      </c>
      <c r="Q41" s="389"/>
    </row>
    <row r="42" spans="1:18" ht="13.5" thickBot="1" x14ac:dyDescent="0.25">
      <c r="A42" s="382"/>
      <c r="B42" s="383"/>
      <c r="C42" s="384"/>
      <c r="D42" s="392">
        <v>1</v>
      </c>
      <c r="E42" s="368"/>
      <c r="F42" s="357">
        <v>2</v>
      </c>
      <c r="G42" s="368"/>
      <c r="H42" s="357">
        <v>3</v>
      </c>
      <c r="I42" s="368"/>
      <c r="J42" s="357">
        <v>4</v>
      </c>
      <c r="K42" s="368"/>
      <c r="L42" s="357">
        <v>5</v>
      </c>
      <c r="M42" s="368"/>
      <c r="N42" s="357">
        <v>6</v>
      </c>
      <c r="O42" s="358"/>
      <c r="P42" s="390"/>
      <c r="Q42" s="391"/>
    </row>
    <row r="43" spans="1:18" ht="15.75" customHeight="1" x14ac:dyDescent="0.2">
      <c r="A43" s="415" t="s">
        <v>59</v>
      </c>
      <c r="B43" s="416"/>
      <c r="C43" s="417"/>
      <c r="D43" s="418" t="str">
        <f t="shared" ref="D43:N47" si="4">IF(D23+D33=0,"",D23+D33)</f>
        <v/>
      </c>
      <c r="E43" s="366"/>
      <c r="F43" s="359" t="str">
        <f t="shared" si="4"/>
        <v/>
      </c>
      <c r="G43" s="366"/>
      <c r="H43" s="359" t="str">
        <f t="shared" si="4"/>
        <v/>
      </c>
      <c r="I43" s="366"/>
      <c r="J43" s="359" t="str">
        <f t="shared" si="4"/>
        <v/>
      </c>
      <c r="K43" s="366"/>
      <c r="L43" s="359" t="str">
        <f t="shared" si="4"/>
        <v/>
      </c>
      <c r="M43" s="366"/>
      <c r="N43" s="359" t="str">
        <f t="shared" si="4"/>
        <v/>
      </c>
      <c r="O43" s="360"/>
      <c r="P43" s="410">
        <f>SUM(D43:O43)</f>
        <v>0</v>
      </c>
      <c r="Q43" s="411"/>
    </row>
    <row r="44" spans="1:18" x14ac:dyDescent="0.2">
      <c r="A44" s="407" t="s">
        <v>45</v>
      </c>
      <c r="B44" s="408"/>
      <c r="C44" s="409"/>
      <c r="D44" s="419" t="str">
        <f t="shared" si="4"/>
        <v/>
      </c>
      <c r="E44" s="367"/>
      <c r="F44" s="361" t="str">
        <f t="shared" si="4"/>
        <v/>
      </c>
      <c r="G44" s="367"/>
      <c r="H44" s="361" t="str">
        <f t="shared" si="4"/>
        <v/>
      </c>
      <c r="I44" s="367"/>
      <c r="J44" s="361" t="str">
        <f t="shared" si="4"/>
        <v/>
      </c>
      <c r="K44" s="367"/>
      <c r="L44" s="361" t="str">
        <f t="shared" si="4"/>
        <v/>
      </c>
      <c r="M44" s="367"/>
      <c r="N44" s="361" t="str">
        <f t="shared" si="4"/>
        <v/>
      </c>
      <c r="O44" s="362"/>
      <c r="P44" s="410">
        <f>SUM(D44:O44)</f>
        <v>0</v>
      </c>
      <c r="Q44" s="411"/>
    </row>
    <row r="45" spans="1:18" x14ac:dyDescent="0.2">
      <c r="A45" s="407" t="s">
        <v>73</v>
      </c>
      <c r="B45" s="408"/>
      <c r="C45" s="409"/>
      <c r="D45" s="419" t="str">
        <f t="shared" si="4"/>
        <v/>
      </c>
      <c r="E45" s="367"/>
      <c r="F45" s="361" t="str">
        <f t="shared" si="4"/>
        <v/>
      </c>
      <c r="G45" s="367"/>
      <c r="H45" s="361" t="str">
        <f t="shared" si="4"/>
        <v/>
      </c>
      <c r="I45" s="367"/>
      <c r="J45" s="361" t="str">
        <f t="shared" si="4"/>
        <v/>
      </c>
      <c r="K45" s="367"/>
      <c r="L45" s="361" t="str">
        <f t="shared" si="4"/>
        <v/>
      </c>
      <c r="M45" s="367"/>
      <c r="N45" s="361" t="str">
        <f t="shared" si="4"/>
        <v/>
      </c>
      <c r="O45" s="362"/>
      <c r="P45" s="410">
        <f>SUM(D45:O45)</f>
        <v>0</v>
      </c>
      <c r="Q45" s="411"/>
    </row>
    <row r="46" spans="1:18" x14ac:dyDescent="0.2">
      <c r="A46" s="407" t="s">
        <v>47</v>
      </c>
      <c r="B46" s="408"/>
      <c r="C46" s="409"/>
      <c r="D46" s="419" t="str">
        <f t="shared" si="4"/>
        <v/>
      </c>
      <c r="E46" s="367"/>
      <c r="F46" s="361" t="str">
        <f t="shared" si="4"/>
        <v/>
      </c>
      <c r="G46" s="367"/>
      <c r="H46" s="361" t="str">
        <f t="shared" si="4"/>
        <v/>
      </c>
      <c r="I46" s="367"/>
      <c r="J46" s="361" t="str">
        <f t="shared" si="4"/>
        <v/>
      </c>
      <c r="K46" s="367"/>
      <c r="L46" s="361" t="str">
        <f t="shared" si="4"/>
        <v/>
      </c>
      <c r="M46" s="367"/>
      <c r="N46" s="361" t="str">
        <f t="shared" si="4"/>
        <v/>
      </c>
      <c r="O46" s="362"/>
      <c r="P46" s="410">
        <f>SUM(D46:O46)</f>
        <v>0</v>
      </c>
      <c r="Q46" s="411"/>
    </row>
    <row r="47" spans="1:18" ht="13.5" thickBot="1" x14ac:dyDescent="0.25">
      <c r="A47" s="397" t="s">
        <v>48</v>
      </c>
      <c r="B47" s="398"/>
      <c r="C47" s="399"/>
      <c r="D47" s="412" t="str">
        <f t="shared" si="4"/>
        <v/>
      </c>
      <c r="E47" s="413"/>
      <c r="F47" s="363" t="str">
        <f t="shared" si="4"/>
        <v/>
      </c>
      <c r="G47" s="413"/>
      <c r="H47" s="363" t="str">
        <f t="shared" si="4"/>
        <v/>
      </c>
      <c r="I47" s="413"/>
      <c r="J47" s="363" t="str">
        <f t="shared" si="4"/>
        <v/>
      </c>
      <c r="K47" s="413"/>
      <c r="L47" s="363" t="str">
        <f t="shared" si="4"/>
        <v/>
      </c>
      <c r="M47" s="413"/>
      <c r="N47" s="363" t="str">
        <f t="shared" si="4"/>
        <v/>
      </c>
      <c r="O47" s="364"/>
      <c r="P47" s="400">
        <f>SUM(D47:O47)</f>
        <v>0</v>
      </c>
      <c r="Q47" s="401"/>
    </row>
    <row r="48" spans="1:18" ht="16.5" thickBot="1" x14ac:dyDescent="0.25">
      <c r="A48" s="402" t="s">
        <v>51</v>
      </c>
      <c r="B48" s="403"/>
      <c r="C48" s="404"/>
      <c r="D48" s="414">
        <f>SUM(D43:D47)</f>
        <v>0</v>
      </c>
      <c r="E48" s="356"/>
      <c r="F48" s="355">
        <f t="shared" ref="F48:N48" si="5">SUM(F43:F47)</f>
        <v>0</v>
      </c>
      <c r="G48" s="356"/>
      <c r="H48" s="355">
        <f t="shared" si="5"/>
        <v>0</v>
      </c>
      <c r="I48" s="356"/>
      <c r="J48" s="355">
        <f t="shared" si="5"/>
        <v>0</v>
      </c>
      <c r="K48" s="356"/>
      <c r="L48" s="355">
        <f t="shared" si="5"/>
        <v>0</v>
      </c>
      <c r="M48" s="356"/>
      <c r="N48" s="355">
        <f t="shared" si="5"/>
        <v>0</v>
      </c>
      <c r="O48" s="365"/>
      <c r="P48" s="405">
        <f>SUM(P43:Q47)</f>
        <v>0</v>
      </c>
      <c r="Q48" s="406"/>
    </row>
    <row r="49" spans="1:17" ht="9" customHeight="1" thickBot="1" x14ac:dyDescent="0.25"/>
    <row r="50" spans="1:17" ht="33" customHeight="1" thickBot="1" x14ac:dyDescent="0.25">
      <c r="A50" s="394" t="s">
        <v>175</v>
      </c>
      <c r="B50" s="395"/>
      <c r="C50" s="395"/>
      <c r="D50" s="395"/>
      <c r="E50" s="395"/>
      <c r="F50" s="395"/>
      <c r="G50" s="395"/>
      <c r="H50" s="395"/>
      <c r="I50" s="395"/>
      <c r="J50" s="395"/>
      <c r="K50" s="395"/>
      <c r="L50" s="395"/>
      <c r="M50" s="395"/>
      <c r="N50" s="395"/>
      <c r="O50" s="395"/>
      <c r="P50" s="395"/>
      <c r="Q50" s="396"/>
    </row>
  </sheetData>
  <sheetProtection password="BA66" sheet="1" objects="1" scenarios="1"/>
  <mergeCells count="246">
    <mergeCell ref="N9:O9"/>
    <mergeCell ref="P8:Q9"/>
    <mergeCell ref="D9:E9"/>
    <mergeCell ref="J9:K9"/>
    <mergeCell ref="L9:M9"/>
    <mergeCell ref="A8:C9"/>
    <mergeCell ref="F9:G9"/>
    <mergeCell ref="H9:I9"/>
    <mergeCell ref="A1:Q1"/>
    <mergeCell ref="A2:Q2"/>
    <mergeCell ref="A3:Q3"/>
    <mergeCell ref="A6:Q6"/>
    <mergeCell ref="A7:Q7"/>
    <mergeCell ref="D8:I8"/>
    <mergeCell ref="J8:O8"/>
    <mergeCell ref="P10:Q10"/>
    <mergeCell ref="A11:C11"/>
    <mergeCell ref="D11:E11"/>
    <mergeCell ref="F11:G11"/>
    <mergeCell ref="H11:I11"/>
    <mergeCell ref="J11:K11"/>
    <mergeCell ref="L11:M11"/>
    <mergeCell ref="N11:O11"/>
    <mergeCell ref="P11:Q11"/>
    <mergeCell ref="J10:K10"/>
    <mergeCell ref="A10:C10"/>
    <mergeCell ref="D10:E10"/>
    <mergeCell ref="F10:G10"/>
    <mergeCell ref="H10:I10"/>
    <mergeCell ref="L10:M10"/>
    <mergeCell ref="N10:O10"/>
    <mergeCell ref="N12:O12"/>
    <mergeCell ref="P12:Q12"/>
    <mergeCell ref="A13:C13"/>
    <mergeCell ref="D13:E13"/>
    <mergeCell ref="F13:G13"/>
    <mergeCell ref="H13:I13"/>
    <mergeCell ref="J13:K13"/>
    <mergeCell ref="L13:M13"/>
    <mergeCell ref="N13:O13"/>
    <mergeCell ref="P13:Q13"/>
    <mergeCell ref="A12:C12"/>
    <mergeCell ref="D12:E12"/>
    <mergeCell ref="F12:G12"/>
    <mergeCell ref="H12:I12"/>
    <mergeCell ref="J12:K12"/>
    <mergeCell ref="L12:M12"/>
    <mergeCell ref="N14:O14"/>
    <mergeCell ref="P14:Q14"/>
    <mergeCell ref="A15:C15"/>
    <mergeCell ref="D15:E15"/>
    <mergeCell ref="F15:G15"/>
    <mergeCell ref="H15:I15"/>
    <mergeCell ref="J15:K15"/>
    <mergeCell ref="L15:M15"/>
    <mergeCell ref="N15:O15"/>
    <mergeCell ref="P15:Q15"/>
    <mergeCell ref="A14:C14"/>
    <mergeCell ref="D14:E14"/>
    <mergeCell ref="F14:G14"/>
    <mergeCell ref="H14:I14"/>
    <mergeCell ref="J14:K14"/>
    <mergeCell ref="L14:M14"/>
    <mergeCell ref="N16:O16"/>
    <mergeCell ref="P16:Q16"/>
    <mergeCell ref="A20:Q20"/>
    <mergeCell ref="A21:C22"/>
    <mergeCell ref="D21:O21"/>
    <mergeCell ref="P21:Q22"/>
    <mergeCell ref="D22:E22"/>
    <mergeCell ref="F22:G22"/>
    <mergeCell ref="H22:I22"/>
    <mergeCell ref="J22:K22"/>
    <mergeCell ref="A16:C16"/>
    <mergeCell ref="D16:E16"/>
    <mergeCell ref="F16:G16"/>
    <mergeCell ref="H16:I16"/>
    <mergeCell ref="J16:K16"/>
    <mergeCell ref="L16:M16"/>
    <mergeCell ref="N22:O22"/>
    <mergeCell ref="L22:M22"/>
    <mergeCell ref="A23:C23"/>
    <mergeCell ref="P23:Q23"/>
    <mergeCell ref="A24:C24"/>
    <mergeCell ref="P24:Q24"/>
    <mergeCell ref="D23:E23"/>
    <mergeCell ref="D24:E24"/>
    <mergeCell ref="F23:G23"/>
    <mergeCell ref="F24:G24"/>
    <mergeCell ref="H23:I23"/>
    <mergeCell ref="H24:I24"/>
    <mergeCell ref="L23:M23"/>
    <mergeCell ref="L24:M24"/>
    <mergeCell ref="J23:K23"/>
    <mergeCell ref="J24:K24"/>
    <mergeCell ref="A25:C25"/>
    <mergeCell ref="P25:Q25"/>
    <mergeCell ref="A26:C26"/>
    <mergeCell ref="P26:Q26"/>
    <mergeCell ref="D25:E25"/>
    <mergeCell ref="D26:E26"/>
    <mergeCell ref="F25:G25"/>
    <mergeCell ref="F26:G26"/>
    <mergeCell ref="H25:I25"/>
    <mergeCell ref="L25:M25"/>
    <mergeCell ref="L26:M26"/>
    <mergeCell ref="J25:K25"/>
    <mergeCell ref="J26:K26"/>
    <mergeCell ref="A27:C27"/>
    <mergeCell ref="P27:Q27"/>
    <mergeCell ref="A28:C28"/>
    <mergeCell ref="P28:Q28"/>
    <mergeCell ref="D27:E27"/>
    <mergeCell ref="D28:E28"/>
    <mergeCell ref="F27:G27"/>
    <mergeCell ref="F28:G28"/>
    <mergeCell ref="H27:I27"/>
    <mergeCell ref="L27:M27"/>
    <mergeCell ref="L28:M28"/>
    <mergeCell ref="A33:C33"/>
    <mergeCell ref="P33:Q33"/>
    <mergeCell ref="A34:C34"/>
    <mergeCell ref="P34:Q34"/>
    <mergeCell ref="D34:E34"/>
    <mergeCell ref="F34:G34"/>
    <mergeCell ref="H34:I34"/>
    <mergeCell ref="J34:K34"/>
    <mergeCell ref="L33:M33"/>
    <mergeCell ref="L34:M34"/>
    <mergeCell ref="D33:E33"/>
    <mergeCell ref="N34:O34"/>
    <mergeCell ref="A35:C35"/>
    <mergeCell ref="P35:Q35"/>
    <mergeCell ref="A36:C36"/>
    <mergeCell ref="P36:Q36"/>
    <mergeCell ref="D35:E35"/>
    <mergeCell ref="D36:E36"/>
    <mergeCell ref="F35:G35"/>
    <mergeCell ref="F36:G36"/>
    <mergeCell ref="H35:I35"/>
    <mergeCell ref="H36:I36"/>
    <mergeCell ref="N35:O35"/>
    <mergeCell ref="N36:O36"/>
    <mergeCell ref="J35:K35"/>
    <mergeCell ref="J36:K36"/>
    <mergeCell ref="L35:M35"/>
    <mergeCell ref="L36:M36"/>
    <mergeCell ref="A37:C37"/>
    <mergeCell ref="P37:Q37"/>
    <mergeCell ref="A38:C38"/>
    <mergeCell ref="P38:Q38"/>
    <mergeCell ref="D37:E37"/>
    <mergeCell ref="D38:E38"/>
    <mergeCell ref="F37:G37"/>
    <mergeCell ref="F38:G38"/>
    <mergeCell ref="H37:I37"/>
    <mergeCell ref="H38:I38"/>
    <mergeCell ref="N37:O37"/>
    <mergeCell ref="N38:O38"/>
    <mergeCell ref="J37:K37"/>
    <mergeCell ref="J38:K38"/>
    <mergeCell ref="L37:M37"/>
    <mergeCell ref="L38:M38"/>
    <mergeCell ref="A43:C43"/>
    <mergeCell ref="P43:Q43"/>
    <mergeCell ref="A44:C44"/>
    <mergeCell ref="P44:Q44"/>
    <mergeCell ref="D43:E43"/>
    <mergeCell ref="D44:E44"/>
    <mergeCell ref="D45:E45"/>
    <mergeCell ref="D46:E46"/>
    <mergeCell ref="A40:Q40"/>
    <mergeCell ref="A41:C42"/>
    <mergeCell ref="D41:O41"/>
    <mergeCell ref="P41:Q42"/>
    <mergeCell ref="D42:E42"/>
    <mergeCell ref="H42:I42"/>
    <mergeCell ref="L42:M42"/>
    <mergeCell ref="F42:G42"/>
    <mergeCell ref="F43:G43"/>
    <mergeCell ref="F44:G44"/>
    <mergeCell ref="J42:K42"/>
    <mergeCell ref="J43:K43"/>
    <mergeCell ref="J44:K44"/>
    <mergeCell ref="H43:I43"/>
    <mergeCell ref="H44:I44"/>
    <mergeCell ref="A50:Q50"/>
    <mergeCell ref="A47:C47"/>
    <mergeCell ref="P47:Q47"/>
    <mergeCell ref="A48:C48"/>
    <mergeCell ref="P48:Q48"/>
    <mergeCell ref="A45:C45"/>
    <mergeCell ref="P45:Q45"/>
    <mergeCell ref="A46:C46"/>
    <mergeCell ref="P46:Q46"/>
    <mergeCell ref="D47:E47"/>
    <mergeCell ref="D48:E48"/>
    <mergeCell ref="F45:G45"/>
    <mergeCell ref="F46:G46"/>
    <mergeCell ref="F47:G47"/>
    <mergeCell ref="F48:G48"/>
    <mergeCell ref="H47:I47"/>
    <mergeCell ref="H45:I45"/>
    <mergeCell ref="H46:I46"/>
    <mergeCell ref="L47:M47"/>
    <mergeCell ref="H48:I48"/>
    <mergeCell ref="J45:K45"/>
    <mergeCell ref="J46:K46"/>
    <mergeCell ref="J47:K47"/>
    <mergeCell ref="J48:K48"/>
    <mergeCell ref="F32:G32"/>
    <mergeCell ref="F33:G33"/>
    <mergeCell ref="H32:I32"/>
    <mergeCell ref="H33:I33"/>
    <mergeCell ref="J32:K32"/>
    <mergeCell ref="J33:K33"/>
    <mergeCell ref="N23:O23"/>
    <mergeCell ref="N24:O24"/>
    <mergeCell ref="N25:O25"/>
    <mergeCell ref="N26:O26"/>
    <mergeCell ref="N27:O27"/>
    <mergeCell ref="N28:O28"/>
    <mergeCell ref="J27:K27"/>
    <mergeCell ref="J28:K28"/>
    <mergeCell ref="H28:I28"/>
    <mergeCell ref="A30:Q30"/>
    <mergeCell ref="A31:C32"/>
    <mergeCell ref="D31:O31"/>
    <mergeCell ref="P31:Q32"/>
    <mergeCell ref="L32:M32"/>
    <mergeCell ref="N32:O32"/>
    <mergeCell ref="D32:E32"/>
    <mergeCell ref="H26:I26"/>
    <mergeCell ref="N33:O33"/>
    <mergeCell ref="L48:M48"/>
    <mergeCell ref="N42:O42"/>
    <mergeCell ref="N43:O43"/>
    <mergeCell ref="N44:O44"/>
    <mergeCell ref="N45:O45"/>
    <mergeCell ref="N46:O46"/>
    <mergeCell ref="N47:O47"/>
    <mergeCell ref="N48:O48"/>
    <mergeCell ref="L43:M43"/>
    <mergeCell ref="L44:M44"/>
    <mergeCell ref="L45:M45"/>
    <mergeCell ref="L46:M46"/>
  </mergeCells>
  <phoneticPr fontId="0" type="noConversion"/>
  <printOptions horizontalCentered="1"/>
  <pageMargins left="0.39370078740157483" right="0.39370078740157483" top="0.78740157480314965" bottom="0.39370078740157483" header="0" footer="0"/>
  <pageSetup paperSize="9" scale="64" orientation="landscape" horizontalDpi="4294967292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AA3348"/>
  <sheetViews>
    <sheetView showGridLines="0" tabSelected="1" topLeftCell="A19" zoomScale="74" zoomScaleNormal="60" workbookViewId="0">
      <selection activeCell="C22" sqref="C22"/>
    </sheetView>
  </sheetViews>
  <sheetFormatPr baseColWidth="10" defaultColWidth="11.42578125" defaultRowHeight="12.75" x14ac:dyDescent="0.2"/>
  <cols>
    <col min="1" max="1" width="16.7109375" style="136" customWidth="1"/>
    <col min="2" max="2" width="15" style="136" customWidth="1"/>
    <col min="3" max="3" width="93.28515625" style="8" customWidth="1"/>
    <col min="4" max="4" width="16.28515625" style="58" customWidth="1"/>
    <col min="5" max="5" width="16.28515625" style="58" bestFit="1" customWidth="1"/>
    <col min="6" max="7" width="48" style="58" customWidth="1"/>
    <col min="8" max="27" width="11.42578125" style="58"/>
    <col min="28" max="16384" width="11.42578125" style="8"/>
  </cols>
  <sheetData>
    <row r="1" spans="1:11" ht="45" customHeight="1" x14ac:dyDescent="0.2">
      <c r="A1" s="531" t="str">
        <f>'Bienes a adquirir'!A1:I1</f>
        <v>EMPRENDEDORES FONSOFT 2011
DESARROLLO DE PRODUCTOS DE SOFTWARE Y SERVICIOS INFORMÁTICOS</v>
      </c>
      <c r="B1" s="532"/>
      <c r="C1" s="532"/>
      <c r="D1" s="532"/>
      <c r="E1" s="532"/>
      <c r="F1" s="532"/>
      <c r="G1" s="533"/>
    </row>
    <row r="2" spans="1:11" ht="20.25" customHeight="1" x14ac:dyDescent="0.2">
      <c r="A2" s="534" t="str">
        <f>'Bienes a adquirir'!A2:I2</f>
        <v>Memoria técnica del proyecto</v>
      </c>
      <c r="B2" s="535"/>
      <c r="C2" s="535"/>
      <c r="D2" s="535"/>
      <c r="E2" s="535"/>
      <c r="F2" s="535"/>
      <c r="G2" s="536"/>
    </row>
    <row r="3" spans="1:11" ht="39.75" customHeight="1" x14ac:dyDescent="0.2">
      <c r="A3" s="537" t="str">
        <f>'Bienes a adquirir'!A3:I3</f>
        <v>SOLICITANTES: Dubra Gastón, Kochman Matías, Lischetti Mariano, Pegue Ignacio</v>
      </c>
      <c r="B3" s="538"/>
      <c r="C3" s="538"/>
      <c r="D3" s="538"/>
      <c r="E3" s="538"/>
      <c r="F3" s="538"/>
      <c r="G3" s="539"/>
    </row>
    <row r="4" spans="1:11" ht="15.75" x14ac:dyDescent="0.2">
      <c r="A4" s="135"/>
      <c r="E4" s="137"/>
    </row>
    <row r="5" spans="1:11" ht="35.25" customHeight="1" x14ac:dyDescent="0.2">
      <c r="A5" s="540" t="s">
        <v>52</v>
      </c>
      <c r="B5" s="540"/>
      <c r="C5" s="540"/>
      <c r="D5" s="540"/>
      <c r="E5" s="540"/>
      <c r="F5" s="540"/>
      <c r="G5" s="540"/>
    </row>
    <row r="6" spans="1:11" ht="18" customHeight="1" x14ac:dyDescent="0.2">
      <c r="A6" s="518" t="s">
        <v>53</v>
      </c>
      <c r="B6" s="518"/>
      <c r="C6" s="518"/>
      <c r="D6" s="518"/>
      <c r="E6" s="518"/>
      <c r="F6" s="518"/>
      <c r="G6" s="518"/>
      <c r="H6" s="138"/>
      <c r="I6" s="138"/>
      <c r="J6" s="138"/>
      <c r="K6" s="138"/>
    </row>
    <row r="9" spans="1:11" ht="5.25" customHeight="1" x14ac:dyDescent="0.2"/>
    <row r="10" spans="1:11" ht="20.25" x14ac:dyDescent="0.2">
      <c r="A10" s="541" t="s">
        <v>176</v>
      </c>
      <c r="B10" s="542"/>
      <c r="C10" s="542"/>
      <c r="D10" s="542"/>
      <c r="E10" s="542"/>
      <c r="F10" s="542"/>
      <c r="G10" s="543"/>
    </row>
    <row r="11" spans="1:11" ht="13.5" thickBot="1" x14ac:dyDescent="0.25">
      <c r="A11" s="139"/>
      <c r="B11" s="14"/>
      <c r="C11" s="14"/>
    </row>
    <row r="12" spans="1:11" ht="30" customHeight="1" thickBot="1" x14ac:dyDescent="0.25">
      <c r="A12" s="525" t="s">
        <v>153</v>
      </c>
      <c r="B12" s="526"/>
      <c r="C12" s="175" t="s">
        <v>9</v>
      </c>
      <c r="D12" s="176" t="s">
        <v>154</v>
      </c>
      <c r="E12" s="176" t="s">
        <v>155</v>
      </c>
      <c r="F12" s="176" t="s">
        <v>156</v>
      </c>
      <c r="G12" s="177" t="s">
        <v>157</v>
      </c>
    </row>
    <row r="13" spans="1:11" ht="18.75" customHeight="1" thickBot="1" x14ac:dyDescent="0.25">
      <c r="A13" s="522"/>
      <c r="B13" s="523"/>
      <c r="C13" s="523"/>
      <c r="D13" s="523"/>
      <c r="E13" s="523"/>
      <c r="F13" s="523"/>
      <c r="G13" s="524"/>
    </row>
    <row r="14" spans="1:11" ht="15.75" customHeight="1" thickBot="1" x14ac:dyDescent="0.25">
      <c r="A14" s="525" t="s">
        <v>143</v>
      </c>
      <c r="B14" s="526"/>
      <c r="C14" s="178" t="s">
        <v>197</v>
      </c>
      <c r="D14" s="174"/>
      <c r="E14" s="184"/>
      <c r="F14" s="185"/>
      <c r="G14" s="185"/>
    </row>
    <row r="15" spans="1:11" ht="15" x14ac:dyDescent="0.2">
      <c r="A15" s="529" t="s">
        <v>93</v>
      </c>
      <c r="B15" s="530"/>
      <c r="C15" s="180"/>
      <c r="D15" s="170"/>
      <c r="E15" s="171"/>
      <c r="F15" s="186"/>
      <c r="G15" s="186"/>
    </row>
    <row r="16" spans="1:11" ht="15" x14ac:dyDescent="0.2">
      <c r="A16" s="527" t="s">
        <v>94</v>
      </c>
      <c r="B16" s="528"/>
      <c r="C16" s="180"/>
      <c r="D16" s="172"/>
      <c r="E16" s="173"/>
      <c r="F16" s="186"/>
      <c r="G16" s="186"/>
    </row>
    <row r="17" spans="1:7" ht="15" x14ac:dyDescent="0.2">
      <c r="A17" s="527" t="s">
        <v>95</v>
      </c>
      <c r="B17" s="528"/>
      <c r="C17" s="180"/>
      <c r="D17" s="172"/>
      <c r="E17" s="173"/>
      <c r="F17" s="186"/>
      <c r="G17" s="186"/>
    </row>
    <row r="18" spans="1:7" ht="15" x14ac:dyDescent="0.2">
      <c r="A18" s="527" t="s">
        <v>96</v>
      </c>
      <c r="B18" s="528"/>
      <c r="C18" s="180"/>
      <c r="D18" s="172"/>
      <c r="E18" s="173"/>
      <c r="F18" s="186"/>
      <c r="G18" s="186"/>
    </row>
    <row r="19" spans="1:7" ht="15" x14ac:dyDescent="0.2">
      <c r="A19" s="527" t="s">
        <v>97</v>
      </c>
      <c r="B19" s="528"/>
      <c r="C19" s="180"/>
      <c r="D19" s="172"/>
      <c r="E19" s="173"/>
      <c r="F19" s="187"/>
      <c r="G19" s="187"/>
    </row>
    <row r="20" spans="1:7" ht="15.75" thickBot="1" x14ac:dyDescent="0.25">
      <c r="A20" s="519"/>
      <c r="B20" s="520"/>
      <c r="C20" s="520"/>
      <c r="D20" s="520"/>
      <c r="E20" s="520"/>
      <c r="F20" s="520"/>
      <c r="G20" s="521"/>
    </row>
    <row r="21" spans="1:7" ht="15.75" thickBot="1" x14ac:dyDescent="0.25">
      <c r="A21" s="525" t="s">
        <v>144</v>
      </c>
      <c r="B21" s="526"/>
      <c r="C21" s="178" t="s">
        <v>200</v>
      </c>
      <c r="D21" s="174"/>
      <c r="E21" s="184"/>
      <c r="F21" s="185"/>
      <c r="G21" s="188"/>
    </row>
    <row r="22" spans="1:7" ht="14.25" x14ac:dyDescent="0.2">
      <c r="A22" s="529" t="s">
        <v>98</v>
      </c>
      <c r="B22" s="530">
        <v>1</v>
      </c>
      <c r="C22" s="180" t="s">
        <v>199</v>
      </c>
      <c r="D22" s="170"/>
      <c r="E22" s="171"/>
      <c r="F22" s="186"/>
      <c r="G22" s="189"/>
    </row>
    <row r="23" spans="1:7" ht="14.25" x14ac:dyDescent="0.2">
      <c r="A23" s="527" t="s">
        <v>99</v>
      </c>
      <c r="B23" s="528">
        <v>2</v>
      </c>
      <c r="C23" s="180" t="s">
        <v>201</v>
      </c>
      <c r="D23" s="172"/>
      <c r="E23" s="173"/>
      <c r="F23" s="186"/>
      <c r="G23" s="189"/>
    </row>
    <row r="24" spans="1:7" ht="14.25" x14ac:dyDescent="0.2">
      <c r="A24" s="527" t="s">
        <v>100</v>
      </c>
      <c r="B24" s="528">
        <v>3</v>
      </c>
      <c r="C24" s="180" t="s">
        <v>198</v>
      </c>
      <c r="D24" s="172"/>
      <c r="E24" s="173"/>
      <c r="F24" s="186"/>
      <c r="G24" s="189"/>
    </row>
    <row r="25" spans="1:7" ht="14.25" x14ac:dyDescent="0.2">
      <c r="A25" s="527" t="s">
        <v>101</v>
      </c>
      <c r="B25" s="528">
        <v>4</v>
      </c>
      <c r="C25" s="180" t="s">
        <v>202</v>
      </c>
      <c r="D25" s="172"/>
      <c r="E25" s="173"/>
      <c r="F25" s="186"/>
      <c r="G25" s="189"/>
    </row>
    <row r="26" spans="1:7" ht="14.25" x14ac:dyDescent="0.2">
      <c r="A26" s="527" t="s">
        <v>102</v>
      </c>
      <c r="B26" s="528">
        <v>5</v>
      </c>
      <c r="C26" s="180"/>
      <c r="D26" s="172"/>
      <c r="E26" s="173"/>
      <c r="F26" s="187"/>
      <c r="G26" s="190"/>
    </row>
    <row r="27" spans="1:7" ht="15.75" thickBot="1" x14ac:dyDescent="0.25">
      <c r="A27" s="519"/>
      <c r="B27" s="520"/>
      <c r="C27" s="520"/>
      <c r="D27" s="520"/>
      <c r="E27" s="520"/>
      <c r="F27" s="520"/>
      <c r="G27" s="521"/>
    </row>
    <row r="28" spans="1:7" ht="15.75" thickBot="1" x14ac:dyDescent="0.25">
      <c r="A28" s="525" t="s">
        <v>145</v>
      </c>
      <c r="B28" s="526"/>
      <c r="C28" s="178" t="s">
        <v>206</v>
      </c>
      <c r="D28" s="174"/>
      <c r="E28" s="184"/>
      <c r="F28" s="185"/>
      <c r="G28" s="188"/>
    </row>
    <row r="29" spans="1:7" ht="14.25" x14ac:dyDescent="0.2">
      <c r="A29" s="527" t="s">
        <v>103</v>
      </c>
      <c r="B29" s="528">
        <v>1</v>
      </c>
      <c r="C29" s="180" t="s">
        <v>207</v>
      </c>
      <c r="D29" s="172"/>
      <c r="E29" s="173"/>
      <c r="F29" s="186"/>
      <c r="G29" s="189"/>
    </row>
    <row r="30" spans="1:7" ht="14.25" x14ac:dyDescent="0.2">
      <c r="A30" s="527" t="s">
        <v>104</v>
      </c>
      <c r="B30" s="528">
        <v>2</v>
      </c>
      <c r="C30" s="180" t="s">
        <v>208</v>
      </c>
      <c r="D30" s="172"/>
      <c r="E30" s="173"/>
      <c r="F30" s="186"/>
      <c r="G30" s="189"/>
    </row>
    <row r="31" spans="1:7" ht="14.25" x14ac:dyDescent="0.2">
      <c r="A31" s="527" t="s">
        <v>105</v>
      </c>
      <c r="B31" s="528">
        <v>3</v>
      </c>
      <c r="C31" s="180"/>
      <c r="D31" s="172"/>
      <c r="E31" s="173"/>
      <c r="F31" s="186"/>
      <c r="G31" s="189"/>
    </row>
    <row r="32" spans="1:7" ht="14.25" x14ac:dyDescent="0.2">
      <c r="A32" s="527" t="s">
        <v>106</v>
      </c>
      <c r="B32" s="528">
        <v>4</v>
      </c>
      <c r="C32" s="180"/>
      <c r="D32" s="172"/>
      <c r="E32" s="173"/>
      <c r="F32" s="186"/>
      <c r="G32" s="189"/>
    </row>
    <row r="33" spans="1:7" ht="14.25" x14ac:dyDescent="0.2">
      <c r="A33" s="527" t="s">
        <v>107</v>
      </c>
      <c r="B33" s="528">
        <v>5</v>
      </c>
      <c r="C33" s="180"/>
      <c r="D33" s="172"/>
      <c r="E33" s="173"/>
      <c r="F33" s="187"/>
      <c r="G33" s="190"/>
    </row>
    <row r="34" spans="1:7" ht="15.75" thickBot="1" x14ac:dyDescent="0.25">
      <c r="A34" s="519"/>
      <c r="B34" s="520"/>
      <c r="C34" s="520"/>
      <c r="D34" s="520"/>
      <c r="E34" s="520"/>
      <c r="F34" s="520"/>
      <c r="G34" s="521"/>
    </row>
    <row r="35" spans="1:7" ht="15.75" thickBot="1" x14ac:dyDescent="0.25">
      <c r="A35" s="525" t="s">
        <v>146</v>
      </c>
      <c r="B35" s="526"/>
      <c r="C35" s="178" t="s">
        <v>193</v>
      </c>
      <c r="D35" s="174"/>
      <c r="E35" s="184"/>
      <c r="F35" s="185"/>
      <c r="G35" s="188"/>
    </row>
    <row r="36" spans="1:7" ht="14.25" x14ac:dyDescent="0.2">
      <c r="A36" s="527" t="s">
        <v>108</v>
      </c>
      <c r="B36" s="528">
        <v>1</v>
      </c>
      <c r="C36" s="180" t="s">
        <v>209</v>
      </c>
      <c r="D36" s="170"/>
      <c r="E36" s="171"/>
      <c r="F36" s="186"/>
      <c r="G36" s="189"/>
    </row>
    <row r="37" spans="1:7" ht="14.25" x14ac:dyDescent="0.2">
      <c r="A37" s="527" t="s">
        <v>109</v>
      </c>
      <c r="B37" s="528">
        <v>2</v>
      </c>
      <c r="C37" s="180" t="s">
        <v>203</v>
      </c>
      <c r="D37" s="172"/>
      <c r="E37" s="173"/>
      <c r="F37" s="186"/>
      <c r="G37" s="189"/>
    </row>
    <row r="38" spans="1:7" ht="14.25" x14ac:dyDescent="0.2">
      <c r="A38" s="527" t="s">
        <v>110</v>
      </c>
      <c r="B38" s="528">
        <v>3</v>
      </c>
      <c r="C38" s="180" t="s">
        <v>204</v>
      </c>
      <c r="D38" s="172"/>
      <c r="E38" s="173"/>
      <c r="F38" s="186"/>
      <c r="G38" s="189"/>
    </row>
    <row r="39" spans="1:7" ht="14.25" x14ac:dyDescent="0.2">
      <c r="A39" s="527" t="s">
        <v>111</v>
      </c>
      <c r="B39" s="528">
        <v>4</v>
      </c>
      <c r="C39" s="180" t="s">
        <v>205</v>
      </c>
      <c r="D39" s="172"/>
      <c r="E39" s="173"/>
      <c r="F39" s="186"/>
      <c r="G39" s="189"/>
    </row>
    <row r="40" spans="1:7" ht="14.25" x14ac:dyDescent="0.2">
      <c r="A40" s="527" t="s">
        <v>112</v>
      </c>
      <c r="B40" s="528">
        <v>5</v>
      </c>
      <c r="C40" s="180"/>
      <c r="D40" s="172"/>
      <c r="E40" s="173"/>
      <c r="F40" s="187"/>
      <c r="G40" s="190"/>
    </row>
    <row r="41" spans="1:7" ht="15.75" thickBot="1" x14ac:dyDescent="0.25">
      <c r="A41" s="519"/>
      <c r="B41" s="520"/>
      <c r="C41" s="520"/>
      <c r="D41" s="520"/>
      <c r="E41" s="520"/>
      <c r="F41" s="520"/>
      <c r="G41" s="521"/>
    </row>
    <row r="42" spans="1:7" ht="15.75" thickBot="1" x14ac:dyDescent="0.25">
      <c r="A42" s="525" t="s">
        <v>147</v>
      </c>
      <c r="B42" s="526"/>
      <c r="C42" s="178" t="s">
        <v>194</v>
      </c>
      <c r="D42" s="174"/>
      <c r="E42" s="184"/>
      <c r="F42" s="185"/>
      <c r="G42" s="188"/>
    </row>
    <row r="43" spans="1:7" ht="14.25" x14ac:dyDescent="0.2">
      <c r="A43" s="527" t="s">
        <v>113</v>
      </c>
      <c r="B43" s="528">
        <v>1</v>
      </c>
      <c r="C43" s="179" t="s">
        <v>210</v>
      </c>
      <c r="D43" s="170"/>
      <c r="E43" s="171"/>
      <c r="F43" s="186"/>
      <c r="G43" s="189"/>
    </row>
    <row r="44" spans="1:7" ht="14.25" x14ac:dyDescent="0.2">
      <c r="A44" s="527" t="s">
        <v>114</v>
      </c>
      <c r="B44" s="528">
        <v>2</v>
      </c>
      <c r="C44" s="180" t="s">
        <v>211</v>
      </c>
      <c r="D44" s="172"/>
      <c r="E44" s="173"/>
      <c r="F44" s="186"/>
      <c r="G44" s="189"/>
    </row>
    <row r="45" spans="1:7" ht="14.25" x14ac:dyDescent="0.2">
      <c r="A45" s="527" t="s">
        <v>115</v>
      </c>
      <c r="B45" s="528">
        <v>3</v>
      </c>
      <c r="C45" s="180" t="s">
        <v>212</v>
      </c>
      <c r="D45" s="172"/>
      <c r="E45" s="173"/>
      <c r="F45" s="186"/>
      <c r="G45" s="189"/>
    </row>
    <row r="46" spans="1:7" ht="14.25" x14ac:dyDescent="0.2">
      <c r="A46" s="527" t="s">
        <v>116</v>
      </c>
      <c r="B46" s="528">
        <v>4</v>
      </c>
      <c r="C46" s="180"/>
      <c r="D46" s="172"/>
      <c r="E46" s="173"/>
      <c r="F46" s="186"/>
      <c r="G46" s="189"/>
    </row>
    <row r="47" spans="1:7" ht="14.25" x14ac:dyDescent="0.2">
      <c r="A47" s="527" t="s">
        <v>117</v>
      </c>
      <c r="B47" s="528">
        <v>5</v>
      </c>
      <c r="C47" s="180"/>
      <c r="D47" s="172"/>
      <c r="E47" s="173"/>
      <c r="F47" s="187"/>
      <c r="G47" s="190"/>
    </row>
    <row r="48" spans="1:7" ht="15.75" thickBot="1" x14ac:dyDescent="0.25">
      <c r="A48" s="519"/>
      <c r="B48" s="520"/>
      <c r="C48" s="520"/>
      <c r="D48" s="520"/>
      <c r="E48" s="520"/>
      <c r="F48" s="520"/>
      <c r="G48" s="521"/>
    </row>
    <row r="49" spans="1:7" ht="15.75" thickBot="1" x14ac:dyDescent="0.25">
      <c r="A49" s="525" t="s">
        <v>148</v>
      </c>
      <c r="B49" s="526"/>
      <c r="C49" s="178" t="s">
        <v>214</v>
      </c>
      <c r="D49" s="174"/>
      <c r="E49" s="184"/>
      <c r="F49" s="185"/>
      <c r="G49" s="188"/>
    </row>
    <row r="50" spans="1:7" ht="14.25" x14ac:dyDescent="0.2">
      <c r="A50" s="527" t="s">
        <v>118</v>
      </c>
      <c r="B50" s="528">
        <v>1</v>
      </c>
      <c r="C50" s="180"/>
      <c r="D50" s="170"/>
      <c r="E50" s="171"/>
      <c r="F50" s="186"/>
      <c r="G50" s="189"/>
    </row>
    <row r="51" spans="1:7" ht="14.25" x14ac:dyDescent="0.2">
      <c r="A51" s="527" t="s">
        <v>119</v>
      </c>
      <c r="B51" s="528">
        <v>2</v>
      </c>
      <c r="C51" s="180"/>
      <c r="D51" s="172"/>
      <c r="E51" s="173"/>
      <c r="F51" s="186"/>
      <c r="G51" s="189"/>
    </row>
    <row r="52" spans="1:7" ht="14.25" x14ac:dyDescent="0.2">
      <c r="A52" s="527" t="s">
        <v>120</v>
      </c>
      <c r="B52" s="528">
        <v>3</v>
      </c>
      <c r="C52" s="180"/>
      <c r="D52" s="172"/>
      <c r="E52" s="173"/>
      <c r="F52" s="186"/>
      <c r="G52" s="189"/>
    </row>
    <row r="53" spans="1:7" ht="14.25" x14ac:dyDescent="0.2">
      <c r="A53" s="527" t="s">
        <v>121</v>
      </c>
      <c r="B53" s="528">
        <v>4</v>
      </c>
      <c r="C53" s="180"/>
      <c r="D53" s="172"/>
      <c r="E53" s="173"/>
      <c r="F53" s="186"/>
      <c r="G53" s="189"/>
    </row>
    <row r="54" spans="1:7" ht="14.25" x14ac:dyDescent="0.2">
      <c r="A54" s="527" t="s">
        <v>122</v>
      </c>
      <c r="B54" s="528">
        <v>5</v>
      </c>
      <c r="C54" s="180"/>
      <c r="D54" s="172"/>
      <c r="E54" s="173"/>
      <c r="F54" s="187"/>
      <c r="G54" s="190"/>
    </row>
    <row r="55" spans="1:7" ht="15.75" thickBot="1" x14ac:dyDescent="0.25">
      <c r="A55" s="519"/>
      <c r="B55" s="520"/>
      <c r="C55" s="520"/>
      <c r="D55" s="520"/>
      <c r="E55" s="520"/>
      <c r="F55" s="520"/>
      <c r="G55" s="521"/>
    </row>
    <row r="56" spans="1:7" ht="15.75" thickBot="1" x14ac:dyDescent="0.25">
      <c r="A56" s="525" t="s">
        <v>149</v>
      </c>
      <c r="B56" s="526"/>
      <c r="C56" s="178" t="s">
        <v>213</v>
      </c>
      <c r="D56" s="174"/>
      <c r="E56" s="184"/>
      <c r="F56" s="185"/>
      <c r="G56" s="188"/>
    </row>
    <row r="57" spans="1:7" ht="14.25" x14ac:dyDescent="0.2">
      <c r="A57" s="527" t="s">
        <v>123</v>
      </c>
      <c r="B57" s="528">
        <v>1</v>
      </c>
      <c r="C57" s="180" t="s">
        <v>218</v>
      </c>
      <c r="D57" s="170"/>
      <c r="E57" s="171"/>
      <c r="F57" s="186"/>
      <c r="G57" s="189"/>
    </row>
    <row r="58" spans="1:7" ht="14.25" x14ac:dyDescent="0.2">
      <c r="A58" s="527" t="s">
        <v>124</v>
      </c>
      <c r="B58" s="528">
        <v>2</v>
      </c>
      <c r="C58" s="180" t="s">
        <v>215</v>
      </c>
      <c r="D58" s="172"/>
      <c r="E58" s="173"/>
      <c r="F58" s="186"/>
      <c r="G58" s="189"/>
    </row>
    <row r="59" spans="1:7" ht="14.25" x14ac:dyDescent="0.2">
      <c r="A59" s="527" t="s">
        <v>125</v>
      </c>
      <c r="B59" s="528">
        <v>3</v>
      </c>
      <c r="C59" s="180" t="s">
        <v>217</v>
      </c>
      <c r="D59" s="172"/>
      <c r="E59" s="173"/>
      <c r="F59" s="186"/>
      <c r="G59" s="189"/>
    </row>
    <row r="60" spans="1:7" ht="14.25" x14ac:dyDescent="0.2">
      <c r="A60" s="527" t="s">
        <v>126</v>
      </c>
      <c r="B60" s="528">
        <v>4</v>
      </c>
      <c r="C60" s="180"/>
      <c r="D60" s="172"/>
      <c r="E60" s="173"/>
      <c r="F60" s="186"/>
      <c r="G60" s="189"/>
    </row>
    <row r="61" spans="1:7" ht="14.25" x14ac:dyDescent="0.2">
      <c r="A61" s="527" t="s">
        <v>127</v>
      </c>
      <c r="B61" s="528">
        <v>5</v>
      </c>
      <c r="C61" s="180"/>
      <c r="D61" s="172"/>
      <c r="E61" s="173"/>
      <c r="F61" s="187"/>
      <c r="G61" s="190"/>
    </row>
    <row r="62" spans="1:7" ht="15.75" thickBot="1" x14ac:dyDescent="0.25">
      <c r="A62" s="519"/>
      <c r="B62" s="520"/>
      <c r="C62" s="520"/>
      <c r="D62" s="520"/>
      <c r="E62" s="520"/>
      <c r="F62" s="520"/>
      <c r="G62" s="521"/>
    </row>
    <row r="63" spans="1:7" ht="15.75" thickBot="1" x14ac:dyDescent="0.25">
      <c r="A63" s="525" t="s">
        <v>150</v>
      </c>
      <c r="B63" s="526"/>
      <c r="C63" s="178" t="s">
        <v>196</v>
      </c>
      <c r="D63" s="174"/>
      <c r="E63" s="184"/>
      <c r="F63" s="185"/>
      <c r="G63" s="188"/>
    </row>
    <row r="64" spans="1:7" ht="14.25" x14ac:dyDescent="0.2">
      <c r="A64" s="527" t="s">
        <v>128</v>
      </c>
      <c r="B64" s="528">
        <v>1</v>
      </c>
      <c r="C64" s="179" t="s">
        <v>195</v>
      </c>
      <c r="D64" s="170"/>
      <c r="E64" s="171"/>
      <c r="F64" s="186"/>
      <c r="G64" s="189"/>
    </row>
    <row r="65" spans="1:7" ht="14.25" x14ac:dyDescent="0.2">
      <c r="A65" s="527" t="s">
        <v>129</v>
      </c>
      <c r="B65" s="528">
        <v>2</v>
      </c>
      <c r="C65" s="180" t="s">
        <v>216</v>
      </c>
      <c r="D65" s="172"/>
      <c r="E65" s="173"/>
      <c r="F65" s="186"/>
      <c r="G65" s="189"/>
    </row>
    <row r="66" spans="1:7" ht="14.25" x14ac:dyDescent="0.2">
      <c r="A66" s="527" t="s">
        <v>130</v>
      </c>
      <c r="B66" s="528">
        <v>3</v>
      </c>
      <c r="C66" s="180" t="s">
        <v>219</v>
      </c>
      <c r="D66" s="172"/>
      <c r="E66" s="173"/>
      <c r="F66" s="186"/>
      <c r="G66" s="189"/>
    </row>
    <row r="67" spans="1:7" ht="14.25" x14ac:dyDescent="0.2">
      <c r="A67" s="527" t="s">
        <v>131</v>
      </c>
      <c r="B67" s="528">
        <v>4</v>
      </c>
      <c r="C67" s="180" t="s">
        <v>220</v>
      </c>
      <c r="D67" s="172"/>
      <c r="E67" s="173"/>
      <c r="F67" s="186"/>
      <c r="G67" s="189"/>
    </row>
    <row r="68" spans="1:7" ht="14.25" x14ac:dyDescent="0.2">
      <c r="A68" s="527" t="s">
        <v>132</v>
      </c>
      <c r="B68" s="528">
        <v>5</v>
      </c>
      <c r="C68" s="180"/>
      <c r="D68" s="172"/>
      <c r="E68" s="173"/>
      <c r="F68" s="187"/>
      <c r="G68" s="190"/>
    </row>
    <row r="69" spans="1:7" ht="15.75" thickBot="1" x14ac:dyDescent="0.25">
      <c r="A69" s="519"/>
      <c r="B69" s="520"/>
      <c r="C69" s="520"/>
      <c r="D69" s="520"/>
      <c r="E69" s="520"/>
      <c r="F69" s="520"/>
      <c r="G69" s="521"/>
    </row>
    <row r="70" spans="1:7" ht="15.75" thickBot="1" x14ac:dyDescent="0.25">
      <c r="A70" s="525" t="s">
        <v>151</v>
      </c>
      <c r="B70" s="526"/>
      <c r="C70" s="178"/>
      <c r="D70" s="174"/>
      <c r="E70" s="184"/>
      <c r="F70" s="185"/>
      <c r="G70" s="188"/>
    </row>
    <row r="71" spans="1:7" ht="14.25" x14ac:dyDescent="0.2">
      <c r="A71" s="527" t="s">
        <v>133</v>
      </c>
      <c r="B71" s="528">
        <v>1</v>
      </c>
      <c r="C71" s="179"/>
      <c r="D71" s="170"/>
      <c r="E71" s="171"/>
      <c r="F71" s="186"/>
      <c r="G71" s="189"/>
    </row>
    <row r="72" spans="1:7" ht="14.25" x14ac:dyDescent="0.2">
      <c r="A72" s="527" t="s">
        <v>134</v>
      </c>
      <c r="B72" s="528">
        <v>2</v>
      </c>
      <c r="C72" s="180"/>
      <c r="D72" s="172"/>
      <c r="E72" s="173"/>
      <c r="F72" s="186"/>
      <c r="G72" s="189"/>
    </row>
    <row r="73" spans="1:7" ht="14.25" x14ac:dyDescent="0.2">
      <c r="A73" s="527" t="s">
        <v>135</v>
      </c>
      <c r="B73" s="528">
        <v>3</v>
      </c>
      <c r="C73" s="180"/>
      <c r="D73" s="172"/>
      <c r="E73" s="173"/>
      <c r="F73" s="186"/>
      <c r="G73" s="189"/>
    </row>
    <row r="74" spans="1:7" ht="14.25" x14ac:dyDescent="0.2">
      <c r="A74" s="527" t="s">
        <v>136</v>
      </c>
      <c r="B74" s="528">
        <v>4</v>
      </c>
      <c r="C74" s="180"/>
      <c r="D74" s="172"/>
      <c r="E74" s="173"/>
      <c r="F74" s="186"/>
      <c r="G74" s="189"/>
    </row>
    <row r="75" spans="1:7" ht="14.25" x14ac:dyDescent="0.2">
      <c r="A75" s="527" t="s">
        <v>137</v>
      </c>
      <c r="B75" s="528">
        <v>5</v>
      </c>
      <c r="C75" s="180"/>
      <c r="D75" s="172"/>
      <c r="E75" s="173"/>
      <c r="F75" s="187"/>
      <c r="G75" s="190"/>
    </row>
    <row r="76" spans="1:7" ht="15.75" thickBot="1" x14ac:dyDescent="0.25">
      <c r="A76" s="519"/>
      <c r="B76" s="520"/>
      <c r="C76" s="520"/>
      <c r="D76" s="520"/>
      <c r="E76" s="520"/>
      <c r="F76" s="520"/>
      <c r="G76" s="521"/>
    </row>
    <row r="77" spans="1:7" ht="15.75" thickBot="1" x14ac:dyDescent="0.25">
      <c r="A77" s="525" t="s">
        <v>152</v>
      </c>
      <c r="B77" s="526"/>
      <c r="C77" s="178"/>
      <c r="D77" s="174"/>
      <c r="E77" s="184"/>
      <c r="F77" s="185"/>
      <c r="G77" s="188"/>
    </row>
    <row r="78" spans="1:7" ht="14.25" x14ac:dyDescent="0.2">
      <c r="A78" s="527" t="s">
        <v>138</v>
      </c>
      <c r="B78" s="528">
        <v>1</v>
      </c>
      <c r="C78" s="179"/>
      <c r="D78" s="170"/>
      <c r="E78" s="171"/>
      <c r="F78" s="186"/>
      <c r="G78" s="189"/>
    </row>
    <row r="79" spans="1:7" ht="14.25" x14ac:dyDescent="0.2">
      <c r="A79" s="527" t="s">
        <v>139</v>
      </c>
      <c r="B79" s="528">
        <v>2</v>
      </c>
      <c r="C79" s="180"/>
      <c r="D79" s="172"/>
      <c r="E79" s="173"/>
      <c r="F79" s="186"/>
      <c r="G79" s="189"/>
    </row>
    <row r="80" spans="1:7" ht="14.25" x14ac:dyDescent="0.2">
      <c r="A80" s="527" t="s">
        <v>140</v>
      </c>
      <c r="B80" s="528">
        <v>3</v>
      </c>
      <c r="C80" s="180"/>
      <c r="D80" s="172"/>
      <c r="E80" s="173"/>
      <c r="F80" s="186"/>
      <c r="G80" s="189"/>
    </row>
    <row r="81" spans="1:11" ht="14.25" x14ac:dyDescent="0.2">
      <c r="A81" s="527" t="s">
        <v>141</v>
      </c>
      <c r="B81" s="528">
        <v>4</v>
      </c>
      <c r="C81" s="180"/>
      <c r="D81" s="172"/>
      <c r="E81" s="173"/>
      <c r="F81" s="186"/>
      <c r="G81" s="189"/>
    </row>
    <row r="82" spans="1:11" ht="14.25" x14ac:dyDescent="0.2">
      <c r="A82" s="527" t="s">
        <v>142</v>
      </c>
      <c r="B82" s="528">
        <v>5</v>
      </c>
      <c r="C82" s="180"/>
      <c r="D82" s="172"/>
      <c r="E82" s="173"/>
      <c r="F82" s="187"/>
      <c r="G82" s="190"/>
    </row>
    <row r="83" spans="1:11" x14ac:dyDescent="0.2">
      <c r="A83" s="140"/>
      <c r="B83" s="140"/>
      <c r="C83" s="140"/>
      <c r="D83" s="71"/>
      <c r="E83" s="71"/>
      <c r="F83" s="71"/>
      <c r="G83" s="71"/>
      <c r="H83" s="71"/>
      <c r="I83" s="71"/>
      <c r="J83" s="71"/>
      <c r="K83" s="71"/>
    </row>
    <row r="84" spans="1:11" x14ac:dyDescent="0.2">
      <c r="A84" s="140"/>
      <c r="B84" s="140"/>
      <c r="C84" s="140"/>
      <c r="D84" s="71"/>
      <c r="E84" s="71"/>
      <c r="F84" s="71"/>
      <c r="G84" s="71"/>
      <c r="H84" s="71"/>
      <c r="I84" s="71"/>
      <c r="J84" s="71"/>
      <c r="K84" s="71"/>
    </row>
    <row r="85" spans="1:11" x14ac:dyDescent="0.2">
      <c r="A85" s="140"/>
      <c r="B85" s="140"/>
      <c r="C85" s="140"/>
      <c r="D85" s="71"/>
      <c r="E85" s="71"/>
      <c r="F85" s="71"/>
      <c r="G85" s="71"/>
      <c r="H85" s="71"/>
      <c r="I85" s="71"/>
      <c r="J85" s="71"/>
      <c r="K85" s="71"/>
    </row>
    <row r="86" spans="1:11" x14ac:dyDescent="0.2">
      <c r="A86" s="140"/>
      <c r="B86" s="140"/>
      <c r="C86" s="140"/>
      <c r="D86" s="71"/>
      <c r="E86" s="71"/>
      <c r="F86" s="71"/>
      <c r="G86" s="71"/>
      <c r="H86" s="71"/>
      <c r="I86" s="71"/>
      <c r="J86" s="71"/>
      <c r="K86" s="71"/>
    </row>
    <row r="87" spans="1:11" x14ac:dyDescent="0.2">
      <c r="A87" s="140"/>
      <c r="B87" s="140"/>
      <c r="C87" s="140"/>
      <c r="D87" s="71"/>
      <c r="E87" s="71"/>
      <c r="F87" s="71"/>
      <c r="G87" s="71"/>
      <c r="H87" s="71"/>
      <c r="I87" s="71"/>
      <c r="J87" s="71"/>
      <c r="K87" s="71"/>
    </row>
    <row r="88" spans="1:11" x14ac:dyDescent="0.2">
      <c r="A88" s="140"/>
      <c r="B88" s="140"/>
      <c r="C88" s="140"/>
      <c r="D88" s="71"/>
      <c r="E88" s="71"/>
      <c r="F88" s="71"/>
      <c r="G88" s="71"/>
      <c r="H88" s="71"/>
      <c r="I88" s="71"/>
      <c r="J88" s="71"/>
      <c r="K88" s="71"/>
    </row>
    <row r="89" spans="1:11" x14ac:dyDescent="0.2">
      <c r="A89" s="140"/>
      <c r="B89" s="140"/>
      <c r="C89" s="140"/>
      <c r="D89" s="71"/>
      <c r="E89" s="71"/>
      <c r="F89" s="71"/>
      <c r="G89" s="71"/>
      <c r="H89" s="71"/>
      <c r="I89" s="71"/>
      <c r="J89" s="71"/>
      <c r="K89" s="71"/>
    </row>
    <row r="90" spans="1:11" x14ac:dyDescent="0.2">
      <c r="A90" s="140"/>
      <c r="B90" s="140"/>
      <c r="C90" s="140"/>
      <c r="D90" s="71"/>
      <c r="E90" s="71"/>
      <c r="F90" s="71"/>
      <c r="G90" s="71"/>
      <c r="H90" s="71"/>
      <c r="I90" s="71"/>
      <c r="J90" s="71"/>
      <c r="K90" s="71"/>
    </row>
    <row r="91" spans="1:11" x14ac:dyDescent="0.2">
      <c r="A91" s="140"/>
      <c r="B91" s="140"/>
      <c r="C91" s="140"/>
      <c r="D91" s="71"/>
      <c r="E91" s="71"/>
      <c r="F91" s="71"/>
      <c r="G91" s="71"/>
      <c r="H91" s="71"/>
      <c r="I91" s="71"/>
      <c r="J91" s="71"/>
      <c r="K91" s="71"/>
    </row>
    <row r="92" spans="1:11" x14ac:dyDescent="0.2">
      <c r="A92" s="140"/>
      <c r="B92" s="140"/>
      <c r="C92" s="140"/>
      <c r="D92" s="71"/>
      <c r="E92" s="71"/>
      <c r="F92" s="71"/>
      <c r="G92" s="71"/>
      <c r="H92" s="71"/>
      <c r="I92" s="71"/>
      <c r="J92" s="71"/>
      <c r="K92" s="71"/>
    </row>
    <row r="93" spans="1:11" x14ac:dyDescent="0.2">
      <c r="A93" s="140"/>
      <c r="B93" s="140"/>
      <c r="C93" s="140"/>
      <c r="D93" s="71"/>
      <c r="E93" s="71"/>
      <c r="F93" s="71"/>
      <c r="G93" s="71"/>
      <c r="H93" s="71"/>
      <c r="I93" s="71"/>
      <c r="J93" s="71"/>
      <c r="K93" s="71"/>
    </row>
    <row r="94" spans="1:11" x14ac:dyDescent="0.2">
      <c r="A94" s="140"/>
      <c r="B94" s="140"/>
      <c r="C94" s="140"/>
      <c r="D94" s="71"/>
      <c r="E94" s="71"/>
      <c r="F94" s="71"/>
      <c r="G94" s="71"/>
      <c r="H94" s="71"/>
      <c r="I94" s="71"/>
      <c r="J94" s="71"/>
      <c r="K94" s="71"/>
    </row>
    <row r="95" spans="1:11" x14ac:dyDescent="0.2">
      <c r="A95" s="140"/>
      <c r="B95" s="140"/>
      <c r="C95" s="140"/>
      <c r="D95" s="71"/>
      <c r="E95" s="71"/>
      <c r="F95" s="71"/>
      <c r="G95" s="71"/>
      <c r="H95" s="71"/>
      <c r="I95" s="71"/>
      <c r="J95" s="71"/>
      <c r="K95" s="71"/>
    </row>
    <row r="96" spans="1:11" x14ac:dyDescent="0.2">
      <c r="A96" s="140"/>
      <c r="B96" s="140"/>
      <c r="C96" s="140"/>
      <c r="D96" s="71"/>
      <c r="E96" s="71"/>
      <c r="F96" s="71"/>
      <c r="G96" s="71"/>
      <c r="H96" s="71"/>
      <c r="I96" s="71"/>
      <c r="J96" s="71"/>
      <c r="K96" s="71"/>
    </row>
    <row r="97" spans="1:11" x14ac:dyDescent="0.2">
      <c r="A97" s="140"/>
      <c r="B97" s="140"/>
      <c r="C97" s="140"/>
      <c r="D97" s="71"/>
      <c r="E97" s="71"/>
      <c r="F97" s="71"/>
      <c r="G97" s="71"/>
      <c r="H97" s="71"/>
      <c r="I97" s="71"/>
      <c r="J97" s="71"/>
      <c r="K97" s="71"/>
    </row>
    <row r="98" spans="1:11" x14ac:dyDescent="0.2">
      <c r="A98" s="140"/>
      <c r="B98" s="140"/>
      <c r="C98" s="140"/>
      <c r="D98" s="71"/>
      <c r="E98" s="71"/>
      <c r="F98" s="71"/>
      <c r="G98" s="71"/>
      <c r="H98" s="71"/>
      <c r="I98" s="71"/>
      <c r="J98" s="71"/>
      <c r="K98" s="71"/>
    </row>
    <row r="99" spans="1:11" x14ac:dyDescent="0.2">
      <c r="A99" s="140"/>
      <c r="B99" s="140"/>
      <c r="C99" s="140"/>
      <c r="D99" s="71"/>
      <c r="E99" s="71"/>
      <c r="F99" s="71"/>
      <c r="G99" s="71"/>
      <c r="H99" s="71"/>
      <c r="I99" s="71"/>
      <c r="J99" s="71"/>
      <c r="K99" s="71"/>
    </row>
    <row r="100" spans="1:11" x14ac:dyDescent="0.2">
      <c r="A100" s="140"/>
      <c r="B100" s="140"/>
      <c r="C100" s="140"/>
      <c r="D100" s="71"/>
      <c r="E100" s="71"/>
      <c r="F100" s="71"/>
      <c r="G100" s="71"/>
      <c r="H100" s="71"/>
      <c r="I100" s="71"/>
      <c r="J100" s="71"/>
      <c r="K100" s="71"/>
    </row>
    <row r="101" spans="1:11" x14ac:dyDescent="0.2">
      <c r="A101" s="140"/>
      <c r="B101" s="140"/>
      <c r="C101" s="140"/>
      <c r="D101" s="71"/>
      <c r="E101" s="71"/>
      <c r="F101" s="71"/>
      <c r="G101" s="71"/>
      <c r="H101" s="71"/>
      <c r="I101" s="71"/>
      <c r="J101" s="71"/>
      <c r="K101" s="71"/>
    </row>
    <row r="102" spans="1:11" x14ac:dyDescent="0.2">
      <c r="A102" s="140"/>
      <c r="B102" s="140"/>
      <c r="C102" s="140"/>
      <c r="D102" s="71"/>
      <c r="E102" s="71"/>
      <c r="F102" s="71"/>
      <c r="G102" s="71"/>
      <c r="H102" s="71"/>
      <c r="I102" s="71"/>
      <c r="J102" s="71"/>
      <c r="K102" s="71"/>
    </row>
    <row r="103" spans="1:11" x14ac:dyDescent="0.2">
      <c r="A103" s="140"/>
      <c r="B103" s="140"/>
      <c r="C103" s="140"/>
      <c r="D103" s="71"/>
      <c r="E103" s="71"/>
      <c r="F103" s="71"/>
      <c r="G103" s="71"/>
      <c r="H103" s="71"/>
      <c r="I103" s="71"/>
      <c r="J103" s="71"/>
      <c r="K103" s="71"/>
    </row>
    <row r="104" spans="1:11" x14ac:dyDescent="0.2">
      <c r="A104" s="140"/>
      <c r="B104" s="140"/>
      <c r="C104" s="140"/>
      <c r="D104" s="71"/>
      <c r="E104" s="71"/>
      <c r="F104" s="71"/>
      <c r="G104" s="71"/>
      <c r="H104" s="71"/>
      <c r="I104" s="71"/>
      <c r="J104" s="71"/>
      <c r="K104" s="71"/>
    </row>
    <row r="105" spans="1:11" x14ac:dyDescent="0.2">
      <c r="A105" s="140"/>
      <c r="B105" s="140"/>
      <c r="C105" s="140"/>
      <c r="D105" s="71"/>
      <c r="E105" s="71"/>
      <c r="F105" s="71"/>
      <c r="G105" s="71"/>
      <c r="H105" s="71"/>
      <c r="I105" s="71"/>
      <c r="J105" s="71"/>
      <c r="K105" s="71"/>
    </row>
    <row r="106" spans="1:11" x14ac:dyDescent="0.2">
      <c r="A106" s="140"/>
      <c r="B106" s="140"/>
      <c r="C106" s="140"/>
      <c r="D106" s="71"/>
      <c r="E106" s="71"/>
      <c r="F106" s="71"/>
      <c r="G106" s="71"/>
      <c r="H106" s="71"/>
      <c r="I106" s="71"/>
      <c r="J106" s="71"/>
      <c r="K106" s="71"/>
    </row>
    <row r="107" spans="1:11" x14ac:dyDescent="0.2">
      <c r="A107" s="140"/>
      <c r="B107" s="140"/>
      <c r="C107" s="140"/>
      <c r="D107" s="71"/>
      <c r="E107" s="71"/>
      <c r="F107" s="71"/>
      <c r="G107" s="71"/>
      <c r="H107" s="71"/>
      <c r="I107" s="71"/>
      <c r="J107" s="71"/>
      <c r="K107" s="71"/>
    </row>
    <row r="108" spans="1:11" x14ac:dyDescent="0.2">
      <c r="A108" s="140"/>
      <c r="B108" s="140"/>
      <c r="C108" s="140"/>
      <c r="D108" s="71"/>
      <c r="E108" s="71"/>
      <c r="F108" s="71"/>
      <c r="G108" s="71"/>
      <c r="H108" s="71"/>
      <c r="I108" s="71"/>
      <c r="J108" s="71"/>
      <c r="K108" s="71"/>
    </row>
    <row r="109" spans="1:11" x14ac:dyDescent="0.2">
      <c r="A109" s="140"/>
      <c r="B109" s="140"/>
      <c r="C109" s="140"/>
      <c r="D109" s="71"/>
      <c r="E109" s="71"/>
      <c r="F109" s="71"/>
      <c r="G109" s="71"/>
      <c r="H109" s="71"/>
      <c r="I109" s="71"/>
      <c r="J109" s="71"/>
      <c r="K109" s="71"/>
    </row>
    <row r="110" spans="1:11" x14ac:dyDescent="0.2">
      <c r="A110" s="140"/>
      <c r="B110" s="140"/>
      <c r="C110" s="140"/>
      <c r="D110" s="71"/>
      <c r="E110" s="71"/>
      <c r="F110" s="71"/>
      <c r="G110" s="71"/>
      <c r="H110" s="71"/>
      <c r="I110" s="71"/>
      <c r="J110" s="71"/>
      <c r="K110" s="71"/>
    </row>
    <row r="111" spans="1:11" x14ac:dyDescent="0.2">
      <c r="A111" s="140"/>
      <c r="B111" s="140"/>
      <c r="C111" s="140"/>
      <c r="D111" s="71"/>
      <c r="E111" s="71"/>
      <c r="F111" s="71"/>
      <c r="G111" s="71"/>
      <c r="H111" s="71"/>
      <c r="I111" s="71"/>
      <c r="J111" s="71"/>
      <c r="K111" s="71"/>
    </row>
    <row r="112" spans="1:11" x14ac:dyDescent="0.2">
      <c r="A112" s="140"/>
      <c r="B112" s="140"/>
      <c r="C112" s="140"/>
      <c r="D112" s="71"/>
      <c r="E112" s="71"/>
      <c r="F112" s="71"/>
      <c r="G112" s="71"/>
      <c r="H112" s="71"/>
      <c r="I112" s="71"/>
      <c r="J112" s="71"/>
      <c r="K112" s="71"/>
    </row>
    <row r="113" spans="1:11" x14ac:dyDescent="0.2">
      <c r="A113" s="140"/>
      <c r="B113" s="140"/>
      <c r="C113" s="140"/>
      <c r="D113" s="71"/>
      <c r="E113" s="71"/>
      <c r="F113" s="71"/>
      <c r="G113" s="71"/>
      <c r="H113" s="71"/>
      <c r="I113" s="71"/>
      <c r="J113" s="71"/>
      <c r="K113" s="71"/>
    </row>
    <row r="114" spans="1:11" x14ac:dyDescent="0.2">
      <c r="A114" s="140"/>
      <c r="B114" s="140"/>
      <c r="C114" s="140"/>
      <c r="D114" s="71"/>
      <c r="E114" s="71"/>
      <c r="F114" s="71"/>
      <c r="G114" s="71"/>
      <c r="H114" s="71"/>
      <c r="I114" s="71"/>
      <c r="J114" s="71"/>
      <c r="K114" s="71"/>
    </row>
    <row r="115" spans="1:11" x14ac:dyDescent="0.2">
      <c r="A115" s="140"/>
      <c r="B115" s="140"/>
      <c r="C115" s="140"/>
      <c r="D115" s="71"/>
      <c r="E115" s="71"/>
      <c r="F115" s="71"/>
      <c r="G115" s="71"/>
      <c r="H115" s="71"/>
      <c r="I115" s="71"/>
      <c r="J115" s="71"/>
      <c r="K115" s="71"/>
    </row>
    <row r="116" spans="1:11" x14ac:dyDescent="0.2">
      <c r="A116" s="140"/>
      <c r="B116" s="140"/>
      <c r="C116" s="140"/>
      <c r="D116" s="71"/>
      <c r="E116" s="71"/>
      <c r="F116" s="71"/>
      <c r="G116" s="71"/>
      <c r="H116" s="71"/>
      <c r="I116" s="71"/>
      <c r="J116" s="71"/>
      <c r="K116" s="71"/>
    </row>
    <row r="117" spans="1:11" x14ac:dyDescent="0.2">
      <c r="A117" s="140"/>
      <c r="B117" s="140"/>
      <c r="C117" s="140"/>
      <c r="D117" s="71"/>
      <c r="E117" s="71"/>
      <c r="F117" s="71"/>
      <c r="G117" s="71"/>
      <c r="H117" s="71"/>
      <c r="I117" s="71"/>
      <c r="J117" s="71"/>
      <c r="K117" s="71"/>
    </row>
    <row r="118" spans="1:11" x14ac:dyDescent="0.2">
      <c r="A118" s="140"/>
      <c r="B118" s="140"/>
      <c r="C118" s="140"/>
      <c r="D118" s="71"/>
      <c r="E118" s="71"/>
      <c r="F118" s="71"/>
      <c r="G118" s="71"/>
      <c r="H118" s="71"/>
      <c r="I118" s="71"/>
      <c r="J118" s="71"/>
      <c r="K118" s="71"/>
    </row>
    <row r="119" spans="1:11" x14ac:dyDescent="0.2">
      <c r="A119" s="140"/>
      <c r="B119" s="140"/>
      <c r="C119" s="140"/>
      <c r="D119" s="71"/>
      <c r="E119" s="71"/>
      <c r="F119" s="71"/>
      <c r="G119" s="71"/>
      <c r="H119" s="71"/>
      <c r="I119" s="71"/>
      <c r="J119" s="71"/>
      <c r="K119" s="71"/>
    </row>
    <row r="120" spans="1:11" x14ac:dyDescent="0.2">
      <c r="A120" s="140"/>
      <c r="B120" s="140"/>
      <c r="C120" s="140"/>
      <c r="D120" s="71"/>
      <c r="E120" s="71"/>
      <c r="F120" s="71"/>
      <c r="G120" s="71"/>
      <c r="H120" s="71"/>
      <c r="I120" s="71"/>
      <c r="J120" s="71"/>
      <c r="K120" s="71"/>
    </row>
    <row r="121" spans="1:11" x14ac:dyDescent="0.2">
      <c r="A121" s="140"/>
      <c r="B121" s="140"/>
      <c r="C121" s="140"/>
      <c r="D121" s="71"/>
      <c r="E121" s="71"/>
      <c r="F121" s="71"/>
      <c r="G121" s="71"/>
      <c r="H121" s="71"/>
      <c r="I121" s="71"/>
      <c r="J121" s="71"/>
      <c r="K121" s="71"/>
    </row>
    <row r="122" spans="1:11" x14ac:dyDescent="0.2">
      <c r="A122" s="140"/>
      <c r="B122" s="140"/>
      <c r="C122" s="140"/>
      <c r="D122" s="71"/>
      <c r="E122" s="71"/>
      <c r="F122" s="71"/>
      <c r="G122" s="71"/>
      <c r="H122" s="71"/>
      <c r="I122" s="71"/>
      <c r="J122" s="71"/>
      <c r="K122" s="71"/>
    </row>
    <row r="123" spans="1:11" x14ac:dyDescent="0.2">
      <c r="A123" s="140"/>
      <c r="B123" s="140"/>
      <c r="C123" s="140"/>
      <c r="D123" s="71"/>
      <c r="E123" s="71"/>
      <c r="F123" s="71"/>
      <c r="G123" s="71"/>
      <c r="H123" s="71"/>
      <c r="I123" s="71"/>
      <c r="J123" s="71"/>
      <c r="K123" s="71"/>
    </row>
    <row r="124" spans="1:11" x14ac:dyDescent="0.2">
      <c r="A124" s="140"/>
      <c r="B124" s="140"/>
      <c r="C124" s="140"/>
      <c r="D124" s="71"/>
      <c r="E124" s="71"/>
      <c r="F124" s="71"/>
      <c r="G124" s="71"/>
      <c r="H124" s="71"/>
      <c r="I124" s="71"/>
      <c r="J124" s="71"/>
      <c r="K124" s="71"/>
    </row>
    <row r="125" spans="1:11" x14ac:dyDescent="0.2">
      <c r="A125" s="140"/>
      <c r="B125" s="140"/>
      <c r="C125" s="140"/>
      <c r="D125" s="71"/>
      <c r="E125" s="71"/>
      <c r="F125" s="71"/>
      <c r="G125" s="71"/>
      <c r="H125" s="71"/>
      <c r="I125" s="71"/>
      <c r="J125" s="71"/>
      <c r="K125" s="71"/>
    </row>
    <row r="126" spans="1:11" x14ac:dyDescent="0.2">
      <c r="A126" s="140"/>
      <c r="B126" s="140"/>
      <c r="C126" s="140"/>
      <c r="D126" s="71"/>
      <c r="E126" s="71"/>
      <c r="F126" s="71"/>
      <c r="G126" s="71"/>
      <c r="H126" s="71"/>
      <c r="I126" s="71"/>
      <c r="J126" s="71"/>
      <c r="K126" s="71"/>
    </row>
    <row r="127" spans="1:11" x14ac:dyDescent="0.2">
      <c r="A127" s="140"/>
      <c r="B127" s="140"/>
      <c r="C127" s="140"/>
      <c r="D127" s="71"/>
      <c r="E127" s="71"/>
      <c r="F127" s="71"/>
      <c r="G127" s="71"/>
      <c r="H127" s="71"/>
      <c r="I127" s="71"/>
      <c r="J127" s="71"/>
      <c r="K127" s="71"/>
    </row>
    <row r="128" spans="1:11" x14ac:dyDescent="0.2">
      <c r="A128" s="140"/>
      <c r="B128" s="140"/>
      <c r="C128" s="140"/>
      <c r="D128" s="71"/>
      <c r="E128" s="71"/>
      <c r="F128" s="71"/>
      <c r="G128" s="71"/>
      <c r="H128" s="71"/>
      <c r="I128" s="71"/>
      <c r="J128" s="71"/>
      <c r="K128" s="71"/>
    </row>
    <row r="129" spans="1:11" x14ac:dyDescent="0.2">
      <c r="A129" s="140"/>
      <c r="B129" s="140"/>
      <c r="C129" s="140"/>
      <c r="D129" s="71"/>
      <c r="E129" s="71"/>
      <c r="F129" s="71"/>
      <c r="G129" s="71"/>
      <c r="H129" s="71"/>
      <c r="I129" s="71"/>
      <c r="J129" s="71"/>
      <c r="K129" s="71"/>
    </row>
    <row r="130" spans="1:11" x14ac:dyDescent="0.2">
      <c r="A130" s="140"/>
      <c r="B130" s="140"/>
      <c r="C130" s="140"/>
      <c r="D130" s="71"/>
      <c r="E130" s="71"/>
      <c r="F130" s="71"/>
      <c r="G130" s="71"/>
      <c r="H130" s="71"/>
      <c r="I130" s="71"/>
      <c r="J130" s="71"/>
      <c r="K130" s="71"/>
    </row>
    <row r="131" spans="1:11" x14ac:dyDescent="0.2">
      <c r="A131" s="140"/>
      <c r="B131" s="140"/>
      <c r="C131" s="140"/>
      <c r="D131" s="71"/>
      <c r="E131" s="71"/>
      <c r="F131" s="71"/>
      <c r="G131" s="71"/>
      <c r="H131" s="71"/>
      <c r="I131" s="71"/>
      <c r="J131" s="71"/>
      <c r="K131" s="71"/>
    </row>
    <row r="132" spans="1:11" x14ac:dyDescent="0.2">
      <c r="A132" s="140"/>
      <c r="B132" s="140"/>
      <c r="C132" s="140"/>
      <c r="D132" s="71"/>
      <c r="E132" s="71"/>
      <c r="F132" s="71"/>
      <c r="G132" s="71"/>
      <c r="H132" s="71"/>
      <c r="I132" s="71"/>
      <c r="J132" s="71"/>
      <c r="K132" s="71"/>
    </row>
    <row r="133" spans="1:11" x14ac:dyDescent="0.2">
      <c r="A133" s="140"/>
      <c r="B133" s="140"/>
      <c r="C133" s="140"/>
      <c r="D133" s="71"/>
      <c r="E133" s="71"/>
      <c r="F133" s="71"/>
      <c r="G133" s="71"/>
      <c r="H133" s="71"/>
      <c r="I133" s="71"/>
      <c r="J133" s="71"/>
      <c r="K133" s="71"/>
    </row>
    <row r="134" spans="1:11" x14ac:dyDescent="0.2">
      <c r="A134" s="140"/>
      <c r="B134" s="140"/>
      <c r="C134" s="140"/>
      <c r="D134" s="71"/>
      <c r="E134" s="71"/>
      <c r="F134" s="71"/>
      <c r="G134" s="71"/>
      <c r="H134" s="71"/>
      <c r="I134" s="71"/>
      <c r="J134" s="71"/>
      <c r="K134" s="71"/>
    </row>
    <row r="135" spans="1:11" x14ac:dyDescent="0.2">
      <c r="A135" s="140"/>
      <c r="B135" s="140"/>
      <c r="C135" s="140"/>
      <c r="D135" s="71"/>
      <c r="E135" s="71"/>
      <c r="F135" s="71"/>
      <c r="G135" s="71"/>
      <c r="H135" s="71"/>
      <c r="I135" s="71"/>
      <c r="J135" s="71"/>
      <c r="K135" s="71"/>
    </row>
    <row r="136" spans="1:11" x14ac:dyDescent="0.2">
      <c r="A136" s="140"/>
      <c r="B136" s="140"/>
      <c r="C136" s="140"/>
      <c r="D136" s="71"/>
      <c r="E136" s="71"/>
      <c r="F136" s="71"/>
      <c r="G136" s="71"/>
      <c r="H136" s="71"/>
      <c r="I136" s="71"/>
      <c r="J136" s="71"/>
      <c r="K136" s="71"/>
    </row>
    <row r="137" spans="1:11" x14ac:dyDescent="0.2">
      <c r="A137" s="140"/>
      <c r="B137" s="140"/>
      <c r="C137" s="140"/>
      <c r="D137" s="71"/>
      <c r="E137" s="71"/>
      <c r="F137" s="71"/>
      <c r="G137" s="71"/>
      <c r="H137" s="71"/>
      <c r="I137" s="71"/>
      <c r="J137" s="71"/>
      <c r="K137" s="71"/>
    </row>
    <row r="138" spans="1:11" x14ac:dyDescent="0.2">
      <c r="A138" s="140"/>
      <c r="B138" s="140"/>
      <c r="C138" s="140"/>
      <c r="D138" s="71"/>
      <c r="E138" s="71"/>
      <c r="F138" s="71"/>
      <c r="G138" s="71"/>
      <c r="H138" s="71"/>
      <c r="I138" s="71"/>
      <c r="J138" s="71"/>
      <c r="K138" s="71"/>
    </row>
    <row r="139" spans="1:11" x14ac:dyDescent="0.2">
      <c r="A139" s="140"/>
      <c r="B139" s="140"/>
      <c r="C139" s="140"/>
      <c r="D139" s="71"/>
      <c r="E139" s="71"/>
      <c r="F139" s="71"/>
      <c r="G139" s="71"/>
      <c r="H139" s="71"/>
      <c r="I139" s="71"/>
      <c r="J139" s="71"/>
      <c r="K139" s="71"/>
    </row>
    <row r="140" spans="1:11" x14ac:dyDescent="0.2">
      <c r="A140" s="140"/>
      <c r="B140" s="140"/>
      <c r="C140" s="140"/>
      <c r="D140" s="71"/>
      <c r="E140" s="71"/>
      <c r="F140" s="71"/>
      <c r="G140" s="71"/>
      <c r="H140" s="71"/>
      <c r="I140" s="71"/>
      <c r="J140" s="71"/>
      <c r="K140" s="71"/>
    </row>
    <row r="141" spans="1:11" x14ac:dyDescent="0.2">
      <c r="A141" s="140"/>
      <c r="B141" s="140"/>
      <c r="C141" s="140"/>
      <c r="D141" s="71"/>
      <c r="E141" s="71"/>
      <c r="F141" s="71"/>
      <c r="G141" s="71"/>
      <c r="H141" s="71"/>
      <c r="I141" s="71"/>
      <c r="J141" s="71"/>
      <c r="K141" s="71"/>
    </row>
    <row r="142" spans="1:11" x14ac:dyDescent="0.2">
      <c r="A142" s="140"/>
      <c r="B142" s="140"/>
      <c r="C142" s="140"/>
      <c r="D142" s="71"/>
      <c r="E142" s="71"/>
      <c r="F142" s="71"/>
      <c r="G142" s="71"/>
      <c r="H142" s="71"/>
      <c r="I142" s="71"/>
      <c r="J142" s="71"/>
      <c r="K142" s="71"/>
    </row>
    <row r="143" spans="1:11" x14ac:dyDescent="0.2">
      <c r="A143" s="140"/>
      <c r="B143" s="140"/>
      <c r="C143" s="140"/>
      <c r="D143" s="71"/>
      <c r="E143" s="71"/>
      <c r="F143" s="71"/>
      <c r="G143" s="71"/>
      <c r="H143" s="71"/>
      <c r="I143" s="71"/>
      <c r="J143" s="71"/>
      <c r="K143" s="71"/>
    </row>
    <row r="144" spans="1:11" x14ac:dyDescent="0.2">
      <c r="A144" s="140"/>
      <c r="B144" s="140"/>
      <c r="C144" s="140"/>
      <c r="D144" s="71"/>
      <c r="E144" s="71"/>
      <c r="F144" s="71"/>
      <c r="G144" s="71"/>
      <c r="H144" s="71"/>
      <c r="I144" s="71"/>
      <c r="J144" s="71"/>
      <c r="K144" s="71"/>
    </row>
    <row r="145" spans="1:11" x14ac:dyDescent="0.2">
      <c r="A145" s="140"/>
      <c r="B145" s="140"/>
      <c r="C145" s="140"/>
      <c r="D145" s="71"/>
      <c r="E145" s="71"/>
      <c r="F145" s="71"/>
      <c r="G145" s="71"/>
      <c r="H145" s="71"/>
      <c r="I145" s="71"/>
      <c r="J145" s="71"/>
      <c r="K145" s="71"/>
    </row>
    <row r="146" spans="1:11" x14ac:dyDescent="0.2">
      <c r="A146" s="140"/>
      <c r="B146" s="140"/>
      <c r="C146" s="140"/>
      <c r="D146" s="71"/>
      <c r="E146" s="71"/>
      <c r="F146" s="71"/>
      <c r="G146" s="71"/>
      <c r="H146" s="71"/>
      <c r="I146" s="71"/>
      <c r="J146" s="71"/>
      <c r="K146" s="71"/>
    </row>
    <row r="147" spans="1:11" x14ac:dyDescent="0.2">
      <c r="A147" s="140"/>
      <c r="B147" s="140"/>
      <c r="C147" s="140"/>
      <c r="D147" s="71"/>
      <c r="E147" s="71"/>
      <c r="F147" s="71"/>
      <c r="G147" s="71"/>
      <c r="H147" s="71"/>
      <c r="I147" s="71"/>
      <c r="J147" s="71"/>
      <c r="K147" s="71"/>
    </row>
    <row r="148" spans="1:11" x14ac:dyDescent="0.2">
      <c r="A148" s="140"/>
      <c r="B148" s="140"/>
      <c r="C148" s="140"/>
      <c r="D148" s="71"/>
      <c r="E148" s="71"/>
      <c r="F148" s="71"/>
      <c r="G148" s="71"/>
      <c r="H148" s="71"/>
      <c r="I148" s="71"/>
      <c r="J148" s="71"/>
      <c r="K148" s="71"/>
    </row>
    <row r="149" spans="1:11" x14ac:dyDescent="0.2">
      <c r="A149" s="140"/>
      <c r="B149" s="140"/>
      <c r="C149" s="140"/>
      <c r="D149" s="71"/>
      <c r="E149" s="71"/>
      <c r="F149" s="71"/>
      <c r="G149" s="71"/>
      <c r="H149" s="71"/>
      <c r="I149" s="71"/>
      <c r="J149" s="71"/>
      <c r="K149" s="71"/>
    </row>
    <row r="150" spans="1:11" x14ac:dyDescent="0.2">
      <c r="A150" s="140"/>
      <c r="B150" s="140"/>
      <c r="C150" s="140"/>
      <c r="D150" s="71"/>
      <c r="E150" s="71"/>
      <c r="F150" s="71"/>
      <c r="G150" s="71"/>
      <c r="H150" s="71"/>
      <c r="I150" s="71"/>
      <c r="J150" s="71"/>
      <c r="K150" s="71"/>
    </row>
    <row r="151" spans="1:11" x14ac:dyDescent="0.2">
      <c r="A151" s="140"/>
      <c r="B151" s="140"/>
      <c r="C151" s="140"/>
      <c r="D151" s="71"/>
      <c r="E151" s="71"/>
      <c r="F151" s="71"/>
      <c r="G151" s="71"/>
      <c r="H151" s="71"/>
      <c r="I151" s="71"/>
      <c r="J151" s="71"/>
      <c r="K151" s="71"/>
    </row>
    <row r="152" spans="1:11" x14ac:dyDescent="0.2">
      <c r="A152" s="140"/>
      <c r="B152" s="140"/>
      <c r="C152" s="140"/>
      <c r="D152" s="71"/>
      <c r="E152" s="71"/>
      <c r="F152" s="71"/>
      <c r="G152" s="71"/>
      <c r="H152" s="71"/>
      <c r="I152" s="71"/>
      <c r="J152" s="71"/>
      <c r="K152" s="71"/>
    </row>
    <row r="153" spans="1:11" x14ac:dyDescent="0.2">
      <c r="A153" s="140"/>
      <c r="B153" s="140"/>
      <c r="C153" s="140"/>
      <c r="D153" s="71"/>
      <c r="E153" s="71"/>
      <c r="F153" s="71"/>
      <c r="G153" s="71"/>
      <c r="H153" s="71"/>
      <c r="I153" s="71"/>
      <c r="J153" s="71"/>
      <c r="K153" s="71"/>
    </row>
    <row r="154" spans="1:11" x14ac:dyDescent="0.2">
      <c r="A154" s="140"/>
      <c r="B154" s="140"/>
      <c r="C154" s="140"/>
      <c r="D154" s="71"/>
      <c r="E154" s="71"/>
      <c r="F154" s="71"/>
      <c r="G154" s="71"/>
      <c r="H154" s="71"/>
      <c r="I154" s="71"/>
      <c r="J154" s="71"/>
      <c r="K154" s="71"/>
    </row>
    <row r="155" spans="1:11" x14ac:dyDescent="0.2">
      <c r="A155" s="140"/>
      <c r="B155" s="140"/>
      <c r="C155" s="140"/>
      <c r="D155" s="71"/>
      <c r="E155" s="71"/>
      <c r="F155" s="71"/>
      <c r="G155" s="71"/>
      <c r="H155" s="71"/>
      <c r="I155" s="71"/>
      <c r="J155" s="71"/>
      <c r="K155" s="71"/>
    </row>
    <row r="156" spans="1:11" x14ac:dyDescent="0.2">
      <c r="A156" s="140"/>
      <c r="B156" s="140"/>
      <c r="C156" s="140"/>
      <c r="D156" s="71"/>
      <c r="E156" s="71"/>
      <c r="F156" s="71"/>
      <c r="G156" s="71"/>
      <c r="H156" s="71"/>
      <c r="I156" s="71"/>
      <c r="J156" s="71"/>
      <c r="K156" s="71"/>
    </row>
    <row r="157" spans="1:11" x14ac:dyDescent="0.2">
      <c r="A157" s="140"/>
      <c r="B157" s="140"/>
      <c r="C157" s="140"/>
      <c r="D157" s="71"/>
      <c r="E157" s="71"/>
      <c r="F157" s="71"/>
      <c r="G157" s="71"/>
      <c r="H157" s="71"/>
      <c r="I157" s="71"/>
      <c r="J157" s="71"/>
      <c r="K157" s="71"/>
    </row>
    <row r="158" spans="1:11" x14ac:dyDescent="0.2">
      <c r="A158" s="140"/>
      <c r="B158" s="140"/>
      <c r="C158" s="140"/>
      <c r="D158" s="71"/>
      <c r="E158" s="71"/>
      <c r="F158" s="71"/>
      <c r="G158" s="71"/>
      <c r="H158" s="71"/>
      <c r="I158" s="71"/>
      <c r="J158" s="71"/>
      <c r="K158" s="71"/>
    </row>
    <row r="159" spans="1:11" x14ac:dyDescent="0.2">
      <c r="A159" s="140"/>
      <c r="B159" s="140"/>
      <c r="C159" s="140"/>
      <c r="D159" s="71"/>
      <c r="E159" s="71"/>
      <c r="F159" s="71"/>
      <c r="G159" s="71"/>
      <c r="H159" s="71"/>
      <c r="I159" s="71"/>
      <c r="J159" s="71"/>
      <c r="K159" s="71"/>
    </row>
    <row r="160" spans="1:11" x14ac:dyDescent="0.2">
      <c r="A160" s="140"/>
      <c r="B160" s="140"/>
      <c r="C160" s="140"/>
      <c r="D160" s="71"/>
      <c r="E160" s="71"/>
      <c r="F160" s="71"/>
      <c r="G160" s="71"/>
      <c r="H160" s="71"/>
      <c r="I160" s="71"/>
      <c r="J160" s="71"/>
      <c r="K160" s="71"/>
    </row>
    <row r="161" spans="1:11" x14ac:dyDescent="0.2">
      <c r="A161" s="140"/>
      <c r="B161" s="140"/>
      <c r="C161" s="140"/>
      <c r="D161" s="71"/>
      <c r="E161" s="71"/>
      <c r="F161" s="71"/>
      <c r="G161" s="71"/>
      <c r="H161" s="71"/>
      <c r="I161" s="71"/>
      <c r="J161" s="71"/>
      <c r="K161" s="71"/>
    </row>
    <row r="162" spans="1:11" x14ac:dyDescent="0.2">
      <c r="A162" s="140"/>
      <c r="B162" s="140"/>
      <c r="C162" s="140"/>
      <c r="D162" s="71"/>
      <c r="E162" s="71"/>
      <c r="F162" s="71"/>
      <c r="G162" s="71"/>
      <c r="H162" s="71"/>
      <c r="I162" s="71"/>
      <c r="J162" s="71"/>
      <c r="K162" s="71"/>
    </row>
    <row r="163" spans="1:11" x14ac:dyDescent="0.2">
      <c r="A163" s="140"/>
      <c r="B163" s="140"/>
      <c r="C163" s="140"/>
      <c r="D163" s="71"/>
      <c r="E163" s="71"/>
      <c r="F163" s="71"/>
      <c r="G163" s="71"/>
      <c r="H163" s="71"/>
      <c r="I163" s="71"/>
      <c r="J163" s="71"/>
      <c r="K163" s="71"/>
    </row>
    <row r="164" spans="1:11" x14ac:dyDescent="0.2">
      <c r="A164" s="140"/>
      <c r="B164" s="140"/>
      <c r="C164" s="140"/>
      <c r="D164" s="71"/>
      <c r="E164" s="71"/>
      <c r="F164" s="71"/>
      <c r="G164" s="71"/>
      <c r="H164" s="71"/>
      <c r="I164" s="71"/>
      <c r="J164" s="71"/>
      <c r="K164" s="71"/>
    </row>
    <row r="165" spans="1:11" x14ac:dyDescent="0.2">
      <c r="A165" s="140"/>
      <c r="B165" s="140"/>
      <c r="C165" s="140"/>
      <c r="D165" s="71"/>
      <c r="E165" s="71"/>
      <c r="F165" s="71"/>
      <c r="G165" s="71"/>
      <c r="H165" s="71"/>
      <c r="I165" s="71"/>
      <c r="J165" s="71"/>
      <c r="K165" s="71"/>
    </row>
    <row r="166" spans="1:11" x14ac:dyDescent="0.2">
      <c r="A166" s="140"/>
      <c r="B166" s="140"/>
      <c r="C166" s="140"/>
      <c r="D166" s="71"/>
      <c r="E166" s="71"/>
      <c r="F166" s="71"/>
      <c r="G166" s="71"/>
      <c r="H166" s="71"/>
      <c r="I166" s="71"/>
      <c r="J166" s="71"/>
      <c r="K166" s="71"/>
    </row>
    <row r="167" spans="1:11" x14ac:dyDescent="0.2">
      <c r="A167" s="140"/>
      <c r="B167" s="140"/>
      <c r="C167" s="140"/>
      <c r="D167" s="71"/>
      <c r="E167" s="71"/>
      <c r="F167" s="71"/>
      <c r="G167" s="71"/>
      <c r="H167" s="71"/>
      <c r="I167" s="71"/>
      <c r="J167" s="71"/>
      <c r="K167" s="71"/>
    </row>
    <row r="168" spans="1:11" x14ac:dyDescent="0.2">
      <c r="A168" s="140"/>
      <c r="B168" s="140"/>
      <c r="C168" s="140"/>
      <c r="D168" s="71"/>
      <c r="E168" s="71"/>
      <c r="F168" s="71"/>
      <c r="G168" s="71"/>
      <c r="H168" s="71"/>
      <c r="I168" s="71"/>
      <c r="J168" s="71"/>
      <c r="K168" s="71"/>
    </row>
    <row r="169" spans="1:11" x14ac:dyDescent="0.2">
      <c r="A169" s="140"/>
      <c r="B169" s="140"/>
      <c r="C169" s="140"/>
      <c r="D169" s="71"/>
      <c r="E169" s="71"/>
      <c r="F169" s="71"/>
      <c r="G169" s="71"/>
      <c r="H169" s="71"/>
      <c r="I169" s="71"/>
      <c r="J169" s="71"/>
      <c r="K169" s="71"/>
    </row>
    <row r="170" spans="1:11" x14ac:dyDescent="0.2">
      <c r="A170" s="140"/>
      <c r="B170" s="140"/>
      <c r="C170" s="140"/>
      <c r="D170" s="71"/>
      <c r="E170" s="71"/>
      <c r="F170" s="71"/>
      <c r="G170" s="71"/>
      <c r="H170" s="71"/>
      <c r="I170" s="71"/>
      <c r="J170" s="71"/>
      <c r="K170" s="71"/>
    </row>
    <row r="171" spans="1:11" x14ac:dyDescent="0.2">
      <c r="A171" s="140"/>
      <c r="B171" s="140"/>
      <c r="C171" s="140"/>
      <c r="D171" s="71"/>
      <c r="E171" s="71"/>
      <c r="F171" s="71"/>
      <c r="G171" s="71"/>
      <c r="H171" s="71"/>
      <c r="I171" s="71"/>
      <c r="J171" s="71"/>
      <c r="K171" s="71"/>
    </row>
    <row r="172" spans="1:11" x14ac:dyDescent="0.2">
      <c r="A172" s="140"/>
      <c r="B172" s="140"/>
      <c r="C172" s="140"/>
      <c r="D172" s="71"/>
      <c r="E172" s="71"/>
      <c r="F172" s="71"/>
      <c r="G172" s="71"/>
      <c r="H172" s="71"/>
      <c r="I172" s="71"/>
      <c r="J172" s="71"/>
      <c r="K172" s="71"/>
    </row>
    <row r="173" spans="1:11" x14ac:dyDescent="0.2">
      <c r="A173" s="140"/>
      <c r="B173" s="140"/>
      <c r="C173" s="140"/>
      <c r="D173" s="71"/>
      <c r="E173" s="71"/>
      <c r="F173" s="71"/>
      <c r="G173" s="71"/>
      <c r="H173" s="71"/>
      <c r="I173" s="71"/>
      <c r="J173" s="71"/>
      <c r="K173" s="71"/>
    </row>
    <row r="174" spans="1:11" x14ac:dyDescent="0.2">
      <c r="A174" s="140"/>
      <c r="B174" s="140"/>
      <c r="C174" s="140"/>
      <c r="D174" s="71"/>
      <c r="E174" s="71"/>
      <c r="F174" s="71"/>
      <c r="G174" s="71"/>
      <c r="H174" s="71"/>
      <c r="I174" s="71"/>
      <c r="J174" s="71"/>
      <c r="K174" s="71"/>
    </row>
    <row r="175" spans="1:11" x14ac:dyDescent="0.2">
      <c r="A175" s="140"/>
      <c r="B175" s="140"/>
      <c r="C175" s="140"/>
      <c r="D175" s="71"/>
      <c r="E175" s="71"/>
      <c r="F175" s="71"/>
      <c r="G175" s="71"/>
      <c r="H175" s="71"/>
      <c r="I175" s="71"/>
      <c r="J175" s="71"/>
      <c r="K175" s="71"/>
    </row>
    <row r="176" spans="1:11" x14ac:dyDescent="0.2">
      <c r="A176" s="140"/>
      <c r="B176" s="140"/>
      <c r="C176" s="140"/>
      <c r="D176" s="71"/>
      <c r="E176" s="71"/>
      <c r="F176" s="71"/>
      <c r="G176" s="71"/>
      <c r="H176" s="71"/>
      <c r="I176" s="71"/>
      <c r="J176" s="71"/>
      <c r="K176" s="71"/>
    </row>
    <row r="177" spans="1:11" x14ac:dyDescent="0.2">
      <c r="A177" s="140"/>
      <c r="B177" s="140"/>
      <c r="C177" s="140"/>
      <c r="D177" s="71"/>
      <c r="E177" s="71"/>
      <c r="F177" s="71"/>
      <c r="G177" s="71"/>
      <c r="H177" s="71"/>
      <c r="I177" s="71"/>
      <c r="J177" s="71"/>
      <c r="K177" s="71"/>
    </row>
    <row r="178" spans="1:11" x14ac:dyDescent="0.2">
      <c r="A178" s="140"/>
      <c r="B178" s="140"/>
      <c r="C178" s="140"/>
      <c r="D178" s="71"/>
      <c r="E178" s="71"/>
      <c r="F178" s="71"/>
      <c r="G178" s="71"/>
      <c r="H178" s="71"/>
      <c r="I178" s="71"/>
      <c r="J178" s="71"/>
      <c r="K178" s="71"/>
    </row>
    <row r="179" spans="1:11" x14ac:dyDescent="0.2">
      <c r="A179" s="140"/>
      <c r="B179" s="140"/>
      <c r="C179" s="140"/>
      <c r="D179" s="71"/>
      <c r="E179" s="71"/>
      <c r="F179" s="71"/>
      <c r="G179" s="71"/>
      <c r="H179" s="71"/>
      <c r="I179" s="71"/>
      <c r="J179" s="71"/>
      <c r="K179" s="71"/>
    </row>
    <row r="180" spans="1:11" x14ac:dyDescent="0.2">
      <c r="A180" s="140"/>
      <c r="B180" s="140"/>
      <c r="C180" s="140"/>
      <c r="D180" s="71"/>
      <c r="E180" s="71"/>
      <c r="F180" s="71"/>
      <c r="G180" s="71"/>
      <c r="H180" s="71"/>
      <c r="I180" s="71"/>
      <c r="J180" s="71"/>
      <c r="K180" s="71"/>
    </row>
    <row r="181" spans="1:11" x14ac:dyDescent="0.2">
      <c r="A181" s="140"/>
      <c r="B181" s="140"/>
      <c r="C181" s="140"/>
      <c r="D181" s="71"/>
      <c r="E181" s="71"/>
      <c r="F181" s="71"/>
      <c r="G181" s="71"/>
      <c r="H181" s="71"/>
      <c r="I181" s="71"/>
      <c r="J181" s="71"/>
      <c r="K181" s="71"/>
    </row>
    <row r="182" spans="1:11" x14ac:dyDescent="0.2">
      <c r="A182" s="140"/>
      <c r="B182" s="140"/>
      <c r="C182" s="140"/>
      <c r="D182" s="71"/>
      <c r="E182" s="71"/>
      <c r="F182" s="71"/>
      <c r="G182" s="71"/>
      <c r="H182" s="71"/>
      <c r="I182" s="71"/>
      <c r="J182" s="71"/>
      <c r="K182" s="71"/>
    </row>
    <row r="183" spans="1:11" x14ac:dyDescent="0.2">
      <c r="A183" s="140"/>
      <c r="B183" s="140"/>
      <c r="C183" s="140"/>
      <c r="D183" s="71"/>
      <c r="E183" s="71"/>
      <c r="F183" s="71"/>
      <c r="G183" s="71"/>
      <c r="H183" s="71"/>
      <c r="I183" s="71"/>
      <c r="J183" s="71"/>
      <c r="K183" s="71"/>
    </row>
    <row r="184" spans="1:11" x14ac:dyDescent="0.2">
      <c r="A184" s="140"/>
      <c r="B184" s="140"/>
      <c r="C184" s="140"/>
      <c r="D184" s="71"/>
      <c r="E184" s="71"/>
      <c r="F184" s="71"/>
      <c r="G184" s="71"/>
      <c r="H184" s="71"/>
      <c r="I184" s="71"/>
      <c r="J184" s="71"/>
      <c r="K184" s="71"/>
    </row>
    <row r="185" spans="1:11" x14ac:dyDescent="0.2">
      <c r="A185" s="140"/>
      <c r="B185" s="140"/>
      <c r="C185" s="140"/>
      <c r="D185" s="71"/>
      <c r="E185" s="71"/>
      <c r="F185" s="71"/>
      <c r="G185" s="71"/>
      <c r="H185" s="71"/>
      <c r="I185" s="71"/>
      <c r="J185" s="71"/>
      <c r="K185" s="71"/>
    </row>
    <row r="186" spans="1:11" x14ac:dyDescent="0.2">
      <c r="A186" s="140"/>
      <c r="B186" s="140"/>
      <c r="C186" s="140"/>
      <c r="D186" s="71"/>
      <c r="E186" s="71"/>
      <c r="F186" s="71"/>
      <c r="G186" s="71"/>
      <c r="H186" s="71"/>
      <c r="I186" s="71"/>
      <c r="J186" s="71"/>
      <c r="K186" s="71"/>
    </row>
    <row r="187" spans="1:11" x14ac:dyDescent="0.2">
      <c r="A187" s="140"/>
      <c r="B187" s="140"/>
      <c r="C187" s="140"/>
      <c r="D187" s="71"/>
      <c r="E187" s="71"/>
      <c r="F187" s="71"/>
      <c r="G187" s="71"/>
      <c r="H187" s="71"/>
      <c r="I187" s="71"/>
      <c r="J187" s="71"/>
      <c r="K187" s="71"/>
    </row>
    <row r="188" spans="1:11" x14ac:dyDescent="0.2">
      <c r="A188" s="140"/>
      <c r="B188" s="140"/>
      <c r="C188" s="140"/>
      <c r="D188" s="71"/>
      <c r="E188" s="71"/>
      <c r="F188" s="71"/>
      <c r="G188" s="71"/>
      <c r="H188" s="71"/>
      <c r="I188" s="71"/>
      <c r="J188" s="71"/>
      <c r="K188" s="71"/>
    </row>
    <row r="189" spans="1:11" x14ac:dyDescent="0.2">
      <c r="A189" s="140"/>
      <c r="B189" s="140"/>
      <c r="C189" s="140"/>
      <c r="D189" s="71"/>
      <c r="E189" s="71"/>
      <c r="F189" s="71"/>
      <c r="G189" s="71"/>
      <c r="H189" s="71"/>
      <c r="I189" s="71"/>
      <c r="J189" s="71"/>
      <c r="K189" s="71"/>
    </row>
    <row r="190" spans="1:11" x14ac:dyDescent="0.2">
      <c r="A190" s="140"/>
      <c r="B190" s="140"/>
      <c r="C190" s="140"/>
      <c r="D190" s="71"/>
      <c r="E190" s="71"/>
      <c r="F190" s="71"/>
      <c r="G190" s="71"/>
      <c r="H190" s="71"/>
      <c r="I190" s="71"/>
      <c r="J190" s="71"/>
      <c r="K190" s="71"/>
    </row>
    <row r="191" spans="1:11" x14ac:dyDescent="0.2">
      <c r="A191" s="140"/>
      <c r="B191" s="140"/>
      <c r="C191" s="140"/>
      <c r="D191" s="71"/>
      <c r="E191" s="71"/>
      <c r="F191" s="71"/>
      <c r="G191" s="71"/>
      <c r="H191" s="71"/>
      <c r="I191" s="71"/>
      <c r="J191" s="71"/>
      <c r="K191" s="71"/>
    </row>
    <row r="192" spans="1:11" x14ac:dyDescent="0.2">
      <c r="A192" s="140"/>
      <c r="B192" s="140"/>
      <c r="C192" s="140"/>
      <c r="D192" s="71"/>
      <c r="E192" s="71"/>
      <c r="F192" s="71"/>
      <c r="G192" s="71"/>
      <c r="H192" s="71"/>
      <c r="I192" s="71"/>
      <c r="J192" s="71"/>
      <c r="K192" s="71"/>
    </row>
    <row r="193" spans="1:11" x14ac:dyDescent="0.2">
      <c r="A193" s="140"/>
      <c r="B193" s="140"/>
      <c r="C193" s="140"/>
      <c r="D193" s="71"/>
      <c r="E193" s="71"/>
      <c r="F193" s="71"/>
      <c r="G193" s="71"/>
      <c r="H193" s="71"/>
      <c r="I193" s="71"/>
      <c r="J193" s="71"/>
      <c r="K193" s="71"/>
    </row>
    <row r="194" spans="1:11" x14ac:dyDescent="0.2">
      <c r="A194" s="140"/>
      <c r="B194" s="140"/>
      <c r="C194" s="140"/>
      <c r="D194" s="71"/>
      <c r="E194" s="71"/>
      <c r="F194" s="71"/>
      <c r="G194" s="71"/>
      <c r="H194" s="71"/>
      <c r="I194" s="71"/>
      <c r="J194" s="71"/>
      <c r="K194" s="71"/>
    </row>
    <row r="195" spans="1:11" x14ac:dyDescent="0.2">
      <c r="A195" s="140"/>
      <c r="B195" s="140"/>
      <c r="C195" s="140"/>
      <c r="D195" s="71"/>
      <c r="E195" s="71"/>
      <c r="F195" s="71"/>
      <c r="G195" s="71"/>
      <c r="H195" s="71"/>
      <c r="I195" s="71"/>
      <c r="J195" s="71"/>
      <c r="K195" s="71"/>
    </row>
    <row r="196" spans="1:11" x14ac:dyDescent="0.2">
      <c r="A196" s="140"/>
      <c r="B196" s="140"/>
      <c r="C196" s="140"/>
      <c r="D196" s="71"/>
      <c r="E196" s="71"/>
      <c r="F196" s="71"/>
      <c r="G196" s="71"/>
      <c r="H196" s="71"/>
      <c r="I196" s="71"/>
      <c r="J196" s="71"/>
      <c r="K196" s="71"/>
    </row>
    <row r="197" spans="1:11" x14ac:dyDescent="0.2">
      <c r="A197" s="140"/>
      <c r="B197" s="140"/>
      <c r="C197" s="140"/>
      <c r="D197" s="71"/>
      <c r="E197" s="71"/>
      <c r="F197" s="71"/>
      <c r="G197" s="71"/>
      <c r="H197" s="71"/>
      <c r="I197" s="71"/>
      <c r="J197" s="71"/>
      <c r="K197" s="71"/>
    </row>
    <row r="198" spans="1:11" x14ac:dyDescent="0.2">
      <c r="A198" s="140"/>
      <c r="B198" s="140"/>
      <c r="C198" s="140"/>
      <c r="D198" s="71"/>
      <c r="E198" s="71"/>
      <c r="F198" s="71"/>
      <c r="G198" s="71"/>
      <c r="H198" s="71"/>
      <c r="I198" s="71"/>
      <c r="J198" s="71"/>
      <c r="K198" s="71"/>
    </row>
    <row r="199" spans="1:11" x14ac:dyDescent="0.2">
      <c r="A199" s="140"/>
      <c r="B199" s="140"/>
      <c r="C199" s="140"/>
      <c r="D199" s="71"/>
      <c r="E199" s="71"/>
      <c r="F199" s="71"/>
      <c r="G199" s="71"/>
      <c r="H199" s="71"/>
      <c r="I199" s="71"/>
      <c r="J199" s="71"/>
      <c r="K199" s="71"/>
    </row>
    <row r="200" spans="1:11" x14ac:dyDescent="0.2">
      <c r="A200" s="140"/>
      <c r="B200" s="140"/>
      <c r="C200" s="140"/>
      <c r="D200" s="71"/>
      <c r="E200" s="71"/>
      <c r="F200" s="71"/>
      <c r="G200" s="71"/>
      <c r="H200" s="71"/>
      <c r="I200" s="71"/>
      <c r="J200" s="71"/>
      <c r="K200" s="71"/>
    </row>
    <row r="201" spans="1:11" x14ac:dyDescent="0.2">
      <c r="A201" s="140"/>
      <c r="B201" s="140"/>
      <c r="C201" s="140"/>
      <c r="D201" s="71"/>
      <c r="E201" s="71"/>
      <c r="F201" s="71"/>
      <c r="G201" s="71"/>
      <c r="H201" s="71"/>
      <c r="I201" s="71"/>
      <c r="J201" s="71"/>
      <c r="K201" s="71"/>
    </row>
    <row r="202" spans="1:11" x14ac:dyDescent="0.2">
      <c r="A202" s="140"/>
      <c r="B202" s="140"/>
      <c r="C202" s="140"/>
      <c r="D202" s="71"/>
      <c r="E202" s="71"/>
      <c r="F202" s="71"/>
      <c r="G202" s="71"/>
      <c r="H202" s="71"/>
      <c r="I202" s="71"/>
      <c r="J202" s="71"/>
      <c r="K202" s="71"/>
    </row>
    <row r="203" spans="1:11" x14ac:dyDescent="0.2">
      <c r="A203" s="140"/>
      <c r="B203" s="140"/>
      <c r="C203" s="140"/>
      <c r="D203" s="71"/>
      <c r="E203" s="71"/>
      <c r="F203" s="71"/>
      <c r="G203" s="71"/>
      <c r="H203" s="71"/>
      <c r="I203" s="71"/>
      <c r="J203" s="71"/>
      <c r="K203" s="71"/>
    </row>
    <row r="204" spans="1:11" x14ac:dyDescent="0.2">
      <c r="A204" s="140"/>
      <c r="B204" s="140"/>
      <c r="C204" s="140"/>
      <c r="D204" s="71"/>
      <c r="E204" s="71"/>
      <c r="F204" s="71"/>
      <c r="G204" s="71"/>
      <c r="H204" s="71"/>
      <c r="I204" s="71"/>
      <c r="J204" s="71"/>
      <c r="K204" s="71"/>
    </row>
    <row r="205" spans="1:11" x14ac:dyDescent="0.2">
      <c r="A205" s="140"/>
      <c r="B205" s="140"/>
      <c r="C205" s="140"/>
      <c r="D205" s="71"/>
      <c r="E205" s="71"/>
      <c r="F205" s="71"/>
      <c r="G205" s="71"/>
      <c r="H205" s="71"/>
      <c r="I205" s="71"/>
      <c r="J205" s="71"/>
      <c r="K205" s="71"/>
    </row>
    <row r="206" spans="1:11" x14ac:dyDescent="0.2">
      <c r="A206" s="140"/>
      <c r="B206" s="140"/>
      <c r="C206" s="140"/>
      <c r="D206" s="71"/>
      <c r="E206" s="71"/>
      <c r="F206" s="71"/>
      <c r="G206" s="71"/>
      <c r="H206" s="71"/>
      <c r="I206" s="71"/>
      <c r="J206" s="71"/>
      <c r="K206" s="71"/>
    </row>
    <row r="207" spans="1:11" x14ac:dyDescent="0.2">
      <c r="A207" s="140"/>
      <c r="B207" s="140"/>
      <c r="C207" s="140"/>
      <c r="D207" s="71"/>
      <c r="E207" s="71"/>
      <c r="F207" s="71"/>
      <c r="G207" s="71"/>
      <c r="H207" s="71"/>
      <c r="I207" s="71"/>
      <c r="J207" s="71"/>
      <c r="K207" s="71"/>
    </row>
    <row r="208" spans="1:11" x14ac:dyDescent="0.2">
      <c r="A208" s="140"/>
      <c r="B208" s="140"/>
      <c r="C208" s="140"/>
      <c r="D208" s="71"/>
      <c r="E208" s="71"/>
      <c r="F208" s="71"/>
      <c r="G208" s="71"/>
      <c r="H208" s="71"/>
      <c r="I208" s="71"/>
      <c r="J208" s="71"/>
      <c r="K208" s="71"/>
    </row>
    <row r="209" spans="1:11" x14ac:dyDescent="0.2">
      <c r="A209" s="140"/>
      <c r="B209" s="140"/>
      <c r="C209" s="140"/>
      <c r="D209" s="71"/>
      <c r="E209" s="71"/>
      <c r="F209" s="71"/>
      <c r="G209" s="71"/>
      <c r="H209" s="71"/>
      <c r="I209" s="71"/>
      <c r="J209" s="71"/>
      <c r="K209" s="71"/>
    </row>
    <row r="210" spans="1:11" x14ac:dyDescent="0.2">
      <c r="A210" s="140"/>
      <c r="B210" s="140"/>
      <c r="C210" s="140"/>
      <c r="D210" s="71"/>
      <c r="E210" s="71"/>
      <c r="F210" s="71"/>
      <c r="G210" s="71"/>
      <c r="H210" s="71"/>
      <c r="I210" s="71"/>
      <c r="J210" s="71"/>
      <c r="K210" s="71"/>
    </row>
    <row r="211" spans="1:11" x14ac:dyDescent="0.2">
      <c r="A211" s="140"/>
      <c r="B211" s="140"/>
      <c r="C211" s="140"/>
      <c r="D211" s="71"/>
      <c r="E211" s="71"/>
      <c r="F211" s="71"/>
      <c r="G211" s="71"/>
      <c r="H211" s="71"/>
      <c r="I211" s="71"/>
      <c r="J211" s="71"/>
      <c r="K211" s="71"/>
    </row>
    <row r="212" spans="1:11" x14ac:dyDescent="0.2">
      <c r="A212" s="140"/>
      <c r="B212" s="140"/>
      <c r="C212" s="140"/>
      <c r="D212" s="71"/>
      <c r="E212" s="71"/>
      <c r="F212" s="71"/>
      <c r="G212" s="71"/>
      <c r="H212" s="71"/>
      <c r="I212" s="71"/>
      <c r="J212" s="71"/>
      <c r="K212" s="71"/>
    </row>
    <row r="213" spans="1:11" x14ac:dyDescent="0.2">
      <c r="A213" s="140"/>
      <c r="B213" s="140"/>
      <c r="C213" s="140"/>
      <c r="D213" s="71"/>
      <c r="E213" s="71"/>
      <c r="F213" s="71"/>
      <c r="G213" s="71"/>
      <c r="H213" s="71"/>
      <c r="I213" s="71"/>
      <c r="J213" s="71"/>
      <c r="K213" s="71"/>
    </row>
    <row r="214" spans="1:11" x14ac:dyDescent="0.2">
      <c r="A214" s="140"/>
      <c r="B214" s="140"/>
      <c r="C214" s="140"/>
      <c r="D214" s="71"/>
      <c r="E214" s="71"/>
      <c r="F214" s="71"/>
      <c r="G214" s="71"/>
      <c r="H214" s="71"/>
      <c r="I214" s="71"/>
      <c r="J214" s="71"/>
      <c r="K214" s="71"/>
    </row>
    <row r="215" spans="1:11" x14ac:dyDescent="0.2">
      <c r="A215" s="140"/>
      <c r="B215" s="140"/>
      <c r="C215" s="140"/>
      <c r="D215" s="71"/>
      <c r="E215" s="71"/>
      <c r="F215" s="71"/>
      <c r="G215" s="71"/>
      <c r="H215" s="71"/>
      <c r="I215" s="71"/>
      <c r="J215" s="71"/>
      <c r="K215" s="71"/>
    </row>
    <row r="216" spans="1:11" x14ac:dyDescent="0.2">
      <c r="A216" s="140"/>
      <c r="B216" s="140"/>
      <c r="C216" s="140"/>
      <c r="D216" s="71"/>
      <c r="E216" s="71"/>
      <c r="F216" s="71"/>
      <c r="G216" s="71"/>
      <c r="H216" s="71"/>
      <c r="I216" s="71"/>
      <c r="J216" s="71"/>
      <c r="K216" s="71"/>
    </row>
    <row r="217" spans="1:11" x14ac:dyDescent="0.2">
      <c r="A217" s="140"/>
      <c r="B217" s="140"/>
      <c r="C217" s="140"/>
      <c r="D217" s="71"/>
      <c r="E217" s="71"/>
      <c r="F217" s="71"/>
      <c r="G217" s="71"/>
      <c r="H217" s="71"/>
      <c r="I217" s="71"/>
      <c r="J217" s="71"/>
      <c r="K217" s="71"/>
    </row>
    <row r="218" spans="1:11" x14ac:dyDescent="0.2">
      <c r="A218" s="140"/>
      <c r="B218" s="140"/>
      <c r="C218" s="140"/>
      <c r="D218" s="71"/>
      <c r="E218" s="71"/>
      <c r="F218" s="71"/>
      <c r="G218" s="71"/>
      <c r="H218" s="71"/>
      <c r="I218" s="71"/>
      <c r="J218" s="71"/>
      <c r="K218" s="71"/>
    </row>
    <row r="219" spans="1:11" x14ac:dyDescent="0.2">
      <c r="A219" s="140"/>
      <c r="B219" s="140"/>
      <c r="C219" s="140"/>
      <c r="D219" s="71"/>
      <c r="E219" s="71"/>
      <c r="F219" s="71"/>
      <c r="G219" s="71"/>
      <c r="H219" s="71"/>
      <c r="I219" s="71"/>
      <c r="J219" s="71"/>
      <c r="K219" s="71"/>
    </row>
    <row r="220" spans="1:11" x14ac:dyDescent="0.2">
      <c r="A220" s="140"/>
      <c r="B220" s="140"/>
      <c r="C220" s="140"/>
      <c r="D220" s="71"/>
      <c r="E220" s="71"/>
      <c r="F220" s="71"/>
      <c r="G220" s="71"/>
      <c r="H220" s="71"/>
      <c r="I220" s="71"/>
      <c r="J220" s="71"/>
      <c r="K220" s="71"/>
    </row>
    <row r="221" spans="1:11" x14ac:dyDescent="0.2">
      <c r="A221" s="140"/>
      <c r="B221" s="140"/>
      <c r="C221" s="140"/>
      <c r="D221" s="71"/>
      <c r="E221" s="71"/>
      <c r="F221" s="71"/>
      <c r="G221" s="71"/>
      <c r="H221" s="71"/>
      <c r="I221" s="71"/>
      <c r="J221" s="71"/>
      <c r="K221" s="71"/>
    </row>
    <row r="222" spans="1:11" x14ac:dyDescent="0.2">
      <c r="A222" s="140"/>
      <c r="B222" s="140"/>
      <c r="C222" s="140"/>
      <c r="D222" s="71"/>
      <c r="E222" s="71"/>
      <c r="F222" s="71"/>
      <c r="G222" s="71"/>
      <c r="H222" s="71"/>
      <c r="I222" s="71"/>
      <c r="J222" s="71"/>
      <c r="K222" s="71"/>
    </row>
    <row r="223" spans="1:11" x14ac:dyDescent="0.2">
      <c r="A223" s="140"/>
      <c r="B223" s="140"/>
      <c r="C223" s="140"/>
      <c r="D223" s="71"/>
      <c r="E223" s="71"/>
      <c r="F223" s="71"/>
      <c r="G223" s="71"/>
      <c r="H223" s="71"/>
      <c r="I223" s="71"/>
      <c r="J223" s="71"/>
      <c r="K223" s="71"/>
    </row>
    <row r="224" spans="1:11" x14ac:dyDescent="0.2">
      <c r="A224" s="140"/>
      <c r="B224" s="140"/>
      <c r="C224" s="140"/>
      <c r="D224" s="71"/>
      <c r="E224" s="71"/>
      <c r="F224" s="71"/>
      <c r="G224" s="71"/>
      <c r="H224" s="71"/>
      <c r="I224" s="71"/>
      <c r="J224" s="71"/>
      <c r="K224" s="71"/>
    </row>
    <row r="225" spans="1:11" x14ac:dyDescent="0.2">
      <c r="A225" s="140"/>
      <c r="B225" s="140"/>
      <c r="C225" s="140"/>
      <c r="D225" s="71"/>
      <c r="E225" s="71"/>
      <c r="F225" s="71"/>
      <c r="G225" s="71"/>
      <c r="H225" s="71"/>
      <c r="I225" s="71"/>
      <c r="J225" s="71"/>
      <c r="K225" s="71"/>
    </row>
    <row r="226" spans="1:11" x14ac:dyDescent="0.2">
      <c r="A226" s="140"/>
      <c r="B226" s="140"/>
      <c r="C226" s="140"/>
      <c r="D226" s="71"/>
      <c r="E226" s="71"/>
      <c r="F226" s="71"/>
      <c r="G226" s="71"/>
      <c r="H226" s="71"/>
      <c r="I226" s="71"/>
      <c r="J226" s="71"/>
      <c r="K226" s="71"/>
    </row>
    <row r="227" spans="1:11" x14ac:dyDescent="0.2">
      <c r="A227" s="140"/>
      <c r="B227" s="140"/>
      <c r="C227" s="140"/>
      <c r="D227" s="71"/>
      <c r="E227" s="71"/>
      <c r="F227" s="71"/>
      <c r="G227" s="71"/>
      <c r="H227" s="71"/>
      <c r="I227" s="71"/>
      <c r="J227" s="71"/>
      <c r="K227" s="71"/>
    </row>
    <row r="228" spans="1:11" x14ac:dyDescent="0.2">
      <c r="A228" s="140"/>
      <c r="B228" s="140"/>
      <c r="C228" s="140"/>
      <c r="D228" s="71"/>
      <c r="E228" s="71"/>
      <c r="F228" s="71"/>
      <c r="G228" s="71"/>
      <c r="H228" s="71"/>
      <c r="I228" s="71"/>
      <c r="J228" s="71"/>
      <c r="K228" s="71"/>
    </row>
    <row r="229" spans="1:11" x14ac:dyDescent="0.2">
      <c r="A229" s="140"/>
      <c r="B229" s="140"/>
      <c r="C229" s="140"/>
      <c r="D229" s="71"/>
      <c r="E229" s="71"/>
      <c r="F229" s="71"/>
      <c r="G229" s="71"/>
      <c r="H229" s="71"/>
      <c r="I229" s="71"/>
      <c r="J229" s="71"/>
      <c r="K229" s="71"/>
    </row>
    <row r="230" spans="1:11" x14ac:dyDescent="0.2">
      <c r="A230" s="140"/>
      <c r="B230" s="140"/>
      <c r="C230" s="140"/>
      <c r="D230" s="71"/>
      <c r="E230" s="71"/>
      <c r="F230" s="71"/>
      <c r="G230" s="71"/>
      <c r="H230" s="71"/>
      <c r="I230" s="71"/>
      <c r="J230" s="71"/>
      <c r="K230" s="71"/>
    </row>
    <row r="231" spans="1:11" x14ac:dyDescent="0.2">
      <c r="A231" s="140"/>
      <c r="B231" s="140"/>
      <c r="C231" s="140"/>
      <c r="D231" s="71"/>
      <c r="E231" s="71"/>
      <c r="F231" s="71"/>
      <c r="G231" s="71"/>
      <c r="H231" s="71"/>
      <c r="I231" s="71"/>
      <c r="J231" s="71"/>
      <c r="K231" s="71"/>
    </row>
    <row r="232" spans="1:11" x14ac:dyDescent="0.2">
      <c r="A232" s="140"/>
      <c r="B232" s="140"/>
      <c r="C232" s="140"/>
      <c r="D232" s="71"/>
      <c r="E232" s="71"/>
      <c r="F232" s="71"/>
      <c r="G232" s="71"/>
      <c r="H232" s="71"/>
      <c r="I232" s="71"/>
      <c r="J232" s="71"/>
      <c r="K232" s="71"/>
    </row>
    <row r="233" spans="1:11" x14ac:dyDescent="0.2">
      <c r="A233" s="140"/>
      <c r="B233" s="140"/>
      <c r="C233" s="140"/>
      <c r="D233" s="71"/>
      <c r="E233" s="71"/>
      <c r="F233" s="71"/>
      <c r="G233" s="71"/>
      <c r="H233" s="71"/>
      <c r="I233" s="71"/>
      <c r="J233" s="71"/>
      <c r="K233" s="71"/>
    </row>
    <row r="234" spans="1:11" x14ac:dyDescent="0.2">
      <c r="A234" s="140"/>
      <c r="B234" s="140"/>
      <c r="C234" s="140"/>
      <c r="D234" s="71"/>
      <c r="E234" s="71"/>
      <c r="F234" s="71"/>
      <c r="G234" s="71"/>
      <c r="H234" s="71"/>
      <c r="I234" s="71"/>
      <c r="J234" s="71"/>
      <c r="K234" s="71"/>
    </row>
    <row r="235" spans="1:11" x14ac:dyDescent="0.2">
      <c r="A235" s="140"/>
      <c r="B235" s="140"/>
      <c r="C235" s="140"/>
      <c r="D235" s="71"/>
      <c r="E235" s="71"/>
      <c r="F235" s="71"/>
      <c r="G235" s="71"/>
      <c r="H235" s="71"/>
      <c r="I235" s="71"/>
      <c r="J235" s="71"/>
      <c r="K235" s="71"/>
    </row>
    <row r="236" spans="1:11" x14ac:dyDescent="0.2">
      <c r="A236" s="140"/>
      <c r="B236" s="140"/>
      <c r="C236" s="140"/>
      <c r="D236" s="71"/>
      <c r="E236" s="71"/>
      <c r="F236" s="71"/>
      <c r="G236" s="71"/>
      <c r="H236" s="71"/>
      <c r="I236" s="71"/>
      <c r="J236" s="71"/>
      <c r="K236" s="71"/>
    </row>
    <row r="237" spans="1:11" x14ac:dyDescent="0.2">
      <c r="A237" s="140"/>
      <c r="B237" s="140"/>
      <c r="C237" s="140"/>
      <c r="D237" s="71"/>
      <c r="E237" s="71"/>
      <c r="F237" s="71"/>
      <c r="G237" s="71"/>
      <c r="H237" s="71"/>
      <c r="I237" s="71"/>
      <c r="J237" s="71"/>
      <c r="K237" s="71"/>
    </row>
    <row r="238" spans="1:11" x14ac:dyDescent="0.2">
      <c r="A238" s="140"/>
      <c r="B238" s="140"/>
      <c r="C238" s="140"/>
      <c r="D238" s="71"/>
      <c r="E238" s="71"/>
      <c r="F238" s="71"/>
      <c r="G238" s="71"/>
      <c r="H238" s="71"/>
      <c r="I238" s="71"/>
      <c r="J238" s="71"/>
      <c r="K238" s="71"/>
    </row>
    <row r="239" spans="1:11" x14ac:dyDescent="0.2">
      <c r="A239" s="140"/>
      <c r="B239" s="140"/>
      <c r="C239" s="140"/>
      <c r="D239" s="71"/>
      <c r="E239" s="71"/>
      <c r="F239" s="71"/>
      <c r="G239" s="71"/>
      <c r="H239" s="71"/>
      <c r="I239" s="71"/>
      <c r="J239" s="71"/>
      <c r="K239" s="71"/>
    </row>
    <row r="240" spans="1:11" x14ac:dyDescent="0.2">
      <c r="A240" s="140"/>
      <c r="B240" s="140"/>
      <c r="C240" s="140"/>
      <c r="D240" s="71"/>
      <c r="E240" s="71"/>
      <c r="F240" s="71"/>
      <c r="G240" s="71"/>
      <c r="H240" s="71"/>
      <c r="I240" s="71"/>
      <c r="J240" s="71"/>
      <c r="K240" s="71"/>
    </row>
    <row r="241" spans="1:11" x14ac:dyDescent="0.2">
      <c r="A241" s="140"/>
      <c r="B241" s="140"/>
      <c r="C241" s="140"/>
      <c r="D241" s="71"/>
      <c r="E241" s="71"/>
      <c r="F241" s="71"/>
      <c r="G241" s="71"/>
      <c r="H241" s="71"/>
      <c r="I241" s="71"/>
      <c r="J241" s="71"/>
      <c r="K241" s="71"/>
    </row>
    <row r="242" spans="1:11" x14ac:dyDescent="0.2">
      <c r="A242" s="140"/>
      <c r="B242" s="140"/>
      <c r="C242" s="140"/>
      <c r="D242" s="71"/>
      <c r="E242" s="71"/>
      <c r="F242" s="71"/>
      <c r="G242" s="71"/>
      <c r="H242" s="71"/>
      <c r="I242" s="71"/>
      <c r="J242" s="71"/>
      <c r="K242" s="71"/>
    </row>
    <row r="243" spans="1:11" x14ac:dyDescent="0.2">
      <c r="A243" s="140"/>
      <c r="B243" s="140"/>
      <c r="C243" s="140"/>
      <c r="D243" s="71"/>
      <c r="E243" s="71"/>
      <c r="F243" s="71"/>
      <c r="G243" s="71"/>
      <c r="H243" s="71"/>
      <c r="I243" s="71"/>
      <c r="J243" s="71"/>
      <c r="K243" s="71"/>
    </row>
    <row r="244" spans="1:11" x14ac:dyDescent="0.2">
      <c r="A244" s="140"/>
      <c r="B244" s="140"/>
      <c r="C244" s="140"/>
      <c r="D244" s="71"/>
      <c r="E244" s="71"/>
      <c r="F244" s="71"/>
      <c r="G244" s="71"/>
      <c r="H244" s="71"/>
      <c r="I244" s="71"/>
      <c r="J244" s="71"/>
      <c r="K244" s="71"/>
    </row>
    <row r="245" spans="1:11" x14ac:dyDescent="0.2">
      <c r="A245" s="140"/>
      <c r="B245" s="140"/>
      <c r="C245" s="140"/>
      <c r="D245" s="71"/>
      <c r="E245" s="71"/>
      <c r="F245" s="71"/>
      <c r="G245" s="71"/>
      <c r="H245" s="71"/>
      <c r="I245" s="71"/>
      <c r="J245" s="71"/>
      <c r="K245" s="71"/>
    </row>
    <row r="246" spans="1:11" x14ac:dyDescent="0.2">
      <c r="A246" s="140"/>
      <c r="B246" s="140"/>
      <c r="C246" s="140"/>
      <c r="D246" s="71"/>
      <c r="E246" s="71"/>
      <c r="F246" s="71"/>
      <c r="G246" s="71"/>
      <c r="H246" s="71"/>
      <c r="I246" s="71"/>
      <c r="J246" s="71"/>
      <c r="K246" s="71"/>
    </row>
    <row r="247" spans="1:11" x14ac:dyDescent="0.2">
      <c r="A247" s="140"/>
      <c r="B247" s="140"/>
      <c r="C247" s="140"/>
      <c r="D247" s="71"/>
      <c r="E247" s="71"/>
      <c r="F247" s="71"/>
      <c r="G247" s="71"/>
      <c r="H247" s="71"/>
      <c r="I247" s="71"/>
      <c r="J247" s="71"/>
      <c r="K247" s="71"/>
    </row>
    <row r="248" spans="1:11" x14ac:dyDescent="0.2">
      <c r="A248" s="140"/>
      <c r="B248" s="140"/>
      <c r="C248" s="140"/>
      <c r="D248" s="71"/>
      <c r="E248" s="71"/>
      <c r="F248" s="71"/>
      <c r="G248" s="71"/>
      <c r="H248" s="71"/>
      <c r="I248" s="71"/>
      <c r="J248" s="71"/>
      <c r="K248" s="71"/>
    </row>
    <row r="249" spans="1:11" x14ac:dyDescent="0.2">
      <c r="A249" s="140"/>
      <c r="B249" s="140"/>
      <c r="C249" s="140"/>
      <c r="D249" s="71"/>
      <c r="E249" s="71"/>
      <c r="F249" s="71"/>
      <c r="G249" s="71"/>
      <c r="H249" s="71"/>
      <c r="I249" s="71"/>
      <c r="J249" s="71"/>
      <c r="K249" s="71"/>
    </row>
    <row r="250" spans="1:11" x14ac:dyDescent="0.2">
      <c r="A250" s="140"/>
      <c r="B250" s="140"/>
      <c r="C250" s="140"/>
      <c r="D250" s="71"/>
      <c r="E250" s="71"/>
      <c r="F250" s="71"/>
      <c r="G250" s="71"/>
      <c r="H250" s="71"/>
      <c r="I250" s="71"/>
      <c r="J250" s="71"/>
      <c r="K250" s="71"/>
    </row>
    <row r="251" spans="1:11" x14ac:dyDescent="0.2">
      <c r="A251" s="140"/>
      <c r="B251" s="140"/>
      <c r="C251" s="140"/>
      <c r="D251" s="71"/>
      <c r="E251" s="71"/>
      <c r="F251" s="71"/>
      <c r="G251" s="71"/>
      <c r="H251" s="71"/>
      <c r="I251" s="71"/>
      <c r="J251" s="71"/>
      <c r="K251" s="71"/>
    </row>
    <row r="252" spans="1:11" x14ac:dyDescent="0.2">
      <c r="A252" s="140"/>
      <c r="B252" s="140"/>
      <c r="C252" s="140"/>
      <c r="D252" s="71"/>
      <c r="E252" s="71"/>
      <c r="F252" s="71"/>
      <c r="G252" s="71"/>
      <c r="H252" s="71"/>
      <c r="I252" s="71"/>
      <c r="J252" s="71"/>
      <c r="K252" s="71"/>
    </row>
    <row r="253" spans="1:11" x14ac:dyDescent="0.2">
      <c r="A253" s="140"/>
      <c r="B253" s="140"/>
      <c r="C253" s="140"/>
      <c r="D253" s="71"/>
      <c r="E253" s="71"/>
      <c r="F253" s="71"/>
      <c r="G253" s="71"/>
      <c r="H253" s="71"/>
      <c r="I253" s="71"/>
      <c r="J253" s="71"/>
      <c r="K253" s="71"/>
    </row>
    <row r="254" spans="1:11" x14ac:dyDescent="0.2">
      <c r="A254" s="140"/>
      <c r="B254" s="140"/>
      <c r="C254" s="140"/>
      <c r="D254" s="71"/>
      <c r="E254" s="71"/>
      <c r="F254" s="71"/>
      <c r="G254" s="71"/>
      <c r="H254" s="71"/>
      <c r="I254" s="71"/>
      <c r="J254" s="71"/>
      <c r="K254" s="71"/>
    </row>
    <row r="255" spans="1:11" x14ac:dyDescent="0.2">
      <c r="A255" s="140"/>
      <c r="B255" s="140"/>
      <c r="C255" s="140"/>
      <c r="D255" s="71"/>
      <c r="E255" s="71"/>
      <c r="F255" s="71"/>
      <c r="G255" s="71"/>
      <c r="H255" s="71"/>
      <c r="I255" s="71"/>
      <c r="J255" s="71"/>
      <c r="K255" s="71"/>
    </row>
    <row r="256" spans="1:11" x14ac:dyDescent="0.2">
      <c r="A256" s="140"/>
      <c r="B256" s="140"/>
      <c r="C256" s="140"/>
      <c r="D256" s="71"/>
      <c r="E256" s="71"/>
      <c r="F256" s="71"/>
      <c r="G256" s="71"/>
      <c r="H256" s="71"/>
      <c r="I256" s="71"/>
      <c r="J256" s="71"/>
      <c r="K256" s="71"/>
    </row>
    <row r="257" spans="1:11" x14ac:dyDescent="0.2">
      <c r="A257" s="140"/>
      <c r="B257" s="140"/>
      <c r="C257" s="140"/>
      <c r="D257" s="71"/>
      <c r="E257" s="71"/>
      <c r="F257" s="71"/>
      <c r="G257" s="71"/>
      <c r="H257" s="71"/>
      <c r="I257" s="71"/>
      <c r="J257" s="71"/>
      <c r="K257" s="71"/>
    </row>
    <row r="258" spans="1:11" x14ac:dyDescent="0.2">
      <c r="A258" s="140"/>
      <c r="B258" s="140"/>
      <c r="C258" s="140"/>
      <c r="D258" s="71"/>
      <c r="E258" s="71"/>
      <c r="F258" s="71"/>
      <c r="G258" s="71"/>
      <c r="H258" s="71"/>
      <c r="I258" s="71"/>
      <c r="J258" s="71"/>
      <c r="K258" s="71"/>
    </row>
    <row r="259" spans="1:11" x14ac:dyDescent="0.2">
      <c r="A259" s="140"/>
      <c r="B259" s="140"/>
      <c r="C259" s="140"/>
      <c r="D259" s="71"/>
      <c r="E259" s="71"/>
      <c r="F259" s="71"/>
      <c r="G259" s="71"/>
      <c r="H259" s="71"/>
      <c r="I259" s="71"/>
      <c r="J259" s="71"/>
      <c r="K259" s="71"/>
    </row>
    <row r="260" spans="1:11" x14ac:dyDescent="0.2">
      <c r="A260" s="140"/>
      <c r="B260" s="140"/>
      <c r="C260" s="140"/>
      <c r="D260" s="71"/>
      <c r="E260" s="71"/>
      <c r="F260" s="71"/>
      <c r="G260" s="71"/>
      <c r="H260" s="71"/>
      <c r="I260" s="71"/>
      <c r="J260" s="71"/>
      <c r="K260" s="71"/>
    </row>
    <row r="261" spans="1:11" x14ac:dyDescent="0.2">
      <c r="A261" s="140"/>
      <c r="B261" s="140"/>
      <c r="C261" s="140"/>
      <c r="D261" s="71"/>
      <c r="E261" s="71"/>
      <c r="F261" s="71"/>
      <c r="G261" s="71"/>
      <c r="H261" s="71"/>
      <c r="I261" s="71"/>
      <c r="J261" s="71"/>
      <c r="K261" s="71"/>
    </row>
    <row r="262" spans="1:11" x14ac:dyDescent="0.2">
      <c r="A262" s="140"/>
      <c r="B262" s="140"/>
      <c r="C262" s="140"/>
      <c r="D262" s="71"/>
      <c r="E262" s="71"/>
      <c r="F262" s="71"/>
      <c r="G262" s="71"/>
      <c r="H262" s="71"/>
      <c r="I262" s="71"/>
      <c r="J262" s="71"/>
      <c r="K262" s="71"/>
    </row>
    <row r="263" spans="1:11" x14ac:dyDescent="0.2">
      <c r="A263" s="140"/>
      <c r="B263" s="140"/>
      <c r="C263" s="140"/>
      <c r="D263" s="71"/>
      <c r="E263" s="71"/>
      <c r="F263" s="71"/>
      <c r="G263" s="71"/>
      <c r="H263" s="71"/>
      <c r="I263" s="71"/>
      <c r="J263" s="71"/>
      <c r="K263" s="71"/>
    </row>
    <row r="264" spans="1:11" x14ac:dyDescent="0.2">
      <c r="A264" s="140"/>
      <c r="B264" s="140"/>
      <c r="C264" s="140"/>
      <c r="D264" s="71"/>
      <c r="E264" s="71"/>
      <c r="F264" s="71"/>
      <c r="G264" s="71"/>
      <c r="H264" s="71"/>
      <c r="I264" s="71"/>
      <c r="J264" s="71"/>
      <c r="K264" s="71"/>
    </row>
    <row r="265" spans="1:11" x14ac:dyDescent="0.2">
      <c r="A265" s="140"/>
      <c r="B265" s="140"/>
      <c r="C265" s="140"/>
      <c r="D265" s="71"/>
      <c r="E265" s="71"/>
      <c r="F265" s="71"/>
      <c r="G265" s="71"/>
      <c r="H265" s="71"/>
      <c r="I265" s="71"/>
      <c r="J265" s="71"/>
      <c r="K265" s="71"/>
    </row>
    <row r="266" spans="1:11" x14ac:dyDescent="0.2">
      <c r="A266" s="140"/>
      <c r="B266" s="140"/>
      <c r="C266" s="140"/>
      <c r="D266" s="71"/>
      <c r="E266" s="71"/>
      <c r="F266" s="71"/>
      <c r="G266" s="71"/>
      <c r="H266" s="71"/>
      <c r="I266" s="71"/>
      <c r="J266" s="71"/>
      <c r="K266" s="71"/>
    </row>
    <row r="267" spans="1:11" x14ac:dyDescent="0.2">
      <c r="A267" s="140"/>
      <c r="B267" s="140"/>
      <c r="C267" s="140"/>
      <c r="D267" s="71"/>
      <c r="E267" s="71"/>
      <c r="F267" s="71"/>
      <c r="G267" s="71"/>
      <c r="H267" s="71"/>
      <c r="I267" s="71"/>
      <c r="J267" s="71"/>
      <c r="K267" s="71"/>
    </row>
    <row r="268" spans="1:11" x14ac:dyDescent="0.2">
      <c r="A268" s="140"/>
      <c r="B268" s="140"/>
      <c r="C268" s="140"/>
      <c r="D268" s="71"/>
      <c r="E268" s="71"/>
      <c r="F268" s="71"/>
      <c r="G268" s="71"/>
      <c r="H268" s="71"/>
      <c r="I268" s="71"/>
      <c r="J268" s="71"/>
      <c r="K268" s="71"/>
    </row>
    <row r="269" spans="1:11" x14ac:dyDescent="0.2">
      <c r="A269" s="140"/>
      <c r="B269" s="140"/>
      <c r="C269" s="140"/>
      <c r="D269" s="71"/>
      <c r="E269" s="71"/>
      <c r="F269" s="71"/>
      <c r="G269" s="71"/>
      <c r="H269" s="71"/>
      <c r="I269" s="71"/>
      <c r="J269" s="71"/>
      <c r="K269" s="71"/>
    </row>
    <row r="270" spans="1:11" x14ac:dyDescent="0.2">
      <c r="A270" s="140"/>
      <c r="B270" s="140"/>
      <c r="C270" s="140"/>
      <c r="D270" s="71"/>
      <c r="E270" s="71"/>
      <c r="F270" s="71"/>
      <c r="G270" s="71"/>
      <c r="H270" s="71"/>
      <c r="I270" s="71"/>
      <c r="J270" s="71"/>
      <c r="K270" s="71"/>
    </row>
    <row r="271" spans="1:11" x14ac:dyDescent="0.2">
      <c r="A271" s="140"/>
      <c r="B271" s="140"/>
      <c r="C271" s="140"/>
      <c r="D271" s="71"/>
      <c r="E271" s="71"/>
      <c r="F271" s="71"/>
      <c r="G271" s="71"/>
      <c r="H271" s="71"/>
      <c r="I271" s="71"/>
      <c r="J271" s="71"/>
      <c r="K271" s="71"/>
    </row>
    <row r="272" spans="1:11" x14ac:dyDescent="0.2">
      <c r="A272" s="140"/>
      <c r="B272" s="140"/>
      <c r="C272" s="140"/>
      <c r="D272" s="71"/>
      <c r="E272" s="71"/>
      <c r="F272" s="71"/>
      <c r="G272" s="71"/>
      <c r="H272" s="71"/>
      <c r="I272" s="71"/>
      <c r="J272" s="71"/>
      <c r="K272" s="71"/>
    </row>
    <row r="273" spans="1:11" x14ac:dyDescent="0.2">
      <c r="A273" s="140"/>
      <c r="B273" s="140"/>
      <c r="C273" s="140"/>
      <c r="D273" s="71"/>
      <c r="E273" s="71"/>
      <c r="F273" s="71"/>
      <c r="G273" s="71"/>
      <c r="H273" s="71"/>
      <c r="I273" s="71"/>
      <c r="J273" s="71"/>
      <c r="K273" s="71"/>
    </row>
    <row r="274" spans="1:11" x14ac:dyDescent="0.2">
      <c r="A274" s="140"/>
      <c r="B274" s="140"/>
      <c r="C274" s="140"/>
      <c r="D274" s="71"/>
      <c r="E274" s="71"/>
      <c r="F274" s="71"/>
      <c r="G274" s="71"/>
      <c r="H274" s="71"/>
      <c r="I274" s="71"/>
      <c r="J274" s="71"/>
      <c r="K274" s="71"/>
    </row>
    <row r="275" spans="1:11" x14ac:dyDescent="0.2">
      <c r="A275" s="140"/>
      <c r="B275" s="140"/>
      <c r="C275" s="140"/>
      <c r="D275" s="71"/>
      <c r="E275" s="71"/>
      <c r="F275" s="71"/>
      <c r="G275" s="71"/>
      <c r="H275" s="71"/>
      <c r="I275" s="71"/>
      <c r="J275" s="71"/>
      <c r="K275" s="71"/>
    </row>
    <row r="276" spans="1:11" x14ac:dyDescent="0.2">
      <c r="A276" s="140"/>
      <c r="B276" s="140"/>
      <c r="C276" s="140"/>
      <c r="D276" s="71"/>
      <c r="E276" s="71"/>
      <c r="F276" s="71"/>
      <c r="G276" s="71"/>
      <c r="H276" s="71"/>
      <c r="I276" s="71"/>
      <c r="J276" s="71"/>
      <c r="K276" s="71"/>
    </row>
    <row r="277" spans="1:11" x14ac:dyDescent="0.2">
      <c r="A277" s="140"/>
      <c r="B277" s="140"/>
      <c r="C277" s="140"/>
      <c r="D277" s="71"/>
      <c r="E277" s="71"/>
      <c r="F277" s="71"/>
      <c r="G277" s="71"/>
      <c r="H277" s="71"/>
      <c r="I277" s="71"/>
      <c r="J277" s="71"/>
      <c r="K277" s="71"/>
    </row>
    <row r="278" spans="1:11" x14ac:dyDescent="0.2">
      <c r="A278" s="140"/>
      <c r="B278" s="140"/>
      <c r="C278" s="140"/>
      <c r="D278" s="71"/>
      <c r="E278" s="71"/>
      <c r="F278" s="71"/>
      <c r="G278" s="71"/>
      <c r="H278" s="71"/>
      <c r="I278" s="71"/>
      <c r="J278" s="71"/>
      <c r="K278" s="71"/>
    </row>
    <row r="279" spans="1:11" x14ac:dyDescent="0.2">
      <c r="A279" s="140"/>
      <c r="B279" s="140"/>
      <c r="C279" s="140"/>
      <c r="D279" s="71"/>
      <c r="E279" s="71"/>
      <c r="F279" s="71"/>
      <c r="G279" s="71"/>
      <c r="H279" s="71"/>
      <c r="I279" s="71"/>
      <c r="J279" s="71"/>
      <c r="K279" s="71"/>
    </row>
    <row r="280" spans="1:11" x14ac:dyDescent="0.2">
      <c r="A280" s="140"/>
      <c r="B280" s="140"/>
      <c r="C280" s="140"/>
      <c r="D280" s="71"/>
      <c r="E280" s="71"/>
      <c r="F280" s="71"/>
      <c r="G280" s="71"/>
      <c r="H280" s="71"/>
      <c r="I280" s="71"/>
      <c r="J280" s="71"/>
      <c r="K280" s="71"/>
    </row>
    <row r="281" spans="1:11" x14ac:dyDescent="0.2">
      <c r="A281" s="140"/>
      <c r="B281" s="140"/>
      <c r="C281" s="140"/>
      <c r="D281" s="71"/>
      <c r="E281" s="71"/>
      <c r="F281" s="71"/>
      <c r="G281" s="71"/>
      <c r="H281" s="71"/>
      <c r="I281" s="71"/>
      <c r="J281" s="71"/>
      <c r="K281" s="71"/>
    </row>
    <row r="282" spans="1:11" x14ac:dyDescent="0.2">
      <c r="A282" s="140"/>
      <c r="B282" s="140"/>
      <c r="C282" s="140"/>
      <c r="D282" s="71"/>
      <c r="E282" s="71"/>
      <c r="F282" s="71"/>
      <c r="G282" s="71"/>
      <c r="H282" s="71"/>
      <c r="I282" s="71"/>
      <c r="J282" s="71"/>
      <c r="K282" s="71"/>
    </row>
    <row r="283" spans="1:11" x14ac:dyDescent="0.2">
      <c r="A283" s="140"/>
      <c r="B283" s="140"/>
      <c r="C283" s="140"/>
      <c r="D283" s="71"/>
      <c r="E283" s="71"/>
      <c r="F283" s="71"/>
      <c r="G283" s="71"/>
      <c r="H283" s="71"/>
      <c r="I283" s="71"/>
      <c r="J283" s="71"/>
      <c r="K283" s="71"/>
    </row>
    <row r="284" spans="1:11" x14ac:dyDescent="0.2">
      <c r="A284" s="140"/>
      <c r="B284" s="140"/>
      <c r="C284" s="140"/>
      <c r="D284" s="71"/>
      <c r="E284" s="71"/>
      <c r="F284" s="71"/>
      <c r="G284" s="71"/>
      <c r="H284" s="71"/>
      <c r="I284" s="71"/>
      <c r="J284" s="71"/>
      <c r="K284" s="71"/>
    </row>
    <row r="285" spans="1:11" x14ac:dyDescent="0.2">
      <c r="A285" s="140"/>
      <c r="B285" s="140"/>
      <c r="C285" s="140"/>
      <c r="D285" s="71"/>
      <c r="E285" s="71"/>
      <c r="F285" s="71"/>
      <c r="G285" s="71"/>
      <c r="H285" s="71"/>
      <c r="I285" s="71"/>
      <c r="J285" s="71"/>
      <c r="K285" s="71"/>
    </row>
    <row r="286" spans="1:11" x14ac:dyDescent="0.2">
      <c r="A286" s="140"/>
      <c r="B286" s="140"/>
      <c r="C286" s="140"/>
      <c r="D286" s="71"/>
      <c r="E286" s="71"/>
      <c r="F286" s="71"/>
      <c r="G286" s="71"/>
      <c r="H286" s="71"/>
      <c r="I286" s="71"/>
      <c r="J286" s="71"/>
      <c r="K286" s="71"/>
    </row>
    <row r="287" spans="1:11" x14ac:dyDescent="0.2">
      <c r="A287" s="140"/>
      <c r="B287" s="140"/>
      <c r="C287" s="140"/>
      <c r="D287" s="71"/>
      <c r="E287" s="71"/>
      <c r="F287" s="71"/>
      <c r="G287" s="71"/>
      <c r="H287" s="71"/>
      <c r="I287" s="71"/>
      <c r="J287" s="71"/>
      <c r="K287" s="71"/>
    </row>
    <row r="288" spans="1:11" x14ac:dyDescent="0.2">
      <c r="A288" s="140"/>
      <c r="B288" s="140"/>
      <c r="C288" s="140"/>
      <c r="D288" s="71"/>
      <c r="E288" s="71"/>
      <c r="F288" s="71"/>
      <c r="G288" s="71"/>
      <c r="H288" s="71"/>
      <c r="I288" s="71"/>
      <c r="J288" s="71"/>
      <c r="K288" s="71"/>
    </row>
    <row r="289" spans="1:11" x14ac:dyDescent="0.2">
      <c r="A289" s="140"/>
      <c r="B289" s="140"/>
      <c r="C289" s="140"/>
      <c r="D289" s="71"/>
      <c r="E289" s="71"/>
      <c r="F289" s="71"/>
      <c r="G289" s="71"/>
      <c r="H289" s="71"/>
      <c r="I289" s="71"/>
      <c r="J289" s="71"/>
      <c r="K289" s="71"/>
    </row>
    <row r="290" spans="1:11" x14ac:dyDescent="0.2">
      <c r="A290" s="140"/>
      <c r="B290" s="140"/>
      <c r="C290" s="140"/>
      <c r="D290" s="71"/>
      <c r="E290" s="71"/>
      <c r="F290" s="71"/>
      <c r="G290" s="71"/>
      <c r="H290" s="71"/>
      <c r="I290" s="71"/>
      <c r="J290" s="71"/>
      <c r="K290" s="71"/>
    </row>
    <row r="291" spans="1:11" x14ac:dyDescent="0.2">
      <c r="A291" s="140"/>
      <c r="B291" s="140"/>
      <c r="C291" s="140"/>
      <c r="D291" s="71"/>
      <c r="E291" s="71"/>
      <c r="F291" s="71"/>
      <c r="G291" s="71"/>
      <c r="H291" s="71"/>
      <c r="I291" s="71"/>
      <c r="J291" s="71"/>
      <c r="K291" s="71"/>
    </row>
    <row r="292" spans="1:11" x14ac:dyDescent="0.2">
      <c r="A292" s="140"/>
      <c r="B292" s="140"/>
      <c r="C292" s="140"/>
      <c r="D292" s="71"/>
      <c r="E292" s="71"/>
      <c r="F292" s="71"/>
      <c r="G292" s="71"/>
      <c r="H292" s="71"/>
      <c r="I292" s="71"/>
      <c r="J292" s="71"/>
      <c r="K292" s="71"/>
    </row>
    <row r="293" spans="1:11" x14ac:dyDescent="0.2">
      <c r="A293" s="140"/>
      <c r="B293" s="140"/>
      <c r="C293" s="140"/>
      <c r="D293" s="71"/>
      <c r="E293" s="71"/>
      <c r="F293" s="71"/>
      <c r="G293" s="71"/>
      <c r="H293" s="71"/>
      <c r="I293" s="71"/>
      <c r="J293" s="71"/>
      <c r="K293" s="71"/>
    </row>
    <row r="294" spans="1:11" x14ac:dyDescent="0.2">
      <c r="A294" s="140"/>
      <c r="B294" s="140"/>
      <c r="C294" s="140"/>
      <c r="D294" s="71"/>
      <c r="E294" s="71"/>
      <c r="F294" s="71"/>
      <c r="G294" s="71"/>
      <c r="H294" s="71"/>
      <c r="I294" s="71"/>
      <c r="J294" s="71"/>
      <c r="K294" s="71"/>
    </row>
    <row r="295" spans="1:11" x14ac:dyDescent="0.2">
      <c r="A295" s="140"/>
      <c r="B295" s="140"/>
      <c r="C295" s="140"/>
      <c r="D295" s="71"/>
      <c r="E295" s="71"/>
      <c r="F295" s="71"/>
      <c r="G295" s="71"/>
      <c r="H295" s="71"/>
      <c r="I295" s="71"/>
      <c r="J295" s="71"/>
      <c r="K295" s="71"/>
    </row>
    <row r="296" spans="1:11" x14ac:dyDescent="0.2">
      <c r="A296" s="140"/>
      <c r="B296" s="140"/>
      <c r="C296" s="140"/>
      <c r="D296" s="71"/>
      <c r="E296" s="71"/>
      <c r="F296" s="71"/>
      <c r="G296" s="71"/>
      <c r="H296" s="71"/>
      <c r="I296" s="71"/>
      <c r="J296" s="71"/>
      <c r="K296" s="71"/>
    </row>
    <row r="297" spans="1:11" x14ac:dyDescent="0.2">
      <c r="A297" s="140"/>
      <c r="B297" s="140"/>
      <c r="C297" s="140"/>
      <c r="D297" s="71"/>
      <c r="E297" s="71"/>
      <c r="F297" s="71"/>
      <c r="G297" s="71"/>
      <c r="H297" s="71"/>
      <c r="I297" s="71"/>
      <c r="J297" s="71"/>
      <c r="K297" s="71"/>
    </row>
    <row r="298" spans="1:11" x14ac:dyDescent="0.2">
      <c r="A298" s="140"/>
      <c r="B298" s="140"/>
      <c r="C298" s="140"/>
      <c r="D298" s="71"/>
      <c r="E298" s="71"/>
      <c r="F298" s="71"/>
      <c r="G298" s="71"/>
      <c r="H298" s="71"/>
      <c r="I298" s="71"/>
      <c r="J298" s="71"/>
      <c r="K298" s="71"/>
    </row>
    <row r="299" spans="1:11" x14ac:dyDescent="0.2">
      <c r="A299" s="140"/>
      <c r="B299" s="140"/>
      <c r="C299" s="140"/>
      <c r="D299" s="71"/>
      <c r="E299" s="71"/>
      <c r="F299" s="71"/>
      <c r="G299" s="71"/>
      <c r="H299" s="71"/>
      <c r="I299" s="71"/>
      <c r="J299" s="71"/>
      <c r="K299" s="71"/>
    </row>
    <row r="300" spans="1:11" x14ac:dyDescent="0.2">
      <c r="A300" s="140"/>
      <c r="B300" s="140"/>
      <c r="C300" s="140"/>
      <c r="D300" s="71"/>
      <c r="E300" s="71"/>
      <c r="F300" s="71"/>
      <c r="G300" s="71"/>
      <c r="H300" s="71"/>
      <c r="I300" s="71"/>
      <c r="J300" s="71"/>
      <c r="K300" s="71"/>
    </row>
    <row r="301" spans="1:11" x14ac:dyDescent="0.2">
      <c r="A301" s="140"/>
      <c r="B301" s="140"/>
      <c r="C301" s="140"/>
      <c r="D301" s="71"/>
      <c r="E301" s="71"/>
      <c r="F301" s="71"/>
      <c r="G301" s="71"/>
      <c r="H301" s="71"/>
      <c r="I301" s="71"/>
      <c r="J301" s="71"/>
      <c r="K301" s="71"/>
    </row>
    <row r="302" spans="1:11" x14ac:dyDescent="0.2">
      <c r="A302" s="140"/>
      <c r="B302" s="140"/>
      <c r="C302" s="140"/>
      <c r="D302" s="71"/>
      <c r="E302" s="71"/>
      <c r="F302" s="71"/>
      <c r="G302" s="71"/>
      <c r="H302" s="71"/>
      <c r="I302" s="71"/>
      <c r="J302" s="71"/>
      <c r="K302" s="71"/>
    </row>
    <row r="303" spans="1:11" x14ac:dyDescent="0.2">
      <c r="A303" s="140"/>
      <c r="B303" s="140"/>
      <c r="C303" s="140"/>
      <c r="D303" s="71"/>
      <c r="E303" s="71"/>
      <c r="F303" s="71"/>
      <c r="G303" s="71"/>
      <c r="H303" s="71"/>
      <c r="I303" s="71"/>
      <c r="J303" s="71"/>
      <c r="K303" s="71"/>
    </row>
    <row r="304" spans="1:11" x14ac:dyDescent="0.2">
      <c r="A304" s="140"/>
      <c r="B304" s="140"/>
      <c r="C304" s="140"/>
      <c r="D304" s="71"/>
      <c r="E304" s="71"/>
      <c r="F304" s="71"/>
      <c r="G304" s="71"/>
      <c r="H304" s="71"/>
      <c r="I304" s="71"/>
      <c r="J304" s="71"/>
      <c r="K304" s="71"/>
    </row>
    <row r="305" spans="1:11" x14ac:dyDescent="0.2">
      <c r="A305" s="140"/>
      <c r="B305" s="140"/>
      <c r="C305" s="140"/>
      <c r="D305" s="71"/>
      <c r="E305" s="71"/>
      <c r="F305" s="71"/>
      <c r="G305" s="71"/>
      <c r="H305" s="71"/>
      <c r="I305" s="71"/>
      <c r="J305" s="71"/>
      <c r="K305" s="71"/>
    </row>
    <row r="306" spans="1:11" x14ac:dyDescent="0.2">
      <c r="A306" s="140"/>
      <c r="B306" s="140"/>
      <c r="C306" s="140"/>
      <c r="D306" s="71"/>
      <c r="E306" s="71"/>
      <c r="F306" s="71"/>
      <c r="G306" s="71"/>
      <c r="H306" s="71"/>
      <c r="I306" s="71"/>
      <c r="J306" s="71"/>
      <c r="K306" s="71"/>
    </row>
    <row r="307" spans="1:11" x14ac:dyDescent="0.2">
      <c r="A307" s="140"/>
      <c r="B307" s="140"/>
      <c r="C307" s="140"/>
      <c r="D307" s="71"/>
      <c r="E307" s="71"/>
      <c r="F307" s="71"/>
      <c r="G307" s="71"/>
      <c r="H307" s="71"/>
      <c r="I307" s="71"/>
      <c r="J307" s="71"/>
      <c r="K307" s="71"/>
    </row>
    <row r="308" spans="1:11" x14ac:dyDescent="0.2">
      <c r="A308" s="140"/>
      <c r="B308" s="140"/>
      <c r="C308" s="140"/>
      <c r="D308" s="71"/>
      <c r="E308" s="71"/>
      <c r="F308" s="71"/>
      <c r="G308" s="71"/>
      <c r="H308" s="71"/>
      <c r="I308" s="71"/>
      <c r="J308" s="71"/>
      <c r="K308" s="71"/>
    </row>
    <row r="309" spans="1:11" x14ac:dyDescent="0.2">
      <c r="A309" s="140"/>
      <c r="B309" s="140"/>
      <c r="C309" s="140"/>
      <c r="D309" s="71"/>
      <c r="E309" s="71"/>
      <c r="F309" s="71"/>
      <c r="G309" s="71"/>
      <c r="H309" s="71"/>
      <c r="I309" s="71"/>
      <c r="J309" s="71"/>
      <c r="K309" s="71"/>
    </row>
    <row r="310" spans="1:11" x14ac:dyDescent="0.2">
      <c r="A310" s="140"/>
      <c r="B310" s="140"/>
      <c r="C310" s="140"/>
      <c r="D310" s="71"/>
      <c r="E310" s="71"/>
      <c r="F310" s="71"/>
      <c r="G310" s="71"/>
      <c r="H310" s="71"/>
      <c r="I310" s="71"/>
      <c r="J310" s="71"/>
      <c r="K310" s="71"/>
    </row>
    <row r="311" spans="1:11" x14ac:dyDescent="0.2">
      <c r="A311" s="140"/>
      <c r="B311" s="140"/>
      <c r="C311" s="140"/>
      <c r="D311" s="71"/>
      <c r="E311" s="71"/>
      <c r="F311" s="71"/>
      <c r="G311" s="71"/>
      <c r="H311" s="71"/>
      <c r="I311" s="71"/>
      <c r="J311" s="71"/>
      <c r="K311" s="71"/>
    </row>
    <row r="312" spans="1:11" x14ac:dyDescent="0.2">
      <c r="A312" s="140"/>
      <c r="B312" s="140"/>
      <c r="C312" s="140"/>
      <c r="D312" s="71"/>
      <c r="E312" s="71"/>
      <c r="F312" s="71"/>
      <c r="G312" s="71"/>
      <c r="H312" s="71"/>
      <c r="I312" s="71"/>
      <c r="J312" s="71"/>
      <c r="K312" s="71"/>
    </row>
    <row r="313" spans="1:11" x14ac:dyDescent="0.2">
      <c r="A313" s="140"/>
      <c r="B313" s="140"/>
      <c r="C313" s="140"/>
      <c r="D313" s="71"/>
      <c r="E313" s="71"/>
      <c r="F313" s="71"/>
      <c r="G313" s="71"/>
      <c r="H313" s="71"/>
      <c r="I313" s="71"/>
      <c r="J313" s="71"/>
      <c r="K313" s="71"/>
    </row>
    <row r="314" spans="1:11" x14ac:dyDescent="0.2">
      <c r="A314" s="140"/>
      <c r="B314" s="140"/>
      <c r="C314" s="140"/>
      <c r="D314" s="71"/>
      <c r="E314" s="71"/>
      <c r="F314" s="71"/>
      <c r="G314" s="71"/>
      <c r="H314" s="71"/>
      <c r="I314" s="71"/>
      <c r="J314" s="71"/>
      <c r="K314" s="71"/>
    </row>
    <row r="315" spans="1:11" x14ac:dyDescent="0.2">
      <c r="A315" s="140"/>
      <c r="B315" s="140"/>
      <c r="C315" s="140"/>
      <c r="D315" s="71"/>
      <c r="E315" s="71"/>
      <c r="F315" s="71"/>
      <c r="G315" s="71"/>
      <c r="H315" s="71"/>
      <c r="I315" s="71"/>
      <c r="J315" s="71"/>
      <c r="K315" s="71"/>
    </row>
    <row r="316" spans="1:11" x14ac:dyDescent="0.2">
      <c r="A316" s="140"/>
      <c r="B316" s="140"/>
      <c r="C316" s="140"/>
      <c r="D316" s="71"/>
      <c r="E316" s="71"/>
      <c r="F316" s="71"/>
      <c r="G316" s="71"/>
      <c r="H316" s="71"/>
      <c r="I316" s="71"/>
      <c r="J316" s="71"/>
      <c r="K316" s="71"/>
    </row>
    <row r="317" spans="1:11" x14ac:dyDescent="0.2">
      <c r="A317" s="140"/>
      <c r="B317" s="140"/>
      <c r="C317" s="140"/>
      <c r="D317" s="71"/>
      <c r="E317" s="71"/>
      <c r="F317" s="71"/>
      <c r="G317" s="71"/>
      <c r="H317" s="71"/>
      <c r="I317" s="71"/>
      <c r="J317" s="71"/>
      <c r="K317" s="71"/>
    </row>
    <row r="318" spans="1:11" x14ac:dyDescent="0.2">
      <c r="A318" s="140"/>
      <c r="B318" s="140"/>
      <c r="C318" s="140"/>
      <c r="D318" s="71"/>
      <c r="E318" s="71"/>
      <c r="F318" s="71"/>
      <c r="G318" s="71"/>
      <c r="H318" s="71"/>
      <c r="I318" s="71"/>
      <c r="J318" s="71"/>
      <c r="K318" s="71"/>
    </row>
    <row r="319" spans="1:11" x14ac:dyDescent="0.2">
      <c r="A319" s="140"/>
      <c r="B319" s="140"/>
      <c r="C319" s="140"/>
      <c r="D319" s="71"/>
      <c r="E319" s="71"/>
      <c r="F319" s="71"/>
      <c r="G319" s="71"/>
      <c r="H319" s="71"/>
      <c r="I319" s="71"/>
      <c r="J319" s="71"/>
      <c r="K319" s="71"/>
    </row>
    <row r="320" spans="1:11" x14ac:dyDescent="0.2">
      <c r="A320" s="140"/>
      <c r="B320" s="140"/>
      <c r="C320" s="140"/>
      <c r="D320" s="71"/>
      <c r="E320" s="71"/>
      <c r="F320" s="71"/>
      <c r="G320" s="71"/>
      <c r="H320" s="71"/>
      <c r="I320" s="71"/>
      <c r="J320" s="71"/>
      <c r="K320" s="71"/>
    </row>
    <row r="321" spans="1:11" x14ac:dyDescent="0.2">
      <c r="A321" s="140"/>
      <c r="B321" s="140"/>
      <c r="C321" s="140"/>
      <c r="D321" s="71"/>
      <c r="E321" s="71"/>
      <c r="F321" s="71"/>
      <c r="G321" s="71"/>
      <c r="H321" s="71"/>
      <c r="I321" s="71"/>
      <c r="J321" s="71"/>
      <c r="K321" s="71"/>
    </row>
    <row r="322" spans="1:11" x14ac:dyDescent="0.2">
      <c r="A322" s="140"/>
      <c r="B322" s="140"/>
      <c r="C322" s="140"/>
      <c r="D322" s="71"/>
      <c r="E322" s="71"/>
      <c r="F322" s="71"/>
      <c r="G322" s="71"/>
      <c r="H322" s="71"/>
      <c r="I322" s="71"/>
      <c r="J322" s="71"/>
      <c r="K322" s="71"/>
    </row>
    <row r="323" spans="1:11" x14ac:dyDescent="0.2">
      <c r="A323" s="140"/>
      <c r="B323" s="140"/>
      <c r="C323" s="140"/>
      <c r="D323" s="71"/>
      <c r="E323" s="71"/>
      <c r="F323" s="71"/>
      <c r="G323" s="71"/>
      <c r="H323" s="71"/>
      <c r="I323" s="71"/>
      <c r="J323" s="71"/>
      <c r="K323" s="71"/>
    </row>
    <row r="324" spans="1:11" x14ac:dyDescent="0.2">
      <c r="A324" s="140"/>
      <c r="B324" s="140"/>
      <c r="C324" s="140"/>
      <c r="D324" s="71"/>
      <c r="E324" s="71"/>
      <c r="F324" s="71"/>
      <c r="G324" s="71"/>
      <c r="H324" s="71"/>
      <c r="I324" s="71"/>
      <c r="J324" s="71"/>
      <c r="K324" s="71"/>
    </row>
    <row r="325" spans="1:11" x14ac:dyDescent="0.2">
      <c r="A325" s="140"/>
      <c r="B325" s="140"/>
      <c r="C325" s="140"/>
      <c r="D325" s="71"/>
      <c r="E325" s="71"/>
      <c r="F325" s="71"/>
      <c r="G325" s="71"/>
      <c r="H325" s="71"/>
      <c r="I325" s="71"/>
      <c r="J325" s="71"/>
      <c r="K325" s="71"/>
    </row>
    <row r="326" spans="1:11" x14ac:dyDescent="0.2">
      <c r="A326" s="140"/>
      <c r="B326" s="140"/>
      <c r="C326" s="140"/>
      <c r="D326" s="71"/>
      <c r="E326" s="71"/>
      <c r="F326" s="71"/>
      <c r="G326" s="71"/>
      <c r="H326" s="71"/>
      <c r="I326" s="71"/>
      <c r="J326" s="71"/>
      <c r="K326" s="71"/>
    </row>
    <row r="327" spans="1:11" x14ac:dyDescent="0.2">
      <c r="A327" s="140"/>
      <c r="B327" s="140"/>
      <c r="C327" s="140"/>
      <c r="D327" s="71"/>
      <c r="E327" s="71"/>
      <c r="F327" s="71"/>
      <c r="G327" s="71"/>
      <c r="H327" s="71"/>
      <c r="I327" s="71"/>
      <c r="J327" s="71"/>
      <c r="K327" s="71"/>
    </row>
    <row r="328" spans="1:11" x14ac:dyDescent="0.2">
      <c r="A328" s="140"/>
      <c r="B328" s="140"/>
      <c r="C328" s="140"/>
      <c r="D328" s="71"/>
      <c r="E328" s="71"/>
      <c r="F328" s="71"/>
      <c r="G328" s="71"/>
      <c r="H328" s="71"/>
      <c r="I328" s="71"/>
      <c r="J328" s="71"/>
      <c r="K328" s="71"/>
    </row>
    <row r="329" spans="1:11" x14ac:dyDescent="0.2">
      <c r="A329" s="140"/>
      <c r="B329" s="140"/>
      <c r="C329" s="140"/>
      <c r="D329" s="71"/>
      <c r="E329" s="71"/>
      <c r="F329" s="71"/>
      <c r="G329" s="71"/>
      <c r="H329" s="71"/>
      <c r="I329" s="71"/>
      <c r="J329" s="71"/>
      <c r="K329" s="71"/>
    </row>
    <row r="330" spans="1:11" x14ac:dyDescent="0.2">
      <c r="A330" s="140"/>
      <c r="B330" s="140"/>
      <c r="C330" s="140"/>
      <c r="D330" s="71"/>
      <c r="E330" s="71"/>
      <c r="F330" s="71"/>
      <c r="G330" s="71"/>
      <c r="H330" s="71"/>
      <c r="I330" s="71"/>
      <c r="J330" s="71"/>
      <c r="K330" s="71"/>
    </row>
    <row r="331" spans="1:11" x14ac:dyDescent="0.2">
      <c r="A331" s="140"/>
      <c r="B331" s="140"/>
      <c r="C331" s="140"/>
      <c r="D331" s="71"/>
      <c r="E331" s="71"/>
      <c r="F331" s="71"/>
      <c r="G331" s="71"/>
      <c r="H331" s="71"/>
      <c r="I331" s="71"/>
      <c r="J331" s="71"/>
      <c r="K331" s="71"/>
    </row>
    <row r="332" spans="1:11" x14ac:dyDescent="0.2">
      <c r="A332" s="140"/>
      <c r="B332" s="140"/>
      <c r="C332" s="140"/>
      <c r="D332" s="71"/>
      <c r="E332" s="71"/>
      <c r="F332" s="71"/>
      <c r="G332" s="71"/>
      <c r="H332" s="71"/>
      <c r="I332" s="71"/>
      <c r="J332" s="71"/>
      <c r="K332" s="71"/>
    </row>
    <row r="333" spans="1:11" x14ac:dyDescent="0.2">
      <c r="A333" s="140"/>
      <c r="B333" s="140"/>
      <c r="C333" s="140"/>
      <c r="D333" s="71"/>
      <c r="E333" s="71"/>
      <c r="F333" s="71"/>
      <c r="G333" s="71"/>
      <c r="H333" s="71"/>
      <c r="I333" s="71"/>
      <c r="J333" s="71"/>
      <c r="K333" s="71"/>
    </row>
    <row r="334" spans="1:11" x14ac:dyDescent="0.2">
      <c r="A334" s="140"/>
      <c r="B334" s="140"/>
      <c r="C334" s="140"/>
      <c r="D334" s="71"/>
      <c r="E334" s="71"/>
      <c r="F334" s="71"/>
      <c r="G334" s="71"/>
      <c r="H334" s="71"/>
      <c r="I334" s="71"/>
      <c r="J334" s="71"/>
      <c r="K334" s="71"/>
    </row>
    <row r="335" spans="1:11" x14ac:dyDescent="0.2">
      <c r="A335" s="140"/>
      <c r="B335" s="140"/>
      <c r="C335" s="140"/>
      <c r="D335" s="71"/>
      <c r="E335" s="71"/>
      <c r="F335" s="71"/>
      <c r="G335" s="71"/>
      <c r="H335" s="71"/>
      <c r="I335" s="71"/>
      <c r="J335" s="71"/>
      <c r="K335" s="71"/>
    </row>
    <row r="336" spans="1:11" x14ac:dyDescent="0.2">
      <c r="A336" s="140"/>
      <c r="B336" s="140"/>
      <c r="C336" s="140"/>
      <c r="D336" s="71"/>
      <c r="E336" s="71"/>
      <c r="F336" s="71"/>
      <c r="G336" s="71"/>
      <c r="H336" s="71"/>
      <c r="I336" s="71"/>
      <c r="J336" s="71"/>
      <c r="K336" s="71"/>
    </row>
    <row r="337" spans="1:11" x14ac:dyDescent="0.2">
      <c r="A337" s="140"/>
      <c r="B337" s="140"/>
      <c r="C337" s="140"/>
      <c r="D337" s="71"/>
      <c r="E337" s="71"/>
      <c r="F337" s="71"/>
      <c r="G337" s="71"/>
      <c r="H337" s="71"/>
      <c r="I337" s="71"/>
      <c r="J337" s="71"/>
      <c r="K337" s="71"/>
    </row>
    <row r="338" spans="1:11" x14ac:dyDescent="0.2">
      <c r="A338" s="140"/>
      <c r="B338" s="140"/>
      <c r="C338" s="140"/>
      <c r="D338" s="71"/>
      <c r="E338" s="71"/>
      <c r="F338" s="71"/>
      <c r="G338" s="71"/>
      <c r="H338" s="71"/>
      <c r="I338" s="71"/>
      <c r="J338" s="71"/>
      <c r="K338" s="71"/>
    </row>
    <row r="339" spans="1:11" x14ac:dyDescent="0.2">
      <c r="A339" s="140"/>
      <c r="B339" s="140"/>
      <c r="C339" s="140"/>
      <c r="D339" s="71"/>
      <c r="E339" s="71"/>
      <c r="F339" s="71"/>
      <c r="G339" s="71"/>
      <c r="H339" s="71"/>
      <c r="I339" s="71"/>
      <c r="J339" s="71"/>
      <c r="K339" s="71"/>
    </row>
    <row r="340" spans="1:11" x14ac:dyDescent="0.2">
      <c r="A340" s="140"/>
      <c r="B340" s="140"/>
      <c r="C340" s="140"/>
      <c r="D340" s="71"/>
      <c r="E340" s="71"/>
      <c r="F340" s="71"/>
      <c r="G340" s="71"/>
      <c r="H340" s="71"/>
      <c r="I340" s="71"/>
      <c r="J340" s="71"/>
      <c r="K340" s="71"/>
    </row>
    <row r="341" spans="1:11" x14ac:dyDescent="0.2">
      <c r="A341" s="140"/>
      <c r="B341" s="140"/>
      <c r="C341" s="140"/>
      <c r="D341" s="71"/>
      <c r="E341" s="71"/>
      <c r="F341" s="71"/>
      <c r="G341" s="71"/>
      <c r="H341" s="71"/>
      <c r="I341" s="71"/>
      <c r="J341" s="71"/>
      <c r="K341" s="71"/>
    </row>
    <row r="342" spans="1:11" x14ac:dyDescent="0.2">
      <c r="A342" s="140"/>
      <c r="B342" s="140"/>
      <c r="C342" s="140"/>
      <c r="D342" s="71"/>
      <c r="E342" s="71"/>
      <c r="F342" s="71"/>
      <c r="G342" s="71"/>
      <c r="H342" s="71"/>
      <c r="I342" s="71"/>
      <c r="J342" s="71"/>
      <c r="K342" s="71"/>
    </row>
    <row r="343" spans="1:11" x14ac:dyDescent="0.2">
      <c r="A343" s="140"/>
      <c r="B343" s="140"/>
      <c r="C343" s="140"/>
      <c r="D343" s="71"/>
      <c r="E343" s="71"/>
      <c r="F343" s="71"/>
      <c r="G343" s="71"/>
      <c r="H343" s="71"/>
      <c r="I343" s="71"/>
      <c r="J343" s="71"/>
      <c r="K343" s="71"/>
    </row>
    <row r="344" spans="1:11" x14ac:dyDescent="0.2">
      <c r="A344" s="140"/>
      <c r="B344" s="140"/>
      <c r="C344" s="140"/>
      <c r="D344" s="71"/>
      <c r="E344" s="71"/>
      <c r="F344" s="71"/>
      <c r="G344" s="71"/>
      <c r="H344" s="71"/>
      <c r="I344" s="71"/>
      <c r="J344" s="71"/>
      <c r="K344" s="71"/>
    </row>
    <row r="345" spans="1:11" x14ac:dyDescent="0.2">
      <c r="A345" s="140"/>
      <c r="B345" s="140"/>
      <c r="C345" s="140"/>
      <c r="D345" s="71"/>
      <c r="E345" s="71"/>
      <c r="F345" s="71"/>
      <c r="G345" s="71"/>
      <c r="H345" s="71"/>
      <c r="I345" s="71"/>
      <c r="J345" s="71"/>
      <c r="K345" s="71"/>
    </row>
    <row r="346" spans="1:11" x14ac:dyDescent="0.2">
      <c r="A346" s="140"/>
      <c r="B346" s="140"/>
      <c r="C346" s="140"/>
      <c r="D346" s="71"/>
      <c r="E346" s="71"/>
      <c r="F346" s="71"/>
      <c r="G346" s="71"/>
      <c r="H346" s="71"/>
      <c r="I346" s="71"/>
      <c r="J346" s="71"/>
      <c r="K346" s="71"/>
    </row>
    <row r="347" spans="1:11" x14ac:dyDescent="0.2">
      <c r="A347" s="140"/>
      <c r="B347" s="140"/>
      <c r="C347" s="140"/>
      <c r="D347" s="71"/>
      <c r="E347" s="71"/>
      <c r="F347" s="71"/>
      <c r="G347" s="71"/>
      <c r="H347" s="71"/>
      <c r="I347" s="71"/>
      <c r="J347" s="71"/>
      <c r="K347" s="71"/>
    </row>
    <row r="348" spans="1:11" x14ac:dyDescent="0.2">
      <c r="A348" s="140"/>
      <c r="B348" s="140"/>
      <c r="C348" s="140"/>
      <c r="D348" s="71"/>
      <c r="E348" s="71"/>
      <c r="F348" s="71"/>
      <c r="G348" s="71"/>
      <c r="H348" s="71"/>
      <c r="I348" s="71"/>
      <c r="J348" s="71"/>
      <c r="K348" s="71"/>
    </row>
    <row r="349" spans="1:11" x14ac:dyDescent="0.2">
      <c r="A349" s="140"/>
      <c r="B349" s="140"/>
      <c r="C349" s="140"/>
      <c r="D349" s="71"/>
      <c r="E349" s="71"/>
      <c r="F349" s="71"/>
      <c r="G349" s="71"/>
      <c r="H349" s="71"/>
      <c r="I349" s="71"/>
      <c r="J349" s="71"/>
      <c r="K349" s="71"/>
    </row>
    <row r="350" spans="1:11" x14ac:dyDescent="0.2">
      <c r="A350" s="140"/>
      <c r="B350" s="140"/>
      <c r="C350" s="140"/>
      <c r="D350" s="71"/>
      <c r="E350" s="71"/>
      <c r="F350" s="71"/>
      <c r="G350" s="71"/>
      <c r="H350" s="71"/>
      <c r="I350" s="71"/>
      <c r="J350" s="71"/>
      <c r="K350" s="71"/>
    </row>
    <row r="351" spans="1:11" x14ac:dyDescent="0.2">
      <c r="A351" s="140"/>
      <c r="B351" s="140"/>
      <c r="C351" s="140"/>
      <c r="D351" s="71"/>
      <c r="E351" s="71"/>
      <c r="F351" s="71"/>
      <c r="G351" s="71"/>
      <c r="H351" s="71"/>
      <c r="I351" s="71"/>
      <c r="J351" s="71"/>
      <c r="K351" s="71"/>
    </row>
    <row r="352" spans="1:11" x14ac:dyDescent="0.2">
      <c r="A352" s="140"/>
      <c r="B352" s="140"/>
      <c r="C352" s="140"/>
      <c r="D352" s="71"/>
      <c r="E352" s="71"/>
      <c r="F352" s="71"/>
      <c r="G352" s="71"/>
      <c r="H352" s="71"/>
      <c r="I352" s="71"/>
      <c r="J352" s="71"/>
      <c r="K352" s="71"/>
    </row>
    <row r="353" spans="1:11" x14ac:dyDescent="0.2">
      <c r="A353" s="140"/>
      <c r="B353" s="140"/>
      <c r="C353" s="140"/>
      <c r="D353" s="71"/>
      <c r="E353" s="71"/>
      <c r="F353" s="71"/>
      <c r="G353" s="71"/>
      <c r="H353" s="71"/>
      <c r="I353" s="71"/>
      <c r="J353" s="71"/>
      <c r="K353" s="71"/>
    </row>
    <row r="354" spans="1:11" x14ac:dyDescent="0.2">
      <c r="A354" s="140"/>
      <c r="B354" s="140"/>
      <c r="C354" s="140"/>
      <c r="D354" s="71"/>
      <c r="E354" s="71"/>
      <c r="F354" s="71"/>
      <c r="G354" s="71"/>
      <c r="H354" s="71"/>
      <c r="I354" s="71"/>
      <c r="J354" s="71"/>
      <c r="K354" s="71"/>
    </row>
    <row r="355" spans="1:11" x14ac:dyDescent="0.2">
      <c r="A355" s="140"/>
      <c r="B355" s="140"/>
      <c r="C355" s="140"/>
      <c r="D355" s="71"/>
      <c r="E355" s="71"/>
      <c r="F355" s="71"/>
      <c r="G355" s="71"/>
      <c r="H355" s="71"/>
      <c r="I355" s="71"/>
      <c r="J355" s="71"/>
      <c r="K355" s="71"/>
    </row>
    <row r="356" spans="1:11" x14ac:dyDescent="0.2">
      <c r="A356" s="140"/>
      <c r="B356" s="140"/>
      <c r="C356" s="140"/>
      <c r="D356" s="71"/>
      <c r="E356" s="71"/>
      <c r="F356" s="71"/>
      <c r="G356" s="71"/>
      <c r="H356" s="71"/>
      <c r="I356" s="71"/>
      <c r="J356" s="71"/>
      <c r="K356" s="71"/>
    </row>
    <row r="357" spans="1:11" x14ac:dyDescent="0.2">
      <c r="A357" s="140"/>
      <c r="B357" s="140"/>
      <c r="C357" s="140"/>
      <c r="D357" s="71"/>
      <c r="E357" s="71"/>
      <c r="F357" s="71"/>
      <c r="G357" s="71"/>
      <c r="H357" s="71"/>
      <c r="I357" s="71"/>
      <c r="J357" s="71"/>
      <c r="K357" s="71"/>
    </row>
    <row r="358" spans="1:11" x14ac:dyDescent="0.2">
      <c r="A358" s="140"/>
      <c r="B358" s="140"/>
      <c r="C358" s="140"/>
      <c r="D358" s="71"/>
      <c r="E358" s="71"/>
      <c r="F358" s="71"/>
      <c r="G358" s="71"/>
      <c r="H358" s="71"/>
      <c r="I358" s="71"/>
      <c r="J358" s="71"/>
      <c r="K358" s="71"/>
    </row>
    <row r="359" spans="1:11" x14ac:dyDescent="0.2">
      <c r="A359" s="140"/>
      <c r="B359" s="140"/>
      <c r="C359" s="140"/>
      <c r="D359" s="71"/>
      <c r="E359" s="71"/>
      <c r="F359" s="71"/>
      <c r="G359" s="71"/>
      <c r="H359" s="71"/>
      <c r="I359" s="71"/>
      <c r="J359" s="71"/>
      <c r="K359" s="71"/>
    </row>
    <row r="360" spans="1:11" x14ac:dyDescent="0.2">
      <c r="A360" s="140"/>
      <c r="B360" s="140"/>
      <c r="C360" s="140"/>
      <c r="D360" s="71"/>
      <c r="E360" s="71"/>
      <c r="F360" s="71"/>
      <c r="G360" s="71"/>
      <c r="H360" s="71"/>
      <c r="I360" s="71"/>
      <c r="J360" s="71"/>
      <c r="K360" s="71"/>
    </row>
    <row r="361" spans="1:11" x14ac:dyDescent="0.2">
      <c r="A361" s="140"/>
      <c r="B361" s="140"/>
      <c r="C361" s="140"/>
      <c r="D361" s="71"/>
      <c r="E361" s="71"/>
      <c r="F361" s="71"/>
      <c r="G361" s="71"/>
      <c r="H361" s="71"/>
      <c r="I361" s="71"/>
      <c r="J361" s="71"/>
      <c r="K361" s="71"/>
    </row>
    <row r="362" spans="1:11" x14ac:dyDescent="0.2">
      <c r="A362" s="140"/>
      <c r="B362" s="140"/>
      <c r="C362" s="140"/>
      <c r="D362" s="71"/>
      <c r="E362" s="71"/>
      <c r="F362" s="71"/>
      <c r="G362" s="71"/>
      <c r="H362" s="71"/>
      <c r="I362" s="71"/>
      <c r="J362" s="71"/>
      <c r="K362" s="71"/>
    </row>
    <row r="363" spans="1:11" x14ac:dyDescent="0.2">
      <c r="A363" s="140"/>
      <c r="B363" s="140"/>
      <c r="C363" s="140"/>
      <c r="D363" s="71"/>
      <c r="E363" s="71"/>
      <c r="F363" s="71"/>
      <c r="G363" s="71"/>
      <c r="H363" s="71"/>
      <c r="I363" s="71"/>
      <c r="J363" s="71"/>
      <c r="K363" s="71"/>
    </row>
    <row r="364" spans="1:11" x14ac:dyDescent="0.2">
      <c r="A364" s="140"/>
      <c r="B364" s="140"/>
      <c r="C364" s="140"/>
      <c r="D364" s="71"/>
      <c r="E364" s="71"/>
      <c r="F364" s="71"/>
      <c r="G364" s="71"/>
      <c r="H364" s="71"/>
      <c r="I364" s="71"/>
      <c r="J364" s="71"/>
      <c r="K364" s="71"/>
    </row>
    <row r="365" spans="1:11" x14ac:dyDescent="0.2">
      <c r="A365" s="140"/>
      <c r="B365" s="140"/>
      <c r="C365" s="140"/>
      <c r="D365" s="71"/>
      <c r="E365" s="71"/>
      <c r="F365" s="71"/>
      <c r="G365" s="71"/>
      <c r="H365" s="71"/>
      <c r="I365" s="71"/>
      <c r="J365" s="71"/>
      <c r="K365" s="71"/>
    </row>
    <row r="366" spans="1:11" x14ac:dyDescent="0.2">
      <c r="A366" s="140"/>
      <c r="B366" s="140"/>
      <c r="C366" s="140"/>
      <c r="D366" s="71"/>
      <c r="E366" s="71"/>
      <c r="F366" s="71"/>
      <c r="G366" s="71"/>
      <c r="H366" s="71"/>
      <c r="I366" s="71"/>
      <c r="J366" s="71"/>
      <c r="K366" s="71"/>
    </row>
    <row r="367" spans="1:11" x14ac:dyDescent="0.2">
      <c r="A367" s="140"/>
      <c r="B367" s="140"/>
      <c r="C367" s="140"/>
      <c r="D367" s="71"/>
      <c r="E367" s="71"/>
      <c r="F367" s="71"/>
      <c r="G367" s="71"/>
      <c r="H367" s="71"/>
      <c r="I367" s="71"/>
      <c r="J367" s="71"/>
      <c r="K367" s="71"/>
    </row>
    <row r="368" spans="1:11" x14ac:dyDescent="0.2">
      <c r="A368" s="140"/>
      <c r="B368" s="140"/>
      <c r="C368" s="140"/>
      <c r="D368" s="71"/>
      <c r="E368" s="71"/>
      <c r="F368" s="71"/>
      <c r="G368" s="71"/>
      <c r="H368" s="71"/>
      <c r="I368" s="71"/>
      <c r="J368" s="71"/>
      <c r="K368" s="71"/>
    </row>
    <row r="369" spans="1:11" x14ac:dyDescent="0.2">
      <c r="A369" s="140"/>
      <c r="B369" s="140"/>
      <c r="C369" s="140"/>
      <c r="D369" s="71"/>
      <c r="E369" s="71"/>
      <c r="F369" s="71"/>
      <c r="G369" s="71"/>
      <c r="H369" s="71"/>
      <c r="I369" s="71"/>
      <c r="J369" s="71"/>
      <c r="K369" s="71"/>
    </row>
    <row r="370" spans="1:11" x14ac:dyDescent="0.2">
      <c r="A370" s="140"/>
      <c r="B370" s="140"/>
      <c r="C370" s="140"/>
      <c r="D370" s="71"/>
      <c r="E370" s="71"/>
      <c r="F370" s="71"/>
      <c r="G370" s="71"/>
      <c r="H370" s="71"/>
      <c r="I370" s="71"/>
      <c r="J370" s="71"/>
      <c r="K370" s="71"/>
    </row>
    <row r="371" spans="1:11" x14ac:dyDescent="0.2">
      <c r="A371" s="140"/>
      <c r="B371" s="140"/>
      <c r="C371" s="140"/>
      <c r="D371" s="71"/>
      <c r="E371" s="71"/>
      <c r="F371" s="71"/>
      <c r="G371" s="71"/>
      <c r="H371" s="71"/>
      <c r="I371" s="71"/>
      <c r="J371" s="71"/>
      <c r="K371" s="71"/>
    </row>
    <row r="372" spans="1:11" x14ac:dyDescent="0.2">
      <c r="A372" s="140"/>
      <c r="B372" s="140"/>
      <c r="C372" s="140"/>
      <c r="D372" s="71"/>
      <c r="E372" s="71"/>
      <c r="F372" s="71"/>
      <c r="G372" s="71"/>
      <c r="H372" s="71"/>
      <c r="I372" s="71"/>
      <c r="J372" s="71"/>
      <c r="K372" s="71"/>
    </row>
    <row r="373" spans="1:11" x14ac:dyDescent="0.2">
      <c r="A373" s="140"/>
      <c r="B373" s="140"/>
      <c r="C373" s="140"/>
      <c r="D373" s="71"/>
      <c r="E373" s="71"/>
      <c r="F373" s="71"/>
      <c r="G373" s="71"/>
      <c r="H373" s="71"/>
      <c r="I373" s="71"/>
      <c r="J373" s="71"/>
      <c r="K373" s="71"/>
    </row>
    <row r="374" spans="1:11" x14ac:dyDescent="0.2">
      <c r="A374" s="140"/>
      <c r="B374" s="140"/>
      <c r="C374" s="140"/>
      <c r="D374" s="71"/>
      <c r="E374" s="71"/>
      <c r="F374" s="71"/>
      <c r="G374" s="71"/>
      <c r="H374" s="71"/>
      <c r="I374" s="71"/>
      <c r="J374" s="71"/>
      <c r="K374" s="71"/>
    </row>
    <row r="375" spans="1:11" x14ac:dyDescent="0.2">
      <c r="A375" s="140"/>
      <c r="B375" s="140"/>
      <c r="C375" s="140"/>
      <c r="D375" s="71"/>
      <c r="E375" s="71"/>
      <c r="F375" s="71"/>
      <c r="G375" s="71"/>
      <c r="H375" s="71"/>
      <c r="I375" s="71"/>
      <c r="J375" s="71"/>
      <c r="K375" s="71"/>
    </row>
    <row r="376" spans="1:11" x14ac:dyDescent="0.2">
      <c r="A376" s="140"/>
      <c r="B376" s="140"/>
      <c r="C376" s="140"/>
      <c r="D376" s="71"/>
      <c r="E376" s="71"/>
      <c r="F376" s="71"/>
      <c r="G376" s="71"/>
      <c r="H376" s="71"/>
      <c r="I376" s="71"/>
      <c r="J376" s="71"/>
      <c r="K376" s="71"/>
    </row>
    <row r="377" spans="1:11" x14ac:dyDescent="0.2">
      <c r="A377" s="140"/>
      <c r="B377" s="140"/>
      <c r="C377" s="140"/>
      <c r="D377" s="71"/>
      <c r="E377" s="71"/>
      <c r="F377" s="71"/>
      <c r="G377" s="71"/>
      <c r="H377" s="71"/>
      <c r="I377" s="71"/>
      <c r="J377" s="71"/>
      <c r="K377" s="71"/>
    </row>
    <row r="378" spans="1:11" x14ac:dyDescent="0.2">
      <c r="A378" s="140"/>
      <c r="B378" s="140"/>
      <c r="C378" s="140"/>
      <c r="D378" s="71"/>
      <c r="E378" s="71"/>
      <c r="F378" s="71"/>
      <c r="G378" s="71"/>
      <c r="H378" s="71"/>
      <c r="I378" s="71"/>
      <c r="J378" s="71"/>
      <c r="K378" s="71"/>
    </row>
    <row r="379" spans="1:11" x14ac:dyDescent="0.2">
      <c r="A379" s="140"/>
      <c r="B379" s="140"/>
      <c r="C379" s="140"/>
      <c r="D379" s="71"/>
      <c r="E379" s="71"/>
      <c r="F379" s="71"/>
      <c r="G379" s="71"/>
      <c r="H379" s="71"/>
      <c r="I379" s="71"/>
      <c r="J379" s="71"/>
      <c r="K379" s="71"/>
    </row>
    <row r="380" spans="1:11" x14ac:dyDescent="0.2">
      <c r="A380" s="140"/>
      <c r="B380" s="140"/>
      <c r="C380" s="140"/>
      <c r="D380" s="71"/>
      <c r="E380" s="71"/>
      <c r="F380" s="71"/>
      <c r="G380" s="71"/>
      <c r="H380" s="71"/>
      <c r="I380" s="71"/>
      <c r="J380" s="71"/>
      <c r="K380" s="71"/>
    </row>
    <row r="381" spans="1:11" x14ac:dyDescent="0.2">
      <c r="A381" s="140"/>
      <c r="B381" s="140"/>
      <c r="C381" s="140"/>
      <c r="D381" s="71"/>
      <c r="E381" s="71"/>
      <c r="F381" s="71"/>
      <c r="G381" s="71"/>
      <c r="H381" s="71"/>
      <c r="I381" s="71"/>
      <c r="J381" s="71"/>
      <c r="K381" s="71"/>
    </row>
    <row r="382" spans="1:11" x14ac:dyDescent="0.2">
      <c r="A382" s="140"/>
      <c r="B382" s="140"/>
      <c r="C382" s="140"/>
      <c r="D382" s="71"/>
      <c r="E382" s="71"/>
      <c r="F382" s="71"/>
      <c r="G382" s="71"/>
      <c r="H382" s="71"/>
      <c r="I382" s="71"/>
      <c r="J382" s="71"/>
      <c r="K382" s="71"/>
    </row>
    <row r="383" spans="1:11" x14ac:dyDescent="0.2">
      <c r="A383" s="140"/>
      <c r="B383" s="140"/>
      <c r="C383" s="140"/>
      <c r="D383" s="71"/>
      <c r="E383" s="71"/>
      <c r="F383" s="71"/>
      <c r="G383" s="71"/>
      <c r="H383" s="71"/>
      <c r="I383" s="71"/>
      <c r="J383" s="71"/>
      <c r="K383" s="71"/>
    </row>
    <row r="384" spans="1:11" x14ac:dyDescent="0.2">
      <c r="A384" s="140"/>
      <c r="B384" s="140"/>
      <c r="C384" s="140"/>
      <c r="D384" s="71"/>
      <c r="E384" s="71"/>
      <c r="F384" s="71"/>
      <c r="G384" s="71"/>
      <c r="H384" s="71"/>
      <c r="I384" s="71"/>
      <c r="J384" s="71"/>
      <c r="K384" s="71"/>
    </row>
    <row r="385" spans="1:11" x14ac:dyDescent="0.2">
      <c r="A385" s="140"/>
      <c r="B385" s="140"/>
      <c r="C385" s="140"/>
      <c r="D385" s="71"/>
      <c r="E385" s="71"/>
      <c r="F385" s="71"/>
      <c r="G385" s="71"/>
      <c r="H385" s="71"/>
      <c r="I385" s="71"/>
      <c r="J385" s="71"/>
      <c r="K385" s="71"/>
    </row>
    <row r="386" spans="1:11" x14ac:dyDescent="0.2">
      <c r="A386" s="140"/>
      <c r="B386" s="140"/>
      <c r="C386" s="140"/>
      <c r="D386" s="71"/>
      <c r="E386" s="71"/>
      <c r="F386" s="71"/>
      <c r="G386" s="71"/>
      <c r="H386" s="71"/>
      <c r="I386" s="71"/>
      <c r="J386" s="71"/>
      <c r="K386" s="71"/>
    </row>
    <row r="387" spans="1:11" x14ac:dyDescent="0.2">
      <c r="A387" s="140"/>
      <c r="B387" s="140"/>
      <c r="C387" s="140"/>
      <c r="D387" s="71"/>
      <c r="E387" s="71"/>
      <c r="F387" s="71"/>
      <c r="G387" s="71"/>
      <c r="H387" s="71"/>
      <c r="I387" s="71"/>
      <c r="J387" s="71"/>
      <c r="K387" s="71"/>
    </row>
    <row r="388" spans="1:11" x14ac:dyDescent="0.2">
      <c r="A388" s="140"/>
      <c r="B388" s="140"/>
      <c r="C388" s="140"/>
      <c r="D388" s="71"/>
      <c r="E388" s="71"/>
      <c r="F388" s="71"/>
      <c r="G388" s="71"/>
      <c r="H388" s="71"/>
      <c r="I388" s="71"/>
      <c r="J388" s="71"/>
      <c r="K388" s="71"/>
    </row>
    <row r="389" spans="1:11" x14ac:dyDescent="0.2">
      <c r="A389" s="140"/>
      <c r="B389" s="140"/>
      <c r="C389" s="140"/>
      <c r="D389" s="71"/>
      <c r="E389" s="71"/>
      <c r="F389" s="71"/>
      <c r="G389" s="71"/>
      <c r="H389" s="71"/>
      <c r="I389" s="71"/>
      <c r="J389" s="71"/>
      <c r="K389" s="71"/>
    </row>
    <row r="390" spans="1:11" x14ac:dyDescent="0.2">
      <c r="A390" s="140"/>
      <c r="B390" s="140"/>
      <c r="C390" s="140"/>
      <c r="D390" s="71"/>
      <c r="E390" s="71"/>
      <c r="F390" s="71"/>
      <c r="G390" s="71"/>
      <c r="H390" s="71"/>
      <c r="I390" s="71"/>
      <c r="J390" s="71"/>
      <c r="K390" s="71"/>
    </row>
    <row r="391" spans="1:11" x14ac:dyDescent="0.2">
      <c r="A391" s="140"/>
      <c r="B391" s="140"/>
      <c r="C391" s="140"/>
      <c r="D391" s="71"/>
      <c r="E391" s="71"/>
      <c r="F391" s="71"/>
      <c r="G391" s="71"/>
      <c r="H391" s="71"/>
      <c r="I391" s="71"/>
      <c r="J391" s="71"/>
      <c r="K391" s="71"/>
    </row>
    <row r="392" spans="1:11" x14ac:dyDescent="0.2">
      <c r="A392" s="140"/>
      <c r="B392" s="140"/>
      <c r="C392" s="140"/>
      <c r="D392" s="71"/>
      <c r="E392" s="71"/>
      <c r="F392" s="71"/>
      <c r="G392" s="71"/>
      <c r="H392" s="71"/>
      <c r="I392" s="71"/>
      <c r="J392" s="71"/>
      <c r="K392" s="71"/>
    </row>
    <row r="393" spans="1:11" x14ac:dyDescent="0.2">
      <c r="A393" s="140"/>
      <c r="B393" s="140"/>
      <c r="C393" s="140"/>
      <c r="D393" s="71"/>
      <c r="E393" s="71"/>
      <c r="F393" s="71"/>
      <c r="G393" s="71"/>
      <c r="H393" s="71"/>
      <c r="I393" s="71"/>
      <c r="J393" s="71"/>
      <c r="K393" s="71"/>
    </row>
    <row r="394" spans="1:11" x14ac:dyDescent="0.2">
      <c r="A394" s="140"/>
      <c r="B394" s="140"/>
      <c r="C394" s="140"/>
      <c r="D394" s="71"/>
      <c r="E394" s="71"/>
      <c r="F394" s="71"/>
      <c r="G394" s="71"/>
      <c r="H394" s="71"/>
      <c r="I394" s="71"/>
      <c r="J394" s="71"/>
      <c r="K394" s="71"/>
    </row>
    <row r="395" spans="1:11" x14ac:dyDescent="0.2">
      <c r="A395" s="140"/>
      <c r="B395" s="140"/>
      <c r="C395" s="140"/>
      <c r="D395" s="71"/>
      <c r="E395" s="71"/>
      <c r="F395" s="71"/>
      <c r="G395" s="71"/>
      <c r="H395" s="71"/>
      <c r="I395" s="71"/>
      <c r="J395" s="71"/>
      <c r="K395" s="71"/>
    </row>
    <row r="396" spans="1:11" x14ac:dyDescent="0.2">
      <c r="A396" s="140"/>
      <c r="B396" s="140"/>
      <c r="C396" s="140"/>
      <c r="D396" s="71"/>
      <c r="E396" s="71"/>
      <c r="F396" s="71"/>
      <c r="G396" s="71"/>
      <c r="H396" s="71"/>
      <c r="I396" s="71"/>
      <c r="J396" s="71"/>
      <c r="K396" s="71"/>
    </row>
    <row r="397" spans="1:11" x14ac:dyDescent="0.2">
      <c r="A397" s="140"/>
      <c r="B397" s="140"/>
      <c r="C397" s="140"/>
      <c r="D397" s="71"/>
      <c r="E397" s="71"/>
      <c r="F397" s="71"/>
      <c r="G397" s="71"/>
      <c r="H397" s="71"/>
      <c r="I397" s="71"/>
      <c r="J397" s="71"/>
      <c r="K397" s="71"/>
    </row>
    <row r="398" spans="1:11" x14ac:dyDescent="0.2">
      <c r="A398" s="140"/>
      <c r="B398" s="140"/>
      <c r="C398" s="140"/>
      <c r="D398" s="71"/>
      <c r="E398" s="71"/>
      <c r="F398" s="71"/>
      <c r="G398" s="71"/>
      <c r="H398" s="71"/>
      <c r="I398" s="71"/>
      <c r="J398" s="71"/>
      <c r="K398" s="71"/>
    </row>
    <row r="399" spans="1:11" x14ac:dyDescent="0.2">
      <c r="A399" s="140"/>
      <c r="B399" s="140"/>
      <c r="C399" s="140"/>
      <c r="D399" s="71"/>
      <c r="E399" s="71"/>
      <c r="F399" s="71"/>
      <c r="G399" s="71"/>
      <c r="H399" s="71"/>
      <c r="I399" s="71"/>
      <c r="J399" s="71"/>
      <c r="K399" s="71"/>
    </row>
    <row r="400" spans="1:11" x14ac:dyDescent="0.2">
      <c r="A400" s="140"/>
      <c r="B400" s="140"/>
      <c r="C400" s="140"/>
      <c r="D400" s="71"/>
      <c r="E400" s="71"/>
      <c r="F400" s="71"/>
      <c r="G400" s="71"/>
      <c r="H400" s="71"/>
      <c r="I400" s="71"/>
      <c r="J400" s="71"/>
      <c r="K400" s="71"/>
    </row>
    <row r="401" spans="1:11" x14ac:dyDescent="0.2">
      <c r="A401" s="140"/>
      <c r="B401" s="140"/>
      <c r="C401" s="140"/>
      <c r="D401" s="71"/>
      <c r="E401" s="71"/>
      <c r="F401" s="71"/>
      <c r="G401" s="71"/>
      <c r="H401" s="71"/>
      <c r="I401" s="71"/>
      <c r="J401" s="71"/>
      <c r="K401" s="71"/>
    </row>
    <row r="402" spans="1:11" x14ac:dyDescent="0.2">
      <c r="A402" s="140"/>
      <c r="B402" s="140"/>
      <c r="C402" s="140"/>
      <c r="D402" s="71"/>
      <c r="E402" s="71"/>
      <c r="F402" s="71"/>
      <c r="G402" s="71"/>
      <c r="H402" s="71"/>
      <c r="I402" s="71"/>
      <c r="J402" s="71"/>
      <c r="K402" s="71"/>
    </row>
    <row r="403" spans="1:11" x14ac:dyDescent="0.2">
      <c r="A403" s="140"/>
      <c r="B403" s="140"/>
      <c r="C403" s="140"/>
      <c r="D403" s="71"/>
      <c r="E403" s="71"/>
      <c r="F403" s="71"/>
      <c r="G403" s="71"/>
      <c r="H403" s="71"/>
      <c r="I403" s="71"/>
      <c r="J403" s="71"/>
      <c r="K403" s="71"/>
    </row>
    <row r="404" spans="1:11" x14ac:dyDescent="0.2">
      <c r="A404" s="140"/>
      <c r="B404" s="140"/>
      <c r="C404" s="140"/>
      <c r="D404" s="71"/>
      <c r="E404" s="71"/>
      <c r="F404" s="71"/>
      <c r="G404" s="71"/>
      <c r="H404" s="71"/>
      <c r="I404" s="71"/>
      <c r="J404" s="71"/>
      <c r="K404" s="71"/>
    </row>
    <row r="405" spans="1:11" x14ac:dyDescent="0.2">
      <c r="A405" s="140"/>
      <c r="B405" s="140"/>
      <c r="C405" s="140"/>
      <c r="D405" s="71"/>
      <c r="E405" s="71"/>
      <c r="F405" s="71"/>
      <c r="G405" s="71"/>
      <c r="H405" s="71"/>
      <c r="I405" s="71"/>
      <c r="J405" s="71"/>
      <c r="K405" s="71"/>
    </row>
    <row r="406" spans="1:11" x14ac:dyDescent="0.2">
      <c r="A406" s="140"/>
      <c r="B406" s="140"/>
      <c r="C406" s="140"/>
      <c r="D406" s="71"/>
      <c r="E406" s="71"/>
      <c r="F406" s="71"/>
      <c r="G406" s="71"/>
      <c r="H406" s="71"/>
      <c r="I406" s="71"/>
      <c r="J406" s="71"/>
      <c r="K406" s="71"/>
    </row>
    <row r="407" spans="1:11" x14ac:dyDescent="0.2">
      <c r="A407" s="140"/>
      <c r="B407" s="140"/>
      <c r="C407" s="140"/>
      <c r="D407" s="71"/>
      <c r="E407" s="71"/>
      <c r="F407" s="71"/>
      <c r="G407" s="71"/>
      <c r="H407" s="71"/>
      <c r="I407" s="71"/>
      <c r="J407" s="71"/>
      <c r="K407" s="71"/>
    </row>
    <row r="408" spans="1:11" x14ac:dyDescent="0.2">
      <c r="A408" s="140"/>
      <c r="B408" s="140"/>
      <c r="C408" s="140"/>
      <c r="D408" s="71"/>
      <c r="E408" s="71"/>
      <c r="F408" s="71"/>
      <c r="G408" s="71"/>
      <c r="H408" s="71"/>
      <c r="I408" s="71"/>
      <c r="J408" s="71"/>
      <c r="K408" s="71"/>
    </row>
    <row r="409" spans="1:11" x14ac:dyDescent="0.2">
      <c r="A409" s="140"/>
      <c r="B409" s="140"/>
      <c r="C409" s="140"/>
      <c r="D409" s="71"/>
      <c r="E409" s="71"/>
      <c r="F409" s="71"/>
      <c r="G409" s="71"/>
      <c r="H409" s="71"/>
      <c r="I409" s="71"/>
      <c r="J409" s="71"/>
      <c r="K409" s="71"/>
    </row>
    <row r="410" spans="1:11" x14ac:dyDescent="0.2">
      <c r="A410" s="140"/>
      <c r="B410" s="140"/>
      <c r="C410" s="140"/>
      <c r="D410" s="71"/>
      <c r="E410" s="71"/>
      <c r="F410" s="71"/>
      <c r="G410" s="71"/>
      <c r="H410" s="71"/>
      <c r="I410" s="71"/>
      <c r="J410" s="71"/>
      <c r="K410" s="71"/>
    </row>
    <row r="411" spans="1:11" x14ac:dyDescent="0.2">
      <c r="A411" s="140"/>
      <c r="B411" s="140"/>
      <c r="C411" s="140"/>
      <c r="D411" s="71"/>
      <c r="E411" s="71"/>
      <c r="F411" s="71"/>
      <c r="G411" s="71"/>
      <c r="H411" s="71"/>
      <c r="I411" s="71"/>
      <c r="J411" s="71"/>
      <c r="K411" s="71"/>
    </row>
    <row r="412" spans="1:11" x14ac:dyDescent="0.2">
      <c r="A412" s="140"/>
      <c r="B412" s="140"/>
      <c r="C412" s="140"/>
      <c r="D412" s="71"/>
      <c r="E412" s="71"/>
      <c r="F412" s="71"/>
      <c r="G412" s="71"/>
      <c r="H412" s="71"/>
      <c r="I412" s="71"/>
      <c r="J412" s="71"/>
      <c r="K412" s="71"/>
    </row>
    <row r="413" spans="1:11" x14ac:dyDescent="0.2">
      <c r="A413" s="140"/>
      <c r="B413" s="140"/>
      <c r="C413" s="140"/>
      <c r="D413" s="71"/>
      <c r="E413" s="71"/>
      <c r="F413" s="71"/>
      <c r="G413" s="71"/>
      <c r="H413" s="71"/>
      <c r="I413" s="71"/>
      <c r="J413" s="71"/>
      <c r="K413" s="71"/>
    </row>
    <row r="414" spans="1:11" x14ac:dyDescent="0.2">
      <c r="A414" s="140"/>
      <c r="B414" s="140"/>
      <c r="C414" s="140"/>
      <c r="D414" s="71"/>
      <c r="E414" s="71"/>
      <c r="F414" s="71"/>
      <c r="G414" s="71"/>
      <c r="H414" s="71"/>
      <c r="I414" s="71"/>
      <c r="J414" s="71"/>
      <c r="K414" s="71"/>
    </row>
    <row r="415" spans="1:11" x14ac:dyDescent="0.2">
      <c r="A415" s="140"/>
      <c r="B415" s="140"/>
      <c r="C415" s="140"/>
      <c r="D415" s="71"/>
      <c r="E415" s="71"/>
      <c r="F415" s="71"/>
      <c r="G415" s="71"/>
      <c r="H415" s="71"/>
      <c r="I415" s="71"/>
      <c r="J415" s="71"/>
      <c r="K415" s="71"/>
    </row>
    <row r="416" spans="1:11" x14ac:dyDescent="0.2">
      <c r="A416" s="140"/>
      <c r="B416" s="140"/>
      <c r="C416" s="140"/>
      <c r="D416" s="71"/>
      <c r="E416" s="71"/>
      <c r="F416" s="71"/>
      <c r="G416" s="71"/>
      <c r="H416" s="71"/>
      <c r="I416" s="71"/>
      <c r="J416" s="71"/>
      <c r="K416" s="71"/>
    </row>
    <row r="417" spans="1:11" x14ac:dyDescent="0.2">
      <c r="A417" s="140"/>
      <c r="B417" s="140"/>
      <c r="C417" s="140"/>
      <c r="D417" s="71"/>
      <c r="E417" s="71"/>
      <c r="F417" s="71"/>
      <c r="G417" s="71"/>
      <c r="H417" s="71"/>
      <c r="I417" s="71"/>
      <c r="J417" s="71"/>
      <c r="K417" s="71"/>
    </row>
    <row r="418" spans="1:11" x14ac:dyDescent="0.2">
      <c r="A418" s="140"/>
      <c r="B418" s="140"/>
      <c r="C418" s="140"/>
      <c r="D418" s="71"/>
      <c r="E418" s="71"/>
      <c r="F418" s="71"/>
      <c r="G418" s="71"/>
      <c r="H418" s="71"/>
      <c r="I418" s="71"/>
      <c r="J418" s="71"/>
      <c r="K418" s="71"/>
    </row>
    <row r="419" spans="1:11" x14ac:dyDescent="0.2">
      <c r="A419" s="140"/>
      <c r="B419" s="140"/>
      <c r="C419" s="140"/>
      <c r="D419" s="71"/>
      <c r="E419" s="71"/>
      <c r="F419" s="71"/>
      <c r="G419" s="71"/>
      <c r="H419" s="71"/>
      <c r="I419" s="71"/>
      <c r="J419" s="71"/>
      <c r="K419" s="71"/>
    </row>
    <row r="420" spans="1:11" x14ac:dyDescent="0.2">
      <c r="A420" s="140"/>
      <c r="B420" s="140"/>
      <c r="C420" s="140"/>
      <c r="D420" s="71"/>
      <c r="E420" s="71"/>
      <c r="F420" s="71"/>
      <c r="G420" s="71"/>
      <c r="H420" s="71"/>
      <c r="I420" s="71"/>
      <c r="J420" s="71"/>
      <c r="K420" s="71"/>
    </row>
    <row r="421" spans="1:11" x14ac:dyDescent="0.2">
      <c r="A421" s="140"/>
      <c r="B421" s="140"/>
      <c r="C421" s="140"/>
      <c r="D421" s="71"/>
      <c r="E421" s="71"/>
      <c r="F421" s="71"/>
      <c r="G421" s="71"/>
      <c r="H421" s="71"/>
      <c r="I421" s="71"/>
      <c r="J421" s="71"/>
      <c r="K421" s="71"/>
    </row>
    <row r="422" spans="1:11" x14ac:dyDescent="0.2">
      <c r="A422" s="140"/>
      <c r="B422" s="140"/>
      <c r="C422" s="140"/>
      <c r="D422" s="71"/>
      <c r="E422" s="71"/>
      <c r="F422" s="71"/>
      <c r="G422" s="71"/>
      <c r="H422" s="71"/>
      <c r="I422" s="71"/>
      <c r="J422" s="71"/>
      <c r="K422" s="71"/>
    </row>
    <row r="423" spans="1:11" x14ac:dyDescent="0.2">
      <c r="A423" s="140"/>
      <c r="B423" s="140"/>
      <c r="C423" s="140"/>
      <c r="D423" s="71"/>
      <c r="E423" s="71"/>
      <c r="F423" s="71"/>
      <c r="G423" s="71"/>
      <c r="H423" s="71"/>
      <c r="I423" s="71"/>
      <c r="J423" s="71"/>
      <c r="K423" s="71"/>
    </row>
    <row r="424" spans="1:11" x14ac:dyDescent="0.2">
      <c r="A424" s="140"/>
      <c r="B424" s="140"/>
      <c r="C424" s="140"/>
      <c r="D424" s="71"/>
      <c r="E424" s="71"/>
      <c r="F424" s="71"/>
      <c r="G424" s="71"/>
      <c r="H424" s="71"/>
      <c r="I424" s="71"/>
      <c r="J424" s="71"/>
      <c r="K424" s="71"/>
    </row>
    <row r="425" spans="1:11" x14ac:dyDescent="0.2">
      <c r="A425" s="140"/>
      <c r="B425" s="140"/>
      <c r="C425" s="140"/>
      <c r="D425" s="71"/>
      <c r="E425" s="71"/>
      <c r="F425" s="71"/>
      <c r="G425" s="71"/>
      <c r="H425" s="71"/>
      <c r="I425" s="71"/>
      <c r="J425" s="71"/>
      <c r="K425" s="71"/>
    </row>
    <row r="426" spans="1:11" x14ac:dyDescent="0.2">
      <c r="A426" s="140"/>
      <c r="B426" s="140"/>
      <c r="C426" s="140"/>
      <c r="D426" s="71"/>
      <c r="E426" s="71"/>
      <c r="F426" s="71"/>
      <c r="G426" s="71"/>
      <c r="H426" s="71"/>
      <c r="I426" s="71"/>
      <c r="J426" s="71"/>
      <c r="K426" s="71"/>
    </row>
    <row r="427" spans="1:11" x14ac:dyDescent="0.2">
      <c r="A427" s="140"/>
      <c r="B427" s="140"/>
      <c r="C427" s="140"/>
      <c r="D427" s="71"/>
      <c r="E427" s="71"/>
      <c r="F427" s="71"/>
      <c r="G427" s="71"/>
      <c r="H427" s="71"/>
      <c r="I427" s="71"/>
      <c r="J427" s="71"/>
      <c r="K427" s="71"/>
    </row>
    <row r="428" spans="1:11" x14ac:dyDescent="0.2">
      <c r="A428" s="140"/>
      <c r="B428" s="140"/>
      <c r="C428" s="140"/>
      <c r="D428" s="71"/>
      <c r="E428" s="71"/>
      <c r="F428" s="71"/>
      <c r="G428" s="71"/>
      <c r="H428" s="71"/>
      <c r="I428" s="71"/>
      <c r="J428" s="71"/>
      <c r="K428" s="71"/>
    </row>
    <row r="429" spans="1:11" x14ac:dyDescent="0.2">
      <c r="A429" s="140"/>
      <c r="B429" s="140"/>
      <c r="C429" s="140"/>
      <c r="D429" s="71"/>
      <c r="E429" s="71"/>
      <c r="F429" s="71"/>
      <c r="G429" s="71"/>
      <c r="H429" s="71"/>
      <c r="I429" s="71"/>
      <c r="J429" s="71"/>
      <c r="K429" s="71"/>
    </row>
    <row r="430" spans="1:11" x14ac:dyDescent="0.2">
      <c r="A430" s="140"/>
      <c r="B430" s="140"/>
      <c r="C430" s="140"/>
      <c r="D430" s="71"/>
      <c r="E430" s="71"/>
      <c r="F430" s="71"/>
      <c r="G430" s="71"/>
      <c r="H430" s="71"/>
      <c r="I430" s="71"/>
      <c r="J430" s="71"/>
      <c r="K430" s="71"/>
    </row>
    <row r="431" spans="1:11" x14ac:dyDescent="0.2">
      <c r="A431" s="140"/>
      <c r="B431" s="140"/>
      <c r="C431" s="140"/>
      <c r="D431" s="71"/>
      <c r="E431" s="71"/>
      <c r="F431" s="71"/>
      <c r="G431" s="71"/>
      <c r="H431" s="71"/>
      <c r="I431" s="71"/>
      <c r="J431" s="71"/>
      <c r="K431" s="71"/>
    </row>
    <row r="432" spans="1:11" x14ac:dyDescent="0.2">
      <c r="A432" s="140"/>
      <c r="B432" s="140"/>
      <c r="C432" s="140"/>
      <c r="D432" s="71"/>
      <c r="E432" s="71"/>
      <c r="F432" s="71"/>
      <c r="G432" s="71"/>
      <c r="H432" s="71"/>
      <c r="I432" s="71"/>
      <c r="J432" s="71"/>
      <c r="K432" s="71"/>
    </row>
    <row r="433" spans="1:11" x14ac:dyDescent="0.2">
      <c r="A433" s="140"/>
      <c r="B433" s="140"/>
      <c r="C433" s="140"/>
      <c r="D433" s="71"/>
      <c r="E433" s="71"/>
      <c r="F433" s="71"/>
      <c r="G433" s="71"/>
      <c r="H433" s="71"/>
      <c r="I433" s="71"/>
      <c r="J433" s="71"/>
      <c r="K433" s="71"/>
    </row>
    <row r="434" spans="1:11" x14ac:dyDescent="0.2">
      <c r="A434" s="140"/>
      <c r="B434" s="140"/>
      <c r="C434" s="140"/>
      <c r="D434" s="71"/>
      <c r="E434" s="71"/>
      <c r="F434" s="71"/>
      <c r="G434" s="71"/>
      <c r="H434" s="71"/>
      <c r="I434" s="71"/>
      <c r="J434" s="71"/>
      <c r="K434" s="71"/>
    </row>
    <row r="435" spans="1:11" x14ac:dyDescent="0.2">
      <c r="A435" s="140"/>
      <c r="B435" s="140"/>
      <c r="C435" s="140"/>
      <c r="D435" s="71"/>
      <c r="E435" s="71"/>
      <c r="F435" s="71"/>
      <c r="G435" s="71"/>
      <c r="H435" s="71"/>
      <c r="I435" s="71"/>
      <c r="J435" s="71"/>
      <c r="K435" s="71"/>
    </row>
    <row r="436" spans="1:11" x14ac:dyDescent="0.2">
      <c r="A436" s="140"/>
      <c r="B436" s="140"/>
      <c r="C436" s="140"/>
      <c r="D436" s="71"/>
      <c r="E436" s="71"/>
      <c r="F436" s="71"/>
      <c r="G436" s="71"/>
      <c r="H436" s="71"/>
      <c r="I436" s="71"/>
      <c r="J436" s="71"/>
      <c r="K436" s="71"/>
    </row>
    <row r="437" spans="1:11" x14ac:dyDescent="0.2">
      <c r="A437" s="140"/>
      <c r="B437" s="140"/>
      <c r="C437" s="140"/>
      <c r="D437" s="71"/>
      <c r="E437" s="71"/>
      <c r="F437" s="71"/>
      <c r="G437" s="71"/>
      <c r="H437" s="71"/>
      <c r="I437" s="71"/>
      <c r="J437" s="71"/>
      <c r="K437" s="71"/>
    </row>
    <row r="438" spans="1:11" x14ac:dyDescent="0.2">
      <c r="A438" s="140"/>
      <c r="B438" s="140"/>
      <c r="C438" s="140"/>
      <c r="D438" s="71"/>
      <c r="E438" s="71"/>
      <c r="F438" s="71"/>
      <c r="G438" s="71"/>
      <c r="H438" s="71"/>
      <c r="I438" s="71"/>
      <c r="J438" s="71"/>
      <c r="K438" s="71"/>
    </row>
    <row r="439" spans="1:11" x14ac:dyDescent="0.2">
      <c r="A439" s="140"/>
      <c r="B439" s="140"/>
      <c r="C439" s="140"/>
      <c r="D439" s="71"/>
      <c r="E439" s="71"/>
      <c r="F439" s="71"/>
      <c r="G439" s="71"/>
      <c r="H439" s="71"/>
      <c r="I439" s="71"/>
      <c r="J439" s="71"/>
      <c r="K439" s="71"/>
    </row>
    <row r="440" spans="1:11" x14ac:dyDescent="0.2">
      <c r="A440" s="140"/>
      <c r="B440" s="140"/>
      <c r="C440" s="140"/>
      <c r="D440" s="71"/>
      <c r="E440" s="71"/>
      <c r="F440" s="71"/>
      <c r="G440" s="71"/>
      <c r="H440" s="71"/>
      <c r="I440" s="71"/>
      <c r="J440" s="71"/>
      <c r="K440" s="71"/>
    </row>
    <row r="441" spans="1:11" x14ac:dyDescent="0.2">
      <c r="A441" s="140"/>
      <c r="B441" s="140"/>
      <c r="C441" s="140"/>
      <c r="D441" s="71"/>
      <c r="E441" s="71"/>
      <c r="F441" s="71"/>
      <c r="G441" s="71"/>
      <c r="H441" s="71"/>
      <c r="I441" s="71"/>
      <c r="J441" s="71"/>
      <c r="K441" s="71"/>
    </row>
    <row r="442" spans="1:11" x14ac:dyDescent="0.2">
      <c r="A442" s="140"/>
      <c r="B442" s="140"/>
      <c r="C442" s="140"/>
      <c r="D442" s="71"/>
      <c r="E442" s="71"/>
      <c r="F442" s="71"/>
      <c r="G442" s="71"/>
      <c r="H442" s="71"/>
      <c r="I442" s="71"/>
      <c r="J442" s="71"/>
      <c r="K442" s="71"/>
    </row>
    <row r="443" spans="1:11" x14ac:dyDescent="0.2">
      <c r="A443" s="140"/>
      <c r="B443" s="140"/>
      <c r="C443" s="140"/>
      <c r="D443" s="71"/>
      <c r="E443" s="71"/>
      <c r="F443" s="71"/>
      <c r="G443" s="71"/>
      <c r="H443" s="71"/>
      <c r="I443" s="71"/>
      <c r="J443" s="71"/>
      <c r="K443" s="71"/>
    </row>
    <row r="444" spans="1:11" x14ac:dyDescent="0.2">
      <c r="A444" s="140"/>
      <c r="B444" s="140"/>
      <c r="C444" s="140"/>
      <c r="D444" s="71"/>
      <c r="E444" s="71"/>
      <c r="F444" s="71"/>
      <c r="G444" s="71"/>
      <c r="H444" s="71"/>
      <c r="I444" s="71"/>
      <c r="J444" s="71"/>
      <c r="K444" s="71"/>
    </row>
    <row r="445" spans="1:11" x14ac:dyDescent="0.2">
      <c r="A445" s="140"/>
      <c r="B445" s="140"/>
      <c r="C445" s="140"/>
      <c r="D445" s="71"/>
      <c r="E445" s="71"/>
      <c r="F445" s="71"/>
      <c r="G445" s="71"/>
      <c r="H445" s="71"/>
      <c r="I445" s="71"/>
      <c r="J445" s="71"/>
      <c r="K445" s="71"/>
    </row>
    <row r="446" spans="1:11" x14ac:dyDescent="0.2">
      <c r="A446" s="140"/>
      <c r="B446" s="140"/>
      <c r="C446" s="140"/>
      <c r="D446" s="71"/>
      <c r="E446" s="71"/>
      <c r="F446" s="71"/>
      <c r="G446" s="71"/>
      <c r="H446" s="71"/>
      <c r="I446" s="71"/>
      <c r="J446" s="71"/>
      <c r="K446" s="71"/>
    </row>
    <row r="447" spans="1:11" x14ac:dyDescent="0.2">
      <c r="A447" s="140"/>
      <c r="B447" s="140"/>
      <c r="C447" s="140"/>
      <c r="D447" s="71"/>
      <c r="E447" s="71"/>
      <c r="F447" s="71"/>
      <c r="G447" s="71"/>
      <c r="H447" s="71"/>
      <c r="I447" s="71"/>
      <c r="J447" s="71"/>
      <c r="K447" s="71"/>
    </row>
    <row r="448" spans="1:11" x14ac:dyDescent="0.2">
      <c r="A448" s="140"/>
      <c r="B448" s="140"/>
      <c r="C448" s="140"/>
      <c r="D448" s="71"/>
      <c r="E448" s="71"/>
      <c r="F448" s="71"/>
      <c r="G448" s="71"/>
      <c r="H448" s="71"/>
      <c r="I448" s="71"/>
      <c r="J448" s="71"/>
      <c r="K448" s="71"/>
    </row>
    <row r="449" spans="1:11" x14ac:dyDescent="0.2">
      <c r="A449" s="140"/>
      <c r="B449" s="140"/>
      <c r="C449" s="140"/>
      <c r="D449" s="71"/>
      <c r="E449" s="71"/>
      <c r="F449" s="71"/>
      <c r="G449" s="71"/>
      <c r="H449" s="71"/>
      <c r="I449" s="71"/>
      <c r="J449" s="71"/>
      <c r="K449" s="71"/>
    </row>
    <row r="450" spans="1:11" x14ac:dyDescent="0.2">
      <c r="A450" s="140"/>
      <c r="B450" s="140"/>
      <c r="C450" s="140"/>
      <c r="D450" s="71"/>
      <c r="E450" s="71"/>
      <c r="F450" s="71"/>
      <c r="G450" s="71"/>
      <c r="H450" s="71"/>
      <c r="I450" s="71"/>
      <c r="J450" s="71"/>
      <c r="K450" s="71"/>
    </row>
    <row r="451" spans="1:11" x14ac:dyDescent="0.2">
      <c r="A451" s="140"/>
      <c r="B451" s="140"/>
      <c r="C451" s="140"/>
      <c r="D451" s="71"/>
      <c r="E451" s="71"/>
      <c r="F451" s="71"/>
      <c r="G451" s="71"/>
      <c r="H451" s="71"/>
      <c r="I451" s="71"/>
      <c r="J451" s="71"/>
      <c r="K451" s="71"/>
    </row>
    <row r="452" spans="1:11" x14ac:dyDescent="0.2">
      <c r="A452" s="140"/>
      <c r="B452" s="140"/>
      <c r="C452" s="140"/>
      <c r="D452" s="71"/>
      <c r="E452" s="71"/>
      <c r="F452" s="71"/>
      <c r="G452" s="71"/>
      <c r="H452" s="71"/>
      <c r="I452" s="71"/>
      <c r="J452" s="71"/>
      <c r="K452" s="71"/>
    </row>
    <row r="453" spans="1:11" x14ac:dyDescent="0.2">
      <c r="A453" s="140"/>
      <c r="B453" s="140"/>
      <c r="C453" s="140"/>
      <c r="D453" s="71"/>
      <c r="E453" s="71"/>
      <c r="F453" s="71"/>
      <c r="G453" s="71"/>
      <c r="H453" s="71"/>
      <c r="I453" s="71"/>
      <c r="J453" s="71"/>
      <c r="K453" s="71"/>
    </row>
    <row r="454" spans="1:11" x14ac:dyDescent="0.2">
      <c r="A454" s="140"/>
      <c r="B454" s="140"/>
      <c r="C454" s="140"/>
      <c r="D454" s="71"/>
      <c r="E454" s="71"/>
      <c r="F454" s="71"/>
      <c r="G454" s="71"/>
      <c r="H454" s="71"/>
      <c r="I454" s="71"/>
      <c r="J454" s="71"/>
      <c r="K454" s="71"/>
    </row>
    <row r="455" spans="1:11" x14ac:dyDescent="0.2">
      <c r="A455" s="140"/>
      <c r="B455" s="140"/>
      <c r="C455" s="140"/>
      <c r="D455" s="71"/>
      <c r="E455" s="71"/>
      <c r="F455" s="71"/>
      <c r="G455" s="71"/>
      <c r="H455" s="71"/>
      <c r="I455" s="71"/>
      <c r="J455" s="71"/>
      <c r="K455" s="71"/>
    </row>
    <row r="456" spans="1:11" x14ac:dyDescent="0.2">
      <c r="A456" s="140"/>
      <c r="B456" s="140"/>
      <c r="C456" s="140"/>
      <c r="D456" s="71"/>
      <c r="E456" s="71"/>
      <c r="F456" s="71"/>
      <c r="G456" s="71"/>
      <c r="H456" s="71"/>
      <c r="I456" s="71"/>
      <c r="J456" s="71"/>
      <c r="K456" s="71"/>
    </row>
    <row r="457" spans="1:11" x14ac:dyDescent="0.2">
      <c r="A457" s="140"/>
      <c r="B457" s="140"/>
      <c r="C457" s="140"/>
      <c r="D457" s="71"/>
      <c r="E457" s="71"/>
      <c r="F457" s="71"/>
      <c r="G457" s="71"/>
      <c r="H457" s="71"/>
      <c r="I457" s="71"/>
      <c r="J457" s="71"/>
      <c r="K457" s="71"/>
    </row>
    <row r="458" spans="1:11" x14ac:dyDescent="0.2">
      <c r="A458" s="140"/>
      <c r="B458" s="140"/>
      <c r="C458" s="140"/>
      <c r="D458" s="71"/>
      <c r="E458" s="71"/>
      <c r="F458" s="71"/>
      <c r="G458" s="71"/>
      <c r="H458" s="71"/>
      <c r="I458" s="71"/>
      <c r="J458" s="71"/>
      <c r="K458" s="71"/>
    </row>
    <row r="459" spans="1:11" x14ac:dyDescent="0.2">
      <c r="A459" s="140"/>
      <c r="B459" s="140"/>
      <c r="C459" s="140"/>
      <c r="D459" s="71"/>
      <c r="E459" s="71"/>
      <c r="F459" s="71"/>
      <c r="G459" s="71"/>
      <c r="H459" s="71"/>
      <c r="I459" s="71"/>
      <c r="J459" s="71"/>
      <c r="K459" s="71"/>
    </row>
    <row r="460" spans="1:11" x14ac:dyDescent="0.2">
      <c r="A460" s="140"/>
      <c r="B460" s="140"/>
      <c r="C460" s="140"/>
      <c r="D460" s="71"/>
      <c r="E460" s="71"/>
      <c r="F460" s="71"/>
      <c r="G460" s="71"/>
      <c r="H460" s="71"/>
      <c r="I460" s="71"/>
      <c r="J460" s="71"/>
      <c r="K460" s="71"/>
    </row>
    <row r="461" spans="1:11" x14ac:dyDescent="0.2">
      <c r="A461" s="140"/>
      <c r="B461" s="140"/>
      <c r="C461" s="140"/>
      <c r="D461" s="71"/>
      <c r="E461" s="71"/>
      <c r="F461" s="71"/>
      <c r="G461" s="71"/>
      <c r="H461" s="71"/>
      <c r="I461" s="71"/>
      <c r="J461" s="71"/>
      <c r="K461" s="71"/>
    </row>
    <row r="462" spans="1:11" x14ac:dyDescent="0.2">
      <c r="A462" s="140"/>
      <c r="B462" s="140"/>
      <c r="C462" s="140"/>
      <c r="D462" s="71"/>
      <c r="E462" s="71"/>
      <c r="F462" s="71"/>
      <c r="G462" s="71"/>
      <c r="H462" s="71"/>
      <c r="I462" s="71"/>
      <c r="J462" s="71"/>
      <c r="K462" s="71"/>
    </row>
    <row r="463" spans="1:11" x14ac:dyDescent="0.2">
      <c r="A463" s="140"/>
      <c r="B463" s="140"/>
      <c r="C463" s="140"/>
      <c r="D463" s="71"/>
      <c r="E463" s="71"/>
      <c r="F463" s="71"/>
      <c r="G463" s="71"/>
      <c r="H463" s="71"/>
      <c r="I463" s="71"/>
      <c r="J463" s="71"/>
      <c r="K463" s="71"/>
    </row>
    <row r="464" spans="1:11" x14ac:dyDescent="0.2">
      <c r="A464" s="140"/>
      <c r="B464" s="140"/>
      <c r="C464" s="140"/>
      <c r="D464" s="71"/>
      <c r="E464" s="71"/>
      <c r="F464" s="71"/>
      <c r="G464" s="71"/>
      <c r="H464" s="71"/>
      <c r="I464" s="71"/>
      <c r="J464" s="71"/>
      <c r="K464" s="71"/>
    </row>
    <row r="465" spans="1:11" x14ac:dyDescent="0.2">
      <c r="A465" s="140"/>
      <c r="B465" s="140"/>
      <c r="C465" s="140"/>
      <c r="D465" s="71"/>
      <c r="E465" s="71"/>
      <c r="F465" s="71"/>
      <c r="G465" s="71"/>
      <c r="H465" s="71"/>
      <c r="I465" s="71"/>
      <c r="J465" s="71"/>
      <c r="K465" s="71"/>
    </row>
    <row r="466" spans="1:11" x14ac:dyDescent="0.2">
      <c r="A466" s="140"/>
      <c r="B466" s="140"/>
      <c r="C466" s="140"/>
      <c r="D466" s="71"/>
      <c r="E466" s="71"/>
      <c r="F466" s="71"/>
      <c r="G466" s="71"/>
      <c r="H466" s="71"/>
      <c r="I466" s="71"/>
      <c r="J466" s="71"/>
      <c r="K466" s="71"/>
    </row>
    <row r="467" spans="1:11" x14ac:dyDescent="0.2">
      <c r="A467" s="140"/>
      <c r="B467" s="140"/>
      <c r="C467" s="140"/>
      <c r="D467" s="71"/>
      <c r="E467" s="71"/>
      <c r="F467" s="71"/>
      <c r="G467" s="71"/>
      <c r="H467" s="71"/>
      <c r="I467" s="71"/>
      <c r="J467" s="71"/>
      <c r="K467" s="71"/>
    </row>
    <row r="468" spans="1:11" x14ac:dyDescent="0.2">
      <c r="A468" s="140"/>
      <c r="B468" s="140"/>
      <c r="C468" s="140"/>
      <c r="D468" s="71"/>
      <c r="E468" s="71"/>
      <c r="F468" s="71"/>
      <c r="G468" s="71"/>
      <c r="H468" s="71"/>
      <c r="I468" s="71"/>
      <c r="J468" s="71"/>
      <c r="K468" s="71"/>
    </row>
    <row r="469" spans="1:11" x14ac:dyDescent="0.2">
      <c r="A469" s="140"/>
      <c r="B469" s="140"/>
      <c r="C469" s="140"/>
      <c r="D469" s="71"/>
      <c r="E469" s="71"/>
      <c r="F469" s="71"/>
      <c r="G469" s="71"/>
      <c r="H469" s="71"/>
      <c r="I469" s="71"/>
      <c r="J469" s="71"/>
      <c r="K469" s="71"/>
    </row>
    <row r="470" spans="1:11" x14ac:dyDescent="0.2">
      <c r="A470" s="140"/>
      <c r="B470" s="140"/>
      <c r="C470" s="140"/>
      <c r="D470" s="71"/>
      <c r="E470" s="71"/>
      <c r="F470" s="71"/>
      <c r="G470" s="71"/>
      <c r="H470" s="71"/>
      <c r="I470" s="71"/>
      <c r="J470" s="71"/>
      <c r="K470" s="71"/>
    </row>
    <row r="471" spans="1:11" x14ac:dyDescent="0.2">
      <c r="A471" s="140"/>
      <c r="B471" s="140"/>
      <c r="C471" s="140"/>
      <c r="D471" s="71"/>
      <c r="E471" s="71"/>
      <c r="F471" s="71"/>
      <c r="G471" s="71"/>
      <c r="H471" s="71"/>
      <c r="I471" s="71"/>
      <c r="J471" s="71"/>
      <c r="K471" s="71"/>
    </row>
    <row r="472" spans="1:11" x14ac:dyDescent="0.2">
      <c r="A472" s="140"/>
      <c r="B472" s="140"/>
      <c r="C472" s="140"/>
      <c r="D472" s="71"/>
      <c r="E472" s="71"/>
      <c r="F472" s="71"/>
      <c r="G472" s="71"/>
      <c r="H472" s="71"/>
      <c r="I472" s="71"/>
      <c r="J472" s="71"/>
      <c r="K472" s="71"/>
    </row>
    <row r="473" spans="1:11" x14ac:dyDescent="0.2">
      <c r="A473" s="140"/>
      <c r="B473" s="140"/>
      <c r="C473" s="140"/>
      <c r="D473" s="71"/>
      <c r="E473" s="71"/>
      <c r="F473" s="71"/>
      <c r="G473" s="71"/>
      <c r="H473" s="71"/>
      <c r="I473" s="71"/>
      <c r="J473" s="71"/>
      <c r="K473" s="71"/>
    </row>
    <row r="474" spans="1:11" x14ac:dyDescent="0.2">
      <c r="A474" s="140"/>
      <c r="B474" s="140"/>
      <c r="C474" s="140"/>
      <c r="D474" s="71"/>
      <c r="E474" s="71"/>
      <c r="F474" s="71"/>
      <c r="G474" s="71"/>
      <c r="H474" s="71"/>
      <c r="I474" s="71"/>
      <c r="J474" s="71"/>
      <c r="K474" s="71"/>
    </row>
    <row r="475" spans="1:11" x14ac:dyDescent="0.2">
      <c r="A475" s="140"/>
      <c r="B475" s="140"/>
      <c r="C475" s="140"/>
      <c r="D475" s="71"/>
      <c r="E475" s="71"/>
      <c r="F475" s="71"/>
      <c r="G475" s="71"/>
      <c r="H475" s="71"/>
      <c r="I475" s="71"/>
      <c r="J475" s="71"/>
      <c r="K475" s="71"/>
    </row>
    <row r="476" spans="1:11" x14ac:dyDescent="0.2">
      <c r="A476" s="140"/>
      <c r="B476" s="140"/>
      <c r="C476" s="140"/>
      <c r="D476" s="71"/>
      <c r="E476" s="71"/>
      <c r="F476" s="71"/>
      <c r="G476" s="71"/>
      <c r="H476" s="71"/>
      <c r="I476" s="71"/>
      <c r="J476" s="71"/>
      <c r="K476" s="71"/>
    </row>
    <row r="477" spans="1:11" x14ac:dyDescent="0.2">
      <c r="A477" s="140"/>
      <c r="B477" s="140"/>
      <c r="C477" s="140"/>
      <c r="D477" s="71"/>
      <c r="E477" s="71"/>
      <c r="F477" s="71"/>
      <c r="G477" s="71"/>
      <c r="H477" s="71"/>
      <c r="I477" s="71"/>
      <c r="J477" s="71"/>
      <c r="K477" s="71"/>
    </row>
    <row r="478" spans="1:11" x14ac:dyDescent="0.2">
      <c r="A478" s="140"/>
      <c r="B478" s="140"/>
      <c r="C478" s="140"/>
      <c r="D478" s="71"/>
      <c r="E478" s="71"/>
      <c r="F478" s="71"/>
      <c r="G478" s="71"/>
      <c r="H478" s="71"/>
      <c r="I478" s="71"/>
      <c r="J478" s="71"/>
      <c r="K478" s="71"/>
    </row>
    <row r="479" spans="1:11" x14ac:dyDescent="0.2">
      <c r="A479" s="140"/>
      <c r="B479" s="140"/>
      <c r="C479" s="140"/>
      <c r="D479" s="71"/>
      <c r="E479" s="71"/>
      <c r="F479" s="71"/>
      <c r="G479" s="71"/>
      <c r="H479" s="71"/>
      <c r="I479" s="71"/>
      <c r="J479" s="71"/>
      <c r="K479" s="71"/>
    </row>
    <row r="480" spans="1:11" x14ac:dyDescent="0.2">
      <c r="A480" s="140"/>
      <c r="B480" s="140"/>
      <c r="C480" s="140"/>
      <c r="D480" s="71"/>
      <c r="E480" s="71"/>
      <c r="F480" s="71"/>
      <c r="G480" s="71"/>
      <c r="H480" s="71"/>
      <c r="I480" s="71"/>
      <c r="J480" s="71"/>
      <c r="K480" s="71"/>
    </row>
    <row r="481" spans="1:11" x14ac:dyDescent="0.2">
      <c r="A481" s="140"/>
      <c r="B481" s="140"/>
      <c r="C481" s="140"/>
      <c r="D481" s="71"/>
      <c r="E481" s="71"/>
      <c r="F481" s="71"/>
      <c r="G481" s="71"/>
      <c r="H481" s="71"/>
      <c r="I481" s="71"/>
      <c r="J481" s="71"/>
      <c r="K481" s="71"/>
    </row>
    <row r="482" spans="1:11" x14ac:dyDescent="0.2">
      <c r="A482" s="140"/>
      <c r="B482" s="140"/>
      <c r="C482" s="140"/>
      <c r="D482" s="71"/>
      <c r="E482" s="71"/>
      <c r="F482" s="71"/>
      <c r="G482" s="71"/>
      <c r="H482" s="71"/>
      <c r="I482" s="71"/>
      <c r="J482" s="71"/>
      <c r="K482" s="71"/>
    </row>
    <row r="483" spans="1:11" x14ac:dyDescent="0.2">
      <c r="A483" s="140"/>
      <c r="B483" s="140"/>
      <c r="C483" s="140"/>
      <c r="D483" s="71"/>
      <c r="E483" s="71"/>
      <c r="F483" s="71"/>
      <c r="G483" s="71"/>
      <c r="H483" s="71"/>
      <c r="I483" s="71"/>
      <c r="J483" s="71"/>
      <c r="K483" s="71"/>
    </row>
    <row r="484" spans="1:11" x14ac:dyDescent="0.2">
      <c r="A484" s="140"/>
      <c r="B484" s="140"/>
      <c r="C484" s="140"/>
      <c r="D484" s="71"/>
      <c r="E484" s="71"/>
      <c r="F484" s="71"/>
      <c r="G484" s="71"/>
      <c r="H484" s="71"/>
      <c r="I484" s="71"/>
      <c r="J484" s="71"/>
      <c r="K484" s="71"/>
    </row>
    <row r="485" spans="1:11" x14ac:dyDescent="0.2">
      <c r="A485" s="140"/>
      <c r="B485" s="140"/>
      <c r="C485" s="140"/>
      <c r="D485" s="71"/>
      <c r="E485" s="71"/>
      <c r="F485" s="71"/>
      <c r="G485" s="71"/>
      <c r="H485" s="71"/>
      <c r="I485" s="71"/>
      <c r="J485" s="71"/>
      <c r="K485" s="71"/>
    </row>
    <row r="486" spans="1:11" x14ac:dyDescent="0.2">
      <c r="A486" s="140"/>
      <c r="B486" s="140"/>
      <c r="C486" s="140"/>
      <c r="D486" s="71"/>
      <c r="E486" s="71"/>
      <c r="F486" s="71"/>
      <c r="G486" s="71"/>
      <c r="H486" s="71"/>
      <c r="I486" s="71"/>
      <c r="J486" s="71"/>
      <c r="K486" s="71"/>
    </row>
    <row r="487" spans="1:11" x14ac:dyDescent="0.2">
      <c r="A487" s="140"/>
      <c r="B487" s="140"/>
      <c r="C487" s="140"/>
      <c r="D487" s="71"/>
      <c r="E487" s="71"/>
      <c r="F487" s="71"/>
      <c r="G487" s="71"/>
      <c r="H487" s="71"/>
      <c r="I487" s="71"/>
      <c r="J487" s="71"/>
      <c r="K487" s="71"/>
    </row>
    <row r="488" spans="1:11" x14ac:dyDescent="0.2">
      <c r="A488" s="140"/>
      <c r="B488" s="140"/>
      <c r="C488" s="140"/>
      <c r="D488" s="71"/>
      <c r="E488" s="71"/>
      <c r="F488" s="71"/>
      <c r="G488" s="71"/>
      <c r="H488" s="71"/>
      <c r="I488" s="71"/>
      <c r="J488" s="71"/>
      <c r="K488" s="71"/>
    </row>
    <row r="489" spans="1:11" x14ac:dyDescent="0.2">
      <c r="A489" s="140"/>
      <c r="B489" s="140"/>
      <c r="C489" s="140"/>
      <c r="D489" s="71"/>
      <c r="E489" s="71"/>
      <c r="F489" s="71"/>
      <c r="G489" s="71"/>
      <c r="H489" s="71"/>
      <c r="I489" s="71"/>
      <c r="J489" s="71"/>
      <c r="K489" s="71"/>
    </row>
    <row r="490" spans="1:11" x14ac:dyDescent="0.2">
      <c r="A490" s="140"/>
      <c r="B490" s="140"/>
      <c r="C490" s="140"/>
      <c r="D490" s="71"/>
      <c r="E490" s="71"/>
      <c r="F490" s="71"/>
      <c r="G490" s="71"/>
      <c r="H490" s="71"/>
      <c r="I490" s="71"/>
      <c r="J490" s="71"/>
      <c r="K490" s="71"/>
    </row>
    <row r="491" spans="1:11" x14ac:dyDescent="0.2">
      <c r="A491" s="140"/>
      <c r="B491" s="140"/>
      <c r="C491" s="140"/>
      <c r="D491" s="71"/>
      <c r="E491" s="71"/>
      <c r="F491" s="71"/>
      <c r="G491" s="71"/>
      <c r="H491" s="71"/>
      <c r="I491" s="71"/>
      <c r="J491" s="71"/>
      <c r="K491" s="71"/>
    </row>
    <row r="492" spans="1:11" x14ac:dyDescent="0.2">
      <c r="A492" s="140"/>
      <c r="B492" s="140"/>
      <c r="C492" s="140"/>
      <c r="D492" s="71"/>
      <c r="E492" s="71"/>
      <c r="F492" s="71"/>
      <c r="G492" s="71"/>
      <c r="H492" s="71"/>
      <c r="I492" s="71"/>
      <c r="J492" s="71"/>
      <c r="K492" s="71"/>
    </row>
    <row r="493" spans="1:11" x14ac:dyDescent="0.2">
      <c r="A493" s="140"/>
      <c r="B493" s="140"/>
      <c r="C493" s="140"/>
      <c r="D493" s="71"/>
      <c r="E493" s="71"/>
      <c r="F493" s="71"/>
      <c r="G493" s="71"/>
      <c r="H493" s="71"/>
      <c r="I493" s="71"/>
      <c r="J493" s="71"/>
      <c r="K493" s="71"/>
    </row>
    <row r="494" spans="1:11" x14ac:dyDescent="0.2">
      <c r="A494" s="140"/>
      <c r="B494" s="140"/>
      <c r="C494" s="140"/>
      <c r="D494" s="71"/>
      <c r="E494" s="71"/>
      <c r="F494" s="71"/>
      <c r="G494" s="71"/>
      <c r="H494" s="71"/>
      <c r="I494" s="71"/>
      <c r="J494" s="71"/>
      <c r="K494" s="71"/>
    </row>
    <row r="495" spans="1:11" x14ac:dyDescent="0.2">
      <c r="A495" s="140"/>
      <c r="B495" s="140"/>
      <c r="C495" s="140"/>
      <c r="D495" s="71"/>
      <c r="E495" s="71"/>
      <c r="F495" s="71"/>
      <c r="G495" s="71"/>
      <c r="H495" s="71"/>
      <c r="I495" s="71"/>
      <c r="J495" s="71"/>
      <c r="K495" s="71"/>
    </row>
    <row r="496" spans="1:11" x14ac:dyDescent="0.2">
      <c r="A496" s="140"/>
      <c r="B496" s="140"/>
      <c r="C496" s="140"/>
      <c r="D496" s="71"/>
      <c r="E496" s="71"/>
      <c r="F496" s="71"/>
      <c r="G496" s="71"/>
      <c r="H496" s="71"/>
      <c r="I496" s="71"/>
      <c r="J496" s="71"/>
      <c r="K496" s="71"/>
    </row>
    <row r="497" spans="1:11" x14ac:dyDescent="0.2">
      <c r="A497" s="140"/>
      <c r="B497" s="140"/>
      <c r="C497" s="140"/>
      <c r="D497" s="71"/>
      <c r="E497" s="71"/>
      <c r="F497" s="71"/>
      <c r="G497" s="71"/>
      <c r="H497" s="71"/>
      <c r="I497" s="71"/>
      <c r="J497" s="71"/>
      <c r="K497" s="71"/>
    </row>
    <row r="498" spans="1:11" x14ac:dyDescent="0.2">
      <c r="A498" s="140"/>
      <c r="B498" s="140"/>
      <c r="C498" s="140"/>
      <c r="D498" s="71"/>
      <c r="E498" s="71"/>
      <c r="F498" s="71"/>
      <c r="G498" s="71"/>
      <c r="H498" s="71"/>
      <c r="I498" s="71"/>
      <c r="J498" s="71"/>
      <c r="K498" s="71"/>
    </row>
    <row r="499" spans="1:11" x14ac:dyDescent="0.2">
      <c r="A499" s="140"/>
      <c r="B499" s="140"/>
      <c r="C499" s="140"/>
      <c r="D499" s="71"/>
      <c r="E499" s="71"/>
      <c r="F499" s="71"/>
      <c r="G499" s="71"/>
      <c r="H499" s="71"/>
      <c r="I499" s="71"/>
      <c r="J499" s="71"/>
      <c r="K499" s="71"/>
    </row>
    <row r="500" spans="1:11" x14ac:dyDescent="0.2">
      <c r="A500" s="140"/>
      <c r="B500" s="140"/>
      <c r="C500" s="140"/>
      <c r="D500" s="71"/>
      <c r="E500" s="71"/>
      <c r="F500" s="71"/>
      <c r="G500" s="71"/>
      <c r="H500" s="71"/>
      <c r="I500" s="71"/>
      <c r="J500" s="71"/>
      <c r="K500" s="71"/>
    </row>
    <row r="501" spans="1:11" x14ac:dyDescent="0.2">
      <c r="A501" s="140"/>
      <c r="B501" s="140"/>
      <c r="C501" s="140"/>
      <c r="D501" s="71"/>
      <c r="E501" s="71"/>
      <c r="F501" s="71"/>
      <c r="G501" s="71"/>
      <c r="H501" s="71"/>
      <c r="I501" s="71"/>
      <c r="J501" s="71"/>
      <c r="K501" s="71"/>
    </row>
    <row r="502" spans="1:11" x14ac:dyDescent="0.2">
      <c r="A502" s="140"/>
      <c r="B502" s="140"/>
      <c r="C502" s="140"/>
      <c r="D502" s="71"/>
      <c r="E502" s="71"/>
      <c r="F502" s="71"/>
      <c r="G502" s="71"/>
      <c r="H502" s="71"/>
      <c r="I502" s="71"/>
      <c r="J502" s="71"/>
      <c r="K502" s="71"/>
    </row>
    <row r="503" spans="1:11" x14ac:dyDescent="0.2">
      <c r="A503" s="140"/>
      <c r="B503" s="140"/>
      <c r="C503" s="140"/>
      <c r="D503" s="71"/>
      <c r="E503" s="71"/>
      <c r="F503" s="71"/>
      <c r="G503" s="71"/>
      <c r="H503" s="71"/>
      <c r="I503" s="71"/>
      <c r="J503" s="71"/>
      <c r="K503" s="71"/>
    </row>
    <row r="504" spans="1:11" x14ac:dyDescent="0.2">
      <c r="A504" s="140"/>
      <c r="B504" s="140"/>
      <c r="C504" s="140"/>
      <c r="D504" s="71"/>
      <c r="E504" s="71"/>
      <c r="F504" s="71"/>
      <c r="G504" s="71"/>
      <c r="H504" s="71"/>
      <c r="I504" s="71"/>
      <c r="J504" s="71"/>
      <c r="K504" s="71"/>
    </row>
    <row r="505" spans="1:11" x14ac:dyDescent="0.2">
      <c r="A505" s="140"/>
      <c r="B505" s="140"/>
      <c r="C505" s="140"/>
      <c r="D505" s="71"/>
      <c r="E505" s="71"/>
      <c r="F505" s="71"/>
      <c r="G505" s="71"/>
      <c r="H505" s="71"/>
      <c r="I505" s="71"/>
      <c r="J505" s="71"/>
      <c r="K505" s="71"/>
    </row>
    <row r="506" spans="1:11" x14ac:dyDescent="0.2">
      <c r="A506" s="140"/>
      <c r="B506" s="140"/>
      <c r="C506" s="140"/>
      <c r="D506" s="71"/>
      <c r="E506" s="71"/>
      <c r="F506" s="71"/>
      <c r="G506" s="71"/>
      <c r="H506" s="71"/>
      <c r="I506" s="71"/>
      <c r="J506" s="71"/>
      <c r="K506" s="71"/>
    </row>
    <row r="507" spans="1:11" x14ac:dyDescent="0.2">
      <c r="A507" s="140"/>
      <c r="B507" s="140"/>
      <c r="C507" s="140"/>
      <c r="D507" s="71"/>
      <c r="E507" s="71"/>
      <c r="F507" s="71"/>
      <c r="G507" s="71"/>
      <c r="H507" s="71"/>
      <c r="I507" s="71"/>
      <c r="J507" s="71"/>
      <c r="K507" s="71"/>
    </row>
    <row r="508" spans="1:11" x14ac:dyDescent="0.2">
      <c r="A508" s="140"/>
      <c r="B508" s="140"/>
      <c r="C508" s="140"/>
      <c r="D508" s="71"/>
      <c r="E508" s="71"/>
      <c r="F508" s="71"/>
      <c r="G508" s="71"/>
      <c r="H508" s="71"/>
      <c r="I508" s="71"/>
      <c r="J508" s="71"/>
      <c r="K508" s="71"/>
    </row>
    <row r="509" spans="1:11" x14ac:dyDescent="0.2">
      <c r="A509" s="140"/>
      <c r="B509" s="140"/>
      <c r="C509" s="140"/>
      <c r="D509" s="71"/>
      <c r="E509" s="71"/>
      <c r="F509" s="71"/>
      <c r="G509" s="71"/>
      <c r="H509" s="71"/>
      <c r="I509" s="71"/>
      <c r="J509" s="71"/>
      <c r="K509" s="71"/>
    </row>
    <row r="510" spans="1:11" x14ac:dyDescent="0.2">
      <c r="A510" s="140"/>
      <c r="B510" s="140"/>
      <c r="C510" s="140"/>
      <c r="D510" s="71"/>
      <c r="E510" s="71"/>
      <c r="F510" s="71"/>
      <c r="G510" s="71"/>
      <c r="H510" s="71"/>
      <c r="I510" s="71"/>
      <c r="J510" s="71"/>
      <c r="K510" s="71"/>
    </row>
    <row r="511" spans="1:11" x14ac:dyDescent="0.2">
      <c r="A511" s="140"/>
      <c r="B511" s="140"/>
      <c r="C511" s="140"/>
      <c r="D511" s="71"/>
      <c r="E511" s="71"/>
      <c r="F511" s="71"/>
      <c r="G511" s="71"/>
      <c r="H511" s="71"/>
      <c r="I511" s="71"/>
      <c r="J511" s="71"/>
      <c r="K511" s="71"/>
    </row>
    <row r="512" spans="1:11" x14ac:dyDescent="0.2">
      <c r="A512" s="140"/>
      <c r="B512" s="140"/>
      <c r="C512" s="140"/>
      <c r="D512" s="71"/>
      <c r="E512" s="71"/>
      <c r="F512" s="71"/>
      <c r="G512" s="71"/>
      <c r="H512" s="71"/>
      <c r="I512" s="71"/>
      <c r="J512" s="71"/>
      <c r="K512" s="71"/>
    </row>
    <row r="513" spans="1:11" x14ac:dyDescent="0.2">
      <c r="A513" s="140"/>
      <c r="B513" s="140"/>
      <c r="C513" s="140"/>
      <c r="D513" s="71"/>
      <c r="E513" s="71"/>
      <c r="F513" s="71"/>
      <c r="G513" s="71"/>
      <c r="H513" s="71"/>
      <c r="I513" s="71"/>
      <c r="J513" s="71"/>
      <c r="K513" s="71"/>
    </row>
    <row r="514" spans="1:11" x14ac:dyDescent="0.2">
      <c r="A514" s="140"/>
      <c r="B514" s="140"/>
      <c r="C514" s="140"/>
      <c r="D514" s="71"/>
      <c r="E514" s="71"/>
      <c r="F514" s="71"/>
      <c r="G514" s="71"/>
      <c r="H514" s="71"/>
      <c r="I514" s="71"/>
      <c r="J514" s="71"/>
      <c r="K514" s="71"/>
    </row>
    <row r="515" spans="1:11" x14ac:dyDescent="0.2">
      <c r="A515" s="140"/>
      <c r="B515" s="140"/>
      <c r="C515" s="140"/>
      <c r="D515" s="71"/>
      <c r="E515" s="71"/>
      <c r="F515" s="71"/>
      <c r="G515" s="71"/>
      <c r="H515" s="71"/>
      <c r="I515" s="71"/>
      <c r="J515" s="71"/>
      <c r="K515" s="71"/>
    </row>
    <row r="516" spans="1:11" x14ac:dyDescent="0.2">
      <c r="A516" s="140"/>
      <c r="B516" s="140"/>
      <c r="C516" s="140"/>
      <c r="D516" s="71"/>
      <c r="E516" s="71"/>
      <c r="F516" s="71"/>
      <c r="G516" s="71"/>
      <c r="H516" s="71"/>
      <c r="I516" s="71"/>
      <c r="J516" s="71"/>
      <c r="K516" s="71"/>
    </row>
    <row r="517" spans="1:11" x14ac:dyDescent="0.2">
      <c r="A517" s="140"/>
      <c r="B517" s="140"/>
      <c r="C517" s="140"/>
      <c r="D517" s="71"/>
      <c r="E517" s="71"/>
      <c r="F517" s="71"/>
      <c r="G517" s="71"/>
      <c r="H517" s="71"/>
      <c r="I517" s="71"/>
      <c r="J517" s="71"/>
      <c r="K517" s="71"/>
    </row>
    <row r="518" spans="1:11" x14ac:dyDescent="0.2">
      <c r="A518" s="140"/>
      <c r="B518" s="140"/>
      <c r="C518" s="140"/>
      <c r="D518" s="71"/>
      <c r="E518" s="71"/>
      <c r="F518" s="71"/>
      <c r="G518" s="71"/>
      <c r="H518" s="71"/>
      <c r="I518" s="71"/>
      <c r="J518" s="71"/>
      <c r="K518" s="71"/>
    </row>
    <row r="519" spans="1:11" x14ac:dyDescent="0.2">
      <c r="A519" s="140"/>
      <c r="B519" s="140"/>
      <c r="C519" s="140"/>
      <c r="D519" s="71"/>
      <c r="E519" s="71"/>
      <c r="F519" s="71"/>
      <c r="G519" s="71"/>
      <c r="H519" s="71"/>
      <c r="I519" s="71"/>
      <c r="J519" s="71"/>
      <c r="K519" s="71"/>
    </row>
    <row r="520" spans="1:11" x14ac:dyDescent="0.2">
      <c r="A520" s="140"/>
      <c r="B520" s="140"/>
      <c r="C520" s="140"/>
      <c r="D520" s="71"/>
      <c r="E520" s="71"/>
      <c r="F520" s="71"/>
      <c r="G520" s="71"/>
      <c r="H520" s="71"/>
      <c r="I520" s="71"/>
      <c r="J520" s="71"/>
      <c r="K520" s="71"/>
    </row>
    <row r="521" spans="1:11" x14ac:dyDescent="0.2">
      <c r="A521" s="140"/>
      <c r="B521" s="140"/>
      <c r="C521" s="140"/>
      <c r="D521" s="71"/>
      <c r="E521" s="71"/>
      <c r="F521" s="71"/>
      <c r="G521" s="71"/>
      <c r="H521" s="71"/>
      <c r="I521" s="71"/>
      <c r="J521" s="71"/>
      <c r="K521" s="71"/>
    </row>
    <row r="522" spans="1:11" x14ac:dyDescent="0.2">
      <c r="A522" s="140"/>
      <c r="B522" s="140"/>
      <c r="C522" s="140"/>
      <c r="D522" s="71"/>
      <c r="E522" s="71"/>
      <c r="F522" s="71"/>
      <c r="G522" s="71"/>
      <c r="H522" s="71"/>
      <c r="I522" s="71"/>
      <c r="J522" s="71"/>
      <c r="K522" s="71"/>
    </row>
    <row r="523" spans="1:11" x14ac:dyDescent="0.2">
      <c r="A523" s="140"/>
      <c r="B523" s="140"/>
      <c r="C523" s="140"/>
      <c r="D523" s="71"/>
      <c r="E523" s="71"/>
      <c r="F523" s="71"/>
      <c r="G523" s="71"/>
      <c r="H523" s="71"/>
      <c r="I523" s="71"/>
      <c r="J523" s="71"/>
      <c r="K523" s="71"/>
    </row>
    <row r="524" spans="1:11" x14ac:dyDescent="0.2">
      <c r="A524" s="140"/>
      <c r="B524" s="140"/>
      <c r="C524" s="140"/>
      <c r="D524" s="71"/>
      <c r="E524" s="71"/>
      <c r="F524" s="71"/>
      <c r="G524" s="71"/>
      <c r="H524" s="71"/>
      <c r="I524" s="71"/>
      <c r="J524" s="71"/>
      <c r="K524" s="71"/>
    </row>
    <row r="525" spans="1:11" x14ac:dyDescent="0.2">
      <c r="A525" s="140"/>
      <c r="B525" s="140"/>
      <c r="C525" s="140"/>
      <c r="D525" s="71"/>
      <c r="E525" s="71"/>
      <c r="F525" s="71"/>
      <c r="G525" s="71"/>
      <c r="H525" s="71"/>
      <c r="I525" s="71"/>
      <c r="J525" s="71"/>
      <c r="K525" s="71"/>
    </row>
    <row r="526" spans="1:11" x14ac:dyDescent="0.2">
      <c r="A526" s="140"/>
      <c r="B526" s="140"/>
      <c r="C526" s="140"/>
      <c r="D526" s="71"/>
      <c r="E526" s="71"/>
      <c r="F526" s="71"/>
      <c r="G526" s="71"/>
      <c r="H526" s="71"/>
      <c r="I526" s="71"/>
      <c r="J526" s="71"/>
      <c r="K526" s="71"/>
    </row>
    <row r="527" spans="1:11" x14ac:dyDescent="0.2">
      <c r="A527" s="140"/>
      <c r="B527" s="140"/>
      <c r="C527" s="140"/>
      <c r="D527" s="71"/>
      <c r="E527" s="71"/>
      <c r="F527" s="71"/>
      <c r="G527" s="71"/>
      <c r="H527" s="71"/>
      <c r="I527" s="71"/>
      <c r="J527" s="71"/>
      <c r="K527" s="71"/>
    </row>
    <row r="528" spans="1:11" x14ac:dyDescent="0.2">
      <c r="A528" s="140"/>
      <c r="B528" s="140"/>
      <c r="C528" s="140"/>
      <c r="D528" s="71"/>
      <c r="E528" s="71"/>
      <c r="F528" s="71"/>
      <c r="G528" s="71"/>
      <c r="H528" s="71"/>
      <c r="I528" s="71"/>
      <c r="J528" s="71"/>
      <c r="K528" s="71"/>
    </row>
    <row r="529" spans="1:11" x14ac:dyDescent="0.2">
      <c r="A529" s="140"/>
      <c r="B529" s="140"/>
      <c r="C529" s="140"/>
      <c r="D529" s="71"/>
      <c r="E529" s="71"/>
      <c r="F529" s="71"/>
      <c r="G529" s="71"/>
      <c r="H529" s="71"/>
      <c r="I529" s="71"/>
      <c r="J529" s="71"/>
      <c r="K529" s="71"/>
    </row>
    <row r="530" spans="1:11" x14ac:dyDescent="0.2">
      <c r="A530" s="140"/>
      <c r="B530" s="140"/>
      <c r="C530" s="140"/>
      <c r="D530" s="71"/>
      <c r="E530" s="71"/>
      <c r="F530" s="71"/>
      <c r="G530" s="71"/>
      <c r="H530" s="71"/>
      <c r="I530" s="71"/>
      <c r="J530" s="71"/>
      <c r="K530" s="71"/>
    </row>
    <row r="531" spans="1:11" x14ac:dyDescent="0.2">
      <c r="A531" s="140"/>
      <c r="B531" s="140"/>
      <c r="C531" s="140"/>
      <c r="D531" s="71"/>
      <c r="E531" s="71"/>
      <c r="F531" s="71"/>
      <c r="G531" s="71"/>
      <c r="H531" s="71"/>
      <c r="I531" s="71"/>
      <c r="J531" s="71"/>
      <c r="K531" s="71"/>
    </row>
    <row r="532" spans="1:11" x14ac:dyDescent="0.2">
      <c r="A532" s="140"/>
      <c r="B532" s="140"/>
      <c r="C532" s="140"/>
      <c r="D532" s="71"/>
      <c r="E532" s="71"/>
      <c r="F532" s="71"/>
      <c r="G532" s="71"/>
      <c r="H532" s="71"/>
      <c r="I532" s="71"/>
      <c r="J532" s="71"/>
      <c r="K532" s="71"/>
    </row>
    <row r="533" spans="1:11" x14ac:dyDescent="0.2">
      <c r="A533" s="140"/>
      <c r="B533" s="140"/>
      <c r="C533" s="140"/>
      <c r="D533" s="71"/>
      <c r="E533" s="71"/>
      <c r="F533" s="71"/>
      <c r="G533" s="71"/>
      <c r="H533" s="71"/>
      <c r="I533" s="71"/>
      <c r="J533" s="71"/>
      <c r="K533" s="71"/>
    </row>
    <row r="534" spans="1:11" x14ac:dyDescent="0.2">
      <c r="A534" s="140"/>
      <c r="B534" s="140"/>
      <c r="C534" s="140"/>
      <c r="D534" s="71"/>
      <c r="E534" s="71"/>
      <c r="F534" s="71"/>
      <c r="G534" s="71"/>
      <c r="H534" s="71"/>
      <c r="I534" s="71"/>
      <c r="J534" s="71"/>
      <c r="K534" s="71"/>
    </row>
    <row r="535" spans="1:11" x14ac:dyDescent="0.2">
      <c r="A535" s="140"/>
      <c r="B535" s="140"/>
      <c r="C535" s="140"/>
      <c r="D535" s="71"/>
      <c r="E535" s="71"/>
      <c r="F535" s="71"/>
      <c r="G535" s="71"/>
      <c r="H535" s="71"/>
      <c r="I535" s="71"/>
      <c r="J535" s="71"/>
      <c r="K535" s="71"/>
    </row>
    <row r="536" spans="1:11" x14ac:dyDescent="0.2">
      <c r="A536" s="140"/>
      <c r="B536" s="140"/>
      <c r="C536" s="140"/>
      <c r="D536" s="71"/>
      <c r="E536" s="71"/>
      <c r="F536" s="71"/>
      <c r="G536" s="71"/>
      <c r="H536" s="71"/>
      <c r="I536" s="71"/>
      <c r="J536" s="71"/>
      <c r="K536" s="71"/>
    </row>
    <row r="537" spans="1:11" x14ac:dyDescent="0.2">
      <c r="A537" s="140"/>
      <c r="B537" s="140"/>
      <c r="C537" s="140"/>
      <c r="D537" s="71"/>
      <c r="E537" s="71"/>
      <c r="F537" s="71"/>
      <c r="G537" s="71"/>
      <c r="H537" s="71"/>
      <c r="I537" s="71"/>
      <c r="J537" s="71"/>
      <c r="K537" s="71"/>
    </row>
    <row r="538" spans="1:11" x14ac:dyDescent="0.2">
      <c r="A538" s="140"/>
      <c r="B538" s="140"/>
      <c r="C538" s="140"/>
      <c r="D538" s="71"/>
      <c r="E538" s="71"/>
      <c r="F538" s="71"/>
      <c r="G538" s="71"/>
      <c r="H538" s="71"/>
      <c r="I538" s="71"/>
      <c r="J538" s="71"/>
      <c r="K538" s="71"/>
    </row>
    <row r="539" spans="1:11" x14ac:dyDescent="0.2">
      <c r="A539" s="140"/>
      <c r="B539" s="140"/>
      <c r="C539" s="140"/>
      <c r="D539" s="71"/>
      <c r="E539" s="71"/>
      <c r="F539" s="71"/>
      <c r="G539" s="71"/>
      <c r="H539" s="71"/>
      <c r="I539" s="71"/>
      <c r="J539" s="71"/>
      <c r="K539" s="71"/>
    </row>
    <row r="540" spans="1:11" x14ac:dyDescent="0.2">
      <c r="A540" s="140"/>
      <c r="B540" s="140"/>
      <c r="C540" s="140"/>
      <c r="D540" s="71"/>
      <c r="E540" s="71"/>
      <c r="F540" s="71"/>
      <c r="G540" s="71"/>
      <c r="H540" s="71"/>
      <c r="I540" s="71"/>
      <c r="J540" s="71"/>
      <c r="K540" s="71"/>
    </row>
    <row r="541" spans="1:11" x14ac:dyDescent="0.2">
      <c r="A541" s="140"/>
      <c r="B541" s="140"/>
      <c r="C541" s="140"/>
      <c r="D541" s="71"/>
      <c r="E541" s="71"/>
      <c r="F541" s="71"/>
      <c r="G541" s="71"/>
      <c r="H541" s="71"/>
      <c r="I541" s="71"/>
      <c r="J541" s="71"/>
      <c r="K541" s="71"/>
    </row>
    <row r="542" spans="1:11" x14ac:dyDescent="0.2">
      <c r="A542" s="140"/>
      <c r="B542" s="140"/>
      <c r="C542" s="140"/>
      <c r="D542" s="71"/>
      <c r="E542" s="71"/>
      <c r="F542" s="71"/>
      <c r="G542" s="71"/>
      <c r="H542" s="71"/>
      <c r="I542" s="71"/>
      <c r="J542" s="71"/>
      <c r="K542" s="71"/>
    </row>
    <row r="543" spans="1:11" x14ac:dyDescent="0.2">
      <c r="A543" s="140"/>
      <c r="B543" s="140"/>
      <c r="C543" s="140"/>
      <c r="D543" s="71"/>
      <c r="E543" s="71"/>
      <c r="F543" s="71"/>
      <c r="G543" s="71"/>
      <c r="H543" s="71"/>
      <c r="I543" s="71"/>
      <c r="J543" s="71"/>
      <c r="K543" s="71"/>
    </row>
    <row r="544" spans="1:11" x14ac:dyDescent="0.2">
      <c r="A544" s="140"/>
      <c r="B544" s="140"/>
      <c r="C544" s="140"/>
      <c r="D544" s="71"/>
      <c r="E544" s="71"/>
      <c r="F544" s="71"/>
      <c r="G544" s="71"/>
      <c r="H544" s="71"/>
      <c r="I544" s="71"/>
      <c r="J544" s="71"/>
      <c r="K544" s="71"/>
    </row>
    <row r="545" spans="1:11" x14ac:dyDescent="0.2">
      <c r="A545" s="140"/>
      <c r="B545" s="140"/>
      <c r="C545" s="140"/>
      <c r="D545" s="71"/>
      <c r="E545" s="71"/>
      <c r="F545" s="71"/>
      <c r="G545" s="71"/>
      <c r="H545" s="71"/>
      <c r="I545" s="71"/>
      <c r="J545" s="71"/>
      <c r="K545" s="71"/>
    </row>
    <row r="546" spans="1:11" x14ac:dyDescent="0.2">
      <c r="A546" s="140"/>
      <c r="B546" s="140"/>
      <c r="C546" s="140"/>
      <c r="D546" s="71"/>
      <c r="E546" s="71"/>
      <c r="F546" s="71"/>
      <c r="G546" s="71"/>
      <c r="H546" s="71"/>
      <c r="I546" s="71"/>
      <c r="J546" s="71"/>
      <c r="K546" s="71"/>
    </row>
    <row r="547" spans="1:11" x14ac:dyDescent="0.2">
      <c r="A547" s="140"/>
      <c r="B547" s="140"/>
      <c r="C547" s="140"/>
      <c r="D547" s="71"/>
      <c r="E547" s="71"/>
      <c r="F547" s="71"/>
      <c r="G547" s="71"/>
      <c r="H547" s="71"/>
      <c r="I547" s="71"/>
      <c r="J547" s="71"/>
      <c r="K547" s="71"/>
    </row>
    <row r="548" spans="1:11" x14ac:dyDescent="0.2">
      <c r="A548" s="140"/>
      <c r="B548" s="140"/>
      <c r="C548" s="140"/>
      <c r="D548" s="71"/>
      <c r="E548" s="71"/>
      <c r="F548" s="71"/>
      <c r="G548" s="71"/>
      <c r="H548" s="71"/>
      <c r="I548" s="71"/>
      <c r="J548" s="71"/>
      <c r="K548" s="71"/>
    </row>
    <row r="549" spans="1:11" x14ac:dyDescent="0.2">
      <c r="A549" s="140"/>
      <c r="B549" s="140"/>
      <c r="C549" s="140"/>
      <c r="D549" s="71"/>
      <c r="E549" s="71"/>
      <c r="F549" s="71"/>
      <c r="G549" s="71"/>
      <c r="H549" s="71"/>
      <c r="I549" s="71"/>
      <c r="J549" s="71"/>
      <c r="K549" s="71"/>
    </row>
    <row r="550" spans="1:11" x14ac:dyDescent="0.2">
      <c r="A550" s="140"/>
      <c r="B550" s="140"/>
      <c r="C550" s="140"/>
      <c r="D550" s="71"/>
      <c r="E550" s="71"/>
      <c r="F550" s="71"/>
      <c r="G550" s="71"/>
      <c r="H550" s="71"/>
      <c r="I550" s="71"/>
      <c r="J550" s="71"/>
      <c r="K550" s="71"/>
    </row>
    <row r="551" spans="1:11" x14ac:dyDescent="0.2">
      <c r="A551" s="140"/>
      <c r="B551" s="140"/>
      <c r="C551" s="140"/>
      <c r="D551" s="71"/>
      <c r="E551" s="71"/>
      <c r="F551" s="71"/>
      <c r="G551" s="71"/>
      <c r="H551" s="71"/>
      <c r="I551" s="71"/>
      <c r="J551" s="71"/>
      <c r="K551" s="71"/>
    </row>
    <row r="552" spans="1:11" x14ac:dyDescent="0.2">
      <c r="A552" s="140"/>
      <c r="B552" s="140"/>
      <c r="C552" s="140"/>
      <c r="D552" s="71"/>
      <c r="E552" s="71"/>
      <c r="F552" s="71"/>
      <c r="G552" s="71"/>
      <c r="H552" s="71"/>
      <c r="I552" s="71"/>
      <c r="J552" s="71"/>
      <c r="K552" s="71"/>
    </row>
    <row r="553" spans="1:11" x14ac:dyDescent="0.2">
      <c r="A553" s="140"/>
      <c r="B553" s="140"/>
      <c r="C553" s="140"/>
      <c r="D553" s="71"/>
      <c r="E553" s="71"/>
      <c r="F553" s="71"/>
      <c r="G553" s="71"/>
      <c r="H553" s="71"/>
      <c r="I553" s="71"/>
      <c r="J553" s="71"/>
      <c r="K553" s="71"/>
    </row>
    <row r="554" spans="1:11" x14ac:dyDescent="0.2">
      <c r="A554" s="140"/>
      <c r="B554" s="140"/>
      <c r="C554" s="140"/>
      <c r="D554" s="71"/>
      <c r="E554" s="71"/>
      <c r="F554" s="71"/>
      <c r="G554" s="71"/>
      <c r="H554" s="71"/>
      <c r="I554" s="71"/>
      <c r="J554" s="71"/>
      <c r="K554" s="71"/>
    </row>
    <row r="555" spans="1:11" x14ac:dyDescent="0.2">
      <c r="A555" s="140"/>
      <c r="B555" s="140"/>
      <c r="C555" s="140"/>
      <c r="D555" s="71"/>
      <c r="E555" s="71"/>
      <c r="F555" s="71"/>
      <c r="G555" s="71"/>
      <c r="H555" s="71"/>
      <c r="I555" s="71"/>
      <c r="J555" s="71"/>
      <c r="K555" s="71"/>
    </row>
    <row r="556" spans="1:11" x14ac:dyDescent="0.2">
      <c r="A556" s="140"/>
      <c r="B556" s="140"/>
      <c r="C556" s="140"/>
      <c r="D556" s="71"/>
      <c r="E556" s="71"/>
      <c r="F556" s="71"/>
      <c r="G556" s="71"/>
      <c r="H556" s="71"/>
      <c r="I556" s="71"/>
      <c r="J556" s="71"/>
      <c r="K556" s="71"/>
    </row>
    <row r="557" spans="1:11" x14ac:dyDescent="0.2">
      <c r="A557" s="140"/>
      <c r="B557" s="140"/>
      <c r="C557" s="140"/>
      <c r="D557" s="71"/>
      <c r="E557" s="71"/>
      <c r="F557" s="71"/>
      <c r="G557" s="71"/>
      <c r="H557" s="71"/>
      <c r="I557" s="71"/>
      <c r="J557" s="71"/>
      <c r="K557" s="71"/>
    </row>
    <row r="558" spans="1:11" x14ac:dyDescent="0.2">
      <c r="A558" s="140"/>
      <c r="B558" s="140"/>
      <c r="C558" s="140"/>
      <c r="D558" s="71"/>
      <c r="E558" s="71"/>
      <c r="F558" s="71"/>
      <c r="G558" s="71"/>
      <c r="H558" s="71"/>
      <c r="I558" s="71"/>
      <c r="J558" s="71"/>
      <c r="K558" s="71"/>
    </row>
    <row r="559" spans="1:11" x14ac:dyDescent="0.2">
      <c r="A559" s="140"/>
      <c r="B559" s="140"/>
      <c r="C559" s="140"/>
      <c r="D559" s="71"/>
      <c r="E559" s="71"/>
      <c r="F559" s="71"/>
      <c r="G559" s="71"/>
      <c r="H559" s="71"/>
      <c r="I559" s="71"/>
      <c r="J559" s="71"/>
      <c r="K559" s="71"/>
    </row>
    <row r="560" spans="1:11" x14ac:dyDescent="0.2">
      <c r="A560" s="140"/>
      <c r="B560" s="140"/>
      <c r="C560" s="140"/>
      <c r="D560" s="71"/>
      <c r="E560" s="71"/>
      <c r="F560" s="71"/>
      <c r="G560" s="71"/>
      <c r="H560" s="71"/>
      <c r="I560" s="71"/>
      <c r="J560" s="71"/>
      <c r="K560" s="71"/>
    </row>
    <row r="561" spans="1:11" x14ac:dyDescent="0.2">
      <c r="A561" s="140"/>
      <c r="B561" s="140"/>
      <c r="C561" s="140"/>
      <c r="D561" s="71"/>
      <c r="E561" s="71"/>
      <c r="F561" s="71"/>
      <c r="G561" s="71"/>
      <c r="H561" s="71"/>
      <c r="I561" s="71"/>
      <c r="J561" s="71"/>
      <c r="K561" s="71"/>
    </row>
    <row r="562" spans="1:11" x14ac:dyDescent="0.2">
      <c r="A562" s="140"/>
      <c r="B562" s="140"/>
      <c r="C562" s="140"/>
      <c r="D562" s="71"/>
      <c r="E562" s="71"/>
      <c r="F562" s="71"/>
      <c r="G562" s="71"/>
      <c r="H562" s="71"/>
      <c r="I562" s="71"/>
      <c r="J562" s="71"/>
      <c r="K562" s="71"/>
    </row>
    <row r="563" spans="1:11" x14ac:dyDescent="0.2">
      <c r="A563" s="140"/>
      <c r="B563" s="140"/>
      <c r="C563" s="140"/>
      <c r="D563" s="71"/>
      <c r="E563" s="71"/>
      <c r="F563" s="71"/>
      <c r="G563" s="71"/>
      <c r="H563" s="71"/>
      <c r="I563" s="71"/>
      <c r="J563" s="71"/>
      <c r="K563" s="71"/>
    </row>
    <row r="564" spans="1:11" x14ac:dyDescent="0.2">
      <c r="A564" s="140"/>
      <c r="B564" s="140"/>
      <c r="C564" s="140"/>
      <c r="D564" s="71"/>
      <c r="E564" s="71"/>
      <c r="F564" s="71"/>
      <c r="G564" s="71"/>
      <c r="H564" s="71"/>
      <c r="I564" s="71"/>
      <c r="J564" s="71"/>
      <c r="K564" s="71"/>
    </row>
    <row r="565" spans="1:11" x14ac:dyDescent="0.2">
      <c r="A565" s="140"/>
      <c r="B565" s="140"/>
      <c r="C565" s="140"/>
      <c r="D565" s="71"/>
      <c r="E565" s="71"/>
      <c r="F565" s="71"/>
      <c r="G565" s="71"/>
      <c r="H565" s="71"/>
      <c r="I565" s="71"/>
      <c r="J565" s="71"/>
      <c r="K565" s="71"/>
    </row>
    <row r="566" spans="1:11" x14ac:dyDescent="0.2">
      <c r="A566" s="140"/>
      <c r="B566" s="140"/>
      <c r="C566" s="140"/>
      <c r="D566" s="71"/>
      <c r="E566" s="71"/>
      <c r="F566" s="71"/>
      <c r="G566" s="71"/>
      <c r="H566" s="71"/>
      <c r="I566" s="71"/>
      <c r="J566" s="71"/>
      <c r="K566" s="71"/>
    </row>
    <row r="567" spans="1:11" x14ac:dyDescent="0.2">
      <c r="A567" s="140"/>
      <c r="B567" s="140"/>
      <c r="C567" s="140"/>
      <c r="D567" s="71"/>
      <c r="E567" s="71"/>
      <c r="F567" s="71"/>
      <c r="G567" s="71"/>
      <c r="H567" s="71"/>
      <c r="I567" s="71"/>
      <c r="J567" s="71"/>
      <c r="K567" s="71"/>
    </row>
    <row r="568" spans="1:11" x14ac:dyDescent="0.2">
      <c r="A568" s="140"/>
      <c r="B568" s="140"/>
      <c r="C568" s="140"/>
      <c r="D568" s="71"/>
      <c r="E568" s="71"/>
      <c r="F568" s="71"/>
      <c r="G568" s="71"/>
      <c r="H568" s="71"/>
      <c r="I568" s="71"/>
      <c r="J568" s="71"/>
      <c r="K568" s="71"/>
    </row>
    <row r="569" spans="1:11" x14ac:dyDescent="0.2">
      <c r="A569" s="140"/>
      <c r="B569" s="140"/>
      <c r="C569" s="140"/>
      <c r="D569" s="71"/>
      <c r="E569" s="71"/>
      <c r="F569" s="71"/>
      <c r="G569" s="71"/>
      <c r="H569" s="71"/>
      <c r="I569" s="71"/>
      <c r="J569" s="71"/>
      <c r="K569" s="71"/>
    </row>
    <row r="570" spans="1:11" x14ac:dyDescent="0.2">
      <c r="A570" s="140"/>
      <c r="B570" s="140"/>
      <c r="C570" s="140"/>
      <c r="D570" s="71"/>
      <c r="E570" s="71"/>
      <c r="F570" s="71"/>
      <c r="G570" s="71"/>
      <c r="H570" s="71"/>
      <c r="I570" s="71"/>
      <c r="J570" s="71"/>
      <c r="K570" s="71"/>
    </row>
    <row r="571" spans="1:11" x14ac:dyDescent="0.2">
      <c r="A571" s="140"/>
      <c r="B571" s="140"/>
      <c r="C571" s="140"/>
      <c r="D571" s="71"/>
      <c r="E571" s="71"/>
      <c r="F571" s="71"/>
      <c r="G571" s="71"/>
      <c r="H571" s="71"/>
      <c r="I571" s="71"/>
      <c r="J571" s="71"/>
      <c r="K571" s="71"/>
    </row>
    <row r="572" spans="1:11" x14ac:dyDescent="0.2">
      <c r="A572" s="140"/>
      <c r="B572" s="140"/>
      <c r="C572" s="140"/>
      <c r="D572" s="71"/>
      <c r="E572" s="71"/>
      <c r="F572" s="71"/>
      <c r="G572" s="71"/>
      <c r="H572" s="71"/>
      <c r="I572" s="71"/>
      <c r="J572" s="71"/>
      <c r="K572" s="71"/>
    </row>
    <row r="573" spans="1:11" x14ac:dyDescent="0.2">
      <c r="A573" s="140"/>
      <c r="B573" s="140"/>
      <c r="C573" s="140"/>
      <c r="D573" s="71"/>
      <c r="E573" s="71"/>
      <c r="F573" s="71"/>
      <c r="G573" s="71"/>
      <c r="H573" s="71"/>
      <c r="I573" s="71"/>
      <c r="J573" s="71"/>
      <c r="K573" s="71"/>
    </row>
    <row r="574" spans="1:11" x14ac:dyDescent="0.2">
      <c r="A574" s="140"/>
      <c r="B574" s="140"/>
      <c r="C574" s="140"/>
      <c r="D574" s="71"/>
      <c r="E574" s="71"/>
      <c r="F574" s="71"/>
      <c r="G574" s="71"/>
      <c r="H574" s="71"/>
      <c r="I574" s="71"/>
      <c r="J574" s="71"/>
      <c r="K574" s="71"/>
    </row>
    <row r="575" spans="1:11" x14ac:dyDescent="0.2">
      <c r="A575" s="140"/>
      <c r="B575" s="140"/>
      <c r="C575" s="140"/>
      <c r="D575" s="71"/>
      <c r="E575" s="71"/>
      <c r="F575" s="71"/>
      <c r="G575" s="71"/>
      <c r="H575" s="71"/>
      <c r="I575" s="71"/>
      <c r="J575" s="71"/>
      <c r="K575" s="71"/>
    </row>
    <row r="576" spans="1:11" x14ac:dyDescent="0.2">
      <c r="A576" s="140"/>
      <c r="B576" s="140"/>
      <c r="C576" s="140"/>
      <c r="D576" s="71"/>
      <c r="E576" s="71"/>
      <c r="F576" s="71"/>
      <c r="G576" s="71"/>
      <c r="H576" s="71"/>
      <c r="I576" s="71"/>
      <c r="J576" s="71"/>
      <c r="K576" s="71"/>
    </row>
    <row r="577" spans="1:11" x14ac:dyDescent="0.2">
      <c r="A577" s="140"/>
      <c r="B577" s="140"/>
      <c r="C577" s="140"/>
      <c r="D577" s="71"/>
      <c r="E577" s="71"/>
      <c r="F577" s="71"/>
      <c r="G577" s="71"/>
      <c r="H577" s="71"/>
      <c r="I577" s="71"/>
      <c r="J577" s="71"/>
      <c r="K577" s="71"/>
    </row>
    <row r="578" spans="1:11" x14ac:dyDescent="0.2">
      <c r="A578" s="140"/>
      <c r="B578" s="140"/>
      <c r="C578" s="140"/>
      <c r="D578" s="71"/>
      <c r="E578" s="71"/>
      <c r="F578" s="71"/>
      <c r="G578" s="71"/>
      <c r="H578" s="71"/>
      <c r="I578" s="71"/>
      <c r="J578" s="71"/>
      <c r="K578" s="71"/>
    </row>
    <row r="579" spans="1:11" x14ac:dyDescent="0.2">
      <c r="A579" s="140"/>
      <c r="B579" s="140"/>
      <c r="C579" s="140"/>
      <c r="D579" s="71"/>
      <c r="E579" s="71"/>
      <c r="F579" s="71"/>
      <c r="G579" s="71"/>
      <c r="H579" s="71"/>
      <c r="I579" s="71"/>
      <c r="J579" s="71"/>
      <c r="K579" s="71"/>
    </row>
    <row r="580" spans="1:11" x14ac:dyDescent="0.2">
      <c r="A580" s="140"/>
      <c r="B580" s="140"/>
      <c r="C580" s="140"/>
      <c r="D580" s="71"/>
      <c r="E580" s="71"/>
      <c r="F580" s="71"/>
      <c r="G580" s="71"/>
      <c r="H580" s="71"/>
      <c r="I580" s="71"/>
      <c r="J580" s="71"/>
      <c r="K580" s="71"/>
    </row>
    <row r="581" spans="1:11" x14ac:dyDescent="0.2">
      <c r="A581" s="140"/>
      <c r="B581" s="140"/>
      <c r="C581" s="140"/>
      <c r="D581" s="71"/>
      <c r="E581" s="71"/>
      <c r="F581" s="71"/>
      <c r="G581" s="71"/>
      <c r="H581" s="71"/>
      <c r="I581" s="71"/>
      <c r="J581" s="71"/>
      <c r="K581" s="71"/>
    </row>
    <row r="582" spans="1:11" x14ac:dyDescent="0.2">
      <c r="A582" s="140"/>
      <c r="B582" s="140"/>
      <c r="C582" s="140"/>
      <c r="D582" s="71"/>
      <c r="E582" s="71"/>
      <c r="F582" s="71"/>
      <c r="G582" s="71"/>
      <c r="H582" s="71"/>
      <c r="I582" s="71"/>
      <c r="J582" s="71"/>
      <c r="K582" s="71"/>
    </row>
    <row r="583" spans="1:11" x14ac:dyDescent="0.2">
      <c r="A583" s="140"/>
      <c r="B583" s="140"/>
      <c r="C583" s="140"/>
      <c r="D583" s="71"/>
      <c r="E583" s="71"/>
      <c r="F583" s="71"/>
      <c r="G583" s="71"/>
      <c r="H583" s="71"/>
      <c r="I583" s="71"/>
      <c r="J583" s="71"/>
      <c r="K583" s="71"/>
    </row>
    <row r="584" spans="1:11" x14ac:dyDescent="0.2">
      <c r="A584" s="140"/>
      <c r="B584" s="140"/>
      <c r="C584" s="140"/>
      <c r="D584" s="71"/>
      <c r="E584" s="71"/>
      <c r="F584" s="71"/>
      <c r="G584" s="71"/>
      <c r="H584" s="71"/>
      <c r="I584" s="71"/>
      <c r="J584" s="71"/>
      <c r="K584" s="71"/>
    </row>
    <row r="585" spans="1:11" x14ac:dyDescent="0.2">
      <c r="A585" s="140"/>
      <c r="B585" s="140"/>
      <c r="C585" s="140"/>
      <c r="D585" s="71"/>
      <c r="E585" s="71"/>
      <c r="F585" s="71"/>
      <c r="G585" s="71"/>
      <c r="H585" s="71"/>
      <c r="I585" s="71"/>
      <c r="J585" s="71"/>
      <c r="K585" s="71"/>
    </row>
    <row r="586" spans="1:11" x14ac:dyDescent="0.2">
      <c r="A586" s="140"/>
      <c r="B586" s="140"/>
      <c r="C586" s="140"/>
      <c r="D586" s="71"/>
      <c r="E586" s="71"/>
      <c r="F586" s="71"/>
      <c r="G586" s="71"/>
      <c r="H586" s="71"/>
      <c r="I586" s="71"/>
      <c r="J586" s="71"/>
      <c r="K586" s="71"/>
    </row>
    <row r="587" spans="1:11" x14ac:dyDescent="0.2">
      <c r="A587" s="140"/>
      <c r="B587" s="140"/>
      <c r="C587" s="140"/>
      <c r="D587" s="71"/>
      <c r="E587" s="71"/>
      <c r="F587" s="71"/>
      <c r="G587" s="71"/>
      <c r="H587" s="71"/>
      <c r="I587" s="71"/>
      <c r="J587" s="71"/>
      <c r="K587" s="71"/>
    </row>
    <row r="588" spans="1:11" x14ac:dyDescent="0.2">
      <c r="A588" s="140"/>
      <c r="B588" s="140"/>
      <c r="C588" s="140"/>
      <c r="D588" s="71"/>
      <c r="E588" s="71"/>
      <c r="F588" s="71"/>
      <c r="G588" s="71"/>
      <c r="H588" s="71"/>
      <c r="I588" s="71"/>
      <c r="J588" s="71"/>
      <c r="K588" s="71"/>
    </row>
    <row r="589" spans="1:11" x14ac:dyDescent="0.2">
      <c r="A589" s="140"/>
      <c r="B589" s="140"/>
      <c r="C589" s="140"/>
      <c r="D589" s="71"/>
      <c r="E589" s="71"/>
      <c r="F589" s="71"/>
      <c r="G589" s="71"/>
      <c r="H589" s="71"/>
      <c r="I589" s="71"/>
      <c r="J589" s="71"/>
      <c r="K589" s="71"/>
    </row>
    <row r="590" spans="1:11" x14ac:dyDescent="0.2">
      <c r="A590" s="140"/>
      <c r="B590" s="140"/>
      <c r="C590" s="140"/>
      <c r="D590" s="71"/>
      <c r="E590" s="71"/>
      <c r="F590" s="71"/>
      <c r="G590" s="71"/>
      <c r="H590" s="71"/>
      <c r="I590" s="71"/>
      <c r="J590" s="71"/>
      <c r="K590" s="71"/>
    </row>
    <row r="591" spans="1:11" x14ac:dyDescent="0.2">
      <c r="A591" s="140"/>
      <c r="B591" s="140"/>
      <c r="C591" s="140"/>
      <c r="D591" s="71"/>
      <c r="E591" s="71"/>
      <c r="F591" s="71"/>
      <c r="G591" s="71"/>
      <c r="H591" s="71"/>
      <c r="I591" s="71"/>
      <c r="J591" s="71"/>
      <c r="K591" s="71"/>
    </row>
    <row r="592" spans="1:11" x14ac:dyDescent="0.2">
      <c r="A592" s="140"/>
      <c r="B592" s="140"/>
      <c r="C592" s="140"/>
      <c r="D592" s="71"/>
      <c r="E592" s="71"/>
      <c r="F592" s="71"/>
      <c r="G592" s="71"/>
      <c r="H592" s="71"/>
      <c r="I592" s="71"/>
      <c r="J592" s="71"/>
      <c r="K592" s="71"/>
    </row>
    <row r="593" spans="1:11" x14ac:dyDescent="0.2">
      <c r="A593" s="140"/>
      <c r="B593" s="140"/>
      <c r="C593" s="140"/>
      <c r="D593" s="71"/>
      <c r="E593" s="71"/>
      <c r="F593" s="71"/>
      <c r="G593" s="71"/>
      <c r="H593" s="71"/>
      <c r="I593" s="71"/>
      <c r="J593" s="71"/>
      <c r="K593" s="71"/>
    </row>
    <row r="594" spans="1:11" x14ac:dyDescent="0.2">
      <c r="A594" s="140"/>
      <c r="B594" s="140"/>
      <c r="C594" s="140"/>
      <c r="D594" s="71"/>
      <c r="E594" s="71"/>
      <c r="F594" s="71"/>
      <c r="G594" s="71"/>
      <c r="H594" s="71"/>
      <c r="I594" s="71"/>
      <c r="J594" s="71"/>
      <c r="K594" s="71"/>
    </row>
    <row r="595" spans="1:11" x14ac:dyDescent="0.2">
      <c r="A595" s="140"/>
      <c r="B595" s="140"/>
      <c r="C595" s="140"/>
      <c r="D595" s="71"/>
      <c r="E595" s="71"/>
      <c r="F595" s="71"/>
      <c r="G595" s="71"/>
      <c r="H595" s="71"/>
      <c r="I595" s="71"/>
      <c r="J595" s="71"/>
      <c r="K595" s="71"/>
    </row>
    <row r="596" spans="1:11" x14ac:dyDescent="0.2">
      <c r="A596" s="140"/>
      <c r="B596" s="140"/>
      <c r="C596" s="140"/>
      <c r="D596" s="71"/>
      <c r="E596" s="71"/>
      <c r="F596" s="71"/>
      <c r="G596" s="71"/>
      <c r="H596" s="71"/>
      <c r="I596" s="71"/>
      <c r="J596" s="71"/>
      <c r="K596" s="71"/>
    </row>
    <row r="597" spans="1:11" x14ac:dyDescent="0.2">
      <c r="A597" s="140"/>
      <c r="B597" s="140"/>
      <c r="C597" s="140"/>
      <c r="D597" s="71"/>
      <c r="E597" s="71"/>
      <c r="F597" s="71"/>
      <c r="G597" s="71"/>
      <c r="H597" s="71"/>
      <c r="I597" s="71"/>
      <c r="J597" s="71"/>
      <c r="K597" s="71"/>
    </row>
    <row r="598" spans="1:11" x14ac:dyDescent="0.2">
      <c r="A598" s="140"/>
      <c r="B598" s="140"/>
      <c r="C598" s="140"/>
      <c r="D598" s="71"/>
      <c r="E598" s="71"/>
      <c r="F598" s="71"/>
      <c r="G598" s="71"/>
      <c r="H598" s="71"/>
      <c r="I598" s="71"/>
      <c r="J598" s="71"/>
      <c r="K598" s="71"/>
    </row>
    <row r="599" spans="1:11" x14ac:dyDescent="0.2">
      <c r="A599" s="140"/>
      <c r="B599" s="140"/>
      <c r="C599" s="140"/>
      <c r="D599" s="71"/>
      <c r="E599" s="71"/>
      <c r="F599" s="71"/>
      <c r="G599" s="71"/>
      <c r="H599" s="71"/>
      <c r="I599" s="71"/>
      <c r="J599" s="71"/>
      <c r="K599" s="71"/>
    </row>
    <row r="600" spans="1:11" x14ac:dyDescent="0.2">
      <c r="A600" s="140"/>
      <c r="B600" s="140"/>
      <c r="C600" s="140"/>
      <c r="D600" s="71"/>
      <c r="E600" s="71"/>
      <c r="F600" s="71"/>
      <c r="G600" s="71"/>
      <c r="H600" s="71"/>
      <c r="I600" s="71"/>
      <c r="J600" s="71"/>
      <c r="K600" s="71"/>
    </row>
    <row r="601" spans="1:11" x14ac:dyDescent="0.2">
      <c r="A601" s="140"/>
      <c r="B601" s="140"/>
      <c r="C601" s="140"/>
      <c r="D601" s="71"/>
      <c r="E601" s="71"/>
      <c r="F601" s="71"/>
      <c r="G601" s="71"/>
      <c r="H601" s="71"/>
      <c r="I601" s="71"/>
      <c r="J601" s="71"/>
      <c r="K601" s="71"/>
    </row>
    <row r="602" spans="1:11" x14ac:dyDescent="0.2">
      <c r="A602" s="140"/>
      <c r="B602" s="140"/>
      <c r="C602" s="140"/>
      <c r="D602" s="71"/>
      <c r="E602" s="71"/>
      <c r="F602" s="71"/>
      <c r="G602" s="71"/>
      <c r="H602" s="71"/>
      <c r="I602" s="71"/>
      <c r="J602" s="71"/>
      <c r="K602" s="71"/>
    </row>
    <row r="603" spans="1:11" x14ac:dyDescent="0.2">
      <c r="A603" s="140"/>
      <c r="B603" s="140"/>
      <c r="C603" s="140"/>
      <c r="D603" s="71"/>
      <c r="E603" s="71"/>
      <c r="F603" s="71"/>
      <c r="G603" s="71"/>
      <c r="H603" s="71"/>
      <c r="I603" s="71"/>
      <c r="J603" s="71"/>
      <c r="K603" s="71"/>
    </row>
    <row r="604" spans="1:11" x14ac:dyDescent="0.2">
      <c r="A604" s="140"/>
      <c r="B604" s="140"/>
      <c r="C604" s="140"/>
      <c r="D604" s="71"/>
      <c r="E604" s="71"/>
      <c r="F604" s="71"/>
      <c r="G604" s="71"/>
      <c r="H604" s="71"/>
      <c r="I604" s="71"/>
      <c r="J604" s="71"/>
      <c r="K604" s="71"/>
    </row>
    <row r="605" spans="1:11" x14ac:dyDescent="0.2">
      <c r="A605" s="140"/>
      <c r="B605" s="140"/>
      <c r="C605" s="140"/>
      <c r="D605" s="71"/>
      <c r="E605" s="71"/>
      <c r="F605" s="71"/>
      <c r="G605" s="71"/>
      <c r="H605" s="71"/>
      <c r="I605" s="71"/>
      <c r="J605" s="71"/>
      <c r="K605" s="71"/>
    </row>
    <row r="606" spans="1:11" x14ac:dyDescent="0.2">
      <c r="A606" s="140"/>
      <c r="B606" s="140"/>
      <c r="C606" s="140"/>
      <c r="D606" s="71"/>
      <c r="E606" s="71"/>
      <c r="F606" s="71"/>
      <c r="G606" s="71"/>
      <c r="H606" s="71"/>
      <c r="I606" s="71"/>
      <c r="J606" s="71"/>
      <c r="K606" s="71"/>
    </row>
    <row r="607" spans="1:11" x14ac:dyDescent="0.2">
      <c r="A607" s="140"/>
      <c r="B607" s="140"/>
      <c r="C607" s="140"/>
      <c r="D607" s="71"/>
      <c r="E607" s="71"/>
      <c r="F607" s="71"/>
      <c r="G607" s="71"/>
      <c r="H607" s="71"/>
      <c r="I607" s="71"/>
      <c r="J607" s="71"/>
      <c r="K607" s="71"/>
    </row>
    <row r="608" spans="1:11" x14ac:dyDescent="0.2">
      <c r="A608" s="140"/>
      <c r="B608" s="140"/>
      <c r="C608" s="140"/>
      <c r="D608" s="71"/>
      <c r="E608" s="71"/>
      <c r="F608" s="71"/>
      <c r="G608" s="71"/>
      <c r="H608" s="71"/>
      <c r="I608" s="71"/>
      <c r="J608" s="71"/>
      <c r="K608" s="71"/>
    </row>
    <row r="609" spans="1:11" x14ac:dyDescent="0.2">
      <c r="A609" s="140"/>
      <c r="B609" s="140"/>
      <c r="C609" s="140"/>
      <c r="D609" s="71"/>
      <c r="E609" s="71"/>
      <c r="F609" s="71"/>
      <c r="G609" s="71"/>
      <c r="H609" s="71"/>
      <c r="I609" s="71"/>
      <c r="J609" s="71"/>
      <c r="K609" s="71"/>
    </row>
    <row r="610" spans="1:11" x14ac:dyDescent="0.2">
      <c r="A610" s="140"/>
      <c r="B610" s="140"/>
      <c r="C610" s="140"/>
      <c r="D610" s="71"/>
      <c r="E610" s="71"/>
      <c r="F610" s="71"/>
      <c r="G610" s="71"/>
      <c r="H610" s="71"/>
      <c r="I610" s="71"/>
      <c r="J610" s="71"/>
      <c r="K610" s="71"/>
    </row>
    <row r="611" spans="1:11" x14ac:dyDescent="0.2">
      <c r="A611" s="140"/>
      <c r="B611" s="140"/>
      <c r="C611" s="140"/>
      <c r="D611" s="71"/>
      <c r="E611" s="71"/>
      <c r="F611" s="71"/>
      <c r="G611" s="71"/>
      <c r="H611" s="71"/>
      <c r="I611" s="71"/>
      <c r="J611" s="71"/>
      <c r="K611" s="71"/>
    </row>
    <row r="612" spans="1:11" x14ac:dyDescent="0.2">
      <c r="A612" s="140"/>
      <c r="B612" s="140"/>
      <c r="C612" s="140"/>
      <c r="D612" s="71"/>
      <c r="E612" s="71"/>
      <c r="F612" s="71"/>
      <c r="G612" s="71"/>
      <c r="H612" s="71"/>
      <c r="I612" s="71"/>
      <c r="J612" s="71"/>
      <c r="K612" s="71"/>
    </row>
    <row r="613" spans="1:11" x14ac:dyDescent="0.2">
      <c r="A613" s="140"/>
      <c r="B613" s="140"/>
      <c r="C613" s="140"/>
      <c r="D613" s="71"/>
      <c r="E613" s="71"/>
      <c r="F613" s="71"/>
      <c r="G613" s="71"/>
      <c r="H613" s="71"/>
      <c r="I613" s="71"/>
      <c r="J613" s="71"/>
      <c r="K613" s="71"/>
    </row>
    <row r="614" spans="1:11" x14ac:dyDescent="0.2">
      <c r="A614" s="140"/>
      <c r="B614" s="140"/>
      <c r="C614" s="140"/>
      <c r="D614" s="71"/>
      <c r="E614" s="71"/>
      <c r="F614" s="71"/>
      <c r="G614" s="71"/>
      <c r="H614" s="71"/>
      <c r="I614" s="71"/>
      <c r="J614" s="71"/>
      <c r="K614" s="71"/>
    </row>
    <row r="615" spans="1:11" x14ac:dyDescent="0.2">
      <c r="A615" s="140"/>
      <c r="B615" s="140"/>
      <c r="C615" s="140"/>
      <c r="D615" s="71"/>
      <c r="E615" s="71"/>
      <c r="F615" s="71"/>
      <c r="G615" s="71"/>
      <c r="H615" s="71"/>
      <c r="I615" s="71"/>
      <c r="J615" s="71"/>
      <c r="K615" s="71"/>
    </row>
    <row r="616" spans="1:11" x14ac:dyDescent="0.2">
      <c r="A616" s="140"/>
      <c r="B616" s="140"/>
      <c r="C616" s="140"/>
      <c r="D616" s="71"/>
      <c r="E616" s="71"/>
      <c r="F616" s="71"/>
      <c r="G616" s="71"/>
      <c r="H616" s="71"/>
      <c r="I616" s="71"/>
      <c r="J616" s="71"/>
      <c r="K616" s="71"/>
    </row>
    <row r="617" spans="1:11" x14ac:dyDescent="0.2">
      <c r="A617" s="140"/>
      <c r="B617" s="140"/>
      <c r="C617" s="140"/>
      <c r="D617" s="71"/>
      <c r="E617" s="71"/>
      <c r="F617" s="71"/>
      <c r="G617" s="71"/>
      <c r="H617" s="71"/>
      <c r="I617" s="71"/>
      <c r="J617" s="71"/>
      <c r="K617" s="71"/>
    </row>
    <row r="618" spans="1:11" x14ac:dyDescent="0.2">
      <c r="A618" s="140"/>
      <c r="B618" s="140"/>
      <c r="C618" s="140"/>
      <c r="D618" s="71"/>
      <c r="E618" s="71"/>
      <c r="F618" s="71"/>
      <c r="G618" s="71"/>
      <c r="H618" s="71"/>
      <c r="I618" s="71"/>
      <c r="J618" s="71"/>
      <c r="K618" s="71"/>
    </row>
    <row r="619" spans="1:11" x14ac:dyDescent="0.2">
      <c r="A619" s="140"/>
      <c r="B619" s="140"/>
      <c r="C619" s="140"/>
      <c r="D619" s="71"/>
      <c r="E619" s="71"/>
      <c r="F619" s="71"/>
      <c r="G619" s="71"/>
      <c r="H619" s="71"/>
      <c r="I619" s="71"/>
      <c r="J619" s="71"/>
      <c r="K619" s="71"/>
    </row>
    <row r="620" spans="1:11" x14ac:dyDescent="0.2">
      <c r="A620" s="140"/>
      <c r="B620" s="140"/>
      <c r="C620" s="140"/>
      <c r="D620" s="71"/>
      <c r="E620" s="71"/>
      <c r="F620" s="71"/>
      <c r="G620" s="71"/>
      <c r="H620" s="71"/>
      <c r="I620" s="71"/>
      <c r="J620" s="71"/>
      <c r="K620" s="71"/>
    </row>
    <row r="621" spans="1:11" x14ac:dyDescent="0.2">
      <c r="A621" s="140"/>
      <c r="B621" s="140"/>
      <c r="C621" s="140"/>
      <c r="D621" s="71"/>
      <c r="E621" s="71"/>
      <c r="F621" s="71"/>
      <c r="G621" s="71"/>
      <c r="H621" s="71"/>
      <c r="I621" s="71"/>
      <c r="J621" s="71"/>
      <c r="K621" s="71"/>
    </row>
    <row r="622" spans="1:11" x14ac:dyDescent="0.2">
      <c r="A622" s="140"/>
      <c r="B622" s="140"/>
      <c r="C622" s="140"/>
      <c r="D622" s="71"/>
      <c r="E622" s="71"/>
      <c r="F622" s="71"/>
      <c r="G622" s="71"/>
      <c r="H622" s="71"/>
      <c r="I622" s="71"/>
      <c r="J622" s="71"/>
      <c r="K622" s="71"/>
    </row>
    <row r="623" spans="1:11" x14ac:dyDescent="0.2">
      <c r="A623" s="140"/>
      <c r="B623" s="140"/>
      <c r="C623" s="140"/>
      <c r="D623" s="71"/>
      <c r="E623" s="71"/>
      <c r="F623" s="71"/>
      <c r="G623" s="71"/>
      <c r="H623" s="71"/>
      <c r="I623" s="71"/>
      <c r="J623" s="71"/>
      <c r="K623" s="71"/>
    </row>
    <row r="624" spans="1:11" x14ac:dyDescent="0.2">
      <c r="A624" s="140"/>
      <c r="B624" s="140"/>
      <c r="C624" s="140"/>
      <c r="D624" s="71"/>
      <c r="E624" s="71"/>
      <c r="F624" s="71"/>
      <c r="G624" s="71"/>
      <c r="H624" s="71"/>
      <c r="I624" s="71"/>
      <c r="J624" s="71"/>
      <c r="K624" s="71"/>
    </row>
    <row r="625" spans="1:11" x14ac:dyDescent="0.2">
      <c r="A625" s="140"/>
      <c r="B625" s="140"/>
      <c r="C625" s="140"/>
      <c r="D625" s="71"/>
      <c r="E625" s="71"/>
      <c r="F625" s="71"/>
      <c r="G625" s="71"/>
      <c r="H625" s="71"/>
      <c r="I625" s="71"/>
      <c r="J625" s="71"/>
      <c r="K625" s="71"/>
    </row>
    <row r="626" spans="1:11" x14ac:dyDescent="0.2">
      <c r="A626" s="140"/>
      <c r="B626" s="140"/>
      <c r="C626" s="140"/>
      <c r="D626" s="71"/>
      <c r="E626" s="71"/>
      <c r="F626" s="71"/>
      <c r="G626" s="71"/>
      <c r="H626" s="71"/>
      <c r="I626" s="71"/>
      <c r="J626" s="71"/>
      <c r="K626" s="71"/>
    </row>
    <row r="627" spans="1:11" x14ac:dyDescent="0.2">
      <c r="A627" s="140"/>
      <c r="B627" s="140"/>
      <c r="C627" s="140"/>
      <c r="D627" s="71"/>
      <c r="E627" s="71"/>
      <c r="F627" s="71"/>
      <c r="G627" s="71"/>
      <c r="H627" s="71"/>
      <c r="I627" s="71"/>
      <c r="J627" s="71"/>
      <c r="K627" s="71"/>
    </row>
    <row r="628" spans="1:11" x14ac:dyDescent="0.2">
      <c r="A628" s="140"/>
      <c r="B628" s="140"/>
      <c r="C628" s="140"/>
      <c r="D628" s="71"/>
      <c r="E628" s="71"/>
      <c r="F628" s="71"/>
      <c r="G628" s="71"/>
      <c r="H628" s="71"/>
      <c r="I628" s="71"/>
      <c r="J628" s="71"/>
      <c r="K628" s="71"/>
    </row>
    <row r="629" spans="1:11" x14ac:dyDescent="0.2">
      <c r="A629" s="140"/>
      <c r="B629" s="140"/>
      <c r="C629" s="140"/>
      <c r="D629" s="71"/>
      <c r="E629" s="71"/>
      <c r="F629" s="71"/>
      <c r="G629" s="71"/>
      <c r="H629" s="71"/>
      <c r="I629" s="71"/>
      <c r="J629" s="71"/>
      <c r="K629" s="71"/>
    </row>
    <row r="630" spans="1:11" x14ac:dyDescent="0.2">
      <c r="A630" s="140"/>
      <c r="B630" s="140"/>
      <c r="C630" s="140"/>
      <c r="D630" s="71"/>
      <c r="E630" s="71"/>
      <c r="F630" s="71"/>
      <c r="G630" s="71"/>
      <c r="H630" s="71"/>
      <c r="I630" s="71"/>
      <c r="J630" s="71"/>
      <c r="K630" s="71"/>
    </row>
    <row r="631" spans="1:11" x14ac:dyDescent="0.2">
      <c r="A631" s="140"/>
      <c r="B631" s="140"/>
      <c r="C631" s="140"/>
      <c r="D631" s="71"/>
      <c r="E631" s="71"/>
      <c r="F631" s="71"/>
      <c r="G631" s="71"/>
      <c r="H631" s="71"/>
      <c r="I631" s="71"/>
      <c r="J631" s="71"/>
      <c r="K631" s="71"/>
    </row>
    <row r="632" spans="1:11" x14ac:dyDescent="0.2">
      <c r="A632" s="140"/>
      <c r="B632" s="140"/>
      <c r="C632" s="140"/>
      <c r="D632" s="71"/>
      <c r="E632" s="71"/>
      <c r="F632" s="71"/>
      <c r="G632" s="71"/>
      <c r="H632" s="71"/>
      <c r="I632" s="71"/>
      <c r="J632" s="71"/>
      <c r="K632" s="71"/>
    </row>
    <row r="633" spans="1:11" x14ac:dyDescent="0.2">
      <c r="A633" s="140"/>
      <c r="B633" s="140"/>
      <c r="C633" s="140"/>
      <c r="D633" s="71"/>
      <c r="E633" s="71"/>
      <c r="F633" s="71"/>
      <c r="G633" s="71"/>
      <c r="H633" s="71"/>
      <c r="I633" s="71"/>
      <c r="J633" s="71"/>
      <c r="K633" s="71"/>
    </row>
    <row r="634" spans="1:11" x14ac:dyDescent="0.2">
      <c r="A634" s="140"/>
      <c r="B634" s="140"/>
      <c r="C634" s="140"/>
      <c r="D634" s="71"/>
      <c r="E634" s="71"/>
      <c r="F634" s="71"/>
      <c r="G634" s="71"/>
      <c r="H634" s="71"/>
      <c r="I634" s="71"/>
      <c r="J634" s="71"/>
      <c r="K634" s="71"/>
    </row>
    <row r="635" spans="1:11" x14ac:dyDescent="0.2">
      <c r="A635" s="140"/>
      <c r="B635" s="140"/>
      <c r="C635" s="140"/>
      <c r="D635" s="71"/>
      <c r="E635" s="71"/>
      <c r="F635" s="71"/>
      <c r="G635" s="71"/>
      <c r="H635" s="71"/>
      <c r="I635" s="71"/>
      <c r="J635" s="71"/>
      <c r="K635" s="71"/>
    </row>
    <row r="636" spans="1:11" x14ac:dyDescent="0.2">
      <c r="A636" s="140"/>
      <c r="B636" s="140"/>
      <c r="C636" s="140"/>
      <c r="D636" s="71"/>
      <c r="E636" s="71"/>
      <c r="F636" s="71"/>
      <c r="G636" s="71"/>
      <c r="H636" s="71"/>
      <c r="I636" s="71"/>
      <c r="J636" s="71"/>
      <c r="K636" s="71"/>
    </row>
    <row r="637" spans="1:11" x14ac:dyDescent="0.2">
      <c r="A637" s="140"/>
      <c r="B637" s="140"/>
      <c r="C637" s="140"/>
      <c r="D637" s="71"/>
      <c r="E637" s="71"/>
      <c r="F637" s="71"/>
      <c r="G637" s="71"/>
      <c r="H637" s="71"/>
      <c r="I637" s="71"/>
      <c r="J637" s="71"/>
      <c r="K637" s="71"/>
    </row>
    <row r="638" spans="1:11" x14ac:dyDescent="0.2">
      <c r="A638" s="140"/>
      <c r="B638" s="140"/>
      <c r="C638" s="140"/>
      <c r="D638" s="71"/>
      <c r="E638" s="71"/>
      <c r="F638" s="71"/>
      <c r="G638" s="71"/>
      <c r="H638" s="71"/>
      <c r="I638" s="71"/>
      <c r="J638" s="71"/>
      <c r="K638" s="71"/>
    </row>
    <row r="639" spans="1:11" x14ac:dyDescent="0.2">
      <c r="A639" s="140"/>
      <c r="B639" s="140"/>
      <c r="C639" s="140"/>
      <c r="D639" s="71"/>
      <c r="E639" s="71"/>
      <c r="F639" s="71"/>
      <c r="G639" s="71"/>
      <c r="H639" s="71"/>
      <c r="I639" s="71"/>
      <c r="J639" s="71"/>
      <c r="K639" s="71"/>
    </row>
    <row r="640" spans="1:11" x14ac:dyDescent="0.2">
      <c r="A640" s="140"/>
      <c r="B640" s="140"/>
      <c r="C640" s="140"/>
      <c r="D640" s="71"/>
      <c r="E640" s="71"/>
      <c r="F640" s="71"/>
      <c r="G640" s="71"/>
      <c r="H640" s="71"/>
      <c r="I640" s="71"/>
      <c r="J640" s="71"/>
      <c r="K640" s="71"/>
    </row>
    <row r="641" spans="1:11" x14ac:dyDescent="0.2">
      <c r="A641" s="140"/>
      <c r="B641" s="140"/>
      <c r="C641" s="140"/>
      <c r="D641" s="71"/>
      <c r="E641" s="71"/>
      <c r="F641" s="71"/>
      <c r="G641" s="71"/>
      <c r="H641" s="71"/>
      <c r="I641" s="71"/>
      <c r="J641" s="71"/>
      <c r="K641" s="71"/>
    </row>
    <row r="642" spans="1:11" x14ac:dyDescent="0.2">
      <c r="A642" s="140"/>
      <c r="B642" s="140"/>
      <c r="C642" s="140"/>
      <c r="D642" s="71"/>
      <c r="E642" s="71"/>
      <c r="F642" s="71"/>
      <c r="G642" s="71"/>
      <c r="H642" s="71"/>
      <c r="I642" s="71"/>
      <c r="J642" s="71"/>
      <c r="K642" s="71"/>
    </row>
    <row r="643" spans="1:11" x14ac:dyDescent="0.2">
      <c r="A643" s="140"/>
      <c r="B643" s="140"/>
      <c r="C643" s="140"/>
      <c r="D643" s="71"/>
      <c r="E643" s="71"/>
      <c r="F643" s="71"/>
      <c r="G643" s="71"/>
      <c r="H643" s="71"/>
      <c r="I643" s="71"/>
      <c r="J643" s="71"/>
      <c r="K643" s="71"/>
    </row>
    <row r="644" spans="1:11" x14ac:dyDescent="0.2">
      <c r="A644" s="140"/>
      <c r="B644" s="140"/>
      <c r="C644" s="140"/>
      <c r="D644" s="71"/>
      <c r="E644" s="71"/>
      <c r="F644" s="71"/>
      <c r="G644" s="71"/>
      <c r="H644" s="71"/>
      <c r="I644" s="71"/>
      <c r="J644" s="71"/>
      <c r="K644" s="71"/>
    </row>
    <row r="645" spans="1:11" x14ac:dyDescent="0.2">
      <c r="A645" s="140"/>
      <c r="B645" s="140"/>
      <c r="C645" s="140"/>
      <c r="D645" s="71"/>
      <c r="E645" s="71"/>
      <c r="F645" s="71"/>
      <c r="G645" s="71"/>
      <c r="H645" s="71"/>
      <c r="I645" s="71"/>
      <c r="J645" s="71"/>
      <c r="K645" s="71"/>
    </row>
    <row r="646" spans="1:11" x14ac:dyDescent="0.2">
      <c r="A646" s="140"/>
      <c r="B646" s="140"/>
      <c r="C646" s="140"/>
      <c r="D646" s="71"/>
      <c r="E646" s="71"/>
      <c r="F646" s="71"/>
      <c r="G646" s="71"/>
      <c r="H646" s="71"/>
      <c r="I646" s="71"/>
      <c r="J646" s="71"/>
      <c r="K646" s="71"/>
    </row>
    <row r="647" spans="1:11" x14ac:dyDescent="0.2">
      <c r="A647" s="140"/>
      <c r="B647" s="140"/>
      <c r="C647" s="140"/>
      <c r="D647" s="71"/>
      <c r="E647" s="71"/>
      <c r="F647" s="71"/>
      <c r="G647" s="71"/>
      <c r="H647" s="71"/>
      <c r="I647" s="71"/>
      <c r="J647" s="71"/>
      <c r="K647" s="71"/>
    </row>
    <row r="648" spans="1:11" x14ac:dyDescent="0.2">
      <c r="A648" s="140"/>
      <c r="B648" s="140"/>
      <c r="C648" s="140"/>
      <c r="D648" s="71"/>
      <c r="E648" s="71"/>
      <c r="F648" s="71"/>
      <c r="G648" s="71"/>
      <c r="H648" s="71"/>
      <c r="I648" s="71"/>
      <c r="J648" s="71"/>
      <c r="K648" s="71"/>
    </row>
    <row r="649" spans="1:11" x14ac:dyDescent="0.2">
      <c r="A649" s="140"/>
      <c r="B649" s="140"/>
      <c r="C649" s="140"/>
      <c r="D649" s="71"/>
      <c r="E649" s="71"/>
      <c r="F649" s="71"/>
      <c r="G649" s="71"/>
      <c r="H649" s="71"/>
      <c r="I649" s="71"/>
      <c r="J649" s="71"/>
      <c r="K649" s="71"/>
    </row>
    <row r="650" spans="1:11" x14ac:dyDescent="0.2">
      <c r="A650" s="140"/>
      <c r="B650" s="140"/>
      <c r="C650" s="140"/>
      <c r="D650" s="71"/>
      <c r="E650" s="71"/>
      <c r="F650" s="71"/>
      <c r="G650" s="71"/>
      <c r="H650" s="71"/>
      <c r="I650" s="71"/>
      <c r="J650" s="71"/>
      <c r="K650" s="71"/>
    </row>
    <row r="651" spans="1:11" x14ac:dyDescent="0.2">
      <c r="A651" s="140"/>
      <c r="B651" s="140"/>
      <c r="C651" s="140"/>
      <c r="D651" s="71"/>
      <c r="E651" s="71"/>
      <c r="F651" s="71"/>
      <c r="G651" s="71"/>
      <c r="H651" s="71"/>
      <c r="I651" s="71"/>
      <c r="J651" s="71"/>
      <c r="K651" s="71"/>
    </row>
    <row r="652" spans="1:11" x14ac:dyDescent="0.2">
      <c r="A652" s="140"/>
      <c r="B652" s="140"/>
      <c r="C652" s="140"/>
      <c r="D652" s="71"/>
      <c r="E652" s="71"/>
      <c r="F652" s="71"/>
      <c r="G652" s="71"/>
      <c r="H652" s="71"/>
      <c r="I652" s="71"/>
      <c r="J652" s="71"/>
      <c r="K652" s="71"/>
    </row>
    <row r="653" spans="1:11" x14ac:dyDescent="0.2">
      <c r="A653" s="140"/>
      <c r="B653" s="140"/>
      <c r="C653" s="140"/>
      <c r="D653" s="71"/>
      <c r="E653" s="71"/>
      <c r="F653" s="71"/>
      <c r="G653" s="71"/>
      <c r="H653" s="71"/>
      <c r="I653" s="71"/>
      <c r="J653" s="71"/>
      <c r="K653" s="71"/>
    </row>
    <row r="654" spans="1:11" x14ac:dyDescent="0.2">
      <c r="A654" s="140"/>
      <c r="B654" s="140"/>
      <c r="C654" s="140"/>
      <c r="D654" s="71"/>
      <c r="E654" s="71"/>
      <c r="F654" s="71"/>
      <c r="G654" s="71"/>
      <c r="H654" s="71"/>
      <c r="I654" s="71"/>
      <c r="J654" s="71"/>
      <c r="K654" s="71"/>
    </row>
    <row r="655" spans="1:11" x14ac:dyDescent="0.2">
      <c r="A655" s="140"/>
      <c r="B655" s="140"/>
      <c r="C655" s="140"/>
      <c r="D655" s="71"/>
      <c r="E655" s="71"/>
      <c r="F655" s="71"/>
      <c r="G655" s="71"/>
      <c r="H655" s="71"/>
      <c r="I655" s="71"/>
      <c r="J655" s="71"/>
      <c r="K655" s="71"/>
    </row>
    <row r="656" spans="1:11" x14ac:dyDescent="0.2">
      <c r="A656" s="140"/>
      <c r="B656" s="140"/>
      <c r="C656" s="140"/>
      <c r="D656" s="71"/>
      <c r="E656" s="71"/>
      <c r="F656" s="71"/>
      <c r="G656" s="71"/>
      <c r="H656" s="71"/>
      <c r="I656" s="71"/>
      <c r="J656" s="71"/>
      <c r="K656" s="71"/>
    </row>
    <row r="657" spans="1:11" x14ac:dyDescent="0.2">
      <c r="A657" s="140"/>
      <c r="B657" s="140"/>
      <c r="C657" s="140"/>
      <c r="D657" s="71"/>
      <c r="E657" s="71"/>
      <c r="F657" s="71"/>
      <c r="G657" s="71"/>
      <c r="H657" s="71"/>
      <c r="I657" s="71"/>
      <c r="J657" s="71"/>
      <c r="K657" s="71"/>
    </row>
    <row r="658" spans="1:11" x14ac:dyDescent="0.2">
      <c r="A658" s="140"/>
      <c r="B658" s="140"/>
      <c r="C658" s="140"/>
      <c r="D658" s="71"/>
      <c r="E658" s="71"/>
      <c r="F658" s="71"/>
      <c r="G658" s="71"/>
      <c r="H658" s="71"/>
      <c r="I658" s="71"/>
      <c r="J658" s="71"/>
      <c r="K658" s="71"/>
    </row>
    <row r="659" spans="1:11" x14ac:dyDescent="0.2">
      <c r="A659" s="140"/>
      <c r="B659" s="140"/>
      <c r="C659" s="140"/>
      <c r="D659" s="71"/>
      <c r="E659" s="71"/>
      <c r="F659" s="71"/>
      <c r="G659" s="71"/>
      <c r="H659" s="71"/>
      <c r="I659" s="71"/>
      <c r="J659" s="71"/>
      <c r="K659" s="71"/>
    </row>
    <row r="660" spans="1:11" x14ac:dyDescent="0.2">
      <c r="A660" s="140"/>
      <c r="B660" s="140"/>
      <c r="C660" s="140"/>
      <c r="D660" s="71"/>
      <c r="E660" s="71"/>
      <c r="F660" s="71"/>
      <c r="G660" s="71"/>
      <c r="H660" s="71"/>
      <c r="I660" s="71"/>
      <c r="J660" s="71"/>
      <c r="K660" s="71"/>
    </row>
    <row r="661" spans="1:11" x14ac:dyDescent="0.2">
      <c r="A661" s="140"/>
      <c r="B661" s="140"/>
      <c r="C661" s="140"/>
      <c r="D661" s="71"/>
      <c r="E661" s="71"/>
      <c r="F661" s="71"/>
      <c r="G661" s="71"/>
      <c r="H661" s="71"/>
      <c r="I661" s="71"/>
      <c r="J661" s="71"/>
      <c r="K661" s="71"/>
    </row>
    <row r="662" spans="1:11" x14ac:dyDescent="0.2">
      <c r="A662" s="140"/>
      <c r="B662" s="140"/>
      <c r="C662" s="140"/>
      <c r="D662" s="71"/>
      <c r="E662" s="71"/>
      <c r="F662" s="71"/>
      <c r="G662" s="71"/>
      <c r="H662" s="71"/>
      <c r="I662" s="71"/>
      <c r="J662" s="71"/>
      <c r="K662" s="71"/>
    </row>
    <row r="663" spans="1:11" x14ac:dyDescent="0.2">
      <c r="A663" s="140"/>
      <c r="B663" s="140"/>
      <c r="C663" s="140"/>
      <c r="D663" s="71"/>
      <c r="E663" s="71"/>
      <c r="F663" s="71"/>
      <c r="G663" s="71"/>
      <c r="H663" s="71"/>
      <c r="I663" s="71"/>
      <c r="J663" s="71"/>
      <c r="K663" s="71"/>
    </row>
    <row r="664" spans="1:11" x14ac:dyDescent="0.2">
      <c r="A664" s="140"/>
      <c r="B664" s="140"/>
      <c r="C664" s="140"/>
      <c r="D664" s="71"/>
      <c r="E664" s="71"/>
      <c r="F664" s="71"/>
      <c r="G664" s="71"/>
      <c r="H664" s="71"/>
      <c r="I664" s="71"/>
      <c r="J664" s="71"/>
      <c r="K664" s="71"/>
    </row>
    <row r="665" spans="1:11" x14ac:dyDescent="0.2">
      <c r="A665" s="140"/>
      <c r="B665" s="140"/>
      <c r="C665" s="140"/>
      <c r="D665" s="71"/>
      <c r="E665" s="71"/>
      <c r="F665" s="71"/>
      <c r="G665" s="71"/>
      <c r="H665" s="71"/>
      <c r="I665" s="71"/>
      <c r="J665" s="71"/>
      <c r="K665" s="71"/>
    </row>
    <row r="666" spans="1:11" x14ac:dyDescent="0.2">
      <c r="A666" s="140"/>
      <c r="B666" s="140"/>
      <c r="C666" s="140"/>
      <c r="D666" s="71"/>
      <c r="E666" s="71"/>
      <c r="F666" s="71"/>
      <c r="G666" s="71"/>
      <c r="H666" s="71"/>
      <c r="I666" s="71"/>
      <c r="J666" s="71"/>
      <c r="K666" s="71"/>
    </row>
    <row r="667" spans="1:11" x14ac:dyDescent="0.2">
      <c r="A667" s="140"/>
      <c r="B667" s="140"/>
      <c r="C667" s="140"/>
      <c r="D667" s="71"/>
      <c r="E667" s="71"/>
      <c r="F667" s="71"/>
      <c r="G667" s="71"/>
      <c r="H667" s="71"/>
      <c r="I667" s="71"/>
      <c r="J667" s="71"/>
      <c r="K667" s="71"/>
    </row>
    <row r="668" spans="1:11" x14ac:dyDescent="0.2">
      <c r="A668" s="140"/>
      <c r="B668" s="140"/>
      <c r="C668" s="140"/>
      <c r="D668" s="71"/>
      <c r="E668" s="71"/>
      <c r="F668" s="71"/>
      <c r="G668" s="71"/>
      <c r="H668" s="71"/>
      <c r="I668" s="71"/>
      <c r="J668" s="71"/>
      <c r="K668" s="71"/>
    </row>
    <row r="669" spans="1:11" x14ac:dyDescent="0.2">
      <c r="A669" s="140"/>
      <c r="B669" s="140"/>
      <c r="C669" s="140"/>
      <c r="D669" s="71"/>
      <c r="E669" s="71"/>
      <c r="F669" s="71"/>
      <c r="G669" s="71"/>
      <c r="H669" s="71"/>
      <c r="I669" s="71"/>
      <c r="J669" s="71"/>
      <c r="K669" s="71"/>
    </row>
    <row r="670" spans="1:11" x14ac:dyDescent="0.2">
      <c r="A670" s="140"/>
      <c r="B670" s="140"/>
      <c r="C670" s="140"/>
      <c r="D670" s="71"/>
      <c r="E670" s="71"/>
      <c r="F670" s="71"/>
      <c r="G670" s="71"/>
      <c r="H670" s="71"/>
      <c r="I670" s="71"/>
      <c r="J670" s="71"/>
      <c r="K670" s="71"/>
    </row>
    <row r="671" spans="1:11" x14ac:dyDescent="0.2">
      <c r="A671" s="140"/>
      <c r="B671" s="140"/>
      <c r="C671" s="140"/>
      <c r="D671" s="71"/>
      <c r="E671" s="71"/>
      <c r="F671" s="71"/>
      <c r="G671" s="71"/>
      <c r="H671" s="71"/>
      <c r="I671" s="71"/>
      <c r="J671" s="71"/>
      <c r="K671" s="71"/>
    </row>
    <row r="672" spans="1:11" x14ac:dyDescent="0.2">
      <c r="A672" s="140"/>
      <c r="B672" s="140"/>
      <c r="C672" s="140"/>
      <c r="D672" s="71"/>
      <c r="E672" s="71"/>
      <c r="F672" s="71"/>
      <c r="G672" s="71"/>
      <c r="H672" s="71"/>
      <c r="I672" s="71"/>
      <c r="J672" s="71"/>
      <c r="K672" s="71"/>
    </row>
    <row r="673" spans="1:11" x14ac:dyDescent="0.2">
      <c r="A673" s="140"/>
      <c r="B673" s="140"/>
      <c r="C673" s="140"/>
      <c r="D673" s="71"/>
      <c r="E673" s="71"/>
      <c r="F673" s="71"/>
      <c r="G673" s="71"/>
      <c r="H673" s="71"/>
      <c r="I673" s="71"/>
      <c r="J673" s="71"/>
      <c r="K673" s="71"/>
    </row>
    <row r="674" spans="1:11" x14ac:dyDescent="0.2">
      <c r="A674" s="140"/>
      <c r="B674" s="140"/>
      <c r="C674" s="140"/>
      <c r="D674" s="71"/>
      <c r="E674" s="71"/>
      <c r="F674" s="71"/>
      <c r="G674" s="71"/>
      <c r="H674" s="71"/>
      <c r="I674" s="71"/>
      <c r="J674" s="71"/>
      <c r="K674" s="71"/>
    </row>
    <row r="675" spans="1:11" x14ac:dyDescent="0.2">
      <c r="A675" s="140"/>
      <c r="B675" s="140"/>
      <c r="C675" s="140"/>
      <c r="D675" s="71"/>
      <c r="E675" s="71"/>
      <c r="F675" s="71"/>
      <c r="G675" s="71"/>
      <c r="H675" s="71"/>
      <c r="I675" s="71"/>
      <c r="J675" s="71"/>
      <c r="K675" s="71"/>
    </row>
    <row r="676" spans="1:11" x14ac:dyDescent="0.2">
      <c r="A676" s="140"/>
      <c r="B676" s="140"/>
      <c r="C676" s="140"/>
      <c r="D676" s="71"/>
      <c r="E676" s="71"/>
      <c r="F676" s="71"/>
      <c r="G676" s="71"/>
      <c r="H676" s="71"/>
      <c r="I676" s="71"/>
      <c r="J676" s="71"/>
      <c r="K676" s="71"/>
    </row>
    <row r="677" spans="1:11" x14ac:dyDescent="0.2">
      <c r="A677" s="140"/>
      <c r="B677" s="140"/>
      <c r="C677" s="140"/>
      <c r="D677" s="71"/>
      <c r="E677" s="71"/>
      <c r="F677" s="71"/>
      <c r="G677" s="71"/>
      <c r="H677" s="71"/>
      <c r="I677" s="71"/>
      <c r="J677" s="71"/>
      <c r="K677" s="71"/>
    </row>
    <row r="678" spans="1:11" x14ac:dyDescent="0.2">
      <c r="A678" s="140"/>
      <c r="B678" s="140"/>
      <c r="C678" s="140"/>
      <c r="D678" s="71"/>
      <c r="E678" s="71"/>
      <c r="F678" s="71"/>
      <c r="G678" s="71"/>
      <c r="H678" s="71"/>
      <c r="I678" s="71"/>
      <c r="J678" s="71"/>
      <c r="K678" s="71"/>
    </row>
    <row r="679" spans="1:11" x14ac:dyDescent="0.2">
      <c r="A679" s="140"/>
      <c r="B679" s="140"/>
      <c r="C679" s="140"/>
      <c r="D679" s="71"/>
      <c r="E679" s="71"/>
      <c r="F679" s="71"/>
      <c r="G679" s="71"/>
      <c r="H679" s="71"/>
      <c r="I679" s="71"/>
      <c r="J679" s="71"/>
      <c r="K679" s="71"/>
    </row>
    <row r="680" spans="1:11" x14ac:dyDescent="0.2">
      <c r="A680" s="140"/>
      <c r="B680" s="140"/>
      <c r="C680" s="140"/>
      <c r="D680" s="71"/>
      <c r="E680" s="71"/>
      <c r="F680" s="71"/>
      <c r="G680" s="71"/>
      <c r="H680" s="71"/>
      <c r="I680" s="71"/>
      <c r="J680" s="71"/>
      <c r="K680" s="71"/>
    </row>
    <row r="681" spans="1:11" x14ac:dyDescent="0.2">
      <c r="A681" s="140"/>
      <c r="B681" s="140"/>
      <c r="C681" s="140"/>
      <c r="D681" s="71"/>
      <c r="E681" s="71"/>
      <c r="F681" s="71"/>
      <c r="G681" s="71"/>
      <c r="H681" s="71"/>
      <c r="I681" s="71"/>
      <c r="J681" s="71"/>
      <c r="K681" s="71"/>
    </row>
    <row r="682" spans="1:11" x14ac:dyDescent="0.2">
      <c r="A682" s="140"/>
      <c r="B682" s="140"/>
      <c r="C682" s="140"/>
      <c r="D682" s="71"/>
      <c r="E682" s="71"/>
      <c r="F682" s="71"/>
      <c r="G682" s="71"/>
      <c r="H682" s="71"/>
      <c r="I682" s="71"/>
      <c r="J682" s="71"/>
      <c r="K682" s="71"/>
    </row>
    <row r="683" spans="1:11" x14ac:dyDescent="0.2">
      <c r="A683" s="140"/>
      <c r="B683" s="140"/>
      <c r="C683" s="140"/>
      <c r="D683" s="71"/>
      <c r="E683" s="71"/>
      <c r="F683" s="71"/>
      <c r="G683" s="71"/>
      <c r="H683" s="71"/>
      <c r="I683" s="71"/>
      <c r="J683" s="71"/>
      <c r="K683" s="71"/>
    </row>
    <row r="684" spans="1:11" x14ac:dyDescent="0.2">
      <c r="A684" s="140"/>
      <c r="B684" s="140"/>
      <c r="C684" s="140"/>
      <c r="D684" s="71"/>
      <c r="E684" s="71"/>
      <c r="F684" s="71"/>
      <c r="G684" s="71"/>
      <c r="H684" s="71"/>
      <c r="I684" s="71"/>
      <c r="J684" s="71"/>
      <c r="K684" s="71"/>
    </row>
    <row r="685" spans="1:11" x14ac:dyDescent="0.2">
      <c r="A685" s="140"/>
      <c r="B685" s="140"/>
      <c r="C685" s="140"/>
      <c r="D685" s="71"/>
      <c r="E685" s="71"/>
      <c r="F685" s="71"/>
      <c r="G685" s="71"/>
      <c r="H685" s="71"/>
      <c r="I685" s="71"/>
      <c r="J685" s="71"/>
      <c r="K685" s="71"/>
    </row>
    <row r="686" spans="1:11" x14ac:dyDescent="0.2">
      <c r="A686" s="140"/>
      <c r="B686" s="140"/>
      <c r="C686" s="140"/>
      <c r="D686" s="71"/>
      <c r="E686" s="71"/>
      <c r="F686" s="71"/>
      <c r="G686" s="71"/>
      <c r="H686" s="71"/>
      <c r="I686" s="71"/>
      <c r="J686" s="71"/>
      <c r="K686" s="71"/>
    </row>
    <row r="687" spans="1:11" x14ac:dyDescent="0.2">
      <c r="A687" s="140"/>
      <c r="B687" s="140"/>
      <c r="C687" s="140"/>
      <c r="D687" s="71"/>
      <c r="E687" s="71"/>
      <c r="F687" s="71"/>
      <c r="G687" s="71"/>
      <c r="H687" s="71"/>
      <c r="I687" s="71"/>
      <c r="J687" s="71"/>
      <c r="K687" s="71"/>
    </row>
    <row r="688" spans="1:11" x14ac:dyDescent="0.2">
      <c r="A688" s="140"/>
      <c r="B688" s="140"/>
      <c r="C688" s="140"/>
      <c r="D688" s="71"/>
      <c r="E688" s="71"/>
      <c r="F688" s="71"/>
      <c r="G688" s="71"/>
      <c r="H688" s="71"/>
      <c r="I688" s="71"/>
      <c r="J688" s="71"/>
      <c r="K688" s="71"/>
    </row>
    <row r="689" spans="1:11" x14ac:dyDescent="0.2">
      <c r="A689" s="140"/>
      <c r="B689" s="140"/>
      <c r="C689" s="140"/>
      <c r="D689" s="71"/>
      <c r="E689" s="71"/>
      <c r="F689" s="71"/>
      <c r="G689" s="71"/>
      <c r="H689" s="71"/>
      <c r="I689" s="71"/>
      <c r="J689" s="71"/>
      <c r="K689" s="71"/>
    </row>
    <row r="690" spans="1:11" x14ac:dyDescent="0.2">
      <c r="A690" s="140"/>
      <c r="B690" s="140"/>
      <c r="C690" s="140"/>
      <c r="D690" s="71"/>
      <c r="E690" s="71"/>
      <c r="F690" s="71"/>
      <c r="G690" s="71"/>
      <c r="H690" s="71"/>
      <c r="I690" s="71"/>
      <c r="J690" s="71"/>
      <c r="K690" s="71"/>
    </row>
    <row r="691" spans="1:11" x14ac:dyDescent="0.2">
      <c r="A691" s="140"/>
      <c r="B691" s="140"/>
      <c r="C691" s="140"/>
      <c r="D691" s="71"/>
      <c r="E691" s="71"/>
      <c r="F691" s="71"/>
      <c r="G691" s="71"/>
      <c r="H691" s="71"/>
      <c r="I691" s="71"/>
      <c r="J691" s="71"/>
      <c r="K691" s="71"/>
    </row>
    <row r="692" spans="1:11" x14ac:dyDescent="0.2">
      <c r="A692" s="140"/>
      <c r="B692" s="140"/>
      <c r="C692" s="140"/>
      <c r="D692" s="71"/>
      <c r="E692" s="71"/>
      <c r="F692" s="71"/>
      <c r="G692" s="71"/>
      <c r="H692" s="71"/>
      <c r="I692" s="71"/>
      <c r="J692" s="71"/>
      <c r="K692" s="71"/>
    </row>
    <row r="693" spans="1:11" x14ac:dyDescent="0.2">
      <c r="A693" s="140"/>
      <c r="B693" s="140"/>
      <c r="C693" s="140"/>
      <c r="D693" s="71"/>
      <c r="E693" s="71"/>
      <c r="F693" s="71"/>
      <c r="G693" s="71"/>
      <c r="H693" s="71"/>
      <c r="I693" s="71"/>
      <c r="J693" s="71"/>
      <c r="K693" s="71"/>
    </row>
    <row r="694" spans="1:11" x14ac:dyDescent="0.2">
      <c r="A694" s="140"/>
      <c r="B694" s="140"/>
      <c r="C694" s="140"/>
      <c r="D694" s="71"/>
      <c r="E694" s="71"/>
      <c r="F694" s="71"/>
      <c r="G694" s="71"/>
      <c r="H694" s="71"/>
      <c r="I694" s="71"/>
      <c r="J694" s="71"/>
      <c r="K694" s="71"/>
    </row>
    <row r="695" spans="1:11" x14ac:dyDescent="0.2">
      <c r="A695" s="140"/>
      <c r="B695" s="140"/>
      <c r="C695" s="140"/>
      <c r="D695" s="71"/>
      <c r="E695" s="71"/>
      <c r="F695" s="71"/>
      <c r="G695" s="71"/>
      <c r="H695" s="71"/>
      <c r="I695" s="71"/>
      <c r="J695" s="71"/>
      <c r="K695" s="71"/>
    </row>
    <row r="696" spans="1:11" x14ac:dyDescent="0.2">
      <c r="A696" s="140"/>
      <c r="B696" s="140"/>
      <c r="C696" s="140"/>
      <c r="D696" s="71"/>
      <c r="E696" s="71"/>
      <c r="F696" s="71"/>
      <c r="G696" s="71"/>
      <c r="H696" s="71"/>
      <c r="I696" s="71"/>
      <c r="J696" s="71"/>
      <c r="K696" s="71"/>
    </row>
    <row r="697" spans="1:11" x14ac:dyDescent="0.2">
      <c r="A697" s="140"/>
      <c r="B697" s="140"/>
      <c r="C697" s="140"/>
      <c r="D697" s="71"/>
      <c r="E697" s="71"/>
      <c r="F697" s="71"/>
      <c r="G697" s="71"/>
      <c r="H697" s="71"/>
      <c r="I697" s="71"/>
      <c r="J697" s="71"/>
      <c r="K697" s="71"/>
    </row>
    <row r="698" spans="1:11" x14ac:dyDescent="0.2">
      <c r="A698" s="140"/>
      <c r="B698" s="140"/>
      <c r="C698" s="140"/>
      <c r="D698" s="71"/>
      <c r="E698" s="71"/>
      <c r="F698" s="71"/>
      <c r="G698" s="71"/>
      <c r="H698" s="71"/>
      <c r="I698" s="71"/>
      <c r="J698" s="71"/>
      <c r="K698" s="71"/>
    </row>
    <row r="699" spans="1:11" x14ac:dyDescent="0.2">
      <c r="A699" s="140"/>
      <c r="B699" s="140"/>
      <c r="C699" s="140"/>
      <c r="D699" s="71"/>
      <c r="E699" s="71"/>
      <c r="F699" s="71"/>
      <c r="G699" s="71"/>
      <c r="H699" s="71"/>
      <c r="I699" s="71"/>
      <c r="J699" s="71"/>
      <c r="K699" s="71"/>
    </row>
    <row r="700" spans="1:11" x14ac:dyDescent="0.2">
      <c r="A700" s="140"/>
      <c r="B700" s="140"/>
      <c r="C700" s="140"/>
      <c r="D700" s="71"/>
      <c r="E700" s="71"/>
      <c r="F700" s="71"/>
      <c r="G700" s="71"/>
      <c r="H700" s="71"/>
      <c r="I700" s="71"/>
      <c r="J700" s="71"/>
      <c r="K700" s="71"/>
    </row>
    <row r="701" spans="1:11" x14ac:dyDescent="0.2">
      <c r="A701" s="140"/>
      <c r="B701" s="140"/>
      <c r="C701" s="140"/>
      <c r="D701" s="71"/>
      <c r="E701" s="71"/>
      <c r="F701" s="71"/>
      <c r="G701" s="71"/>
      <c r="H701" s="71"/>
      <c r="I701" s="71"/>
      <c r="J701" s="71"/>
      <c r="K701" s="71"/>
    </row>
    <row r="702" spans="1:11" x14ac:dyDescent="0.2">
      <c r="A702" s="140"/>
      <c r="B702" s="140"/>
      <c r="C702" s="140"/>
      <c r="D702" s="71"/>
      <c r="E702" s="71"/>
      <c r="F702" s="71"/>
      <c r="G702" s="71"/>
      <c r="H702" s="71"/>
      <c r="I702" s="71"/>
      <c r="J702" s="71"/>
      <c r="K702" s="71"/>
    </row>
    <row r="703" spans="1:11" x14ac:dyDescent="0.2">
      <c r="A703" s="140"/>
      <c r="B703" s="140"/>
      <c r="C703" s="140"/>
      <c r="D703" s="71"/>
      <c r="E703" s="71"/>
      <c r="F703" s="71"/>
      <c r="G703" s="71"/>
      <c r="H703" s="71"/>
      <c r="I703" s="71"/>
      <c r="J703" s="71"/>
      <c r="K703" s="71"/>
    </row>
    <row r="704" spans="1:11" x14ac:dyDescent="0.2">
      <c r="A704" s="140"/>
      <c r="B704" s="140"/>
      <c r="C704" s="140"/>
      <c r="D704" s="71"/>
      <c r="E704" s="71"/>
      <c r="F704" s="71"/>
      <c r="G704" s="71"/>
      <c r="H704" s="71"/>
      <c r="I704" s="71"/>
      <c r="J704" s="71"/>
      <c r="K704" s="71"/>
    </row>
    <row r="705" spans="1:11" x14ac:dyDescent="0.2">
      <c r="A705" s="140"/>
      <c r="B705" s="140"/>
      <c r="C705" s="140"/>
      <c r="D705" s="71"/>
      <c r="E705" s="71"/>
      <c r="F705" s="71"/>
      <c r="G705" s="71"/>
      <c r="H705" s="71"/>
      <c r="I705" s="71"/>
      <c r="J705" s="71"/>
      <c r="K705" s="71"/>
    </row>
    <row r="706" spans="1:11" x14ac:dyDescent="0.2">
      <c r="A706" s="140"/>
      <c r="B706" s="140"/>
      <c r="C706" s="140"/>
      <c r="D706" s="71"/>
      <c r="E706" s="71"/>
      <c r="F706" s="71"/>
      <c r="G706" s="71"/>
      <c r="H706" s="71"/>
      <c r="I706" s="71"/>
      <c r="J706" s="71"/>
      <c r="K706" s="71"/>
    </row>
    <row r="707" spans="1:11" x14ac:dyDescent="0.2">
      <c r="A707" s="140"/>
      <c r="B707" s="140"/>
      <c r="C707" s="140"/>
      <c r="D707" s="71"/>
      <c r="E707" s="71"/>
      <c r="F707" s="71"/>
      <c r="G707" s="71"/>
      <c r="H707" s="71"/>
      <c r="I707" s="71"/>
      <c r="J707" s="71"/>
      <c r="K707" s="71"/>
    </row>
    <row r="708" spans="1:11" x14ac:dyDescent="0.2">
      <c r="A708" s="140"/>
      <c r="B708" s="140"/>
      <c r="C708" s="140"/>
      <c r="D708" s="71"/>
      <c r="E708" s="71"/>
      <c r="F708" s="71"/>
      <c r="G708" s="71"/>
      <c r="H708" s="71"/>
      <c r="I708" s="71"/>
      <c r="J708" s="71"/>
      <c r="K708" s="71"/>
    </row>
    <row r="709" spans="1:11" x14ac:dyDescent="0.2">
      <c r="A709" s="140"/>
      <c r="B709" s="140"/>
      <c r="C709" s="140"/>
      <c r="D709" s="71"/>
      <c r="E709" s="71"/>
      <c r="F709" s="71"/>
      <c r="G709" s="71"/>
      <c r="H709" s="71"/>
      <c r="I709" s="71"/>
      <c r="J709" s="71"/>
      <c r="K709" s="71"/>
    </row>
    <row r="710" spans="1:11" x14ac:dyDescent="0.2">
      <c r="A710" s="140"/>
      <c r="B710" s="140"/>
      <c r="C710" s="140"/>
      <c r="D710" s="71"/>
      <c r="E710" s="71"/>
      <c r="F710" s="71"/>
      <c r="G710" s="71"/>
      <c r="H710" s="71"/>
      <c r="I710" s="71"/>
      <c r="J710" s="71"/>
      <c r="K710" s="71"/>
    </row>
    <row r="711" spans="1:11" x14ac:dyDescent="0.2">
      <c r="A711" s="140"/>
      <c r="B711" s="140"/>
      <c r="C711" s="140"/>
      <c r="D711" s="71"/>
      <c r="E711" s="71"/>
      <c r="F711" s="71"/>
      <c r="G711" s="71"/>
      <c r="H711" s="71"/>
      <c r="I711" s="71"/>
      <c r="J711" s="71"/>
      <c r="K711" s="71"/>
    </row>
    <row r="712" spans="1:11" x14ac:dyDescent="0.2">
      <c r="A712" s="140"/>
      <c r="B712" s="140"/>
      <c r="C712" s="140"/>
      <c r="D712" s="71"/>
      <c r="E712" s="71"/>
      <c r="F712" s="71"/>
      <c r="G712" s="71"/>
      <c r="H712" s="71"/>
      <c r="I712" s="71"/>
      <c r="J712" s="71"/>
      <c r="K712" s="71"/>
    </row>
    <row r="713" spans="1:11" x14ac:dyDescent="0.2">
      <c r="A713" s="140"/>
      <c r="B713" s="140"/>
      <c r="C713" s="140"/>
      <c r="D713" s="71"/>
      <c r="E713" s="71"/>
      <c r="F713" s="71"/>
      <c r="G713" s="71"/>
      <c r="H713" s="71"/>
      <c r="I713" s="71"/>
      <c r="J713" s="71"/>
      <c r="K713" s="71"/>
    </row>
    <row r="714" spans="1:11" x14ac:dyDescent="0.2">
      <c r="A714" s="140"/>
      <c r="B714" s="140"/>
      <c r="C714" s="140"/>
      <c r="D714" s="71"/>
      <c r="E714" s="71"/>
      <c r="F714" s="71"/>
      <c r="G714" s="71"/>
      <c r="H714" s="71"/>
      <c r="I714" s="71"/>
      <c r="J714" s="71"/>
      <c r="K714" s="71"/>
    </row>
    <row r="715" spans="1:11" x14ac:dyDescent="0.2">
      <c r="A715" s="140"/>
      <c r="B715" s="140"/>
      <c r="C715" s="140"/>
      <c r="D715" s="71"/>
      <c r="E715" s="71"/>
      <c r="F715" s="71"/>
      <c r="G715" s="71"/>
      <c r="H715" s="71"/>
      <c r="I715" s="71"/>
      <c r="J715" s="71"/>
      <c r="K715" s="71"/>
    </row>
    <row r="716" spans="1:11" x14ac:dyDescent="0.2">
      <c r="A716" s="140"/>
      <c r="B716" s="140"/>
      <c r="C716" s="140"/>
      <c r="D716" s="71"/>
      <c r="E716" s="71"/>
      <c r="F716" s="71"/>
      <c r="G716" s="71"/>
      <c r="H716" s="71"/>
      <c r="I716" s="71"/>
      <c r="J716" s="71"/>
      <c r="K716" s="71"/>
    </row>
    <row r="717" spans="1:11" x14ac:dyDescent="0.2">
      <c r="A717" s="140"/>
      <c r="B717" s="140"/>
      <c r="C717" s="140"/>
      <c r="D717" s="71"/>
      <c r="E717" s="71"/>
      <c r="F717" s="71"/>
      <c r="G717" s="71"/>
      <c r="H717" s="71"/>
      <c r="I717" s="71"/>
      <c r="J717" s="71"/>
      <c r="K717" s="71"/>
    </row>
    <row r="718" spans="1:11" x14ac:dyDescent="0.2">
      <c r="A718" s="140"/>
      <c r="B718" s="140"/>
      <c r="C718" s="140"/>
      <c r="D718" s="71"/>
      <c r="E718" s="71"/>
      <c r="F718" s="71"/>
      <c r="G718" s="71"/>
      <c r="H718" s="71"/>
      <c r="I718" s="71"/>
      <c r="J718" s="71"/>
      <c r="K718" s="71"/>
    </row>
    <row r="719" spans="1:11" x14ac:dyDescent="0.2">
      <c r="A719" s="140"/>
      <c r="B719" s="140"/>
      <c r="C719" s="140"/>
      <c r="D719" s="71"/>
      <c r="E719" s="71"/>
      <c r="F719" s="71"/>
      <c r="G719" s="71"/>
      <c r="H719" s="71"/>
      <c r="I719" s="71"/>
      <c r="J719" s="71"/>
      <c r="K719" s="71"/>
    </row>
    <row r="720" spans="1:11" x14ac:dyDescent="0.2">
      <c r="A720" s="140"/>
      <c r="B720" s="140"/>
      <c r="C720" s="140"/>
      <c r="D720" s="71"/>
      <c r="E720" s="71"/>
      <c r="F720" s="71"/>
      <c r="G720" s="71"/>
      <c r="H720" s="71"/>
      <c r="I720" s="71"/>
      <c r="J720" s="71"/>
      <c r="K720" s="71"/>
    </row>
    <row r="721" spans="1:11" x14ac:dyDescent="0.2">
      <c r="A721" s="140"/>
      <c r="B721" s="140"/>
      <c r="C721" s="140"/>
      <c r="D721" s="71"/>
      <c r="E721" s="71"/>
      <c r="F721" s="71"/>
      <c r="G721" s="71"/>
      <c r="H721" s="71"/>
      <c r="I721" s="71"/>
      <c r="J721" s="71"/>
      <c r="K721" s="71"/>
    </row>
    <row r="722" spans="1:11" x14ac:dyDescent="0.2">
      <c r="A722" s="140"/>
      <c r="B722" s="140"/>
      <c r="C722" s="140"/>
      <c r="D722" s="71"/>
      <c r="E722" s="71"/>
      <c r="F722" s="71"/>
      <c r="G722" s="71"/>
      <c r="H722" s="71"/>
      <c r="I722" s="71"/>
      <c r="J722" s="71"/>
      <c r="K722" s="71"/>
    </row>
    <row r="723" spans="1:11" x14ac:dyDescent="0.2">
      <c r="A723" s="140"/>
      <c r="B723" s="140"/>
      <c r="C723" s="140"/>
      <c r="D723" s="71"/>
      <c r="E723" s="71"/>
      <c r="F723" s="71"/>
      <c r="G723" s="71"/>
      <c r="H723" s="71"/>
      <c r="I723" s="71"/>
      <c r="J723" s="71"/>
      <c r="K723" s="71"/>
    </row>
    <row r="724" spans="1:11" x14ac:dyDescent="0.2">
      <c r="A724" s="140"/>
      <c r="B724" s="140"/>
      <c r="C724" s="140"/>
      <c r="D724" s="71"/>
      <c r="E724" s="71"/>
      <c r="F724" s="71"/>
      <c r="G724" s="71"/>
      <c r="H724" s="71"/>
      <c r="I724" s="71"/>
      <c r="J724" s="71"/>
      <c r="K724" s="71"/>
    </row>
    <row r="725" spans="1:11" x14ac:dyDescent="0.2">
      <c r="A725" s="140"/>
      <c r="B725" s="140"/>
      <c r="C725" s="140"/>
      <c r="D725" s="71"/>
      <c r="E725" s="71"/>
      <c r="F725" s="71"/>
      <c r="G725" s="71"/>
      <c r="H725" s="71"/>
      <c r="I725" s="71"/>
      <c r="J725" s="71"/>
      <c r="K725" s="71"/>
    </row>
    <row r="726" spans="1:11" x14ac:dyDescent="0.2">
      <c r="A726" s="140"/>
      <c r="B726" s="140"/>
      <c r="C726" s="140"/>
      <c r="D726" s="71"/>
      <c r="E726" s="71"/>
      <c r="F726" s="71"/>
      <c r="G726" s="71"/>
      <c r="H726" s="71"/>
      <c r="I726" s="71"/>
      <c r="J726" s="71"/>
      <c r="K726" s="71"/>
    </row>
    <row r="727" spans="1:11" x14ac:dyDescent="0.2">
      <c r="A727" s="140"/>
      <c r="B727" s="140"/>
      <c r="C727" s="140"/>
      <c r="D727" s="71"/>
      <c r="E727" s="71"/>
      <c r="F727" s="71"/>
      <c r="G727" s="71"/>
      <c r="H727" s="71"/>
      <c r="I727" s="71"/>
      <c r="J727" s="71"/>
      <c r="K727" s="71"/>
    </row>
    <row r="728" spans="1:11" x14ac:dyDescent="0.2">
      <c r="A728" s="140"/>
      <c r="B728" s="140"/>
      <c r="C728" s="140"/>
      <c r="D728" s="71"/>
      <c r="E728" s="71"/>
      <c r="F728" s="71"/>
      <c r="G728" s="71"/>
      <c r="H728" s="71"/>
      <c r="I728" s="71"/>
      <c r="J728" s="71"/>
      <c r="K728" s="71"/>
    </row>
    <row r="729" spans="1:11" x14ac:dyDescent="0.2">
      <c r="A729" s="140"/>
      <c r="B729" s="140"/>
      <c r="C729" s="140"/>
      <c r="D729" s="71"/>
      <c r="E729" s="71"/>
      <c r="F729" s="71"/>
      <c r="G729" s="71"/>
      <c r="H729" s="71"/>
      <c r="I729" s="71"/>
      <c r="J729" s="71"/>
      <c r="K729" s="71"/>
    </row>
    <row r="730" spans="1:11" x14ac:dyDescent="0.2">
      <c r="A730" s="140"/>
      <c r="B730" s="140"/>
      <c r="C730" s="140"/>
      <c r="D730" s="71"/>
      <c r="E730" s="71"/>
      <c r="F730" s="71"/>
      <c r="G730" s="71"/>
      <c r="H730" s="71"/>
      <c r="I730" s="71"/>
      <c r="J730" s="71"/>
      <c r="K730" s="71"/>
    </row>
    <row r="731" spans="1:11" x14ac:dyDescent="0.2">
      <c r="A731" s="140"/>
      <c r="B731" s="140"/>
      <c r="C731" s="140"/>
      <c r="D731" s="71"/>
      <c r="E731" s="71"/>
      <c r="F731" s="71"/>
      <c r="G731" s="71"/>
      <c r="H731" s="71"/>
      <c r="I731" s="71"/>
      <c r="J731" s="71"/>
      <c r="K731" s="71"/>
    </row>
    <row r="732" spans="1:11" x14ac:dyDescent="0.2">
      <c r="A732" s="140"/>
      <c r="B732" s="140"/>
      <c r="C732" s="140"/>
      <c r="D732" s="71"/>
      <c r="E732" s="71"/>
      <c r="F732" s="71"/>
      <c r="G732" s="71"/>
      <c r="H732" s="71"/>
      <c r="I732" s="71"/>
      <c r="J732" s="71"/>
      <c r="K732" s="71"/>
    </row>
    <row r="733" spans="1:11" x14ac:dyDescent="0.2">
      <c r="A733" s="140"/>
      <c r="B733" s="140"/>
      <c r="C733" s="140"/>
      <c r="D733" s="71"/>
      <c r="E733" s="71"/>
      <c r="F733" s="71"/>
      <c r="G733" s="71"/>
      <c r="H733" s="71"/>
      <c r="I733" s="71"/>
      <c r="J733" s="71"/>
      <c r="K733" s="71"/>
    </row>
    <row r="734" spans="1:11" x14ac:dyDescent="0.2">
      <c r="A734" s="140"/>
      <c r="B734" s="140"/>
      <c r="C734" s="140"/>
      <c r="D734" s="71"/>
      <c r="E734" s="71"/>
      <c r="F734" s="71"/>
      <c r="G734" s="71"/>
      <c r="H734" s="71"/>
      <c r="I734" s="71"/>
      <c r="J734" s="71"/>
      <c r="K734" s="71"/>
    </row>
    <row r="735" spans="1:11" x14ac:dyDescent="0.2">
      <c r="A735" s="140"/>
      <c r="B735" s="140"/>
      <c r="C735" s="140"/>
      <c r="D735" s="71"/>
      <c r="E735" s="71"/>
      <c r="F735" s="71"/>
      <c r="G735" s="71"/>
      <c r="H735" s="71"/>
      <c r="I735" s="71"/>
      <c r="J735" s="71"/>
      <c r="K735" s="71"/>
    </row>
    <row r="736" spans="1:11" x14ac:dyDescent="0.2">
      <c r="A736" s="140"/>
      <c r="B736" s="140"/>
      <c r="C736" s="140"/>
      <c r="D736" s="71"/>
      <c r="E736" s="71"/>
      <c r="F736" s="71"/>
      <c r="G736" s="71"/>
      <c r="H736" s="71"/>
      <c r="I736" s="71"/>
      <c r="J736" s="71"/>
      <c r="K736" s="71"/>
    </row>
    <row r="737" spans="1:11" x14ac:dyDescent="0.2">
      <c r="A737" s="140"/>
      <c r="B737" s="140"/>
      <c r="C737" s="140"/>
      <c r="D737" s="71"/>
      <c r="E737" s="71"/>
      <c r="F737" s="71"/>
      <c r="G737" s="71"/>
      <c r="H737" s="71"/>
      <c r="I737" s="71"/>
      <c r="J737" s="71"/>
      <c r="K737" s="71"/>
    </row>
    <row r="738" spans="1:11" x14ac:dyDescent="0.2">
      <c r="A738" s="140"/>
      <c r="B738" s="140"/>
      <c r="C738" s="140"/>
      <c r="D738" s="71"/>
      <c r="E738" s="71"/>
      <c r="F738" s="71"/>
      <c r="G738" s="71"/>
      <c r="H738" s="71"/>
      <c r="I738" s="71"/>
      <c r="J738" s="71"/>
      <c r="K738" s="71"/>
    </row>
    <row r="739" spans="1:11" x14ac:dyDescent="0.2">
      <c r="A739" s="140"/>
      <c r="B739" s="140"/>
      <c r="C739" s="140"/>
      <c r="D739" s="71"/>
      <c r="E739" s="71"/>
      <c r="F739" s="71"/>
      <c r="G739" s="71"/>
      <c r="H739" s="71"/>
      <c r="I739" s="71"/>
      <c r="J739" s="71"/>
      <c r="K739" s="71"/>
    </row>
    <row r="740" spans="1:11" x14ac:dyDescent="0.2">
      <c r="A740" s="140"/>
      <c r="B740" s="140"/>
      <c r="C740" s="140"/>
      <c r="D740" s="71"/>
      <c r="E740" s="71"/>
      <c r="F740" s="71"/>
      <c r="G740" s="71"/>
      <c r="H740" s="71"/>
      <c r="I740" s="71"/>
      <c r="J740" s="71"/>
      <c r="K740" s="71"/>
    </row>
    <row r="741" spans="1:11" x14ac:dyDescent="0.2">
      <c r="A741" s="140"/>
      <c r="B741" s="140"/>
      <c r="C741" s="140"/>
      <c r="D741" s="71"/>
      <c r="E741" s="71"/>
      <c r="F741" s="71"/>
      <c r="G741" s="71"/>
      <c r="H741" s="71"/>
      <c r="I741" s="71"/>
      <c r="J741" s="71"/>
      <c r="K741" s="71"/>
    </row>
    <row r="742" spans="1:11" x14ac:dyDescent="0.2">
      <c r="A742" s="140"/>
      <c r="B742" s="140"/>
      <c r="C742" s="140"/>
      <c r="D742" s="71"/>
      <c r="E742" s="71"/>
      <c r="F742" s="71"/>
      <c r="G742" s="71"/>
      <c r="H742" s="71"/>
      <c r="I742" s="71"/>
      <c r="J742" s="71"/>
      <c r="K742" s="71"/>
    </row>
    <row r="743" spans="1:11" x14ac:dyDescent="0.2">
      <c r="A743" s="140"/>
      <c r="B743" s="140"/>
      <c r="C743" s="140"/>
      <c r="D743" s="71"/>
      <c r="E743" s="71"/>
      <c r="F743" s="71"/>
      <c r="G743" s="71"/>
      <c r="H743" s="71"/>
      <c r="I743" s="71"/>
      <c r="J743" s="71"/>
      <c r="K743" s="71"/>
    </row>
    <row r="744" spans="1:11" x14ac:dyDescent="0.2">
      <c r="A744" s="140"/>
      <c r="B744" s="140"/>
      <c r="C744" s="140"/>
      <c r="D744" s="71"/>
      <c r="E744" s="71"/>
      <c r="F744" s="71"/>
      <c r="G744" s="71"/>
      <c r="H744" s="71"/>
      <c r="I744" s="71"/>
      <c r="J744" s="71"/>
      <c r="K744" s="71"/>
    </row>
    <row r="745" spans="1:11" x14ac:dyDescent="0.2">
      <c r="A745" s="140"/>
      <c r="B745" s="140"/>
      <c r="C745" s="140"/>
      <c r="D745" s="71"/>
      <c r="E745" s="71"/>
      <c r="F745" s="71"/>
      <c r="G745" s="71"/>
      <c r="H745" s="71"/>
      <c r="I745" s="71"/>
      <c r="J745" s="71"/>
      <c r="K745" s="71"/>
    </row>
    <row r="746" spans="1:11" x14ac:dyDescent="0.2">
      <c r="A746" s="140"/>
      <c r="B746" s="140"/>
      <c r="C746" s="140"/>
      <c r="D746" s="71"/>
      <c r="E746" s="71"/>
      <c r="F746" s="71"/>
      <c r="G746" s="71"/>
      <c r="H746" s="71"/>
      <c r="I746" s="71"/>
      <c r="J746" s="71"/>
      <c r="K746" s="71"/>
    </row>
    <row r="747" spans="1:11" x14ac:dyDescent="0.2">
      <c r="A747" s="140"/>
      <c r="B747" s="140"/>
      <c r="C747" s="140"/>
      <c r="D747" s="71"/>
      <c r="E747" s="71"/>
      <c r="F747" s="71"/>
      <c r="G747" s="71"/>
      <c r="H747" s="71"/>
      <c r="I747" s="71"/>
      <c r="J747" s="71"/>
      <c r="K747" s="71"/>
    </row>
    <row r="748" spans="1:11" x14ac:dyDescent="0.2">
      <c r="A748" s="140"/>
      <c r="B748" s="140"/>
      <c r="C748" s="140"/>
      <c r="D748" s="71"/>
      <c r="E748" s="71"/>
      <c r="F748" s="71"/>
      <c r="G748" s="71"/>
      <c r="H748" s="71"/>
      <c r="I748" s="71"/>
      <c r="J748" s="71"/>
      <c r="K748" s="71"/>
    </row>
    <row r="749" spans="1:11" x14ac:dyDescent="0.2">
      <c r="A749" s="140"/>
      <c r="B749" s="140"/>
      <c r="C749" s="140"/>
      <c r="D749" s="71"/>
      <c r="E749" s="71"/>
      <c r="F749" s="71"/>
      <c r="G749" s="71"/>
      <c r="H749" s="71"/>
      <c r="I749" s="71"/>
      <c r="J749" s="71"/>
      <c r="K749" s="71"/>
    </row>
    <row r="750" spans="1:11" x14ac:dyDescent="0.2">
      <c r="A750" s="140"/>
      <c r="B750" s="140"/>
      <c r="C750" s="140"/>
      <c r="D750" s="71"/>
      <c r="E750" s="71"/>
      <c r="F750" s="71"/>
      <c r="G750" s="71"/>
      <c r="H750" s="71"/>
      <c r="I750" s="71"/>
      <c r="J750" s="71"/>
      <c r="K750" s="71"/>
    </row>
    <row r="751" spans="1:11" x14ac:dyDescent="0.2">
      <c r="A751" s="140"/>
      <c r="B751" s="140"/>
      <c r="C751" s="140"/>
      <c r="D751" s="71"/>
      <c r="E751" s="71"/>
      <c r="F751" s="71"/>
      <c r="G751" s="71"/>
      <c r="H751" s="71"/>
      <c r="I751" s="71"/>
      <c r="J751" s="71"/>
      <c r="K751" s="71"/>
    </row>
    <row r="752" spans="1:11" x14ac:dyDescent="0.2">
      <c r="A752" s="140"/>
      <c r="B752" s="140"/>
      <c r="C752" s="140"/>
      <c r="D752" s="71"/>
      <c r="E752" s="71"/>
      <c r="F752" s="71"/>
      <c r="G752" s="71"/>
      <c r="H752" s="71"/>
      <c r="I752" s="71"/>
      <c r="J752" s="71"/>
      <c r="K752" s="71"/>
    </row>
    <row r="753" spans="1:11" x14ac:dyDescent="0.2">
      <c r="A753" s="140"/>
      <c r="B753" s="140"/>
      <c r="C753" s="140"/>
      <c r="D753" s="71"/>
      <c r="E753" s="71"/>
      <c r="F753" s="71"/>
      <c r="G753" s="71"/>
      <c r="H753" s="71"/>
      <c r="I753" s="71"/>
      <c r="J753" s="71"/>
      <c r="K753" s="71"/>
    </row>
    <row r="754" spans="1:11" x14ac:dyDescent="0.2">
      <c r="A754" s="140"/>
      <c r="B754" s="140"/>
      <c r="C754" s="140"/>
      <c r="D754" s="71"/>
      <c r="E754" s="71"/>
      <c r="F754" s="71"/>
      <c r="G754" s="71"/>
      <c r="H754" s="71"/>
      <c r="I754" s="71"/>
      <c r="J754" s="71"/>
      <c r="K754" s="71"/>
    </row>
    <row r="755" spans="1:11" x14ac:dyDescent="0.2">
      <c r="A755" s="140"/>
      <c r="B755" s="140"/>
      <c r="C755" s="140"/>
      <c r="D755" s="71"/>
      <c r="E755" s="71"/>
      <c r="F755" s="71"/>
      <c r="G755" s="71"/>
      <c r="H755" s="71"/>
      <c r="I755" s="71"/>
      <c r="J755" s="71"/>
      <c r="K755" s="71"/>
    </row>
    <row r="756" spans="1:11" x14ac:dyDescent="0.2">
      <c r="A756" s="140"/>
      <c r="B756" s="140"/>
      <c r="C756" s="140"/>
      <c r="D756" s="71"/>
      <c r="E756" s="71"/>
      <c r="F756" s="71"/>
      <c r="G756" s="71"/>
      <c r="H756" s="71"/>
      <c r="I756" s="71"/>
      <c r="J756" s="71"/>
      <c r="K756" s="71"/>
    </row>
    <row r="757" spans="1:11" x14ac:dyDescent="0.2">
      <c r="A757" s="140"/>
      <c r="B757" s="140"/>
      <c r="C757" s="140"/>
      <c r="D757" s="71"/>
      <c r="E757" s="71"/>
      <c r="F757" s="71"/>
      <c r="G757" s="71"/>
      <c r="H757" s="71"/>
      <c r="I757" s="71"/>
      <c r="J757" s="71"/>
      <c r="K757" s="71"/>
    </row>
    <row r="758" spans="1:11" x14ac:dyDescent="0.2">
      <c r="A758" s="140"/>
      <c r="B758" s="140"/>
      <c r="C758" s="140"/>
      <c r="D758" s="71"/>
      <c r="E758" s="71"/>
      <c r="F758" s="71"/>
      <c r="G758" s="71"/>
      <c r="H758" s="71"/>
      <c r="I758" s="71"/>
      <c r="J758" s="71"/>
      <c r="K758" s="71"/>
    </row>
    <row r="759" spans="1:11" x14ac:dyDescent="0.2">
      <c r="A759" s="140"/>
      <c r="B759" s="140"/>
      <c r="C759" s="140"/>
      <c r="D759" s="71"/>
      <c r="E759" s="71"/>
      <c r="F759" s="71"/>
      <c r="G759" s="71"/>
      <c r="H759" s="71"/>
      <c r="I759" s="71"/>
      <c r="J759" s="71"/>
      <c r="K759" s="71"/>
    </row>
    <row r="760" spans="1:11" x14ac:dyDescent="0.2">
      <c r="A760" s="140"/>
      <c r="B760" s="140"/>
      <c r="C760" s="140"/>
      <c r="D760" s="71"/>
      <c r="E760" s="71"/>
      <c r="F760" s="71"/>
      <c r="G760" s="71"/>
      <c r="H760" s="71"/>
      <c r="I760" s="71"/>
      <c r="J760" s="71"/>
      <c r="K760" s="71"/>
    </row>
    <row r="761" spans="1:11" x14ac:dyDescent="0.2">
      <c r="A761" s="140"/>
      <c r="B761" s="140"/>
      <c r="C761" s="140"/>
      <c r="D761" s="71"/>
      <c r="E761" s="71"/>
      <c r="F761" s="71"/>
      <c r="G761" s="71"/>
      <c r="H761" s="71"/>
      <c r="I761" s="71"/>
      <c r="J761" s="71"/>
      <c r="K761" s="71"/>
    </row>
    <row r="762" spans="1:11" x14ac:dyDescent="0.2">
      <c r="A762" s="140"/>
      <c r="B762" s="140"/>
      <c r="C762" s="140"/>
      <c r="D762" s="71"/>
      <c r="E762" s="71"/>
      <c r="F762" s="71"/>
      <c r="G762" s="71"/>
      <c r="H762" s="71"/>
      <c r="I762" s="71"/>
      <c r="J762" s="71"/>
      <c r="K762" s="71"/>
    </row>
    <row r="763" spans="1:11" x14ac:dyDescent="0.2">
      <c r="A763" s="140"/>
      <c r="B763" s="140"/>
      <c r="C763" s="140"/>
      <c r="D763" s="71"/>
      <c r="E763" s="71"/>
      <c r="F763" s="71"/>
      <c r="G763" s="71"/>
      <c r="H763" s="71"/>
      <c r="I763" s="71"/>
      <c r="J763" s="71"/>
      <c r="K763" s="71"/>
    </row>
    <row r="764" spans="1:11" x14ac:dyDescent="0.2">
      <c r="A764" s="140"/>
      <c r="B764" s="140"/>
      <c r="C764" s="140"/>
      <c r="D764" s="71"/>
      <c r="E764" s="71"/>
      <c r="F764" s="71"/>
      <c r="G764" s="71"/>
      <c r="H764" s="71"/>
      <c r="I764" s="71"/>
      <c r="J764" s="71"/>
      <c r="K764" s="71"/>
    </row>
    <row r="765" spans="1:11" x14ac:dyDescent="0.2">
      <c r="A765" s="140"/>
      <c r="B765" s="140"/>
      <c r="C765" s="140"/>
      <c r="D765" s="71"/>
      <c r="E765" s="71"/>
      <c r="F765" s="71"/>
      <c r="G765" s="71"/>
      <c r="H765" s="71"/>
      <c r="I765" s="71"/>
      <c r="J765" s="71"/>
      <c r="K765" s="71"/>
    </row>
    <row r="766" spans="1:11" x14ac:dyDescent="0.2">
      <c r="A766" s="140"/>
      <c r="B766" s="140"/>
      <c r="C766" s="140"/>
      <c r="D766" s="71"/>
      <c r="E766" s="71"/>
      <c r="F766" s="71"/>
      <c r="G766" s="71"/>
      <c r="H766" s="71"/>
      <c r="I766" s="71"/>
      <c r="J766" s="71"/>
      <c r="K766" s="71"/>
    </row>
    <row r="767" spans="1:11" x14ac:dyDescent="0.2">
      <c r="A767" s="140"/>
      <c r="B767" s="140"/>
      <c r="C767" s="140"/>
      <c r="D767" s="71"/>
      <c r="E767" s="71"/>
      <c r="F767" s="71"/>
      <c r="G767" s="71"/>
      <c r="H767" s="71"/>
      <c r="I767" s="71"/>
      <c r="J767" s="71"/>
      <c r="K767" s="71"/>
    </row>
    <row r="768" spans="1:11" x14ac:dyDescent="0.2">
      <c r="A768" s="140"/>
      <c r="B768" s="140"/>
      <c r="C768" s="140"/>
      <c r="D768" s="71"/>
      <c r="E768" s="71"/>
      <c r="F768" s="71"/>
      <c r="G768" s="71"/>
      <c r="H768" s="71"/>
      <c r="I768" s="71"/>
      <c r="J768" s="71"/>
      <c r="K768" s="71"/>
    </row>
    <row r="769" spans="1:11" x14ac:dyDescent="0.2">
      <c r="A769" s="140"/>
      <c r="B769" s="140"/>
      <c r="C769" s="140"/>
      <c r="D769" s="71"/>
      <c r="E769" s="71"/>
      <c r="F769" s="71"/>
      <c r="G769" s="71"/>
      <c r="H769" s="71"/>
      <c r="I769" s="71"/>
      <c r="J769" s="71"/>
      <c r="K769" s="71"/>
    </row>
    <row r="770" spans="1:11" x14ac:dyDescent="0.2">
      <c r="A770" s="140"/>
      <c r="B770" s="140"/>
      <c r="C770" s="140"/>
      <c r="D770" s="71"/>
      <c r="E770" s="71"/>
      <c r="F770" s="71"/>
      <c r="G770" s="71"/>
      <c r="H770" s="71"/>
      <c r="I770" s="71"/>
      <c r="J770" s="71"/>
      <c r="K770" s="71"/>
    </row>
    <row r="771" spans="1:11" x14ac:dyDescent="0.2">
      <c r="A771" s="140"/>
      <c r="B771" s="140"/>
      <c r="C771" s="140"/>
      <c r="D771" s="71"/>
      <c r="E771" s="71"/>
      <c r="F771" s="71"/>
      <c r="G771" s="71"/>
      <c r="H771" s="71"/>
      <c r="I771" s="71"/>
      <c r="J771" s="71"/>
      <c r="K771" s="71"/>
    </row>
    <row r="772" spans="1:11" x14ac:dyDescent="0.2">
      <c r="A772" s="140"/>
      <c r="B772" s="140"/>
      <c r="C772" s="140"/>
      <c r="D772" s="71"/>
      <c r="E772" s="71"/>
      <c r="F772" s="71"/>
      <c r="G772" s="71"/>
      <c r="H772" s="71"/>
      <c r="I772" s="71"/>
      <c r="J772" s="71"/>
      <c r="K772" s="71"/>
    </row>
    <row r="773" spans="1:11" x14ac:dyDescent="0.2">
      <c r="A773" s="140"/>
      <c r="B773" s="140"/>
      <c r="C773" s="140"/>
      <c r="D773" s="71"/>
      <c r="E773" s="71"/>
      <c r="F773" s="71"/>
      <c r="G773" s="71"/>
      <c r="H773" s="71"/>
      <c r="I773" s="71"/>
      <c r="J773" s="71"/>
      <c r="K773" s="71"/>
    </row>
    <row r="774" spans="1:11" x14ac:dyDescent="0.2">
      <c r="A774" s="140"/>
      <c r="B774" s="140"/>
      <c r="C774" s="140"/>
      <c r="D774" s="71"/>
      <c r="E774" s="71"/>
      <c r="F774" s="71"/>
      <c r="G774" s="71"/>
      <c r="H774" s="71"/>
      <c r="I774" s="71"/>
      <c r="J774" s="71"/>
      <c r="K774" s="71"/>
    </row>
    <row r="775" spans="1:11" x14ac:dyDescent="0.2">
      <c r="A775" s="140"/>
      <c r="B775" s="140"/>
      <c r="C775" s="140"/>
      <c r="D775" s="71"/>
      <c r="E775" s="71"/>
      <c r="F775" s="71"/>
      <c r="G775" s="71"/>
      <c r="H775" s="71"/>
      <c r="I775" s="71"/>
      <c r="J775" s="71"/>
      <c r="K775" s="71"/>
    </row>
    <row r="776" spans="1:11" x14ac:dyDescent="0.2">
      <c r="A776" s="140"/>
      <c r="B776" s="140"/>
      <c r="C776" s="140"/>
      <c r="D776" s="71"/>
      <c r="E776" s="71"/>
      <c r="F776" s="71"/>
      <c r="G776" s="71"/>
      <c r="H776" s="71"/>
      <c r="I776" s="71"/>
      <c r="J776" s="71"/>
      <c r="K776" s="71"/>
    </row>
    <row r="777" spans="1:11" x14ac:dyDescent="0.2">
      <c r="A777" s="140"/>
      <c r="B777" s="140"/>
      <c r="C777" s="140"/>
      <c r="D777" s="71"/>
      <c r="E777" s="71"/>
      <c r="F777" s="71"/>
      <c r="G777" s="71"/>
      <c r="H777" s="71"/>
      <c r="I777" s="71"/>
      <c r="J777" s="71"/>
      <c r="K777" s="71"/>
    </row>
    <row r="778" spans="1:11" x14ac:dyDescent="0.2">
      <c r="A778" s="140"/>
      <c r="B778" s="140"/>
      <c r="C778" s="140"/>
      <c r="D778" s="71"/>
      <c r="E778" s="71"/>
      <c r="F778" s="71"/>
      <c r="G778" s="71"/>
      <c r="H778" s="71"/>
      <c r="I778" s="71"/>
      <c r="J778" s="71"/>
      <c r="K778" s="71"/>
    </row>
    <row r="779" spans="1:11" x14ac:dyDescent="0.2">
      <c r="A779" s="140"/>
      <c r="B779" s="140"/>
      <c r="C779" s="140"/>
      <c r="D779" s="71"/>
      <c r="E779" s="71"/>
      <c r="F779" s="71"/>
      <c r="G779" s="71"/>
      <c r="H779" s="71"/>
      <c r="I779" s="71"/>
      <c r="J779" s="71"/>
      <c r="K779" s="71"/>
    </row>
    <row r="780" spans="1:11" x14ac:dyDescent="0.2">
      <c r="A780" s="140"/>
      <c r="B780" s="140"/>
      <c r="C780" s="140"/>
      <c r="D780" s="71"/>
      <c r="E780" s="71"/>
      <c r="F780" s="71"/>
      <c r="G780" s="71"/>
      <c r="H780" s="71"/>
      <c r="I780" s="71"/>
      <c r="J780" s="71"/>
      <c r="K780" s="71"/>
    </row>
    <row r="781" spans="1:11" x14ac:dyDescent="0.2">
      <c r="A781" s="140"/>
      <c r="B781" s="140"/>
      <c r="C781" s="140"/>
      <c r="D781" s="71"/>
      <c r="E781" s="71"/>
      <c r="F781" s="71"/>
      <c r="G781" s="71"/>
      <c r="H781" s="71"/>
      <c r="I781" s="71"/>
      <c r="J781" s="71"/>
      <c r="K781" s="71"/>
    </row>
    <row r="782" spans="1:11" x14ac:dyDescent="0.2">
      <c r="A782" s="140"/>
      <c r="B782" s="140"/>
      <c r="C782" s="140"/>
      <c r="D782" s="71"/>
      <c r="E782" s="71"/>
      <c r="F782" s="71"/>
      <c r="G782" s="71"/>
      <c r="H782" s="71"/>
      <c r="I782" s="71"/>
      <c r="J782" s="71"/>
      <c r="K782" s="71"/>
    </row>
    <row r="783" spans="1:11" x14ac:dyDescent="0.2">
      <c r="A783" s="140"/>
      <c r="B783" s="140"/>
      <c r="C783" s="140"/>
      <c r="D783" s="71"/>
      <c r="E783" s="71"/>
      <c r="F783" s="71"/>
      <c r="G783" s="71"/>
      <c r="H783" s="71"/>
      <c r="I783" s="71"/>
      <c r="J783" s="71"/>
      <c r="K783" s="71"/>
    </row>
    <row r="784" spans="1:11" x14ac:dyDescent="0.2">
      <c r="A784" s="140"/>
      <c r="B784" s="140"/>
      <c r="C784" s="140"/>
      <c r="D784" s="71"/>
      <c r="E784" s="71"/>
      <c r="F784" s="71"/>
      <c r="G784" s="71"/>
      <c r="H784" s="71"/>
      <c r="I784" s="71"/>
      <c r="J784" s="71"/>
      <c r="K784" s="71"/>
    </row>
    <row r="785" spans="1:11" x14ac:dyDescent="0.2">
      <c r="A785" s="140"/>
      <c r="B785" s="140"/>
      <c r="C785" s="140"/>
      <c r="D785" s="71"/>
      <c r="E785" s="71"/>
      <c r="F785" s="71"/>
      <c r="G785" s="71"/>
      <c r="H785" s="71"/>
      <c r="I785" s="71"/>
      <c r="J785" s="71"/>
      <c r="K785" s="71"/>
    </row>
    <row r="786" spans="1:11" x14ac:dyDescent="0.2">
      <c r="A786" s="140"/>
      <c r="B786" s="140"/>
      <c r="C786" s="140"/>
      <c r="D786" s="71"/>
      <c r="E786" s="71"/>
      <c r="F786" s="71"/>
      <c r="G786" s="71"/>
      <c r="H786" s="71"/>
      <c r="I786" s="71"/>
      <c r="J786" s="71"/>
      <c r="K786" s="71"/>
    </row>
    <row r="787" spans="1:11" x14ac:dyDescent="0.2">
      <c r="A787" s="140"/>
      <c r="B787" s="140"/>
      <c r="C787" s="140"/>
      <c r="D787" s="71"/>
      <c r="E787" s="71"/>
      <c r="F787" s="71"/>
      <c r="G787" s="71"/>
      <c r="H787" s="71"/>
      <c r="I787" s="71"/>
      <c r="J787" s="71"/>
      <c r="K787" s="71"/>
    </row>
    <row r="788" spans="1:11" x14ac:dyDescent="0.2">
      <c r="A788" s="140"/>
      <c r="B788" s="140"/>
      <c r="C788" s="140"/>
      <c r="D788" s="71"/>
      <c r="E788" s="71"/>
      <c r="F788" s="71"/>
      <c r="G788" s="71"/>
      <c r="H788" s="71"/>
      <c r="I788" s="71"/>
      <c r="J788" s="71"/>
      <c r="K788" s="71"/>
    </row>
    <row r="789" spans="1:11" x14ac:dyDescent="0.2">
      <c r="A789" s="140"/>
      <c r="B789" s="140"/>
      <c r="C789" s="140"/>
      <c r="D789" s="71"/>
      <c r="E789" s="71"/>
      <c r="F789" s="71"/>
      <c r="G789" s="71"/>
      <c r="H789" s="71"/>
      <c r="I789" s="71"/>
      <c r="J789" s="71"/>
      <c r="K789" s="71"/>
    </row>
    <row r="790" spans="1:11" x14ac:dyDescent="0.2">
      <c r="A790" s="140"/>
      <c r="B790" s="140"/>
      <c r="C790" s="140"/>
      <c r="D790" s="71"/>
      <c r="E790" s="71"/>
      <c r="F790" s="71"/>
      <c r="G790" s="71"/>
      <c r="H790" s="71"/>
      <c r="I790" s="71"/>
      <c r="J790" s="71"/>
      <c r="K790" s="71"/>
    </row>
    <row r="791" spans="1:11" x14ac:dyDescent="0.2">
      <c r="A791" s="140"/>
      <c r="B791" s="140"/>
      <c r="C791" s="140"/>
      <c r="D791" s="71"/>
      <c r="E791" s="71"/>
      <c r="F791" s="71"/>
      <c r="G791" s="71"/>
      <c r="H791" s="71"/>
      <c r="I791" s="71"/>
      <c r="J791" s="71"/>
      <c r="K791" s="71"/>
    </row>
    <row r="792" spans="1:11" x14ac:dyDescent="0.2">
      <c r="A792" s="140"/>
      <c r="B792" s="140"/>
      <c r="C792" s="140"/>
      <c r="D792" s="71"/>
      <c r="E792" s="71"/>
      <c r="F792" s="71"/>
      <c r="G792" s="71"/>
      <c r="H792" s="71"/>
      <c r="I792" s="71"/>
      <c r="J792" s="71"/>
      <c r="K792" s="71"/>
    </row>
    <row r="793" spans="1:11" x14ac:dyDescent="0.2">
      <c r="A793" s="140"/>
      <c r="B793" s="140"/>
      <c r="C793" s="140"/>
      <c r="D793" s="71"/>
      <c r="E793" s="71"/>
      <c r="F793" s="71"/>
      <c r="G793" s="71"/>
      <c r="H793" s="71"/>
      <c r="I793" s="71"/>
      <c r="J793" s="71"/>
      <c r="K793" s="71"/>
    </row>
    <row r="794" spans="1:11" x14ac:dyDescent="0.2">
      <c r="A794" s="140"/>
      <c r="B794" s="140"/>
      <c r="C794" s="140"/>
      <c r="D794" s="71"/>
      <c r="E794" s="71"/>
      <c r="F794" s="71"/>
      <c r="G794" s="71"/>
      <c r="H794" s="71"/>
      <c r="I794" s="71"/>
      <c r="J794" s="71"/>
      <c r="K794" s="71"/>
    </row>
    <row r="795" spans="1:11" x14ac:dyDescent="0.2">
      <c r="A795" s="140"/>
      <c r="B795" s="140"/>
      <c r="C795" s="140"/>
      <c r="D795" s="71"/>
      <c r="E795" s="71"/>
      <c r="F795" s="71"/>
      <c r="G795" s="71"/>
      <c r="H795" s="71"/>
      <c r="I795" s="71"/>
      <c r="J795" s="71"/>
      <c r="K795" s="71"/>
    </row>
    <row r="796" spans="1:11" x14ac:dyDescent="0.2">
      <c r="A796" s="140"/>
      <c r="B796" s="140"/>
      <c r="C796" s="140"/>
      <c r="D796" s="71"/>
      <c r="E796" s="71"/>
      <c r="F796" s="71"/>
      <c r="G796" s="71"/>
      <c r="H796" s="71"/>
      <c r="I796" s="71"/>
      <c r="J796" s="71"/>
      <c r="K796" s="71"/>
    </row>
    <row r="797" spans="1:11" x14ac:dyDescent="0.2">
      <c r="A797" s="140"/>
      <c r="B797" s="140"/>
      <c r="C797" s="140"/>
      <c r="D797" s="71"/>
      <c r="E797" s="71"/>
      <c r="F797" s="71"/>
      <c r="G797" s="71"/>
      <c r="H797" s="71"/>
      <c r="I797" s="71"/>
      <c r="J797" s="71"/>
      <c r="K797" s="71"/>
    </row>
    <row r="798" spans="1:11" x14ac:dyDescent="0.2">
      <c r="A798" s="140"/>
      <c r="B798" s="140"/>
      <c r="C798" s="140"/>
      <c r="D798" s="71"/>
      <c r="E798" s="71"/>
      <c r="F798" s="71"/>
      <c r="G798" s="71"/>
      <c r="H798" s="71"/>
      <c r="I798" s="71"/>
      <c r="J798" s="71"/>
      <c r="K798" s="71"/>
    </row>
    <row r="799" spans="1:11" x14ac:dyDescent="0.2">
      <c r="A799" s="140"/>
      <c r="B799" s="140"/>
      <c r="C799" s="140"/>
      <c r="D799" s="71"/>
      <c r="E799" s="71"/>
      <c r="F799" s="71"/>
      <c r="G799" s="71"/>
      <c r="H799" s="71"/>
      <c r="I799" s="71"/>
      <c r="J799" s="71"/>
      <c r="K799" s="71"/>
    </row>
    <row r="800" spans="1:11" x14ac:dyDescent="0.2">
      <c r="A800" s="140"/>
      <c r="B800" s="140"/>
      <c r="C800" s="140"/>
      <c r="D800" s="71"/>
      <c r="E800" s="71"/>
      <c r="F800" s="71"/>
      <c r="G800" s="71"/>
      <c r="H800" s="71"/>
      <c r="I800" s="71"/>
      <c r="J800" s="71"/>
      <c r="K800" s="71"/>
    </row>
    <row r="801" spans="1:11" x14ac:dyDescent="0.2">
      <c r="A801" s="140"/>
      <c r="B801" s="140"/>
      <c r="C801" s="140"/>
      <c r="D801" s="71"/>
      <c r="E801" s="71"/>
      <c r="F801" s="71"/>
      <c r="G801" s="71"/>
      <c r="H801" s="71"/>
      <c r="I801" s="71"/>
      <c r="J801" s="71"/>
      <c r="K801" s="71"/>
    </row>
    <row r="802" spans="1:11" x14ac:dyDescent="0.2">
      <c r="A802" s="140"/>
      <c r="B802" s="140"/>
      <c r="C802" s="140"/>
      <c r="D802" s="71"/>
      <c r="E802" s="71"/>
      <c r="F802" s="71"/>
      <c r="G802" s="71"/>
      <c r="H802" s="71"/>
      <c r="I802" s="71"/>
      <c r="J802" s="71"/>
      <c r="K802" s="71"/>
    </row>
    <row r="803" spans="1:11" x14ac:dyDescent="0.2">
      <c r="A803" s="140"/>
      <c r="B803" s="140"/>
      <c r="C803" s="140"/>
      <c r="D803" s="71"/>
      <c r="E803" s="71"/>
      <c r="F803" s="71"/>
      <c r="G803" s="71"/>
      <c r="H803" s="71"/>
      <c r="I803" s="71"/>
      <c r="J803" s="71"/>
      <c r="K803" s="71"/>
    </row>
    <row r="804" spans="1:11" x14ac:dyDescent="0.2">
      <c r="A804" s="140"/>
      <c r="B804" s="140"/>
      <c r="C804" s="140"/>
      <c r="D804" s="71"/>
      <c r="E804" s="71"/>
      <c r="F804" s="71"/>
      <c r="G804" s="71"/>
      <c r="H804" s="71"/>
      <c r="I804" s="71"/>
      <c r="J804" s="71"/>
      <c r="K804" s="71"/>
    </row>
    <row r="805" spans="1:11" x14ac:dyDescent="0.2">
      <c r="A805" s="140"/>
      <c r="B805" s="140"/>
      <c r="C805" s="140"/>
      <c r="D805" s="71"/>
      <c r="E805" s="71"/>
      <c r="F805" s="71"/>
      <c r="G805" s="71"/>
      <c r="H805" s="71"/>
      <c r="I805" s="71"/>
      <c r="J805" s="71"/>
      <c r="K805" s="71"/>
    </row>
    <row r="806" spans="1:11" x14ac:dyDescent="0.2">
      <c r="A806" s="140"/>
      <c r="B806" s="140"/>
      <c r="C806" s="140"/>
      <c r="D806" s="71"/>
      <c r="E806" s="71"/>
      <c r="F806" s="71"/>
      <c r="G806" s="71"/>
      <c r="H806" s="71"/>
      <c r="I806" s="71"/>
      <c r="J806" s="71"/>
      <c r="K806" s="71"/>
    </row>
    <row r="807" spans="1:11" x14ac:dyDescent="0.2">
      <c r="A807" s="140"/>
      <c r="B807" s="140"/>
      <c r="C807" s="140"/>
      <c r="D807" s="71"/>
      <c r="E807" s="71"/>
      <c r="F807" s="71"/>
      <c r="G807" s="71"/>
      <c r="H807" s="71"/>
      <c r="I807" s="71"/>
      <c r="J807" s="71"/>
      <c r="K807" s="71"/>
    </row>
    <row r="808" spans="1:11" x14ac:dyDescent="0.2">
      <c r="A808" s="140"/>
      <c r="B808" s="140"/>
      <c r="C808" s="140"/>
      <c r="D808" s="71"/>
      <c r="E808" s="71"/>
      <c r="F808" s="71"/>
      <c r="G808" s="71"/>
      <c r="H808" s="71"/>
      <c r="I808" s="71"/>
      <c r="J808" s="71"/>
      <c r="K808" s="71"/>
    </row>
    <row r="809" spans="1:11" x14ac:dyDescent="0.2">
      <c r="A809" s="140"/>
      <c r="B809" s="140"/>
      <c r="C809" s="140"/>
      <c r="D809" s="71"/>
      <c r="E809" s="71"/>
      <c r="F809" s="71"/>
      <c r="G809" s="71"/>
      <c r="H809" s="71"/>
      <c r="I809" s="71"/>
      <c r="J809" s="71"/>
      <c r="K809" s="71"/>
    </row>
    <row r="810" spans="1:11" x14ac:dyDescent="0.2">
      <c r="A810" s="140"/>
      <c r="B810" s="140"/>
      <c r="C810" s="140"/>
      <c r="D810" s="71"/>
      <c r="E810" s="71"/>
      <c r="F810" s="71"/>
      <c r="G810" s="71"/>
      <c r="H810" s="71"/>
      <c r="I810" s="71"/>
      <c r="J810" s="71"/>
      <c r="K810" s="71"/>
    </row>
    <row r="811" spans="1:11" x14ac:dyDescent="0.2">
      <c r="A811" s="140"/>
      <c r="B811" s="140"/>
      <c r="C811" s="140"/>
      <c r="D811" s="71"/>
      <c r="E811" s="71"/>
      <c r="F811" s="71"/>
      <c r="G811" s="71"/>
      <c r="H811" s="71"/>
      <c r="I811" s="71"/>
      <c r="J811" s="71"/>
      <c r="K811" s="71"/>
    </row>
    <row r="812" spans="1:11" x14ac:dyDescent="0.2">
      <c r="A812" s="140"/>
      <c r="B812" s="140"/>
      <c r="C812" s="140"/>
      <c r="D812" s="71"/>
      <c r="E812" s="71"/>
      <c r="F812" s="71"/>
      <c r="G812" s="71"/>
      <c r="H812" s="71"/>
      <c r="I812" s="71"/>
      <c r="J812" s="71"/>
      <c r="K812" s="71"/>
    </row>
    <row r="813" spans="1:11" x14ac:dyDescent="0.2">
      <c r="A813" s="140"/>
      <c r="B813" s="140"/>
      <c r="C813" s="140"/>
      <c r="D813" s="71"/>
      <c r="E813" s="71"/>
      <c r="F813" s="71"/>
      <c r="G813" s="71"/>
      <c r="H813" s="71"/>
      <c r="I813" s="71"/>
      <c r="J813" s="71"/>
      <c r="K813" s="71"/>
    </row>
    <row r="814" spans="1:11" x14ac:dyDescent="0.2">
      <c r="A814" s="140"/>
      <c r="B814" s="140"/>
      <c r="C814" s="140"/>
      <c r="D814" s="71"/>
      <c r="E814" s="71"/>
      <c r="F814" s="71"/>
      <c r="G814" s="71"/>
      <c r="H814" s="71"/>
      <c r="I814" s="71"/>
      <c r="J814" s="71"/>
      <c r="K814" s="71"/>
    </row>
    <row r="815" spans="1:11" x14ac:dyDescent="0.2">
      <c r="A815" s="140"/>
      <c r="B815" s="140"/>
      <c r="C815" s="140"/>
      <c r="D815" s="71"/>
      <c r="E815" s="71"/>
      <c r="F815" s="71"/>
      <c r="G815" s="71"/>
      <c r="H815" s="71"/>
      <c r="I815" s="71"/>
      <c r="J815" s="71"/>
      <c r="K815" s="71"/>
    </row>
    <row r="816" spans="1:11" x14ac:dyDescent="0.2">
      <c r="A816" s="140"/>
      <c r="B816" s="140"/>
      <c r="C816" s="140"/>
      <c r="D816" s="71"/>
      <c r="E816" s="71"/>
      <c r="F816" s="71"/>
      <c r="G816" s="71"/>
      <c r="H816" s="71"/>
      <c r="I816" s="71"/>
      <c r="J816" s="71"/>
      <c r="K816" s="71"/>
    </row>
    <row r="817" spans="1:11" x14ac:dyDescent="0.2">
      <c r="A817" s="140"/>
      <c r="B817" s="140"/>
      <c r="C817" s="140"/>
      <c r="D817" s="71"/>
      <c r="E817" s="71"/>
      <c r="F817" s="71"/>
      <c r="G817" s="71"/>
      <c r="H817" s="71"/>
      <c r="I817" s="71"/>
      <c r="J817" s="71"/>
      <c r="K817" s="71"/>
    </row>
    <row r="818" spans="1:11" x14ac:dyDescent="0.2">
      <c r="A818" s="140"/>
      <c r="B818" s="140"/>
      <c r="C818" s="140"/>
      <c r="D818" s="71"/>
      <c r="E818" s="71"/>
      <c r="F818" s="71"/>
      <c r="G818" s="71"/>
      <c r="H818" s="71"/>
      <c r="I818" s="71"/>
      <c r="J818" s="71"/>
      <c r="K818" s="71"/>
    </row>
    <row r="819" spans="1:11" x14ac:dyDescent="0.2">
      <c r="A819" s="140"/>
      <c r="B819" s="140"/>
      <c r="C819" s="140"/>
      <c r="D819" s="71"/>
      <c r="E819" s="71"/>
      <c r="F819" s="71"/>
      <c r="G819" s="71"/>
      <c r="H819" s="71"/>
      <c r="I819" s="71"/>
      <c r="J819" s="71"/>
      <c r="K819" s="71"/>
    </row>
    <row r="820" spans="1:11" x14ac:dyDescent="0.2">
      <c r="A820" s="140"/>
      <c r="B820" s="140"/>
      <c r="C820" s="140"/>
      <c r="D820" s="71"/>
      <c r="E820" s="71"/>
      <c r="F820" s="71"/>
      <c r="G820" s="71"/>
      <c r="H820" s="71"/>
      <c r="I820" s="71"/>
      <c r="J820" s="71"/>
      <c r="K820" s="71"/>
    </row>
    <row r="821" spans="1:11" x14ac:dyDescent="0.2">
      <c r="A821" s="140"/>
      <c r="B821" s="140"/>
      <c r="C821" s="140"/>
      <c r="D821" s="71"/>
      <c r="E821" s="71"/>
      <c r="F821" s="71"/>
      <c r="G821" s="71"/>
      <c r="H821" s="71"/>
      <c r="I821" s="71"/>
      <c r="J821" s="71"/>
      <c r="K821" s="71"/>
    </row>
    <row r="822" spans="1:11" x14ac:dyDescent="0.2">
      <c r="A822" s="140"/>
      <c r="B822" s="140"/>
      <c r="C822" s="14"/>
    </row>
    <row r="823" spans="1:11" x14ac:dyDescent="0.2">
      <c r="A823" s="140"/>
      <c r="B823" s="140"/>
      <c r="C823" s="14"/>
    </row>
    <row r="824" spans="1:11" x14ac:dyDescent="0.2">
      <c r="A824" s="140"/>
      <c r="B824" s="140"/>
      <c r="C824" s="14"/>
    </row>
    <row r="825" spans="1:11" x14ac:dyDescent="0.2">
      <c r="A825" s="140"/>
      <c r="B825" s="140"/>
      <c r="C825" s="14"/>
    </row>
    <row r="826" spans="1:11" x14ac:dyDescent="0.2">
      <c r="A826" s="140"/>
      <c r="B826" s="140"/>
      <c r="C826" s="14"/>
    </row>
    <row r="827" spans="1:11" x14ac:dyDescent="0.2">
      <c r="A827" s="140"/>
      <c r="B827" s="140"/>
      <c r="C827" s="14"/>
    </row>
    <row r="828" spans="1:11" x14ac:dyDescent="0.2">
      <c r="A828" s="140"/>
      <c r="B828" s="140"/>
      <c r="C828" s="14"/>
    </row>
    <row r="829" spans="1:11" x14ac:dyDescent="0.2">
      <c r="A829" s="140"/>
      <c r="B829" s="140"/>
      <c r="C829" s="14"/>
    </row>
    <row r="830" spans="1:11" x14ac:dyDescent="0.2">
      <c r="A830" s="140"/>
      <c r="B830" s="140"/>
      <c r="C830" s="14"/>
    </row>
    <row r="831" spans="1:11" x14ac:dyDescent="0.2">
      <c r="A831" s="140"/>
      <c r="B831" s="140"/>
      <c r="C831" s="14"/>
    </row>
    <row r="832" spans="1:11" x14ac:dyDescent="0.2">
      <c r="A832" s="140"/>
      <c r="B832" s="140"/>
      <c r="C832" s="14"/>
    </row>
    <row r="833" spans="1:3" x14ac:dyDescent="0.2">
      <c r="A833" s="140"/>
      <c r="B833" s="140"/>
      <c r="C833" s="14"/>
    </row>
    <row r="834" spans="1:3" x14ac:dyDescent="0.2">
      <c r="A834" s="140"/>
      <c r="B834" s="140"/>
      <c r="C834" s="14"/>
    </row>
    <row r="835" spans="1:3" x14ac:dyDescent="0.2">
      <c r="A835" s="140"/>
      <c r="B835" s="140"/>
      <c r="C835" s="14"/>
    </row>
    <row r="836" spans="1:3" x14ac:dyDescent="0.2">
      <c r="A836" s="140"/>
      <c r="B836" s="140"/>
      <c r="C836" s="14"/>
    </row>
    <row r="837" spans="1:3" x14ac:dyDescent="0.2">
      <c r="A837" s="140"/>
      <c r="B837" s="140"/>
      <c r="C837" s="14"/>
    </row>
    <row r="838" spans="1:3" x14ac:dyDescent="0.2">
      <c r="A838" s="140"/>
      <c r="B838" s="140"/>
      <c r="C838" s="14"/>
    </row>
    <row r="839" spans="1:3" x14ac:dyDescent="0.2">
      <c r="A839" s="140"/>
      <c r="B839" s="140"/>
      <c r="C839" s="14"/>
    </row>
    <row r="840" spans="1:3" x14ac:dyDescent="0.2">
      <c r="A840" s="140"/>
      <c r="B840" s="140"/>
      <c r="C840" s="14"/>
    </row>
    <row r="841" spans="1:3" x14ac:dyDescent="0.2">
      <c r="A841" s="140"/>
      <c r="B841" s="140"/>
      <c r="C841" s="14"/>
    </row>
    <row r="842" spans="1:3" x14ac:dyDescent="0.2">
      <c r="A842" s="140"/>
      <c r="B842" s="140"/>
      <c r="C842" s="14"/>
    </row>
    <row r="843" spans="1:3" x14ac:dyDescent="0.2">
      <c r="A843" s="140"/>
      <c r="B843" s="140"/>
      <c r="C843" s="14"/>
    </row>
    <row r="844" spans="1:3" x14ac:dyDescent="0.2">
      <c r="A844" s="140"/>
      <c r="B844" s="140"/>
      <c r="C844" s="14"/>
    </row>
    <row r="845" spans="1:3" x14ac:dyDescent="0.2">
      <c r="A845" s="140"/>
      <c r="B845" s="140"/>
      <c r="C845" s="14"/>
    </row>
    <row r="846" spans="1:3" x14ac:dyDescent="0.2">
      <c r="A846" s="140"/>
      <c r="B846" s="140"/>
      <c r="C846" s="14"/>
    </row>
    <row r="847" spans="1:3" x14ac:dyDescent="0.2">
      <c r="A847" s="140"/>
      <c r="B847" s="140"/>
      <c r="C847" s="14"/>
    </row>
    <row r="848" spans="1:3" x14ac:dyDescent="0.2">
      <c r="A848" s="140"/>
      <c r="B848" s="140"/>
      <c r="C848" s="14"/>
    </row>
    <row r="849" spans="1:3" x14ac:dyDescent="0.2">
      <c r="A849" s="140"/>
      <c r="B849" s="140"/>
      <c r="C849" s="14"/>
    </row>
    <row r="850" spans="1:3" x14ac:dyDescent="0.2">
      <c r="A850" s="140"/>
      <c r="B850" s="140"/>
      <c r="C850" s="14"/>
    </row>
    <row r="851" spans="1:3" x14ac:dyDescent="0.2">
      <c r="A851" s="140"/>
      <c r="B851" s="140"/>
      <c r="C851" s="14"/>
    </row>
    <row r="852" spans="1:3" x14ac:dyDescent="0.2">
      <c r="A852" s="140"/>
      <c r="B852" s="140"/>
      <c r="C852" s="14"/>
    </row>
    <row r="853" spans="1:3" x14ac:dyDescent="0.2">
      <c r="A853" s="140"/>
      <c r="B853" s="140"/>
      <c r="C853" s="14"/>
    </row>
    <row r="854" spans="1:3" x14ac:dyDescent="0.2">
      <c r="A854" s="140"/>
      <c r="B854" s="140"/>
      <c r="C854" s="14"/>
    </row>
    <row r="855" spans="1:3" x14ac:dyDescent="0.2">
      <c r="A855" s="140"/>
      <c r="B855" s="140"/>
      <c r="C855" s="14"/>
    </row>
    <row r="856" spans="1:3" x14ac:dyDescent="0.2">
      <c r="A856" s="140"/>
      <c r="B856" s="140"/>
      <c r="C856" s="14"/>
    </row>
    <row r="857" spans="1:3" x14ac:dyDescent="0.2">
      <c r="A857" s="140"/>
      <c r="B857" s="140"/>
      <c r="C857" s="14"/>
    </row>
    <row r="858" spans="1:3" x14ac:dyDescent="0.2">
      <c r="A858" s="140"/>
      <c r="B858" s="140"/>
      <c r="C858" s="14"/>
    </row>
    <row r="859" spans="1:3" x14ac:dyDescent="0.2">
      <c r="A859" s="140"/>
      <c r="B859" s="140"/>
      <c r="C859" s="14"/>
    </row>
    <row r="860" spans="1:3" x14ac:dyDescent="0.2">
      <c r="A860" s="140"/>
      <c r="B860" s="140"/>
      <c r="C860" s="14"/>
    </row>
    <row r="861" spans="1:3" x14ac:dyDescent="0.2">
      <c r="A861" s="140"/>
      <c r="B861" s="140"/>
      <c r="C861" s="14"/>
    </row>
    <row r="862" spans="1:3" x14ac:dyDescent="0.2">
      <c r="A862" s="140"/>
      <c r="B862" s="140"/>
      <c r="C862" s="14"/>
    </row>
    <row r="863" spans="1:3" x14ac:dyDescent="0.2">
      <c r="A863" s="140"/>
      <c r="B863" s="140"/>
      <c r="C863" s="14"/>
    </row>
    <row r="864" spans="1:3" x14ac:dyDescent="0.2">
      <c r="A864" s="140"/>
      <c r="B864" s="140"/>
      <c r="C864" s="14"/>
    </row>
    <row r="865" spans="1:3" x14ac:dyDescent="0.2">
      <c r="A865" s="140"/>
      <c r="B865" s="140"/>
      <c r="C865" s="14"/>
    </row>
    <row r="866" spans="1:3" x14ac:dyDescent="0.2">
      <c r="A866" s="140"/>
      <c r="B866" s="140"/>
      <c r="C866" s="14"/>
    </row>
    <row r="867" spans="1:3" x14ac:dyDescent="0.2">
      <c r="A867" s="140"/>
      <c r="B867" s="140"/>
      <c r="C867" s="14"/>
    </row>
    <row r="868" spans="1:3" x14ac:dyDescent="0.2">
      <c r="A868" s="140"/>
      <c r="B868" s="140"/>
      <c r="C868" s="14"/>
    </row>
    <row r="869" spans="1:3" x14ac:dyDescent="0.2">
      <c r="A869" s="140"/>
      <c r="B869" s="140"/>
      <c r="C869" s="14"/>
    </row>
    <row r="870" spans="1:3" x14ac:dyDescent="0.2">
      <c r="A870" s="140"/>
      <c r="B870" s="140"/>
      <c r="C870" s="14"/>
    </row>
    <row r="871" spans="1:3" x14ac:dyDescent="0.2">
      <c r="A871" s="140"/>
      <c r="B871" s="140"/>
      <c r="C871" s="14"/>
    </row>
    <row r="872" spans="1:3" x14ac:dyDescent="0.2">
      <c r="A872" s="140"/>
      <c r="B872" s="140"/>
      <c r="C872" s="14"/>
    </row>
    <row r="873" spans="1:3" x14ac:dyDescent="0.2">
      <c r="A873" s="140"/>
      <c r="B873" s="140"/>
      <c r="C873" s="14"/>
    </row>
    <row r="874" spans="1:3" x14ac:dyDescent="0.2">
      <c r="A874" s="140"/>
      <c r="B874" s="140"/>
      <c r="C874" s="14"/>
    </row>
    <row r="875" spans="1:3" x14ac:dyDescent="0.2">
      <c r="A875" s="140"/>
      <c r="B875" s="140"/>
      <c r="C875" s="14"/>
    </row>
    <row r="876" spans="1:3" x14ac:dyDescent="0.2">
      <c r="A876" s="140"/>
      <c r="B876" s="140"/>
      <c r="C876" s="14"/>
    </row>
    <row r="877" spans="1:3" x14ac:dyDescent="0.2">
      <c r="A877" s="140"/>
      <c r="B877" s="140"/>
      <c r="C877" s="14"/>
    </row>
    <row r="878" spans="1:3" x14ac:dyDescent="0.2">
      <c r="A878" s="140"/>
      <c r="B878" s="140"/>
      <c r="C878" s="14"/>
    </row>
    <row r="879" spans="1:3" x14ac:dyDescent="0.2">
      <c r="A879" s="140"/>
      <c r="B879" s="140"/>
      <c r="C879" s="14"/>
    </row>
    <row r="880" spans="1:3" x14ac:dyDescent="0.2">
      <c r="A880" s="140"/>
      <c r="B880" s="140"/>
      <c r="C880" s="14"/>
    </row>
    <row r="881" spans="1:3" x14ac:dyDescent="0.2">
      <c r="A881" s="140"/>
      <c r="B881" s="140"/>
      <c r="C881" s="14"/>
    </row>
    <row r="882" spans="1:3" x14ac:dyDescent="0.2">
      <c r="A882" s="140"/>
      <c r="B882" s="140"/>
      <c r="C882" s="14"/>
    </row>
    <row r="883" spans="1:3" x14ac:dyDescent="0.2">
      <c r="A883" s="140"/>
      <c r="B883" s="140"/>
      <c r="C883" s="14"/>
    </row>
    <row r="884" spans="1:3" x14ac:dyDescent="0.2">
      <c r="A884" s="140"/>
      <c r="B884" s="140"/>
      <c r="C884" s="14"/>
    </row>
    <row r="885" spans="1:3" x14ac:dyDescent="0.2">
      <c r="A885" s="140"/>
      <c r="B885" s="140"/>
      <c r="C885" s="14"/>
    </row>
    <row r="886" spans="1:3" x14ac:dyDescent="0.2">
      <c r="A886" s="140"/>
      <c r="B886" s="140"/>
      <c r="C886" s="14"/>
    </row>
    <row r="887" spans="1:3" x14ac:dyDescent="0.2">
      <c r="A887" s="140"/>
      <c r="B887" s="140"/>
      <c r="C887" s="14"/>
    </row>
    <row r="888" spans="1:3" x14ac:dyDescent="0.2">
      <c r="A888" s="140"/>
      <c r="B888" s="140"/>
      <c r="C888" s="14"/>
    </row>
    <row r="889" spans="1:3" x14ac:dyDescent="0.2">
      <c r="A889" s="140"/>
      <c r="B889" s="140"/>
      <c r="C889" s="14"/>
    </row>
    <row r="890" spans="1:3" x14ac:dyDescent="0.2">
      <c r="A890" s="140"/>
      <c r="B890" s="140"/>
      <c r="C890" s="14"/>
    </row>
    <row r="891" spans="1:3" x14ac:dyDescent="0.2">
      <c r="A891" s="140"/>
      <c r="B891" s="140"/>
      <c r="C891" s="14"/>
    </row>
    <row r="892" spans="1:3" x14ac:dyDescent="0.2">
      <c r="A892" s="140"/>
      <c r="B892" s="140"/>
      <c r="C892" s="14"/>
    </row>
    <row r="893" spans="1:3" x14ac:dyDescent="0.2">
      <c r="A893" s="140"/>
      <c r="B893" s="140"/>
      <c r="C893" s="14"/>
    </row>
    <row r="894" spans="1:3" x14ac:dyDescent="0.2">
      <c r="A894" s="140"/>
      <c r="B894" s="140"/>
      <c r="C894" s="14"/>
    </row>
    <row r="895" spans="1:3" x14ac:dyDescent="0.2">
      <c r="A895" s="140"/>
      <c r="B895" s="140"/>
      <c r="C895" s="14"/>
    </row>
    <row r="896" spans="1:3" x14ac:dyDescent="0.2">
      <c r="A896" s="140"/>
      <c r="B896" s="140"/>
      <c r="C896" s="14"/>
    </row>
    <row r="897" spans="1:3" x14ac:dyDescent="0.2">
      <c r="A897" s="140"/>
      <c r="B897" s="140"/>
      <c r="C897" s="14"/>
    </row>
    <row r="898" spans="1:3" x14ac:dyDescent="0.2">
      <c r="A898" s="140"/>
      <c r="B898" s="140"/>
      <c r="C898" s="14"/>
    </row>
    <row r="899" spans="1:3" x14ac:dyDescent="0.2">
      <c r="A899" s="140"/>
      <c r="B899" s="140"/>
      <c r="C899" s="14"/>
    </row>
    <row r="900" spans="1:3" x14ac:dyDescent="0.2">
      <c r="A900" s="140"/>
      <c r="B900" s="140"/>
      <c r="C900" s="14"/>
    </row>
    <row r="901" spans="1:3" x14ac:dyDescent="0.2">
      <c r="A901" s="140"/>
      <c r="B901" s="140"/>
      <c r="C901" s="14"/>
    </row>
    <row r="902" spans="1:3" x14ac:dyDescent="0.2">
      <c r="A902" s="140"/>
      <c r="B902" s="140"/>
      <c r="C902" s="14"/>
    </row>
    <row r="903" spans="1:3" x14ac:dyDescent="0.2">
      <c r="A903" s="140"/>
      <c r="B903" s="140"/>
      <c r="C903" s="14"/>
    </row>
    <row r="904" spans="1:3" x14ac:dyDescent="0.2">
      <c r="A904" s="140"/>
      <c r="B904" s="140"/>
      <c r="C904" s="14"/>
    </row>
    <row r="905" spans="1:3" x14ac:dyDescent="0.2">
      <c r="A905" s="140"/>
      <c r="B905" s="140"/>
      <c r="C905" s="14"/>
    </row>
    <row r="906" spans="1:3" x14ac:dyDescent="0.2">
      <c r="A906" s="140"/>
      <c r="B906" s="140"/>
      <c r="C906" s="14"/>
    </row>
    <row r="907" spans="1:3" x14ac:dyDescent="0.2">
      <c r="A907" s="140"/>
      <c r="B907" s="140"/>
      <c r="C907" s="14"/>
    </row>
    <row r="908" spans="1:3" x14ac:dyDescent="0.2">
      <c r="A908" s="140"/>
      <c r="B908" s="140"/>
      <c r="C908" s="14"/>
    </row>
    <row r="909" spans="1:3" x14ac:dyDescent="0.2">
      <c r="A909" s="140"/>
      <c r="B909" s="140"/>
      <c r="C909" s="14"/>
    </row>
    <row r="910" spans="1:3" x14ac:dyDescent="0.2">
      <c r="A910" s="140"/>
      <c r="B910" s="140"/>
      <c r="C910" s="14"/>
    </row>
    <row r="911" spans="1:3" x14ac:dyDescent="0.2">
      <c r="A911" s="140"/>
      <c r="B911" s="140"/>
      <c r="C911" s="14"/>
    </row>
    <row r="912" spans="1:3" x14ac:dyDescent="0.2">
      <c r="A912" s="140"/>
      <c r="B912" s="140"/>
      <c r="C912" s="14"/>
    </row>
    <row r="913" spans="1:3" x14ac:dyDescent="0.2">
      <c r="A913" s="140"/>
      <c r="B913" s="140"/>
      <c r="C913" s="14"/>
    </row>
    <row r="914" spans="1:3" x14ac:dyDescent="0.2">
      <c r="A914" s="140"/>
      <c r="B914" s="140"/>
      <c r="C914" s="14"/>
    </row>
    <row r="915" spans="1:3" x14ac:dyDescent="0.2">
      <c r="A915" s="140"/>
      <c r="B915" s="140"/>
      <c r="C915" s="14"/>
    </row>
    <row r="916" spans="1:3" x14ac:dyDescent="0.2">
      <c r="A916" s="140"/>
      <c r="B916" s="140"/>
      <c r="C916" s="14"/>
    </row>
    <row r="917" spans="1:3" x14ac:dyDescent="0.2">
      <c r="A917" s="140"/>
      <c r="B917" s="140"/>
      <c r="C917" s="14"/>
    </row>
    <row r="918" spans="1:3" x14ac:dyDescent="0.2">
      <c r="A918" s="140"/>
      <c r="B918" s="140"/>
      <c r="C918" s="14"/>
    </row>
    <row r="919" spans="1:3" x14ac:dyDescent="0.2">
      <c r="A919" s="140"/>
      <c r="B919" s="140"/>
      <c r="C919" s="14"/>
    </row>
    <row r="920" spans="1:3" x14ac:dyDescent="0.2">
      <c r="A920" s="140"/>
      <c r="B920" s="140"/>
      <c r="C920" s="14"/>
    </row>
    <row r="921" spans="1:3" x14ac:dyDescent="0.2">
      <c r="A921" s="140"/>
      <c r="B921" s="140"/>
      <c r="C921" s="14"/>
    </row>
    <row r="922" spans="1:3" x14ac:dyDescent="0.2">
      <c r="A922" s="140"/>
      <c r="B922" s="140"/>
      <c r="C922" s="14"/>
    </row>
    <row r="923" spans="1:3" x14ac:dyDescent="0.2">
      <c r="A923" s="140"/>
      <c r="B923" s="140"/>
      <c r="C923" s="14"/>
    </row>
    <row r="924" spans="1:3" x14ac:dyDescent="0.2">
      <c r="A924" s="140"/>
      <c r="B924" s="140"/>
      <c r="C924" s="14"/>
    </row>
    <row r="925" spans="1:3" x14ac:dyDescent="0.2">
      <c r="A925" s="140"/>
      <c r="B925" s="140"/>
      <c r="C925" s="14"/>
    </row>
    <row r="926" spans="1:3" x14ac:dyDescent="0.2">
      <c r="A926" s="140"/>
      <c r="B926" s="140"/>
      <c r="C926" s="14"/>
    </row>
    <row r="927" spans="1:3" x14ac:dyDescent="0.2">
      <c r="A927" s="140"/>
      <c r="B927" s="140"/>
      <c r="C927" s="14"/>
    </row>
    <row r="928" spans="1:3" x14ac:dyDescent="0.2">
      <c r="A928" s="140"/>
      <c r="B928" s="140"/>
      <c r="C928" s="14"/>
    </row>
    <row r="929" spans="1:3" x14ac:dyDescent="0.2">
      <c r="A929" s="140"/>
      <c r="B929" s="140"/>
      <c r="C929" s="14"/>
    </row>
    <row r="930" spans="1:3" x14ac:dyDescent="0.2">
      <c r="A930" s="140"/>
      <c r="B930" s="140"/>
      <c r="C930" s="14"/>
    </row>
    <row r="931" spans="1:3" x14ac:dyDescent="0.2">
      <c r="A931" s="140"/>
      <c r="B931" s="140"/>
      <c r="C931" s="14"/>
    </row>
    <row r="932" spans="1:3" x14ac:dyDescent="0.2">
      <c r="A932" s="140"/>
      <c r="B932" s="140"/>
      <c r="C932" s="14"/>
    </row>
    <row r="933" spans="1:3" x14ac:dyDescent="0.2">
      <c r="A933" s="140"/>
      <c r="B933" s="140"/>
      <c r="C933" s="14"/>
    </row>
    <row r="934" spans="1:3" x14ac:dyDescent="0.2">
      <c r="A934" s="140"/>
      <c r="B934" s="140"/>
      <c r="C934" s="14"/>
    </row>
    <row r="935" spans="1:3" x14ac:dyDescent="0.2">
      <c r="A935" s="140"/>
      <c r="B935" s="140"/>
      <c r="C935" s="14"/>
    </row>
    <row r="936" spans="1:3" x14ac:dyDescent="0.2">
      <c r="A936" s="140"/>
      <c r="B936" s="140"/>
      <c r="C936" s="14"/>
    </row>
    <row r="937" spans="1:3" x14ac:dyDescent="0.2">
      <c r="A937" s="140"/>
      <c r="B937" s="140"/>
      <c r="C937" s="14"/>
    </row>
    <row r="938" spans="1:3" x14ac:dyDescent="0.2">
      <c r="A938" s="140"/>
      <c r="B938" s="140"/>
      <c r="C938" s="14"/>
    </row>
    <row r="939" spans="1:3" x14ac:dyDescent="0.2">
      <c r="A939" s="140"/>
      <c r="B939" s="140"/>
      <c r="C939" s="14"/>
    </row>
    <row r="940" spans="1:3" x14ac:dyDescent="0.2">
      <c r="A940" s="140"/>
      <c r="B940" s="140"/>
      <c r="C940" s="14"/>
    </row>
    <row r="941" spans="1:3" x14ac:dyDescent="0.2">
      <c r="A941" s="140"/>
      <c r="B941" s="140"/>
      <c r="C941" s="14"/>
    </row>
    <row r="942" spans="1:3" x14ac:dyDescent="0.2">
      <c r="A942" s="140"/>
      <c r="B942" s="140"/>
      <c r="C942" s="14"/>
    </row>
    <row r="943" spans="1:3" x14ac:dyDescent="0.2">
      <c r="A943" s="140"/>
      <c r="B943" s="140"/>
      <c r="C943" s="14"/>
    </row>
    <row r="944" spans="1:3" x14ac:dyDescent="0.2">
      <c r="A944" s="140"/>
      <c r="B944" s="140"/>
      <c r="C944" s="14"/>
    </row>
    <row r="945" spans="1:3" x14ac:dyDescent="0.2">
      <c r="A945" s="140"/>
      <c r="B945" s="140"/>
      <c r="C945" s="14"/>
    </row>
    <row r="946" spans="1:3" x14ac:dyDescent="0.2">
      <c r="A946" s="140"/>
      <c r="B946" s="140"/>
      <c r="C946" s="14"/>
    </row>
    <row r="947" spans="1:3" x14ac:dyDescent="0.2">
      <c r="A947" s="140"/>
      <c r="B947" s="140"/>
      <c r="C947" s="14"/>
    </row>
    <row r="948" spans="1:3" x14ac:dyDescent="0.2">
      <c r="A948" s="140"/>
      <c r="B948" s="140"/>
      <c r="C948" s="14"/>
    </row>
    <row r="949" spans="1:3" x14ac:dyDescent="0.2">
      <c r="A949" s="140"/>
      <c r="B949" s="140"/>
      <c r="C949" s="14"/>
    </row>
    <row r="950" spans="1:3" x14ac:dyDescent="0.2">
      <c r="A950" s="140"/>
      <c r="B950" s="140"/>
      <c r="C950" s="14"/>
    </row>
    <row r="951" spans="1:3" x14ac:dyDescent="0.2">
      <c r="A951" s="140"/>
      <c r="B951" s="140"/>
      <c r="C951" s="14"/>
    </row>
    <row r="952" spans="1:3" x14ac:dyDescent="0.2">
      <c r="A952" s="140"/>
      <c r="B952" s="140"/>
      <c r="C952" s="14"/>
    </row>
    <row r="953" spans="1:3" x14ac:dyDescent="0.2">
      <c r="A953" s="140"/>
      <c r="B953" s="140"/>
      <c r="C953" s="14"/>
    </row>
    <row r="954" spans="1:3" x14ac:dyDescent="0.2">
      <c r="A954" s="140"/>
      <c r="B954" s="140"/>
      <c r="C954" s="14"/>
    </row>
    <row r="955" spans="1:3" x14ac:dyDescent="0.2">
      <c r="A955" s="140"/>
      <c r="B955" s="140"/>
      <c r="C955" s="14"/>
    </row>
    <row r="956" spans="1:3" x14ac:dyDescent="0.2">
      <c r="A956" s="140"/>
      <c r="B956" s="140"/>
      <c r="C956" s="14"/>
    </row>
    <row r="957" spans="1:3" x14ac:dyDescent="0.2">
      <c r="A957" s="140"/>
      <c r="B957" s="140"/>
      <c r="C957" s="14"/>
    </row>
    <row r="958" spans="1:3" x14ac:dyDescent="0.2">
      <c r="A958" s="140"/>
      <c r="B958" s="140"/>
      <c r="C958" s="14"/>
    </row>
    <row r="959" spans="1:3" x14ac:dyDescent="0.2">
      <c r="A959" s="140"/>
      <c r="B959" s="140"/>
      <c r="C959" s="14"/>
    </row>
    <row r="960" spans="1:3" x14ac:dyDescent="0.2">
      <c r="A960" s="140"/>
      <c r="B960" s="140"/>
      <c r="C960" s="14"/>
    </row>
    <row r="961" spans="1:3" x14ac:dyDescent="0.2">
      <c r="A961" s="140"/>
      <c r="B961" s="140"/>
      <c r="C961" s="14"/>
    </row>
    <row r="962" spans="1:3" x14ac:dyDescent="0.2">
      <c r="A962" s="140"/>
      <c r="B962" s="140"/>
      <c r="C962" s="14"/>
    </row>
    <row r="963" spans="1:3" x14ac:dyDescent="0.2">
      <c r="A963" s="140"/>
      <c r="B963" s="140"/>
      <c r="C963" s="14"/>
    </row>
    <row r="964" spans="1:3" x14ac:dyDescent="0.2">
      <c r="A964" s="140"/>
      <c r="B964" s="140"/>
      <c r="C964" s="14"/>
    </row>
    <row r="965" spans="1:3" x14ac:dyDescent="0.2">
      <c r="A965" s="140"/>
      <c r="B965" s="140"/>
      <c r="C965" s="14"/>
    </row>
    <row r="966" spans="1:3" x14ac:dyDescent="0.2">
      <c r="A966" s="140"/>
      <c r="B966" s="140"/>
      <c r="C966" s="14"/>
    </row>
    <row r="967" spans="1:3" x14ac:dyDescent="0.2">
      <c r="A967" s="140"/>
      <c r="B967" s="140"/>
      <c r="C967" s="14"/>
    </row>
    <row r="968" spans="1:3" x14ac:dyDescent="0.2">
      <c r="A968" s="140"/>
      <c r="B968" s="140"/>
      <c r="C968" s="14"/>
    </row>
    <row r="969" spans="1:3" x14ac:dyDescent="0.2">
      <c r="A969" s="140"/>
      <c r="B969" s="140"/>
      <c r="C969" s="14"/>
    </row>
    <row r="970" spans="1:3" x14ac:dyDescent="0.2">
      <c r="A970" s="140"/>
      <c r="B970" s="140"/>
      <c r="C970" s="14"/>
    </row>
    <row r="971" spans="1:3" x14ac:dyDescent="0.2">
      <c r="A971" s="140"/>
      <c r="B971" s="140"/>
      <c r="C971" s="14"/>
    </row>
    <row r="972" spans="1:3" x14ac:dyDescent="0.2">
      <c r="A972" s="140"/>
      <c r="B972" s="140"/>
      <c r="C972" s="14"/>
    </row>
    <row r="973" spans="1:3" x14ac:dyDescent="0.2">
      <c r="A973" s="140"/>
      <c r="B973" s="140"/>
      <c r="C973" s="14"/>
    </row>
    <row r="974" spans="1:3" x14ac:dyDescent="0.2">
      <c r="A974" s="140"/>
      <c r="B974" s="140"/>
      <c r="C974" s="14"/>
    </row>
    <row r="975" spans="1:3" x14ac:dyDescent="0.2">
      <c r="A975" s="140"/>
      <c r="B975" s="140"/>
      <c r="C975" s="14"/>
    </row>
    <row r="976" spans="1:3" x14ac:dyDescent="0.2">
      <c r="A976" s="140"/>
      <c r="B976" s="140"/>
      <c r="C976" s="14"/>
    </row>
    <row r="977" spans="1:3" x14ac:dyDescent="0.2">
      <c r="A977" s="140"/>
      <c r="B977" s="140"/>
      <c r="C977" s="14"/>
    </row>
    <row r="978" spans="1:3" x14ac:dyDescent="0.2">
      <c r="A978" s="140"/>
      <c r="B978" s="140"/>
      <c r="C978" s="14"/>
    </row>
    <row r="979" spans="1:3" x14ac:dyDescent="0.2">
      <c r="A979" s="140"/>
      <c r="B979" s="140"/>
      <c r="C979" s="14"/>
    </row>
    <row r="980" spans="1:3" x14ac:dyDescent="0.2">
      <c r="A980" s="140"/>
      <c r="B980" s="140"/>
      <c r="C980" s="14"/>
    </row>
    <row r="981" spans="1:3" x14ac:dyDescent="0.2">
      <c r="A981" s="140"/>
      <c r="B981" s="140"/>
      <c r="C981" s="14"/>
    </row>
    <row r="982" spans="1:3" x14ac:dyDescent="0.2">
      <c r="A982" s="140"/>
      <c r="B982" s="140"/>
      <c r="C982" s="14"/>
    </row>
    <row r="983" spans="1:3" x14ac:dyDescent="0.2">
      <c r="A983" s="140"/>
      <c r="B983" s="140"/>
      <c r="C983" s="14"/>
    </row>
    <row r="984" spans="1:3" x14ac:dyDescent="0.2">
      <c r="A984" s="140"/>
      <c r="B984" s="140"/>
      <c r="C984" s="14"/>
    </row>
    <row r="985" spans="1:3" x14ac:dyDescent="0.2">
      <c r="A985" s="140"/>
      <c r="B985" s="140"/>
      <c r="C985" s="14"/>
    </row>
    <row r="986" spans="1:3" x14ac:dyDescent="0.2">
      <c r="A986" s="140"/>
      <c r="B986" s="140"/>
      <c r="C986" s="14"/>
    </row>
    <row r="987" spans="1:3" x14ac:dyDescent="0.2">
      <c r="A987" s="140"/>
      <c r="B987" s="140"/>
      <c r="C987" s="14"/>
    </row>
    <row r="988" spans="1:3" x14ac:dyDescent="0.2">
      <c r="A988" s="140"/>
      <c r="B988" s="140"/>
      <c r="C988" s="14"/>
    </row>
    <row r="989" spans="1:3" x14ac:dyDescent="0.2">
      <c r="A989" s="140"/>
      <c r="B989" s="140"/>
      <c r="C989" s="14"/>
    </row>
    <row r="990" spans="1:3" x14ac:dyDescent="0.2">
      <c r="A990" s="140"/>
      <c r="B990" s="140"/>
      <c r="C990" s="14"/>
    </row>
    <row r="991" spans="1:3" x14ac:dyDescent="0.2">
      <c r="A991" s="140"/>
      <c r="B991" s="140"/>
      <c r="C991" s="14"/>
    </row>
    <row r="992" spans="1:3" x14ac:dyDescent="0.2">
      <c r="A992" s="140"/>
      <c r="B992" s="140"/>
      <c r="C992" s="14"/>
    </row>
    <row r="993" spans="1:3" x14ac:dyDescent="0.2">
      <c r="A993" s="140"/>
      <c r="B993" s="140"/>
      <c r="C993" s="14"/>
    </row>
    <row r="994" spans="1:3" x14ac:dyDescent="0.2">
      <c r="A994" s="140"/>
      <c r="B994" s="140"/>
      <c r="C994" s="14"/>
    </row>
    <row r="995" spans="1:3" x14ac:dyDescent="0.2">
      <c r="A995" s="140"/>
      <c r="B995" s="140"/>
      <c r="C995" s="14"/>
    </row>
    <row r="996" spans="1:3" x14ac:dyDescent="0.2">
      <c r="A996" s="140"/>
      <c r="B996" s="140"/>
      <c r="C996" s="14"/>
    </row>
    <row r="997" spans="1:3" x14ac:dyDescent="0.2">
      <c r="A997" s="140"/>
      <c r="B997" s="140"/>
      <c r="C997" s="14"/>
    </row>
    <row r="998" spans="1:3" x14ac:dyDescent="0.2">
      <c r="A998" s="140"/>
      <c r="B998" s="140"/>
      <c r="C998" s="14"/>
    </row>
    <row r="999" spans="1:3" x14ac:dyDescent="0.2">
      <c r="A999" s="140"/>
      <c r="B999" s="140"/>
      <c r="C999" s="14"/>
    </row>
    <row r="1000" spans="1:3" x14ac:dyDescent="0.2">
      <c r="A1000" s="140"/>
      <c r="B1000" s="140"/>
      <c r="C1000" s="14"/>
    </row>
    <row r="1001" spans="1:3" x14ac:dyDescent="0.2">
      <c r="A1001" s="140"/>
      <c r="B1001" s="140"/>
      <c r="C1001" s="14"/>
    </row>
    <row r="1002" spans="1:3" x14ac:dyDescent="0.2">
      <c r="A1002" s="140"/>
      <c r="B1002" s="140"/>
      <c r="C1002" s="14"/>
    </row>
    <row r="1003" spans="1:3" x14ac:dyDescent="0.2">
      <c r="A1003" s="140"/>
      <c r="B1003" s="140"/>
      <c r="C1003" s="14"/>
    </row>
    <row r="1004" spans="1:3" x14ac:dyDescent="0.2">
      <c r="A1004" s="140"/>
      <c r="B1004" s="140"/>
      <c r="C1004" s="14"/>
    </row>
    <row r="1005" spans="1:3" x14ac:dyDescent="0.2">
      <c r="A1005" s="140"/>
      <c r="B1005" s="140"/>
      <c r="C1005" s="14"/>
    </row>
    <row r="1006" spans="1:3" x14ac:dyDescent="0.2">
      <c r="A1006" s="140"/>
      <c r="B1006" s="140"/>
      <c r="C1006" s="14"/>
    </row>
    <row r="1007" spans="1:3" x14ac:dyDescent="0.2">
      <c r="A1007" s="140"/>
      <c r="B1007" s="140"/>
      <c r="C1007" s="14"/>
    </row>
    <row r="1008" spans="1:3" x14ac:dyDescent="0.2">
      <c r="A1008" s="140"/>
      <c r="B1008" s="140"/>
      <c r="C1008" s="14"/>
    </row>
    <row r="1009" spans="1:3" x14ac:dyDescent="0.2">
      <c r="A1009" s="140"/>
      <c r="B1009" s="140"/>
      <c r="C1009" s="14"/>
    </row>
    <row r="1010" spans="1:3" x14ac:dyDescent="0.2">
      <c r="A1010" s="140"/>
      <c r="B1010" s="140"/>
      <c r="C1010" s="14"/>
    </row>
    <row r="1011" spans="1:3" x14ac:dyDescent="0.2">
      <c r="A1011" s="140"/>
      <c r="B1011" s="140"/>
      <c r="C1011" s="14"/>
    </row>
    <row r="1012" spans="1:3" x14ac:dyDescent="0.2">
      <c r="A1012" s="140"/>
      <c r="B1012" s="140"/>
      <c r="C1012" s="14"/>
    </row>
    <row r="1013" spans="1:3" x14ac:dyDescent="0.2">
      <c r="A1013" s="140"/>
      <c r="B1013" s="140"/>
      <c r="C1013" s="14"/>
    </row>
    <row r="1014" spans="1:3" x14ac:dyDescent="0.2">
      <c r="A1014" s="140"/>
      <c r="B1014" s="140"/>
      <c r="C1014" s="14"/>
    </row>
    <row r="1015" spans="1:3" x14ac:dyDescent="0.2">
      <c r="A1015" s="140"/>
      <c r="B1015" s="140"/>
      <c r="C1015" s="14"/>
    </row>
    <row r="1016" spans="1:3" x14ac:dyDescent="0.2">
      <c r="A1016" s="140"/>
      <c r="B1016" s="140"/>
      <c r="C1016" s="14"/>
    </row>
    <row r="1017" spans="1:3" x14ac:dyDescent="0.2">
      <c r="A1017" s="140"/>
      <c r="B1017" s="140"/>
      <c r="C1017" s="14"/>
    </row>
    <row r="1018" spans="1:3" x14ac:dyDescent="0.2">
      <c r="A1018" s="140"/>
      <c r="B1018" s="140"/>
      <c r="C1018" s="14"/>
    </row>
    <row r="1019" spans="1:3" x14ac:dyDescent="0.2">
      <c r="A1019" s="140"/>
      <c r="B1019" s="140"/>
      <c r="C1019" s="14"/>
    </row>
    <row r="1020" spans="1:3" x14ac:dyDescent="0.2">
      <c r="A1020" s="140"/>
      <c r="B1020" s="140"/>
      <c r="C1020" s="14"/>
    </row>
    <row r="1021" spans="1:3" x14ac:dyDescent="0.2">
      <c r="A1021" s="140"/>
      <c r="B1021" s="140"/>
      <c r="C1021" s="14"/>
    </row>
    <row r="1022" spans="1:3" x14ac:dyDescent="0.2">
      <c r="A1022" s="140"/>
      <c r="B1022" s="140"/>
      <c r="C1022" s="14"/>
    </row>
    <row r="1023" spans="1:3" x14ac:dyDescent="0.2">
      <c r="A1023" s="140"/>
      <c r="B1023" s="140"/>
      <c r="C1023" s="14"/>
    </row>
    <row r="1024" spans="1:3" x14ac:dyDescent="0.2">
      <c r="A1024" s="140"/>
      <c r="B1024" s="140"/>
      <c r="C1024" s="14"/>
    </row>
    <row r="1025" spans="1:3" x14ac:dyDescent="0.2">
      <c r="A1025" s="140"/>
      <c r="B1025" s="140"/>
      <c r="C1025" s="14"/>
    </row>
    <row r="1026" spans="1:3" x14ac:dyDescent="0.2">
      <c r="A1026" s="140"/>
      <c r="B1026" s="140"/>
      <c r="C1026" s="14"/>
    </row>
    <row r="1027" spans="1:3" x14ac:dyDescent="0.2">
      <c r="A1027" s="140"/>
      <c r="B1027" s="140"/>
      <c r="C1027" s="14"/>
    </row>
    <row r="1028" spans="1:3" x14ac:dyDescent="0.2">
      <c r="A1028" s="140"/>
      <c r="B1028" s="140"/>
      <c r="C1028" s="14"/>
    </row>
    <row r="1029" spans="1:3" x14ac:dyDescent="0.2">
      <c r="A1029" s="140"/>
      <c r="B1029" s="140"/>
      <c r="C1029" s="14"/>
    </row>
    <row r="1030" spans="1:3" x14ac:dyDescent="0.2">
      <c r="A1030" s="140"/>
      <c r="B1030" s="140"/>
      <c r="C1030" s="14"/>
    </row>
    <row r="1031" spans="1:3" x14ac:dyDescent="0.2">
      <c r="A1031" s="140"/>
      <c r="B1031" s="140"/>
      <c r="C1031" s="14"/>
    </row>
    <row r="1032" spans="1:3" x14ac:dyDescent="0.2">
      <c r="A1032" s="140"/>
      <c r="B1032" s="140"/>
      <c r="C1032" s="14"/>
    </row>
    <row r="1033" spans="1:3" x14ac:dyDescent="0.2">
      <c r="A1033" s="140"/>
      <c r="B1033" s="140"/>
      <c r="C1033" s="14"/>
    </row>
    <row r="1034" spans="1:3" x14ac:dyDescent="0.2">
      <c r="A1034" s="140"/>
      <c r="B1034" s="140"/>
      <c r="C1034" s="14"/>
    </row>
    <row r="1035" spans="1:3" x14ac:dyDescent="0.2">
      <c r="A1035" s="140"/>
      <c r="B1035" s="140"/>
      <c r="C1035" s="14"/>
    </row>
    <row r="1036" spans="1:3" x14ac:dyDescent="0.2">
      <c r="A1036" s="140"/>
      <c r="B1036" s="140"/>
      <c r="C1036" s="14"/>
    </row>
    <row r="1037" spans="1:3" x14ac:dyDescent="0.2">
      <c r="A1037" s="140"/>
      <c r="B1037" s="140"/>
      <c r="C1037" s="14"/>
    </row>
    <row r="1038" spans="1:3" x14ac:dyDescent="0.2">
      <c r="A1038" s="140"/>
      <c r="B1038" s="140"/>
      <c r="C1038" s="14"/>
    </row>
    <row r="1039" spans="1:3" x14ac:dyDescent="0.2">
      <c r="A1039" s="140"/>
      <c r="B1039" s="140"/>
      <c r="C1039" s="14"/>
    </row>
    <row r="1040" spans="1:3" x14ac:dyDescent="0.2">
      <c r="A1040" s="140"/>
      <c r="B1040" s="140"/>
      <c r="C1040" s="14"/>
    </row>
    <row r="1041" spans="1:3" x14ac:dyDescent="0.2">
      <c r="A1041" s="140"/>
      <c r="B1041" s="140"/>
      <c r="C1041" s="14"/>
    </row>
    <row r="1042" spans="1:3" x14ac:dyDescent="0.2">
      <c r="A1042" s="140"/>
      <c r="B1042" s="140"/>
      <c r="C1042" s="14"/>
    </row>
    <row r="1043" spans="1:3" x14ac:dyDescent="0.2">
      <c r="A1043" s="140"/>
      <c r="B1043" s="140"/>
      <c r="C1043" s="14"/>
    </row>
    <row r="1044" spans="1:3" x14ac:dyDescent="0.2">
      <c r="A1044" s="140"/>
      <c r="B1044" s="140"/>
      <c r="C1044" s="14"/>
    </row>
    <row r="1045" spans="1:3" x14ac:dyDescent="0.2">
      <c r="A1045" s="140"/>
      <c r="B1045" s="140"/>
      <c r="C1045" s="14"/>
    </row>
    <row r="1046" spans="1:3" x14ac:dyDescent="0.2">
      <c r="A1046" s="140"/>
      <c r="B1046" s="140"/>
      <c r="C1046" s="14"/>
    </row>
    <row r="1047" spans="1:3" x14ac:dyDescent="0.2">
      <c r="A1047" s="140"/>
      <c r="B1047" s="140"/>
      <c r="C1047" s="14"/>
    </row>
    <row r="1048" spans="1:3" x14ac:dyDescent="0.2">
      <c r="A1048" s="140"/>
      <c r="B1048" s="140"/>
      <c r="C1048" s="14"/>
    </row>
    <row r="1049" spans="1:3" x14ac:dyDescent="0.2">
      <c r="A1049" s="140"/>
      <c r="B1049" s="140"/>
      <c r="C1049" s="14"/>
    </row>
    <row r="1050" spans="1:3" x14ac:dyDescent="0.2">
      <c r="A1050" s="140"/>
      <c r="B1050" s="140"/>
      <c r="C1050" s="14"/>
    </row>
    <row r="1051" spans="1:3" x14ac:dyDescent="0.2">
      <c r="A1051" s="140"/>
      <c r="B1051" s="140"/>
      <c r="C1051" s="14"/>
    </row>
    <row r="1052" spans="1:3" x14ac:dyDescent="0.2">
      <c r="A1052" s="140"/>
      <c r="B1052" s="140"/>
      <c r="C1052" s="14"/>
    </row>
    <row r="1053" spans="1:3" x14ac:dyDescent="0.2">
      <c r="A1053" s="140"/>
      <c r="B1053" s="140"/>
      <c r="C1053" s="14"/>
    </row>
    <row r="1054" spans="1:3" x14ac:dyDescent="0.2">
      <c r="A1054" s="140"/>
      <c r="B1054" s="140"/>
      <c r="C1054" s="14"/>
    </row>
    <row r="1055" spans="1:3" x14ac:dyDescent="0.2">
      <c r="A1055" s="140"/>
      <c r="B1055" s="140"/>
      <c r="C1055" s="14"/>
    </row>
    <row r="1056" spans="1:3" x14ac:dyDescent="0.2">
      <c r="A1056" s="140"/>
      <c r="B1056" s="140"/>
      <c r="C1056" s="14"/>
    </row>
    <row r="1057" spans="1:3" x14ac:dyDescent="0.2">
      <c r="A1057" s="140"/>
      <c r="B1057" s="140"/>
      <c r="C1057" s="14"/>
    </row>
    <row r="1058" spans="1:3" x14ac:dyDescent="0.2">
      <c r="A1058" s="140"/>
      <c r="B1058" s="140"/>
      <c r="C1058" s="14"/>
    </row>
    <row r="1059" spans="1:3" x14ac:dyDescent="0.2">
      <c r="A1059" s="140"/>
      <c r="B1059" s="140"/>
      <c r="C1059" s="14"/>
    </row>
    <row r="1060" spans="1:3" x14ac:dyDescent="0.2">
      <c r="A1060" s="140"/>
      <c r="B1060" s="140"/>
      <c r="C1060" s="14"/>
    </row>
    <row r="1061" spans="1:3" x14ac:dyDescent="0.2">
      <c r="A1061" s="140"/>
      <c r="B1061" s="140"/>
      <c r="C1061" s="14"/>
    </row>
    <row r="1062" spans="1:3" x14ac:dyDescent="0.2">
      <c r="A1062" s="140"/>
      <c r="B1062" s="140"/>
      <c r="C1062" s="14"/>
    </row>
    <row r="1063" spans="1:3" x14ac:dyDescent="0.2">
      <c r="A1063" s="140"/>
      <c r="B1063" s="140"/>
      <c r="C1063" s="14"/>
    </row>
    <row r="1064" spans="1:3" x14ac:dyDescent="0.2">
      <c r="A1064" s="140"/>
      <c r="B1064" s="140"/>
      <c r="C1064" s="14"/>
    </row>
    <row r="1065" spans="1:3" x14ac:dyDescent="0.2">
      <c r="A1065" s="140"/>
      <c r="B1065" s="140"/>
      <c r="C1065" s="14"/>
    </row>
    <row r="1066" spans="1:3" x14ac:dyDescent="0.2">
      <c r="A1066" s="140"/>
      <c r="B1066" s="140"/>
      <c r="C1066" s="14"/>
    </row>
    <row r="1067" spans="1:3" x14ac:dyDescent="0.2">
      <c r="A1067" s="140"/>
      <c r="B1067" s="140"/>
      <c r="C1067" s="14"/>
    </row>
    <row r="1068" spans="1:3" x14ac:dyDescent="0.2">
      <c r="A1068" s="140"/>
      <c r="B1068" s="140"/>
      <c r="C1068" s="14"/>
    </row>
    <row r="1069" spans="1:3" x14ac:dyDescent="0.2">
      <c r="A1069" s="140"/>
      <c r="B1069" s="140"/>
      <c r="C1069" s="14"/>
    </row>
    <row r="1070" spans="1:3" x14ac:dyDescent="0.2">
      <c r="A1070" s="140"/>
      <c r="B1070" s="140"/>
      <c r="C1070" s="14"/>
    </row>
    <row r="1071" spans="1:3" x14ac:dyDescent="0.2">
      <c r="A1071" s="140"/>
      <c r="B1071" s="140"/>
      <c r="C1071" s="14"/>
    </row>
    <row r="1072" spans="1:3" x14ac:dyDescent="0.2">
      <c r="A1072" s="140"/>
      <c r="B1072" s="140"/>
      <c r="C1072" s="14"/>
    </row>
    <row r="1073" spans="1:3" x14ac:dyDescent="0.2">
      <c r="A1073" s="140"/>
      <c r="B1073" s="140"/>
      <c r="C1073" s="14"/>
    </row>
    <row r="1074" spans="1:3" x14ac:dyDescent="0.2">
      <c r="A1074" s="140"/>
      <c r="B1074" s="140"/>
      <c r="C1074" s="14"/>
    </row>
    <row r="1075" spans="1:3" x14ac:dyDescent="0.2">
      <c r="A1075" s="140"/>
      <c r="B1075" s="140"/>
      <c r="C1075" s="14"/>
    </row>
    <row r="1076" spans="1:3" x14ac:dyDescent="0.2">
      <c r="A1076" s="140"/>
      <c r="B1076" s="140"/>
      <c r="C1076" s="14"/>
    </row>
    <row r="1077" spans="1:3" x14ac:dyDescent="0.2">
      <c r="A1077" s="140"/>
      <c r="B1077" s="140"/>
      <c r="C1077" s="14"/>
    </row>
    <row r="1078" spans="1:3" x14ac:dyDescent="0.2">
      <c r="A1078" s="140"/>
      <c r="B1078" s="140"/>
      <c r="C1078" s="14"/>
    </row>
    <row r="1079" spans="1:3" x14ac:dyDescent="0.2">
      <c r="A1079" s="140"/>
      <c r="B1079" s="140"/>
      <c r="C1079" s="14"/>
    </row>
    <row r="1080" spans="1:3" x14ac:dyDescent="0.2">
      <c r="A1080" s="140"/>
      <c r="B1080" s="140"/>
      <c r="C1080" s="14"/>
    </row>
    <row r="1081" spans="1:3" x14ac:dyDescent="0.2">
      <c r="A1081" s="140"/>
      <c r="B1081" s="140"/>
      <c r="C1081" s="14"/>
    </row>
    <row r="1082" spans="1:3" x14ac:dyDescent="0.2">
      <c r="A1082" s="140"/>
      <c r="B1082" s="140"/>
      <c r="C1082" s="14"/>
    </row>
    <row r="1083" spans="1:3" x14ac:dyDescent="0.2">
      <c r="A1083" s="140"/>
      <c r="B1083" s="140"/>
      <c r="C1083" s="14"/>
    </row>
    <row r="1084" spans="1:3" x14ac:dyDescent="0.2">
      <c r="A1084" s="140"/>
      <c r="B1084" s="140"/>
      <c r="C1084" s="14"/>
    </row>
    <row r="1085" spans="1:3" x14ac:dyDescent="0.2">
      <c r="A1085" s="140"/>
      <c r="B1085" s="140"/>
      <c r="C1085" s="14"/>
    </row>
    <row r="1086" spans="1:3" x14ac:dyDescent="0.2">
      <c r="A1086" s="140"/>
      <c r="B1086" s="140"/>
      <c r="C1086" s="14"/>
    </row>
    <row r="1087" spans="1:3" x14ac:dyDescent="0.2">
      <c r="A1087" s="140"/>
      <c r="B1087" s="140"/>
      <c r="C1087" s="14"/>
    </row>
    <row r="1088" spans="1:3" x14ac:dyDescent="0.2">
      <c r="A1088" s="140"/>
      <c r="B1088" s="140"/>
      <c r="C1088" s="14"/>
    </row>
    <row r="1089" spans="1:3" x14ac:dyDescent="0.2">
      <c r="A1089" s="140"/>
      <c r="B1089" s="140"/>
      <c r="C1089" s="14"/>
    </row>
    <row r="1090" spans="1:3" x14ac:dyDescent="0.2">
      <c r="A1090" s="140"/>
      <c r="B1090" s="140"/>
      <c r="C1090" s="14"/>
    </row>
    <row r="1091" spans="1:3" x14ac:dyDescent="0.2">
      <c r="A1091" s="140"/>
      <c r="B1091" s="140"/>
      <c r="C1091" s="14"/>
    </row>
    <row r="1092" spans="1:3" x14ac:dyDescent="0.2">
      <c r="A1092" s="140"/>
      <c r="B1092" s="140"/>
      <c r="C1092" s="14"/>
    </row>
    <row r="1093" spans="1:3" x14ac:dyDescent="0.2">
      <c r="A1093" s="140"/>
      <c r="B1093" s="140"/>
      <c r="C1093" s="14"/>
    </row>
    <row r="1094" spans="1:3" x14ac:dyDescent="0.2">
      <c r="A1094" s="140"/>
      <c r="B1094" s="140"/>
      <c r="C1094" s="14"/>
    </row>
    <row r="1095" spans="1:3" x14ac:dyDescent="0.2">
      <c r="A1095" s="140"/>
      <c r="B1095" s="140"/>
      <c r="C1095" s="14"/>
    </row>
    <row r="1096" spans="1:3" x14ac:dyDescent="0.2">
      <c r="A1096" s="140"/>
      <c r="B1096" s="140"/>
      <c r="C1096" s="14"/>
    </row>
    <row r="1097" spans="1:3" x14ac:dyDescent="0.2">
      <c r="A1097" s="140"/>
      <c r="B1097" s="140"/>
      <c r="C1097" s="14"/>
    </row>
    <row r="1098" spans="1:3" x14ac:dyDescent="0.2">
      <c r="A1098" s="140"/>
      <c r="B1098" s="140"/>
      <c r="C1098" s="14"/>
    </row>
    <row r="1099" spans="1:3" x14ac:dyDescent="0.2">
      <c r="A1099" s="140"/>
      <c r="B1099" s="140"/>
      <c r="C1099" s="14"/>
    </row>
    <row r="1100" spans="1:3" x14ac:dyDescent="0.2">
      <c r="A1100" s="140"/>
      <c r="B1100" s="140"/>
      <c r="C1100" s="14"/>
    </row>
    <row r="1101" spans="1:3" x14ac:dyDescent="0.2">
      <c r="A1101" s="140"/>
      <c r="B1101" s="140"/>
      <c r="C1101" s="14"/>
    </row>
    <row r="1102" spans="1:3" x14ac:dyDescent="0.2">
      <c r="A1102" s="140"/>
      <c r="B1102" s="140"/>
      <c r="C1102" s="14"/>
    </row>
    <row r="1103" spans="1:3" x14ac:dyDescent="0.2">
      <c r="A1103" s="140"/>
      <c r="B1103" s="140"/>
      <c r="C1103" s="14"/>
    </row>
    <row r="1104" spans="1:3" x14ac:dyDescent="0.2">
      <c r="A1104" s="140"/>
      <c r="B1104" s="140"/>
      <c r="C1104" s="14"/>
    </row>
    <row r="1105" spans="1:3" x14ac:dyDescent="0.2">
      <c r="A1105" s="140"/>
      <c r="B1105" s="140"/>
      <c r="C1105" s="14"/>
    </row>
    <row r="1106" spans="1:3" x14ac:dyDescent="0.2">
      <c r="A1106" s="140"/>
      <c r="B1106" s="140"/>
      <c r="C1106" s="14"/>
    </row>
    <row r="1107" spans="1:3" x14ac:dyDescent="0.2">
      <c r="A1107" s="140"/>
      <c r="B1107" s="140"/>
      <c r="C1107" s="14"/>
    </row>
    <row r="1108" spans="1:3" x14ac:dyDescent="0.2">
      <c r="A1108" s="140"/>
      <c r="B1108" s="140"/>
      <c r="C1108" s="14"/>
    </row>
    <row r="1109" spans="1:3" x14ac:dyDescent="0.2">
      <c r="A1109" s="140"/>
      <c r="B1109" s="140"/>
      <c r="C1109" s="14"/>
    </row>
    <row r="1110" spans="1:3" x14ac:dyDescent="0.2">
      <c r="A1110" s="140"/>
      <c r="B1110" s="140"/>
      <c r="C1110" s="14"/>
    </row>
    <row r="1111" spans="1:3" x14ac:dyDescent="0.2">
      <c r="A1111" s="140"/>
      <c r="B1111" s="140"/>
      <c r="C1111" s="14"/>
    </row>
    <row r="1112" spans="1:3" x14ac:dyDescent="0.2">
      <c r="A1112" s="140"/>
      <c r="B1112" s="140"/>
      <c r="C1112" s="14"/>
    </row>
    <row r="1113" spans="1:3" x14ac:dyDescent="0.2">
      <c r="A1113" s="140"/>
      <c r="B1113" s="140"/>
      <c r="C1113" s="14"/>
    </row>
    <row r="1114" spans="1:3" x14ac:dyDescent="0.2">
      <c r="A1114" s="140"/>
      <c r="B1114" s="140"/>
      <c r="C1114" s="14"/>
    </row>
    <row r="1115" spans="1:3" x14ac:dyDescent="0.2">
      <c r="A1115" s="140"/>
      <c r="B1115" s="140"/>
      <c r="C1115" s="14"/>
    </row>
    <row r="1116" spans="1:3" x14ac:dyDescent="0.2">
      <c r="A1116" s="140"/>
      <c r="B1116" s="140"/>
      <c r="C1116" s="14"/>
    </row>
    <row r="1117" spans="1:3" x14ac:dyDescent="0.2">
      <c r="A1117" s="140"/>
      <c r="B1117" s="140"/>
      <c r="C1117" s="14"/>
    </row>
    <row r="1118" spans="1:3" x14ac:dyDescent="0.2">
      <c r="A1118" s="140"/>
      <c r="B1118" s="140"/>
      <c r="C1118" s="14"/>
    </row>
    <row r="1119" spans="1:3" x14ac:dyDescent="0.2">
      <c r="A1119" s="140"/>
      <c r="B1119" s="140"/>
      <c r="C1119" s="14"/>
    </row>
    <row r="1120" spans="1:3" x14ac:dyDescent="0.2">
      <c r="A1120" s="140"/>
      <c r="B1120" s="140"/>
      <c r="C1120" s="14"/>
    </row>
    <row r="1121" spans="1:3" x14ac:dyDescent="0.2">
      <c r="A1121" s="140"/>
      <c r="B1121" s="140"/>
      <c r="C1121" s="14"/>
    </row>
    <row r="1122" spans="1:3" x14ac:dyDescent="0.2">
      <c r="A1122" s="140"/>
      <c r="B1122" s="140"/>
      <c r="C1122" s="14"/>
    </row>
    <row r="1123" spans="1:3" x14ac:dyDescent="0.2">
      <c r="A1123" s="140"/>
      <c r="B1123" s="140"/>
      <c r="C1123" s="14"/>
    </row>
    <row r="1124" spans="1:3" x14ac:dyDescent="0.2">
      <c r="A1124" s="140"/>
      <c r="B1124" s="140"/>
      <c r="C1124" s="14"/>
    </row>
    <row r="1125" spans="1:3" x14ac:dyDescent="0.2">
      <c r="A1125" s="140"/>
      <c r="B1125" s="140"/>
      <c r="C1125" s="14"/>
    </row>
    <row r="1126" spans="1:3" x14ac:dyDescent="0.2">
      <c r="A1126" s="140"/>
      <c r="B1126" s="140"/>
      <c r="C1126" s="14"/>
    </row>
    <row r="1127" spans="1:3" x14ac:dyDescent="0.2">
      <c r="A1127" s="140"/>
      <c r="B1127" s="140"/>
      <c r="C1127" s="14"/>
    </row>
    <row r="1128" spans="1:3" x14ac:dyDescent="0.2">
      <c r="A1128" s="140"/>
      <c r="B1128" s="140"/>
      <c r="C1128" s="14"/>
    </row>
    <row r="1129" spans="1:3" x14ac:dyDescent="0.2">
      <c r="A1129" s="140"/>
      <c r="B1129" s="140"/>
      <c r="C1129" s="14"/>
    </row>
    <row r="1130" spans="1:3" x14ac:dyDescent="0.2">
      <c r="A1130" s="140"/>
      <c r="B1130" s="140"/>
      <c r="C1130" s="14"/>
    </row>
    <row r="1131" spans="1:3" x14ac:dyDescent="0.2">
      <c r="A1131" s="140"/>
      <c r="B1131" s="140"/>
      <c r="C1131" s="14"/>
    </row>
    <row r="1132" spans="1:3" x14ac:dyDescent="0.2">
      <c r="A1132" s="140"/>
      <c r="B1132" s="140"/>
      <c r="C1132" s="14"/>
    </row>
    <row r="1133" spans="1:3" x14ac:dyDescent="0.2">
      <c r="A1133" s="140"/>
      <c r="B1133" s="140"/>
      <c r="C1133" s="14"/>
    </row>
    <row r="1134" spans="1:3" x14ac:dyDescent="0.2">
      <c r="A1134" s="140"/>
      <c r="B1134" s="140"/>
      <c r="C1134" s="14"/>
    </row>
    <row r="1135" spans="1:3" x14ac:dyDescent="0.2">
      <c r="A1135" s="140"/>
      <c r="B1135" s="140"/>
      <c r="C1135" s="14"/>
    </row>
    <row r="1136" spans="1:3" x14ac:dyDescent="0.2">
      <c r="A1136" s="140"/>
      <c r="B1136" s="140"/>
      <c r="C1136" s="14"/>
    </row>
    <row r="1137" spans="1:3" x14ac:dyDescent="0.2">
      <c r="A1137" s="140"/>
      <c r="B1137" s="140"/>
      <c r="C1137" s="14"/>
    </row>
    <row r="1138" spans="1:3" x14ac:dyDescent="0.2">
      <c r="A1138" s="140"/>
      <c r="B1138" s="140"/>
      <c r="C1138" s="14"/>
    </row>
    <row r="1139" spans="1:3" x14ac:dyDescent="0.2">
      <c r="A1139" s="140"/>
      <c r="B1139" s="140"/>
      <c r="C1139" s="14"/>
    </row>
    <row r="1140" spans="1:3" x14ac:dyDescent="0.2">
      <c r="A1140" s="140"/>
      <c r="B1140" s="140"/>
      <c r="C1140" s="14"/>
    </row>
    <row r="1141" spans="1:3" x14ac:dyDescent="0.2">
      <c r="A1141" s="140"/>
      <c r="B1141" s="140"/>
      <c r="C1141" s="14"/>
    </row>
    <row r="1142" spans="1:3" x14ac:dyDescent="0.2">
      <c r="A1142" s="140"/>
      <c r="B1142" s="140"/>
      <c r="C1142" s="14"/>
    </row>
    <row r="1143" spans="1:3" x14ac:dyDescent="0.2">
      <c r="A1143" s="140"/>
      <c r="B1143" s="140"/>
      <c r="C1143" s="14"/>
    </row>
    <row r="1144" spans="1:3" x14ac:dyDescent="0.2">
      <c r="A1144" s="140"/>
      <c r="B1144" s="140"/>
      <c r="C1144" s="14"/>
    </row>
    <row r="1145" spans="1:3" x14ac:dyDescent="0.2">
      <c r="A1145" s="140"/>
      <c r="B1145" s="140"/>
      <c r="C1145" s="14"/>
    </row>
    <row r="1146" spans="1:3" x14ac:dyDescent="0.2">
      <c r="A1146" s="140"/>
      <c r="B1146" s="140"/>
      <c r="C1146" s="14"/>
    </row>
    <row r="1147" spans="1:3" x14ac:dyDescent="0.2">
      <c r="A1147" s="140"/>
      <c r="B1147" s="140"/>
      <c r="C1147" s="14"/>
    </row>
    <row r="1148" spans="1:3" x14ac:dyDescent="0.2">
      <c r="A1148" s="140"/>
      <c r="B1148" s="140"/>
      <c r="C1148" s="14"/>
    </row>
    <row r="1149" spans="1:3" x14ac:dyDescent="0.2">
      <c r="A1149" s="140"/>
      <c r="B1149" s="140"/>
      <c r="C1149" s="14"/>
    </row>
    <row r="1150" spans="1:3" x14ac:dyDescent="0.2">
      <c r="A1150" s="140"/>
      <c r="B1150" s="140"/>
      <c r="C1150" s="14"/>
    </row>
    <row r="1151" spans="1:3" x14ac:dyDescent="0.2">
      <c r="A1151" s="140"/>
      <c r="B1151" s="140"/>
      <c r="C1151" s="14"/>
    </row>
    <row r="1152" spans="1:3" x14ac:dyDescent="0.2">
      <c r="A1152" s="140"/>
      <c r="B1152" s="140"/>
      <c r="C1152" s="14"/>
    </row>
    <row r="1153" spans="1:3" x14ac:dyDescent="0.2">
      <c r="A1153" s="140"/>
      <c r="B1153" s="140"/>
      <c r="C1153" s="14"/>
    </row>
    <row r="1154" spans="1:3" x14ac:dyDescent="0.2">
      <c r="A1154" s="140"/>
      <c r="B1154" s="140"/>
      <c r="C1154" s="14"/>
    </row>
    <row r="1155" spans="1:3" x14ac:dyDescent="0.2">
      <c r="A1155" s="140"/>
      <c r="B1155" s="140"/>
      <c r="C1155" s="14"/>
    </row>
    <row r="1156" spans="1:3" x14ac:dyDescent="0.2">
      <c r="A1156" s="140"/>
      <c r="B1156" s="140"/>
      <c r="C1156" s="14"/>
    </row>
    <row r="1157" spans="1:3" x14ac:dyDescent="0.2">
      <c r="A1157" s="140"/>
      <c r="B1157" s="140"/>
      <c r="C1157" s="14"/>
    </row>
    <row r="1158" spans="1:3" x14ac:dyDescent="0.2">
      <c r="A1158" s="140"/>
      <c r="B1158" s="140"/>
      <c r="C1158" s="14"/>
    </row>
    <row r="1159" spans="1:3" x14ac:dyDescent="0.2">
      <c r="A1159" s="140"/>
      <c r="B1159" s="140"/>
      <c r="C1159" s="14"/>
    </row>
    <row r="1160" spans="1:3" x14ac:dyDescent="0.2">
      <c r="A1160" s="140"/>
      <c r="B1160" s="140"/>
      <c r="C1160" s="14"/>
    </row>
    <row r="1161" spans="1:3" x14ac:dyDescent="0.2">
      <c r="A1161" s="140"/>
      <c r="B1161" s="140"/>
      <c r="C1161" s="14"/>
    </row>
    <row r="1162" spans="1:3" x14ac:dyDescent="0.2">
      <c r="A1162" s="140"/>
      <c r="B1162" s="140"/>
      <c r="C1162" s="14"/>
    </row>
    <row r="1163" spans="1:3" x14ac:dyDescent="0.2">
      <c r="A1163" s="140"/>
      <c r="B1163" s="140"/>
      <c r="C1163" s="14"/>
    </row>
    <row r="1164" spans="1:3" x14ac:dyDescent="0.2">
      <c r="A1164" s="140"/>
      <c r="B1164" s="140"/>
      <c r="C1164" s="14"/>
    </row>
    <row r="1165" spans="1:3" x14ac:dyDescent="0.2">
      <c r="A1165" s="140"/>
      <c r="B1165" s="140"/>
      <c r="C1165" s="14"/>
    </row>
    <row r="1166" spans="1:3" x14ac:dyDescent="0.2">
      <c r="A1166" s="140"/>
      <c r="B1166" s="140"/>
      <c r="C1166" s="14"/>
    </row>
    <row r="1167" spans="1:3" x14ac:dyDescent="0.2">
      <c r="A1167" s="140"/>
      <c r="B1167" s="140"/>
      <c r="C1167" s="14"/>
    </row>
    <row r="1168" spans="1:3" x14ac:dyDescent="0.2">
      <c r="A1168" s="140"/>
      <c r="B1168" s="140"/>
      <c r="C1168" s="14"/>
    </row>
    <row r="1169" spans="1:3" x14ac:dyDescent="0.2">
      <c r="A1169" s="140"/>
      <c r="B1169" s="140"/>
      <c r="C1169" s="14"/>
    </row>
    <row r="1170" spans="1:3" x14ac:dyDescent="0.2">
      <c r="A1170" s="140"/>
      <c r="B1170" s="140"/>
      <c r="C1170" s="14"/>
    </row>
    <row r="1171" spans="1:3" x14ac:dyDescent="0.2">
      <c r="A1171" s="140"/>
      <c r="B1171" s="140"/>
      <c r="C1171" s="14"/>
    </row>
    <row r="1172" spans="1:3" x14ac:dyDescent="0.2">
      <c r="A1172" s="140"/>
      <c r="B1172" s="140"/>
      <c r="C1172" s="14"/>
    </row>
    <row r="1173" spans="1:3" x14ac:dyDescent="0.2">
      <c r="A1173" s="140"/>
      <c r="B1173" s="140"/>
      <c r="C1173" s="14"/>
    </row>
    <row r="1174" spans="1:3" x14ac:dyDescent="0.2">
      <c r="A1174" s="140"/>
      <c r="B1174" s="140"/>
      <c r="C1174" s="14"/>
    </row>
    <row r="1175" spans="1:3" x14ac:dyDescent="0.2">
      <c r="A1175" s="140"/>
      <c r="B1175" s="140"/>
      <c r="C1175" s="14"/>
    </row>
    <row r="1176" spans="1:3" x14ac:dyDescent="0.2">
      <c r="A1176" s="140"/>
      <c r="B1176" s="140"/>
      <c r="C1176" s="14"/>
    </row>
    <row r="1177" spans="1:3" x14ac:dyDescent="0.2">
      <c r="A1177" s="140"/>
      <c r="B1177" s="140"/>
      <c r="C1177" s="14"/>
    </row>
    <row r="1178" spans="1:3" x14ac:dyDescent="0.2">
      <c r="A1178" s="140"/>
      <c r="B1178" s="140"/>
      <c r="C1178" s="14"/>
    </row>
    <row r="1179" spans="1:3" x14ac:dyDescent="0.2">
      <c r="A1179" s="140"/>
      <c r="B1179" s="140"/>
      <c r="C1179" s="14"/>
    </row>
    <row r="1180" spans="1:3" x14ac:dyDescent="0.2">
      <c r="A1180" s="140"/>
      <c r="B1180" s="140"/>
      <c r="C1180" s="14"/>
    </row>
    <row r="1181" spans="1:3" x14ac:dyDescent="0.2">
      <c r="A1181" s="140"/>
      <c r="B1181" s="140"/>
      <c r="C1181" s="14"/>
    </row>
    <row r="1182" spans="1:3" x14ac:dyDescent="0.2">
      <c r="A1182" s="140"/>
      <c r="B1182" s="140"/>
      <c r="C1182" s="14"/>
    </row>
    <row r="1183" spans="1:3" x14ac:dyDescent="0.2">
      <c r="A1183" s="140"/>
      <c r="B1183" s="140"/>
      <c r="C1183" s="14"/>
    </row>
    <row r="1184" spans="1:3" x14ac:dyDescent="0.2">
      <c r="A1184" s="140"/>
      <c r="B1184" s="140"/>
      <c r="C1184" s="14"/>
    </row>
    <row r="1185" spans="1:3" x14ac:dyDescent="0.2">
      <c r="A1185" s="140"/>
      <c r="B1185" s="140"/>
      <c r="C1185" s="14"/>
    </row>
    <row r="1186" spans="1:3" x14ac:dyDescent="0.2">
      <c r="A1186" s="140"/>
      <c r="B1186" s="140"/>
      <c r="C1186" s="14"/>
    </row>
    <row r="1187" spans="1:3" x14ac:dyDescent="0.2">
      <c r="A1187" s="140"/>
      <c r="B1187" s="140"/>
      <c r="C1187" s="14"/>
    </row>
    <row r="1188" spans="1:3" x14ac:dyDescent="0.2">
      <c r="A1188" s="140"/>
      <c r="B1188" s="140"/>
      <c r="C1188" s="14"/>
    </row>
    <row r="1189" spans="1:3" x14ac:dyDescent="0.2">
      <c r="A1189" s="140"/>
      <c r="B1189" s="140"/>
      <c r="C1189" s="14"/>
    </row>
    <row r="1190" spans="1:3" x14ac:dyDescent="0.2">
      <c r="A1190" s="140"/>
      <c r="B1190" s="140"/>
      <c r="C1190" s="14"/>
    </row>
    <row r="1191" spans="1:3" x14ac:dyDescent="0.2">
      <c r="A1191" s="140"/>
      <c r="B1191" s="140"/>
      <c r="C1191" s="14"/>
    </row>
    <row r="1192" spans="1:3" x14ac:dyDescent="0.2">
      <c r="A1192" s="140"/>
      <c r="B1192" s="140"/>
      <c r="C1192" s="14"/>
    </row>
    <row r="1193" spans="1:3" x14ac:dyDescent="0.2">
      <c r="A1193" s="140"/>
      <c r="B1193" s="140"/>
      <c r="C1193" s="14"/>
    </row>
    <row r="1194" spans="1:3" x14ac:dyDescent="0.2">
      <c r="A1194" s="140"/>
      <c r="B1194" s="140"/>
      <c r="C1194" s="14"/>
    </row>
    <row r="1195" spans="1:3" x14ac:dyDescent="0.2">
      <c r="A1195" s="140"/>
      <c r="B1195" s="140"/>
      <c r="C1195" s="14"/>
    </row>
    <row r="1196" spans="1:3" x14ac:dyDescent="0.2">
      <c r="A1196" s="140"/>
      <c r="B1196" s="140"/>
      <c r="C1196" s="14"/>
    </row>
    <row r="1197" spans="1:3" x14ac:dyDescent="0.2">
      <c r="A1197" s="140"/>
      <c r="B1197" s="140"/>
      <c r="C1197" s="14"/>
    </row>
    <row r="1198" spans="1:3" x14ac:dyDescent="0.2">
      <c r="A1198" s="140"/>
      <c r="B1198" s="140"/>
      <c r="C1198" s="14"/>
    </row>
    <row r="1199" spans="1:3" x14ac:dyDescent="0.2">
      <c r="A1199" s="140"/>
      <c r="B1199" s="140"/>
      <c r="C1199" s="14"/>
    </row>
    <row r="1200" spans="1:3" x14ac:dyDescent="0.2">
      <c r="A1200" s="140"/>
      <c r="B1200" s="140"/>
      <c r="C1200" s="14"/>
    </row>
    <row r="1201" spans="1:3" x14ac:dyDescent="0.2">
      <c r="A1201" s="140"/>
      <c r="B1201" s="140"/>
      <c r="C1201" s="14"/>
    </row>
    <row r="1202" spans="1:3" x14ac:dyDescent="0.2">
      <c r="A1202" s="140"/>
      <c r="B1202" s="140"/>
      <c r="C1202" s="14"/>
    </row>
    <row r="1203" spans="1:3" x14ac:dyDescent="0.2">
      <c r="A1203" s="140"/>
      <c r="B1203" s="140"/>
      <c r="C1203" s="14"/>
    </row>
    <row r="1204" spans="1:3" x14ac:dyDescent="0.2">
      <c r="A1204" s="140"/>
      <c r="B1204" s="140"/>
      <c r="C1204" s="14"/>
    </row>
    <row r="1205" spans="1:3" x14ac:dyDescent="0.2">
      <c r="A1205" s="140"/>
      <c r="B1205" s="140"/>
      <c r="C1205" s="14"/>
    </row>
    <row r="1206" spans="1:3" x14ac:dyDescent="0.2">
      <c r="A1206" s="140"/>
      <c r="B1206" s="140"/>
      <c r="C1206" s="14"/>
    </row>
    <row r="1207" spans="1:3" x14ac:dyDescent="0.2">
      <c r="A1207" s="140"/>
      <c r="B1207" s="140"/>
      <c r="C1207" s="14"/>
    </row>
    <row r="1208" spans="1:3" x14ac:dyDescent="0.2">
      <c r="A1208" s="140"/>
      <c r="B1208" s="140"/>
      <c r="C1208" s="14"/>
    </row>
    <row r="1209" spans="1:3" x14ac:dyDescent="0.2">
      <c r="A1209" s="140"/>
      <c r="B1209" s="140"/>
      <c r="C1209" s="14"/>
    </row>
    <row r="1210" spans="1:3" x14ac:dyDescent="0.2">
      <c r="A1210" s="140"/>
      <c r="B1210" s="140"/>
      <c r="C1210" s="14"/>
    </row>
    <row r="1211" spans="1:3" x14ac:dyDescent="0.2">
      <c r="A1211" s="140"/>
      <c r="B1211" s="140"/>
      <c r="C1211" s="14"/>
    </row>
    <row r="1212" spans="1:3" x14ac:dyDescent="0.2">
      <c r="A1212" s="140"/>
      <c r="B1212" s="140"/>
      <c r="C1212" s="14"/>
    </row>
    <row r="1213" spans="1:3" x14ac:dyDescent="0.2">
      <c r="A1213" s="140"/>
      <c r="B1213" s="140"/>
      <c r="C1213" s="14"/>
    </row>
    <row r="1214" spans="1:3" x14ac:dyDescent="0.2">
      <c r="A1214" s="140"/>
      <c r="B1214" s="140"/>
      <c r="C1214" s="14"/>
    </row>
    <row r="1215" spans="1:3" x14ac:dyDescent="0.2">
      <c r="A1215" s="140"/>
      <c r="B1215" s="140"/>
      <c r="C1215" s="14"/>
    </row>
    <row r="1216" spans="1:3" x14ac:dyDescent="0.2">
      <c r="A1216" s="140"/>
      <c r="B1216" s="140"/>
      <c r="C1216" s="14"/>
    </row>
    <row r="1217" spans="1:3" x14ac:dyDescent="0.2">
      <c r="A1217" s="140"/>
      <c r="B1217" s="140"/>
      <c r="C1217" s="14"/>
    </row>
    <row r="1218" spans="1:3" x14ac:dyDescent="0.2">
      <c r="A1218" s="140"/>
      <c r="B1218" s="140"/>
      <c r="C1218" s="14"/>
    </row>
    <row r="1219" spans="1:3" x14ac:dyDescent="0.2">
      <c r="A1219" s="140"/>
      <c r="B1219" s="140"/>
      <c r="C1219" s="14"/>
    </row>
    <row r="1220" spans="1:3" x14ac:dyDescent="0.2">
      <c r="A1220" s="140"/>
      <c r="B1220" s="140"/>
      <c r="C1220" s="14"/>
    </row>
    <row r="1221" spans="1:3" x14ac:dyDescent="0.2">
      <c r="A1221" s="140"/>
      <c r="B1221" s="140"/>
      <c r="C1221" s="14"/>
    </row>
    <row r="1222" spans="1:3" x14ac:dyDescent="0.2">
      <c r="A1222" s="140"/>
      <c r="B1222" s="140"/>
      <c r="C1222" s="14"/>
    </row>
    <row r="1223" spans="1:3" x14ac:dyDescent="0.2">
      <c r="A1223" s="140"/>
      <c r="B1223" s="140"/>
      <c r="C1223" s="14"/>
    </row>
    <row r="1224" spans="1:3" x14ac:dyDescent="0.2">
      <c r="A1224" s="140"/>
      <c r="B1224" s="140"/>
      <c r="C1224" s="14"/>
    </row>
    <row r="1225" spans="1:3" x14ac:dyDescent="0.2">
      <c r="A1225" s="140"/>
      <c r="B1225" s="140"/>
      <c r="C1225" s="14"/>
    </row>
    <row r="1226" spans="1:3" x14ac:dyDescent="0.2">
      <c r="A1226" s="140"/>
      <c r="B1226" s="140"/>
      <c r="C1226" s="14"/>
    </row>
    <row r="1227" spans="1:3" x14ac:dyDescent="0.2">
      <c r="A1227" s="140"/>
      <c r="B1227" s="140"/>
      <c r="C1227" s="14"/>
    </row>
    <row r="1228" spans="1:3" x14ac:dyDescent="0.2">
      <c r="A1228" s="140"/>
      <c r="B1228" s="140"/>
      <c r="C1228" s="14"/>
    </row>
    <row r="1229" spans="1:3" x14ac:dyDescent="0.2">
      <c r="A1229" s="140"/>
      <c r="B1229" s="140"/>
      <c r="C1229" s="14"/>
    </row>
    <row r="1230" spans="1:3" x14ac:dyDescent="0.2">
      <c r="A1230" s="140"/>
      <c r="B1230" s="140"/>
      <c r="C1230" s="14"/>
    </row>
    <row r="1231" spans="1:3" x14ac:dyDescent="0.2">
      <c r="A1231" s="140"/>
      <c r="B1231" s="140"/>
      <c r="C1231" s="14"/>
    </row>
    <row r="1232" spans="1:3" x14ac:dyDescent="0.2">
      <c r="A1232" s="140"/>
      <c r="B1232" s="140"/>
      <c r="C1232" s="14"/>
    </row>
    <row r="1233" spans="1:3" x14ac:dyDescent="0.2">
      <c r="A1233" s="140"/>
      <c r="B1233" s="140"/>
      <c r="C1233" s="14"/>
    </row>
    <row r="1234" spans="1:3" x14ac:dyDescent="0.2">
      <c r="A1234" s="140"/>
      <c r="B1234" s="140"/>
      <c r="C1234" s="14"/>
    </row>
    <row r="1235" spans="1:3" x14ac:dyDescent="0.2">
      <c r="A1235" s="140"/>
      <c r="B1235" s="140"/>
      <c r="C1235" s="14"/>
    </row>
    <row r="1236" spans="1:3" x14ac:dyDescent="0.2">
      <c r="A1236" s="140"/>
      <c r="B1236" s="140"/>
      <c r="C1236" s="14"/>
    </row>
    <row r="1237" spans="1:3" x14ac:dyDescent="0.2">
      <c r="A1237" s="140"/>
      <c r="B1237" s="140"/>
      <c r="C1237" s="14"/>
    </row>
    <row r="1238" spans="1:3" x14ac:dyDescent="0.2">
      <c r="A1238" s="140"/>
      <c r="B1238" s="140"/>
      <c r="C1238" s="14"/>
    </row>
    <row r="1239" spans="1:3" x14ac:dyDescent="0.2">
      <c r="A1239" s="140"/>
      <c r="B1239" s="140"/>
      <c r="C1239" s="14"/>
    </row>
    <row r="1240" spans="1:3" x14ac:dyDescent="0.2">
      <c r="A1240" s="140"/>
      <c r="B1240" s="140"/>
      <c r="C1240" s="14"/>
    </row>
    <row r="1241" spans="1:3" x14ac:dyDescent="0.2">
      <c r="A1241" s="140"/>
      <c r="B1241" s="140"/>
      <c r="C1241" s="14"/>
    </row>
    <row r="1242" spans="1:3" x14ac:dyDescent="0.2">
      <c r="A1242" s="140"/>
      <c r="B1242" s="140"/>
      <c r="C1242" s="14"/>
    </row>
    <row r="1243" spans="1:3" x14ac:dyDescent="0.2">
      <c r="A1243" s="140"/>
      <c r="B1243" s="140"/>
      <c r="C1243" s="14"/>
    </row>
    <row r="1244" spans="1:3" x14ac:dyDescent="0.2">
      <c r="A1244" s="140"/>
      <c r="B1244" s="140"/>
      <c r="C1244" s="14"/>
    </row>
    <row r="1245" spans="1:3" x14ac:dyDescent="0.2">
      <c r="A1245" s="140"/>
      <c r="B1245" s="140"/>
      <c r="C1245" s="14"/>
    </row>
    <row r="1246" spans="1:3" x14ac:dyDescent="0.2">
      <c r="A1246" s="140"/>
      <c r="B1246" s="140"/>
      <c r="C1246" s="14"/>
    </row>
    <row r="1247" spans="1:3" x14ac:dyDescent="0.2">
      <c r="A1247" s="140"/>
      <c r="B1247" s="140"/>
      <c r="C1247" s="14"/>
    </row>
    <row r="1248" spans="1:3" x14ac:dyDescent="0.2">
      <c r="A1248" s="140"/>
      <c r="B1248" s="140"/>
      <c r="C1248" s="14"/>
    </row>
    <row r="1249" spans="1:3" x14ac:dyDescent="0.2">
      <c r="A1249" s="140"/>
      <c r="B1249" s="140"/>
      <c r="C1249" s="14"/>
    </row>
    <row r="1250" spans="1:3" x14ac:dyDescent="0.2">
      <c r="A1250" s="140"/>
      <c r="B1250" s="140"/>
      <c r="C1250" s="14"/>
    </row>
    <row r="1251" spans="1:3" x14ac:dyDescent="0.2">
      <c r="A1251" s="140"/>
      <c r="B1251" s="140"/>
      <c r="C1251" s="14"/>
    </row>
    <row r="1252" spans="1:3" x14ac:dyDescent="0.2">
      <c r="A1252" s="140"/>
      <c r="B1252" s="140"/>
      <c r="C1252" s="14"/>
    </row>
    <row r="1253" spans="1:3" x14ac:dyDescent="0.2">
      <c r="A1253" s="140"/>
      <c r="B1253" s="140"/>
      <c r="C1253" s="14"/>
    </row>
    <row r="1254" spans="1:3" x14ac:dyDescent="0.2">
      <c r="A1254" s="140"/>
      <c r="B1254" s="140"/>
      <c r="C1254" s="14"/>
    </row>
    <row r="1255" spans="1:3" x14ac:dyDescent="0.2">
      <c r="A1255" s="140"/>
      <c r="B1255" s="140"/>
      <c r="C1255" s="14"/>
    </row>
    <row r="1256" spans="1:3" x14ac:dyDescent="0.2">
      <c r="A1256" s="140"/>
      <c r="B1256" s="140"/>
      <c r="C1256" s="14"/>
    </row>
    <row r="1257" spans="1:3" x14ac:dyDescent="0.2">
      <c r="A1257" s="140"/>
      <c r="B1257" s="140"/>
      <c r="C1257" s="14"/>
    </row>
    <row r="1258" spans="1:3" x14ac:dyDescent="0.2">
      <c r="A1258" s="140"/>
      <c r="B1258" s="140"/>
      <c r="C1258" s="14"/>
    </row>
    <row r="1259" spans="1:3" x14ac:dyDescent="0.2">
      <c r="A1259" s="140"/>
      <c r="B1259" s="140"/>
      <c r="C1259" s="14"/>
    </row>
    <row r="1260" spans="1:3" x14ac:dyDescent="0.2">
      <c r="A1260" s="140"/>
      <c r="B1260" s="140"/>
      <c r="C1260" s="14"/>
    </row>
    <row r="1261" spans="1:3" x14ac:dyDescent="0.2">
      <c r="A1261" s="140"/>
      <c r="B1261" s="140"/>
      <c r="C1261" s="14"/>
    </row>
    <row r="1262" spans="1:3" x14ac:dyDescent="0.2">
      <c r="A1262" s="140"/>
      <c r="B1262" s="140"/>
      <c r="C1262" s="14"/>
    </row>
    <row r="1263" spans="1:3" x14ac:dyDescent="0.2">
      <c r="A1263" s="140"/>
      <c r="B1263" s="140"/>
      <c r="C1263" s="14"/>
    </row>
    <row r="1264" spans="1:3" x14ac:dyDescent="0.2">
      <c r="A1264" s="140"/>
      <c r="B1264" s="140"/>
      <c r="C1264" s="14"/>
    </row>
    <row r="1265" spans="1:3" x14ac:dyDescent="0.2">
      <c r="A1265" s="140"/>
      <c r="B1265" s="140"/>
      <c r="C1265" s="14"/>
    </row>
    <row r="1266" spans="1:3" x14ac:dyDescent="0.2">
      <c r="A1266" s="140"/>
      <c r="B1266" s="140"/>
      <c r="C1266" s="14"/>
    </row>
    <row r="1267" spans="1:3" x14ac:dyDescent="0.2">
      <c r="A1267" s="140"/>
      <c r="B1267" s="140"/>
      <c r="C1267" s="14"/>
    </row>
    <row r="1268" spans="1:3" x14ac:dyDescent="0.2">
      <c r="A1268" s="140"/>
      <c r="B1268" s="140"/>
      <c r="C1268" s="14"/>
    </row>
    <row r="1269" spans="1:3" x14ac:dyDescent="0.2">
      <c r="A1269" s="140"/>
      <c r="B1269" s="140"/>
      <c r="C1269" s="14"/>
    </row>
    <row r="1270" spans="1:3" x14ac:dyDescent="0.2">
      <c r="A1270" s="140"/>
      <c r="B1270" s="140"/>
      <c r="C1270" s="14"/>
    </row>
    <row r="1271" spans="1:3" x14ac:dyDescent="0.2">
      <c r="A1271" s="140"/>
      <c r="B1271" s="140"/>
      <c r="C1271" s="14"/>
    </row>
    <row r="1272" spans="1:3" x14ac:dyDescent="0.2">
      <c r="A1272" s="140"/>
      <c r="B1272" s="140"/>
      <c r="C1272" s="14"/>
    </row>
    <row r="1273" spans="1:3" x14ac:dyDescent="0.2">
      <c r="A1273" s="140"/>
      <c r="B1273" s="140"/>
      <c r="C1273" s="14"/>
    </row>
    <row r="1274" spans="1:3" x14ac:dyDescent="0.2">
      <c r="A1274" s="140"/>
      <c r="B1274" s="140"/>
      <c r="C1274" s="14"/>
    </row>
    <row r="1275" spans="1:3" x14ac:dyDescent="0.2">
      <c r="A1275" s="140"/>
      <c r="B1275" s="140"/>
      <c r="C1275" s="14"/>
    </row>
    <row r="1276" spans="1:3" x14ac:dyDescent="0.2">
      <c r="A1276" s="140"/>
      <c r="B1276" s="140"/>
      <c r="C1276" s="14"/>
    </row>
    <row r="1277" spans="1:3" x14ac:dyDescent="0.2">
      <c r="A1277" s="140"/>
      <c r="B1277" s="140"/>
      <c r="C1277" s="14"/>
    </row>
    <row r="1278" spans="1:3" x14ac:dyDescent="0.2">
      <c r="A1278" s="140"/>
      <c r="B1278" s="140"/>
      <c r="C1278" s="14"/>
    </row>
    <row r="1279" spans="1:3" x14ac:dyDescent="0.2">
      <c r="A1279" s="140"/>
      <c r="B1279" s="140"/>
      <c r="C1279" s="14"/>
    </row>
    <row r="1280" spans="1:3" x14ac:dyDescent="0.2">
      <c r="A1280" s="140"/>
      <c r="B1280" s="140"/>
      <c r="C1280" s="14"/>
    </row>
    <row r="1281" spans="1:3" x14ac:dyDescent="0.2">
      <c r="A1281" s="140"/>
      <c r="B1281" s="140"/>
      <c r="C1281" s="14"/>
    </row>
    <row r="1282" spans="1:3" x14ac:dyDescent="0.2">
      <c r="A1282" s="140"/>
      <c r="B1282" s="140"/>
      <c r="C1282" s="14"/>
    </row>
    <row r="1283" spans="1:3" x14ac:dyDescent="0.2">
      <c r="A1283" s="140"/>
      <c r="B1283" s="140"/>
      <c r="C1283" s="14"/>
    </row>
    <row r="1284" spans="1:3" x14ac:dyDescent="0.2">
      <c r="A1284" s="140"/>
      <c r="B1284" s="140"/>
      <c r="C1284" s="14"/>
    </row>
    <row r="1285" spans="1:3" x14ac:dyDescent="0.2">
      <c r="A1285" s="140"/>
      <c r="B1285" s="140"/>
      <c r="C1285" s="14"/>
    </row>
    <row r="1286" spans="1:3" x14ac:dyDescent="0.2">
      <c r="A1286" s="140"/>
      <c r="B1286" s="140"/>
      <c r="C1286" s="14"/>
    </row>
    <row r="1287" spans="1:3" x14ac:dyDescent="0.2">
      <c r="A1287" s="140"/>
      <c r="B1287" s="140"/>
      <c r="C1287" s="14"/>
    </row>
    <row r="1288" spans="1:3" x14ac:dyDescent="0.2">
      <c r="A1288" s="140"/>
      <c r="B1288" s="140"/>
      <c r="C1288" s="14"/>
    </row>
    <row r="1289" spans="1:3" x14ac:dyDescent="0.2">
      <c r="A1289" s="140"/>
      <c r="B1289" s="140"/>
      <c r="C1289" s="14"/>
    </row>
    <row r="1290" spans="1:3" x14ac:dyDescent="0.2">
      <c r="A1290" s="140"/>
      <c r="B1290" s="140"/>
      <c r="C1290" s="14"/>
    </row>
    <row r="1291" spans="1:3" x14ac:dyDescent="0.2">
      <c r="A1291" s="140"/>
      <c r="B1291" s="140"/>
      <c r="C1291" s="14"/>
    </row>
    <row r="1292" spans="1:3" x14ac:dyDescent="0.2">
      <c r="A1292" s="140"/>
      <c r="B1292" s="140"/>
      <c r="C1292" s="14"/>
    </row>
    <row r="1293" spans="1:3" x14ac:dyDescent="0.2">
      <c r="A1293" s="140"/>
      <c r="B1293" s="140"/>
      <c r="C1293" s="14"/>
    </row>
    <row r="1294" spans="1:3" x14ac:dyDescent="0.2">
      <c r="A1294" s="140"/>
      <c r="B1294" s="140"/>
      <c r="C1294" s="14"/>
    </row>
    <row r="1295" spans="1:3" x14ac:dyDescent="0.2">
      <c r="A1295" s="140"/>
      <c r="B1295" s="140"/>
      <c r="C1295" s="14"/>
    </row>
    <row r="1296" spans="1:3" x14ac:dyDescent="0.2">
      <c r="A1296" s="140"/>
      <c r="B1296" s="140"/>
      <c r="C1296" s="14"/>
    </row>
    <row r="1297" spans="1:3" x14ac:dyDescent="0.2">
      <c r="A1297" s="140"/>
      <c r="B1297" s="140"/>
      <c r="C1297" s="14"/>
    </row>
    <row r="1298" spans="1:3" x14ac:dyDescent="0.2">
      <c r="A1298" s="140"/>
      <c r="B1298" s="140"/>
      <c r="C1298" s="14"/>
    </row>
    <row r="1299" spans="1:3" x14ac:dyDescent="0.2">
      <c r="A1299" s="140"/>
      <c r="B1299" s="140"/>
      <c r="C1299" s="14"/>
    </row>
    <row r="1300" spans="1:3" x14ac:dyDescent="0.2">
      <c r="A1300" s="140"/>
      <c r="B1300" s="140"/>
      <c r="C1300" s="14"/>
    </row>
    <row r="1301" spans="1:3" x14ac:dyDescent="0.2">
      <c r="A1301" s="140"/>
      <c r="B1301" s="140"/>
      <c r="C1301" s="14"/>
    </row>
    <row r="1302" spans="1:3" x14ac:dyDescent="0.2">
      <c r="A1302" s="140"/>
      <c r="B1302" s="140"/>
      <c r="C1302" s="14"/>
    </row>
    <row r="1303" spans="1:3" x14ac:dyDescent="0.2">
      <c r="A1303" s="140"/>
      <c r="B1303" s="140"/>
      <c r="C1303" s="14"/>
    </row>
    <row r="1304" spans="1:3" x14ac:dyDescent="0.2">
      <c r="A1304" s="140"/>
      <c r="B1304" s="140"/>
      <c r="C1304" s="14"/>
    </row>
    <row r="1305" spans="1:3" x14ac:dyDescent="0.2">
      <c r="A1305" s="140"/>
      <c r="B1305" s="140"/>
      <c r="C1305" s="14"/>
    </row>
    <row r="1306" spans="1:3" x14ac:dyDescent="0.2">
      <c r="A1306" s="140"/>
      <c r="B1306" s="140"/>
      <c r="C1306" s="14"/>
    </row>
    <row r="1307" spans="1:3" x14ac:dyDescent="0.2">
      <c r="A1307" s="140"/>
      <c r="B1307" s="140"/>
      <c r="C1307" s="14"/>
    </row>
    <row r="1308" spans="1:3" x14ac:dyDescent="0.2">
      <c r="A1308" s="140"/>
      <c r="B1308" s="140"/>
      <c r="C1308" s="14"/>
    </row>
    <row r="1309" spans="1:3" x14ac:dyDescent="0.2">
      <c r="A1309" s="140"/>
      <c r="B1309" s="140"/>
      <c r="C1309" s="14"/>
    </row>
    <row r="1310" spans="1:3" x14ac:dyDescent="0.2">
      <c r="A1310" s="140"/>
      <c r="B1310" s="140"/>
      <c r="C1310" s="14"/>
    </row>
    <row r="1311" spans="1:3" x14ac:dyDescent="0.2">
      <c r="A1311" s="140"/>
      <c r="B1311" s="140"/>
      <c r="C1311" s="14"/>
    </row>
    <row r="1312" spans="1:3" x14ac:dyDescent="0.2">
      <c r="A1312" s="140"/>
      <c r="B1312" s="140"/>
      <c r="C1312" s="14"/>
    </row>
    <row r="1313" spans="1:3" x14ac:dyDescent="0.2">
      <c r="A1313" s="140"/>
      <c r="B1313" s="140"/>
      <c r="C1313" s="14"/>
    </row>
    <row r="1314" spans="1:3" x14ac:dyDescent="0.2">
      <c r="A1314" s="140"/>
      <c r="B1314" s="140"/>
      <c r="C1314" s="14"/>
    </row>
    <row r="1315" spans="1:3" x14ac:dyDescent="0.2">
      <c r="A1315" s="140"/>
      <c r="B1315" s="140"/>
      <c r="C1315" s="14"/>
    </row>
    <row r="1316" spans="1:3" x14ac:dyDescent="0.2">
      <c r="A1316" s="140"/>
      <c r="B1316" s="140"/>
      <c r="C1316" s="14"/>
    </row>
    <row r="1317" spans="1:3" x14ac:dyDescent="0.2">
      <c r="A1317" s="140"/>
      <c r="B1317" s="140"/>
      <c r="C1317" s="14"/>
    </row>
    <row r="1318" spans="1:3" x14ac:dyDescent="0.2">
      <c r="A1318" s="140"/>
      <c r="B1318" s="140"/>
      <c r="C1318" s="14"/>
    </row>
    <row r="1319" spans="1:3" x14ac:dyDescent="0.2">
      <c r="A1319" s="140"/>
      <c r="B1319" s="140"/>
      <c r="C1319" s="14"/>
    </row>
    <row r="1320" spans="1:3" x14ac:dyDescent="0.2">
      <c r="A1320" s="140"/>
      <c r="B1320" s="140"/>
      <c r="C1320" s="14"/>
    </row>
    <row r="1321" spans="1:3" x14ac:dyDescent="0.2">
      <c r="A1321" s="140"/>
      <c r="B1321" s="140"/>
      <c r="C1321" s="14"/>
    </row>
    <row r="1322" spans="1:3" x14ac:dyDescent="0.2">
      <c r="A1322" s="140"/>
      <c r="B1322" s="140"/>
      <c r="C1322" s="14"/>
    </row>
    <row r="1323" spans="1:3" x14ac:dyDescent="0.2">
      <c r="A1323" s="140"/>
      <c r="B1323" s="140"/>
      <c r="C1323" s="14"/>
    </row>
    <row r="1324" spans="1:3" x14ac:dyDescent="0.2">
      <c r="A1324" s="140"/>
      <c r="B1324" s="140"/>
      <c r="C1324" s="14"/>
    </row>
    <row r="1325" spans="1:3" x14ac:dyDescent="0.2">
      <c r="A1325" s="140"/>
      <c r="B1325" s="140"/>
      <c r="C1325" s="14"/>
    </row>
    <row r="1326" spans="1:3" x14ac:dyDescent="0.2">
      <c r="A1326" s="140"/>
      <c r="B1326" s="140"/>
      <c r="C1326" s="14"/>
    </row>
    <row r="1327" spans="1:3" x14ac:dyDescent="0.2">
      <c r="A1327" s="140"/>
      <c r="B1327" s="140"/>
      <c r="C1327" s="14"/>
    </row>
    <row r="1328" spans="1:3" x14ac:dyDescent="0.2">
      <c r="A1328" s="140"/>
      <c r="B1328" s="140"/>
      <c r="C1328" s="14"/>
    </row>
    <row r="1329" spans="1:3" x14ac:dyDescent="0.2">
      <c r="A1329" s="140"/>
      <c r="B1329" s="140"/>
      <c r="C1329" s="14"/>
    </row>
    <row r="1330" spans="1:3" x14ac:dyDescent="0.2">
      <c r="A1330" s="140"/>
      <c r="B1330" s="140"/>
      <c r="C1330" s="14"/>
    </row>
    <row r="1331" spans="1:3" x14ac:dyDescent="0.2">
      <c r="A1331" s="140"/>
      <c r="B1331" s="140"/>
      <c r="C1331" s="14"/>
    </row>
    <row r="1332" spans="1:3" x14ac:dyDescent="0.2">
      <c r="A1332" s="140"/>
      <c r="B1332" s="140"/>
      <c r="C1332" s="14"/>
    </row>
    <row r="1333" spans="1:3" x14ac:dyDescent="0.2">
      <c r="A1333" s="140"/>
      <c r="B1333" s="140"/>
      <c r="C1333" s="14"/>
    </row>
    <row r="1334" spans="1:3" x14ac:dyDescent="0.2">
      <c r="A1334" s="140"/>
      <c r="B1334" s="140"/>
      <c r="C1334" s="14"/>
    </row>
    <row r="1335" spans="1:3" x14ac:dyDescent="0.2">
      <c r="A1335" s="140"/>
      <c r="B1335" s="140"/>
      <c r="C1335" s="14"/>
    </row>
    <row r="1336" spans="1:3" x14ac:dyDescent="0.2">
      <c r="A1336" s="140"/>
      <c r="B1336" s="140"/>
      <c r="C1336" s="14"/>
    </row>
    <row r="1337" spans="1:3" x14ac:dyDescent="0.2">
      <c r="A1337" s="140"/>
      <c r="B1337" s="140"/>
      <c r="C1337" s="14"/>
    </row>
    <row r="1338" spans="1:3" x14ac:dyDescent="0.2">
      <c r="A1338" s="140"/>
      <c r="B1338" s="140"/>
      <c r="C1338" s="14"/>
    </row>
    <row r="1339" spans="1:3" x14ac:dyDescent="0.2">
      <c r="A1339" s="140"/>
      <c r="B1339" s="140"/>
      <c r="C1339" s="14"/>
    </row>
    <row r="1340" spans="1:3" x14ac:dyDescent="0.2">
      <c r="A1340" s="140"/>
      <c r="B1340" s="140"/>
      <c r="C1340" s="14"/>
    </row>
    <row r="1341" spans="1:3" x14ac:dyDescent="0.2">
      <c r="A1341" s="140"/>
      <c r="B1341" s="140"/>
      <c r="C1341" s="14"/>
    </row>
    <row r="1342" spans="1:3" x14ac:dyDescent="0.2">
      <c r="A1342" s="140"/>
      <c r="B1342" s="140"/>
      <c r="C1342" s="14"/>
    </row>
    <row r="1343" spans="1:3" x14ac:dyDescent="0.2">
      <c r="A1343" s="140"/>
      <c r="B1343" s="140"/>
      <c r="C1343" s="14"/>
    </row>
    <row r="1344" spans="1:3" x14ac:dyDescent="0.2">
      <c r="A1344" s="140"/>
      <c r="B1344" s="140"/>
      <c r="C1344" s="14"/>
    </row>
    <row r="1345" spans="1:3" x14ac:dyDescent="0.2">
      <c r="A1345" s="140"/>
      <c r="B1345" s="140"/>
      <c r="C1345" s="14"/>
    </row>
    <row r="1346" spans="1:3" x14ac:dyDescent="0.2">
      <c r="A1346" s="140"/>
      <c r="B1346" s="140"/>
      <c r="C1346" s="14"/>
    </row>
    <row r="1347" spans="1:3" x14ac:dyDescent="0.2">
      <c r="A1347" s="140"/>
      <c r="B1347" s="140"/>
      <c r="C1347" s="14"/>
    </row>
    <row r="1348" spans="1:3" x14ac:dyDescent="0.2">
      <c r="A1348" s="140"/>
      <c r="B1348" s="140"/>
      <c r="C1348" s="14"/>
    </row>
    <row r="1349" spans="1:3" x14ac:dyDescent="0.2">
      <c r="A1349" s="140"/>
      <c r="B1349" s="140"/>
      <c r="C1349" s="14"/>
    </row>
    <row r="1350" spans="1:3" x14ac:dyDescent="0.2">
      <c r="A1350" s="140"/>
      <c r="B1350" s="140"/>
      <c r="C1350" s="14"/>
    </row>
    <row r="1351" spans="1:3" x14ac:dyDescent="0.2">
      <c r="A1351" s="140"/>
      <c r="B1351" s="140"/>
      <c r="C1351" s="14"/>
    </row>
    <row r="1352" spans="1:3" x14ac:dyDescent="0.2">
      <c r="A1352" s="140"/>
      <c r="B1352" s="140"/>
      <c r="C1352" s="14"/>
    </row>
    <row r="1353" spans="1:3" x14ac:dyDescent="0.2">
      <c r="A1353" s="140"/>
      <c r="B1353" s="140"/>
      <c r="C1353" s="14"/>
    </row>
    <row r="1354" spans="1:3" x14ac:dyDescent="0.2">
      <c r="A1354" s="140"/>
      <c r="B1354" s="140"/>
      <c r="C1354" s="14"/>
    </row>
    <row r="1355" spans="1:3" x14ac:dyDescent="0.2">
      <c r="A1355" s="140"/>
      <c r="B1355" s="140"/>
      <c r="C1355" s="14"/>
    </row>
    <row r="1356" spans="1:3" x14ac:dyDescent="0.2">
      <c r="A1356" s="140"/>
      <c r="B1356" s="140"/>
      <c r="C1356" s="14"/>
    </row>
    <row r="1357" spans="1:3" x14ac:dyDescent="0.2">
      <c r="A1357" s="140"/>
      <c r="B1357" s="140"/>
      <c r="C1357" s="14"/>
    </row>
    <row r="1358" spans="1:3" x14ac:dyDescent="0.2">
      <c r="A1358" s="140"/>
      <c r="B1358" s="140"/>
      <c r="C1358" s="14"/>
    </row>
    <row r="1359" spans="1:3" x14ac:dyDescent="0.2">
      <c r="A1359" s="140"/>
      <c r="B1359" s="140"/>
      <c r="C1359" s="14"/>
    </row>
    <row r="1360" spans="1:3" x14ac:dyDescent="0.2">
      <c r="A1360" s="140"/>
      <c r="B1360" s="140"/>
      <c r="C1360" s="14"/>
    </row>
    <row r="1361" spans="1:3" x14ac:dyDescent="0.2">
      <c r="A1361" s="140"/>
      <c r="B1361" s="140"/>
      <c r="C1361" s="14"/>
    </row>
    <row r="1362" spans="1:3" x14ac:dyDescent="0.2">
      <c r="A1362" s="140"/>
      <c r="B1362" s="140"/>
      <c r="C1362" s="14"/>
    </row>
    <row r="1363" spans="1:3" x14ac:dyDescent="0.2">
      <c r="A1363" s="140"/>
      <c r="B1363" s="140"/>
      <c r="C1363" s="14"/>
    </row>
    <row r="1364" spans="1:3" x14ac:dyDescent="0.2">
      <c r="A1364" s="140"/>
      <c r="B1364" s="140"/>
      <c r="C1364" s="14"/>
    </row>
    <row r="1365" spans="1:3" x14ac:dyDescent="0.2">
      <c r="A1365" s="140"/>
      <c r="B1365" s="140"/>
      <c r="C1365" s="14"/>
    </row>
    <row r="1366" spans="1:3" x14ac:dyDescent="0.2">
      <c r="A1366" s="140"/>
      <c r="B1366" s="140"/>
      <c r="C1366" s="14"/>
    </row>
    <row r="1367" spans="1:3" x14ac:dyDescent="0.2">
      <c r="A1367" s="140"/>
      <c r="B1367" s="140"/>
      <c r="C1367" s="14"/>
    </row>
    <row r="1368" spans="1:3" x14ac:dyDescent="0.2">
      <c r="A1368" s="140"/>
      <c r="B1368" s="140"/>
      <c r="C1368" s="14"/>
    </row>
    <row r="1369" spans="1:3" x14ac:dyDescent="0.2">
      <c r="A1369" s="140"/>
      <c r="B1369" s="140"/>
      <c r="C1369" s="14"/>
    </row>
    <row r="1370" spans="1:3" x14ac:dyDescent="0.2">
      <c r="A1370" s="140"/>
      <c r="B1370" s="140"/>
      <c r="C1370" s="14"/>
    </row>
    <row r="1371" spans="1:3" x14ac:dyDescent="0.2">
      <c r="A1371" s="140"/>
      <c r="B1371" s="140"/>
      <c r="C1371" s="14"/>
    </row>
    <row r="1372" spans="1:3" x14ac:dyDescent="0.2">
      <c r="A1372" s="140"/>
      <c r="B1372" s="140"/>
      <c r="C1372" s="14"/>
    </row>
    <row r="1373" spans="1:3" x14ac:dyDescent="0.2">
      <c r="A1373" s="140"/>
      <c r="B1373" s="140"/>
      <c r="C1373" s="14"/>
    </row>
    <row r="1374" spans="1:3" x14ac:dyDescent="0.2">
      <c r="A1374" s="140"/>
      <c r="B1374" s="140"/>
      <c r="C1374" s="14"/>
    </row>
    <row r="1375" spans="1:3" x14ac:dyDescent="0.2">
      <c r="A1375" s="140"/>
      <c r="B1375" s="140"/>
      <c r="C1375" s="14"/>
    </row>
    <row r="1376" spans="1:3" x14ac:dyDescent="0.2">
      <c r="A1376" s="140"/>
      <c r="B1376" s="140"/>
      <c r="C1376" s="14"/>
    </row>
    <row r="1377" spans="1:3" x14ac:dyDescent="0.2">
      <c r="A1377" s="140"/>
      <c r="B1377" s="140"/>
      <c r="C1377" s="14"/>
    </row>
    <row r="1378" spans="1:3" x14ac:dyDescent="0.2">
      <c r="A1378" s="140"/>
      <c r="B1378" s="140"/>
      <c r="C1378" s="14"/>
    </row>
    <row r="1379" spans="1:3" x14ac:dyDescent="0.2">
      <c r="A1379" s="140"/>
      <c r="B1379" s="140"/>
      <c r="C1379" s="14"/>
    </row>
    <row r="1380" spans="1:3" x14ac:dyDescent="0.2">
      <c r="A1380" s="140"/>
      <c r="B1380" s="140"/>
      <c r="C1380" s="14"/>
    </row>
    <row r="1381" spans="1:3" x14ac:dyDescent="0.2">
      <c r="A1381" s="140"/>
      <c r="B1381" s="140"/>
      <c r="C1381" s="14"/>
    </row>
    <row r="1382" spans="1:3" x14ac:dyDescent="0.2">
      <c r="A1382" s="140"/>
      <c r="B1382" s="140"/>
      <c r="C1382" s="14"/>
    </row>
    <row r="1383" spans="1:3" x14ac:dyDescent="0.2">
      <c r="A1383" s="140"/>
      <c r="B1383" s="140"/>
      <c r="C1383" s="14"/>
    </row>
    <row r="1384" spans="1:3" x14ac:dyDescent="0.2">
      <c r="A1384" s="140"/>
      <c r="B1384" s="140"/>
      <c r="C1384" s="14"/>
    </row>
    <row r="1385" spans="1:3" x14ac:dyDescent="0.2">
      <c r="A1385" s="140"/>
      <c r="B1385" s="140"/>
      <c r="C1385" s="14"/>
    </row>
    <row r="1386" spans="1:3" x14ac:dyDescent="0.2">
      <c r="A1386" s="140"/>
      <c r="B1386" s="140"/>
      <c r="C1386" s="14"/>
    </row>
    <row r="1387" spans="1:3" x14ac:dyDescent="0.2">
      <c r="A1387" s="140"/>
      <c r="B1387" s="140"/>
      <c r="C1387" s="14"/>
    </row>
    <row r="1388" spans="1:3" x14ac:dyDescent="0.2">
      <c r="A1388" s="140"/>
      <c r="B1388" s="140"/>
      <c r="C1388" s="14"/>
    </row>
    <row r="1389" spans="1:3" x14ac:dyDescent="0.2">
      <c r="A1389" s="140"/>
      <c r="B1389" s="140"/>
      <c r="C1389" s="14"/>
    </row>
    <row r="1390" spans="1:3" x14ac:dyDescent="0.2">
      <c r="A1390" s="140"/>
      <c r="B1390" s="140"/>
      <c r="C1390" s="14"/>
    </row>
    <row r="1391" spans="1:3" x14ac:dyDescent="0.2">
      <c r="A1391" s="140"/>
      <c r="B1391" s="140"/>
      <c r="C1391" s="14"/>
    </row>
    <row r="1392" spans="1:3" x14ac:dyDescent="0.2">
      <c r="A1392" s="140"/>
      <c r="B1392" s="140"/>
      <c r="C1392" s="14"/>
    </row>
    <row r="1393" spans="1:3" x14ac:dyDescent="0.2">
      <c r="A1393" s="140"/>
      <c r="B1393" s="140"/>
      <c r="C1393" s="14"/>
    </row>
    <row r="1394" spans="1:3" x14ac:dyDescent="0.2">
      <c r="A1394" s="140"/>
      <c r="B1394" s="140"/>
      <c r="C1394" s="14"/>
    </row>
    <row r="1395" spans="1:3" x14ac:dyDescent="0.2">
      <c r="A1395" s="140"/>
      <c r="B1395" s="140"/>
      <c r="C1395" s="14"/>
    </row>
    <row r="1396" spans="1:3" x14ac:dyDescent="0.2">
      <c r="A1396" s="140"/>
      <c r="B1396" s="140"/>
      <c r="C1396" s="14"/>
    </row>
    <row r="1397" spans="1:3" x14ac:dyDescent="0.2">
      <c r="A1397" s="140"/>
      <c r="B1397" s="140"/>
      <c r="C1397" s="14"/>
    </row>
    <row r="1398" spans="1:3" x14ac:dyDescent="0.2">
      <c r="A1398" s="140"/>
      <c r="B1398" s="140"/>
      <c r="C1398" s="14"/>
    </row>
    <row r="1399" spans="1:3" x14ac:dyDescent="0.2">
      <c r="A1399" s="140"/>
      <c r="B1399" s="140"/>
      <c r="C1399" s="14"/>
    </row>
    <row r="1400" spans="1:3" x14ac:dyDescent="0.2">
      <c r="A1400" s="140"/>
      <c r="B1400" s="140"/>
      <c r="C1400" s="14"/>
    </row>
    <row r="1401" spans="1:3" x14ac:dyDescent="0.2">
      <c r="A1401" s="140"/>
      <c r="B1401" s="140"/>
      <c r="C1401" s="14"/>
    </row>
    <row r="1402" spans="1:3" x14ac:dyDescent="0.2">
      <c r="A1402" s="140"/>
      <c r="B1402" s="140"/>
      <c r="C1402" s="14"/>
    </row>
    <row r="1403" spans="1:3" x14ac:dyDescent="0.2">
      <c r="A1403" s="140"/>
      <c r="B1403" s="140"/>
      <c r="C1403" s="14"/>
    </row>
    <row r="1404" spans="1:3" x14ac:dyDescent="0.2">
      <c r="A1404" s="140"/>
      <c r="B1404" s="140"/>
      <c r="C1404" s="14"/>
    </row>
    <row r="1405" spans="1:3" x14ac:dyDescent="0.2">
      <c r="A1405" s="140"/>
      <c r="B1405" s="140"/>
      <c r="C1405" s="14"/>
    </row>
    <row r="1406" spans="1:3" x14ac:dyDescent="0.2">
      <c r="A1406" s="140"/>
      <c r="B1406" s="140"/>
      <c r="C1406" s="14"/>
    </row>
    <row r="1407" spans="1:3" x14ac:dyDescent="0.2">
      <c r="A1407" s="140"/>
      <c r="B1407" s="140"/>
      <c r="C1407" s="14"/>
    </row>
    <row r="1408" spans="1:3" x14ac:dyDescent="0.2">
      <c r="A1408" s="140"/>
      <c r="B1408" s="140"/>
      <c r="C1408" s="14"/>
    </row>
    <row r="1409" spans="1:3" x14ac:dyDescent="0.2">
      <c r="A1409" s="140"/>
      <c r="B1409" s="140"/>
      <c r="C1409" s="14"/>
    </row>
    <row r="1410" spans="1:3" x14ac:dyDescent="0.2">
      <c r="A1410" s="140"/>
      <c r="B1410" s="140"/>
      <c r="C1410" s="14"/>
    </row>
    <row r="1411" spans="1:3" x14ac:dyDescent="0.2">
      <c r="A1411" s="140"/>
      <c r="B1411" s="140"/>
      <c r="C1411" s="14"/>
    </row>
    <row r="1412" spans="1:3" x14ac:dyDescent="0.2">
      <c r="A1412" s="140"/>
      <c r="B1412" s="140"/>
      <c r="C1412" s="14"/>
    </row>
    <row r="1413" spans="1:3" x14ac:dyDescent="0.2">
      <c r="A1413" s="140"/>
      <c r="B1413" s="140"/>
      <c r="C1413" s="14"/>
    </row>
    <row r="1414" spans="1:3" x14ac:dyDescent="0.2">
      <c r="A1414" s="140"/>
      <c r="B1414" s="140"/>
      <c r="C1414" s="14"/>
    </row>
    <row r="1415" spans="1:3" x14ac:dyDescent="0.2">
      <c r="A1415" s="140"/>
      <c r="B1415" s="140"/>
      <c r="C1415" s="14"/>
    </row>
    <row r="1416" spans="1:3" x14ac:dyDescent="0.2">
      <c r="A1416" s="140"/>
      <c r="B1416" s="140"/>
      <c r="C1416" s="14"/>
    </row>
    <row r="1417" spans="1:3" x14ac:dyDescent="0.2">
      <c r="A1417" s="140"/>
      <c r="B1417" s="140"/>
      <c r="C1417" s="14"/>
    </row>
    <row r="1418" spans="1:3" x14ac:dyDescent="0.2">
      <c r="A1418" s="140"/>
      <c r="B1418" s="140"/>
      <c r="C1418" s="14"/>
    </row>
    <row r="1419" spans="1:3" x14ac:dyDescent="0.2">
      <c r="A1419" s="140"/>
      <c r="B1419" s="140"/>
      <c r="C1419" s="14"/>
    </row>
    <row r="1420" spans="1:3" x14ac:dyDescent="0.2">
      <c r="A1420" s="140"/>
      <c r="B1420" s="140"/>
      <c r="C1420" s="14"/>
    </row>
    <row r="1421" spans="1:3" x14ac:dyDescent="0.2">
      <c r="A1421" s="140"/>
      <c r="B1421" s="140"/>
      <c r="C1421" s="14"/>
    </row>
    <row r="1422" spans="1:3" x14ac:dyDescent="0.2">
      <c r="A1422" s="140"/>
      <c r="B1422" s="140"/>
      <c r="C1422" s="14"/>
    </row>
    <row r="1423" spans="1:3" x14ac:dyDescent="0.2">
      <c r="A1423" s="140"/>
      <c r="B1423" s="140"/>
      <c r="C1423" s="14"/>
    </row>
    <row r="1424" spans="1:3" x14ac:dyDescent="0.2">
      <c r="A1424" s="140"/>
      <c r="B1424" s="140"/>
      <c r="C1424" s="14"/>
    </row>
    <row r="1425" spans="1:3" x14ac:dyDescent="0.2">
      <c r="A1425" s="140"/>
      <c r="B1425" s="140"/>
      <c r="C1425" s="14"/>
    </row>
    <row r="1426" spans="1:3" x14ac:dyDescent="0.2">
      <c r="A1426" s="140"/>
      <c r="B1426" s="140"/>
      <c r="C1426" s="14"/>
    </row>
    <row r="1427" spans="1:3" x14ac:dyDescent="0.2">
      <c r="A1427" s="140"/>
      <c r="B1427" s="140"/>
      <c r="C1427" s="14"/>
    </row>
    <row r="1428" spans="1:3" x14ac:dyDescent="0.2">
      <c r="A1428" s="140"/>
      <c r="B1428" s="140"/>
      <c r="C1428" s="14"/>
    </row>
    <row r="1429" spans="1:3" x14ac:dyDescent="0.2">
      <c r="A1429" s="140"/>
      <c r="B1429" s="140"/>
      <c r="C1429" s="14"/>
    </row>
    <row r="1430" spans="1:3" x14ac:dyDescent="0.2">
      <c r="A1430" s="140"/>
      <c r="B1430" s="140"/>
      <c r="C1430" s="14"/>
    </row>
    <row r="1431" spans="1:3" x14ac:dyDescent="0.2">
      <c r="A1431" s="140"/>
      <c r="B1431" s="140"/>
      <c r="C1431" s="14"/>
    </row>
    <row r="1432" spans="1:3" x14ac:dyDescent="0.2">
      <c r="A1432" s="140"/>
      <c r="B1432" s="140"/>
      <c r="C1432" s="14"/>
    </row>
    <row r="1433" spans="1:3" x14ac:dyDescent="0.2">
      <c r="A1433" s="140"/>
      <c r="B1433" s="140"/>
      <c r="C1433" s="14"/>
    </row>
    <row r="1434" spans="1:3" x14ac:dyDescent="0.2">
      <c r="A1434" s="140"/>
      <c r="B1434" s="140"/>
      <c r="C1434" s="14"/>
    </row>
    <row r="1435" spans="1:3" x14ac:dyDescent="0.2">
      <c r="A1435" s="140"/>
      <c r="B1435" s="140"/>
      <c r="C1435" s="14"/>
    </row>
    <row r="1436" spans="1:3" x14ac:dyDescent="0.2">
      <c r="A1436" s="140"/>
      <c r="B1436" s="140"/>
      <c r="C1436" s="14"/>
    </row>
    <row r="1437" spans="1:3" x14ac:dyDescent="0.2">
      <c r="A1437" s="140"/>
      <c r="B1437" s="140"/>
      <c r="C1437" s="14"/>
    </row>
    <row r="1438" spans="1:3" x14ac:dyDescent="0.2">
      <c r="A1438" s="140"/>
      <c r="B1438" s="140"/>
      <c r="C1438" s="14"/>
    </row>
    <row r="1439" spans="1:3" x14ac:dyDescent="0.2">
      <c r="A1439" s="140"/>
      <c r="B1439" s="140"/>
      <c r="C1439" s="14"/>
    </row>
    <row r="1440" spans="1:3" x14ac:dyDescent="0.2">
      <c r="A1440" s="140"/>
      <c r="B1440" s="140"/>
      <c r="C1440" s="14"/>
    </row>
    <row r="1441" spans="1:3" x14ac:dyDescent="0.2">
      <c r="A1441" s="140"/>
      <c r="B1441" s="140"/>
      <c r="C1441" s="14"/>
    </row>
    <row r="1442" spans="1:3" x14ac:dyDescent="0.2">
      <c r="A1442" s="140"/>
      <c r="B1442" s="140"/>
      <c r="C1442" s="14"/>
    </row>
    <row r="1443" spans="1:3" x14ac:dyDescent="0.2">
      <c r="A1443" s="140"/>
      <c r="B1443" s="140"/>
      <c r="C1443" s="14"/>
    </row>
    <row r="1444" spans="1:3" x14ac:dyDescent="0.2">
      <c r="A1444" s="140"/>
      <c r="B1444" s="140"/>
      <c r="C1444" s="14"/>
    </row>
    <row r="1445" spans="1:3" x14ac:dyDescent="0.2">
      <c r="A1445" s="140"/>
      <c r="B1445" s="140"/>
      <c r="C1445" s="14"/>
    </row>
    <row r="1446" spans="1:3" x14ac:dyDescent="0.2">
      <c r="A1446" s="140"/>
      <c r="B1446" s="140"/>
      <c r="C1446" s="14"/>
    </row>
    <row r="1447" spans="1:3" x14ac:dyDescent="0.2">
      <c r="A1447" s="140"/>
      <c r="B1447" s="140"/>
      <c r="C1447" s="14"/>
    </row>
    <row r="1448" spans="1:3" x14ac:dyDescent="0.2">
      <c r="A1448" s="140"/>
      <c r="B1448" s="140"/>
      <c r="C1448" s="14"/>
    </row>
    <row r="1449" spans="1:3" x14ac:dyDescent="0.2">
      <c r="A1449" s="140"/>
      <c r="B1449" s="140"/>
      <c r="C1449" s="14"/>
    </row>
    <row r="1450" spans="1:3" x14ac:dyDescent="0.2">
      <c r="A1450" s="140"/>
      <c r="B1450" s="140"/>
      <c r="C1450" s="14"/>
    </row>
    <row r="1451" spans="1:3" x14ac:dyDescent="0.2">
      <c r="A1451" s="140"/>
      <c r="B1451" s="140"/>
      <c r="C1451" s="14"/>
    </row>
    <row r="1452" spans="1:3" x14ac:dyDescent="0.2">
      <c r="A1452" s="140"/>
      <c r="B1452" s="140"/>
      <c r="C1452" s="14"/>
    </row>
    <row r="1453" spans="1:3" x14ac:dyDescent="0.2">
      <c r="A1453" s="140"/>
      <c r="B1453" s="140"/>
      <c r="C1453" s="14"/>
    </row>
    <row r="1454" spans="1:3" x14ac:dyDescent="0.2">
      <c r="A1454" s="140"/>
      <c r="B1454" s="140"/>
      <c r="C1454" s="14"/>
    </row>
    <row r="1455" spans="1:3" x14ac:dyDescent="0.2">
      <c r="A1455" s="140"/>
      <c r="B1455" s="140"/>
      <c r="C1455" s="14"/>
    </row>
    <row r="1456" spans="1:3" x14ac:dyDescent="0.2">
      <c r="A1456" s="140"/>
      <c r="B1456" s="140"/>
      <c r="C1456" s="14"/>
    </row>
    <row r="1457" spans="1:3" x14ac:dyDescent="0.2">
      <c r="A1457" s="140"/>
      <c r="B1457" s="140"/>
      <c r="C1457" s="14"/>
    </row>
    <row r="1458" spans="1:3" x14ac:dyDescent="0.2">
      <c r="A1458" s="140"/>
      <c r="B1458" s="140"/>
      <c r="C1458" s="14"/>
    </row>
    <row r="1459" spans="1:3" x14ac:dyDescent="0.2">
      <c r="A1459" s="140"/>
      <c r="B1459" s="140"/>
      <c r="C1459" s="14"/>
    </row>
    <row r="1460" spans="1:3" x14ac:dyDescent="0.2">
      <c r="A1460" s="140"/>
      <c r="B1460" s="140"/>
      <c r="C1460" s="14"/>
    </row>
    <row r="1461" spans="1:3" x14ac:dyDescent="0.2">
      <c r="A1461" s="140"/>
      <c r="B1461" s="140"/>
      <c r="C1461" s="14"/>
    </row>
    <row r="1462" spans="1:3" x14ac:dyDescent="0.2">
      <c r="A1462" s="140"/>
      <c r="B1462" s="140"/>
      <c r="C1462" s="14"/>
    </row>
    <row r="1463" spans="1:3" x14ac:dyDescent="0.2">
      <c r="A1463" s="140"/>
      <c r="B1463" s="140"/>
      <c r="C1463" s="14"/>
    </row>
    <row r="1464" spans="1:3" x14ac:dyDescent="0.2">
      <c r="A1464" s="140"/>
      <c r="B1464" s="140"/>
      <c r="C1464" s="14"/>
    </row>
    <row r="1465" spans="1:3" x14ac:dyDescent="0.2">
      <c r="A1465" s="140"/>
      <c r="B1465" s="140"/>
      <c r="C1465" s="14"/>
    </row>
    <row r="1466" spans="1:3" x14ac:dyDescent="0.2">
      <c r="A1466" s="140"/>
      <c r="B1466" s="140"/>
      <c r="C1466" s="14"/>
    </row>
    <row r="1467" spans="1:3" x14ac:dyDescent="0.2">
      <c r="A1467" s="140"/>
      <c r="B1467" s="140"/>
      <c r="C1467" s="14"/>
    </row>
    <row r="1468" spans="1:3" x14ac:dyDescent="0.2">
      <c r="A1468" s="140"/>
      <c r="B1468" s="140"/>
      <c r="C1468" s="14"/>
    </row>
    <row r="1469" spans="1:3" x14ac:dyDescent="0.2">
      <c r="A1469" s="140"/>
      <c r="B1469" s="140"/>
      <c r="C1469" s="14"/>
    </row>
    <row r="1470" spans="1:3" x14ac:dyDescent="0.2">
      <c r="A1470" s="140"/>
      <c r="B1470" s="140"/>
      <c r="C1470" s="14"/>
    </row>
    <row r="1471" spans="1:3" x14ac:dyDescent="0.2">
      <c r="A1471" s="140"/>
      <c r="B1471" s="140"/>
      <c r="C1471" s="14"/>
    </row>
    <row r="1472" spans="1:3" x14ac:dyDescent="0.2">
      <c r="A1472" s="140"/>
      <c r="B1472" s="140"/>
      <c r="C1472" s="14"/>
    </row>
    <row r="1473" spans="1:3" x14ac:dyDescent="0.2">
      <c r="A1473" s="140"/>
      <c r="B1473" s="140"/>
      <c r="C1473" s="14"/>
    </row>
    <row r="1474" spans="1:3" x14ac:dyDescent="0.2">
      <c r="A1474" s="140"/>
      <c r="B1474" s="140"/>
      <c r="C1474" s="14"/>
    </row>
    <row r="1475" spans="1:3" x14ac:dyDescent="0.2">
      <c r="A1475" s="140"/>
      <c r="B1475" s="140"/>
      <c r="C1475" s="14"/>
    </row>
    <row r="1476" spans="1:3" x14ac:dyDescent="0.2">
      <c r="A1476" s="140"/>
      <c r="B1476" s="140"/>
      <c r="C1476" s="14"/>
    </row>
    <row r="1477" spans="1:3" x14ac:dyDescent="0.2">
      <c r="A1477" s="140"/>
      <c r="B1477" s="140"/>
      <c r="C1477" s="14"/>
    </row>
    <row r="1478" spans="1:3" x14ac:dyDescent="0.2">
      <c r="A1478" s="140"/>
      <c r="B1478" s="140"/>
      <c r="C1478" s="14"/>
    </row>
    <row r="1479" spans="1:3" x14ac:dyDescent="0.2">
      <c r="A1479" s="140"/>
      <c r="B1479" s="140"/>
      <c r="C1479" s="14"/>
    </row>
    <row r="1480" spans="1:3" x14ac:dyDescent="0.2">
      <c r="A1480" s="140"/>
      <c r="B1480" s="140"/>
      <c r="C1480" s="14"/>
    </row>
    <row r="1481" spans="1:3" x14ac:dyDescent="0.2">
      <c r="A1481" s="140"/>
      <c r="B1481" s="140"/>
      <c r="C1481" s="14"/>
    </row>
    <row r="1482" spans="1:3" x14ac:dyDescent="0.2">
      <c r="A1482" s="140"/>
      <c r="B1482" s="140"/>
      <c r="C1482" s="14"/>
    </row>
    <row r="1483" spans="1:3" x14ac:dyDescent="0.2">
      <c r="A1483" s="140"/>
      <c r="B1483" s="140"/>
      <c r="C1483" s="14"/>
    </row>
    <row r="1484" spans="1:3" x14ac:dyDescent="0.2">
      <c r="A1484" s="140"/>
      <c r="B1484" s="140"/>
      <c r="C1484" s="14"/>
    </row>
    <row r="1485" spans="1:3" x14ac:dyDescent="0.2">
      <c r="A1485" s="140"/>
      <c r="B1485" s="140"/>
      <c r="C1485" s="14"/>
    </row>
    <row r="1486" spans="1:3" x14ac:dyDescent="0.2">
      <c r="A1486" s="140"/>
      <c r="B1486" s="140"/>
      <c r="C1486" s="14"/>
    </row>
    <row r="1487" spans="1:3" x14ac:dyDescent="0.2">
      <c r="A1487" s="140"/>
      <c r="B1487" s="140"/>
      <c r="C1487" s="14"/>
    </row>
    <row r="1488" spans="1:3" x14ac:dyDescent="0.2">
      <c r="A1488" s="140"/>
      <c r="B1488" s="140"/>
      <c r="C1488" s="14"/>
    </row>
    <row r="1489" spans="1:3" x14ac:dyDescent="0.2">
      <c r="A1489" s="140"/>
      <c r="B1489" s="140"/>
      <c r="C1489" s="14"/>
    </row>
    <row r="1490" spans="1:3" x14ac:dyDescent="0.2">
      <c r="A1490" s="140"/>
      <c r="B1490" s="140"/>
      <c r="C1490" s="14"/>
    </row>
    <row r="1491" spans="1:3" x14ac:dyDescent="0.2">
      <c r="A1491" s="140"/>
      <c r="B1491" s="140"/>
      <c r="C1491" s="14"/>
    </row>
    <row r="1492" spans="1:3" x14ac:dyDescent="0.2">
      <c r="A1492" s="140"/>
      <c r="B1492" s="140"/>
      <c r="C1492" s="14"/>
    </row>
    <row r="1493" spans="1:3" x14ac:dyDescent="0.2">
      <c r="A1493" s="140"/>
      <c r="B1493" s="140"/>
      <c r="C1493" s="14"/>
    </row>
    <row r="1494" spans="1:3" x14ac:dyDescent="0.2">
      <c r="A1494" s="140"/>
      <c r="B1494" s="140"/>
      <c r="C1494" s="14"/>
    </row>
    <row r="1495" spans="1:3" x14ac:dyDescent="0.2">
      <c r="A1495" s="140"/>
      <c r="B1495" s="140"/>
      <c r="C1495" s="14"/>
    </row>
    <row r="1496" spans="1:3" x14ac:dyDescent="0.2">
      <c r="A1496" s="140"/>
      <c r="B1496" s="140"/>
      <c r="C1496" s="14"/>
    </row>
    <row r="1497" spans="1:3" x14ac:dyDescent="0.2">
      <c r="A1497" s="140"/>
      <c r="B1497" s="140"/>
      <c r="C1497" s="14"/>
    </row>
    <row r="1498" spans="1:3" x14ac:dyDescent="0.2">
      <c r="A1498" s="140"/>
      <c r="B1498" s="140"/>
      <c r="C1498" s="14"/>
    </row>
    <row r="1499" spans="1:3" x14ac:dyDescent="0.2">
      <c r="A1499" s="140"/>
      <c r="B1499" s="140"/>
      <c r="C1499" s="14"/>
    </row>
    <row r="1500" spans="1:3" x14ac:dyDescent="0.2">
      <c r="A1500" s="140"/>
      <c r="B1500" s="140"/>
      <c r="C1500" s="14"/>
    </row>
    <row r="1501" spans="1:3" x14ac:dyDescent="0.2">
      <c r="A1501" s="140"/>
      <c r="B1501" s="140"/>
      <c r="C1501" s="14"/>
    </row>
    <row r="1502" spans="1:3" x14ac:dyDescent="0.2">
      <c r="A1502" s="140"/>
      <c r="B1502" s="140"/>
      <c r="C1502" s="14"/>
    </row>
    <row r="1503" spans="1:3" x14ac:dyDescent="0.2">
      <c r="A1503" s="140"/>
      <c r="B1503" s="140"/>
      <c r="C1503" s="14"/>
    </row>
    <row r="1504" spans="1:3" x14ac:dyDescent="0.2">
      <c r="A1504" s="140"/>
      <c r="B1504" s="140"/>
      <c r="C1504" s="14"/>
    </row>
    <row r="1505" spans="1:3" x14ac:dyDescent="0.2">
      <c r="A1505" s="140"/>
      <c r="B1505" s="140"/>
      <c r="C1505" s="14"/>
    </row>
    <row r="1506" spans="1:3" x14ac:dyDescent="0.2">
      <c r="A1506" s="140"/>
      <c r="B1506" s="140"/>
      <c r="C1506" s="14"/>
    </row>
    <row r="1507" spans="1:3" x14ac:dyDescent="0.2">
      <c r="A1507" s="140"/>
      <c r="B1507" s="140"/>
      <c r="C1507" s="14"/>
    </row>
    <row r="1508" spans="1:3" x14ac:dyDescent="0.2">
      <c r="A1508" s="140"/>
      <c r="B1508" s="140"/>
      <c r="C1508" s="14"/>
    </row>
    <row r="1509" spans="1:3" x14ac:dyDescent="0.2">
      <c r="A1509" s="140"/>
      <c r="B1509" s="140"/>
      <c r="C1509" s="14"/>
    </row>
    <row r="1510" spans="1:3" x14ac:dyDescent="0.2">
      <c r="A1510" s="140"/>
      <c r="B1510" s="140"/>
      <c r="C1510" s="14"/>
    </row>
    <row r="1511" spans="1:3" x14ac:dyDescent="0.2">
      <c r="A1511" s="140"/>
      <c r="B1511" s="140"/>
      <c r="C1511" s="14"/>
    </row>
    <row r="1512" spans="1:3" x14ac:dyDescent="0.2">
      <c r="A1512" s="140"/>
      <c r="B1512" s="140"/>
      <c r="C1512" s="14"/>
    </row>
    <row r="1513" spans="1:3" x14ac:dyDescent="0.2">
      <c r="A1513" s="140"/>
      <c r="B1513" s="140"/>
      <c r="C1513" s="14"/>
    </row>
    <row r="1514" spans="1:3" x14ac:dyDescent="0.2">
      <c r="A1514" s="140"/>
      <c r="B1514" s="140"/>
      <c r="C1514" s="14"/>
    </row>
    <row r="1515" spans="1:3" x14ac:dyDescent="0.2">
      <c r="A1515" s="140"/>
      <c r="B1515" s="140"/>
      <c r="C1515" s="14"/>
    </row>
    <row r="1516" spans="1:3" x14ac:dyDescent="0.2">
      <c r="A1516" s="140"/>
      <c r="B1516" s="140"/>
      <c r="C1516" s="14"/>
    </row>
    <row r="1517" spans="1:3" x14ac:dyDescent="0.2">
      <c r="A1517" s="140"/>
      <c r="B1517" s="140"/>
      <c r="C1517" s="14"/>
    </row>
    <row r="1518" spans="1:3" x14ac:dyDescent="0.2">
      <c r="A1518" s="140"/>
      <c r="B1518" s="140"/>
      <c r="C1518" s="14"/>
    </row>
    <row r="1519" spans="1:3" x14ac:dyDescent="0.2">
      <c r="A1519" s="140"/>
      <c r="B1519" s="140"/>
      <c r="C1519" s="14"/>
    </row>
    <row r="1520" spans="1:3" x14ac:dyDescent="0.2">
      <c r="A1520" s="140"/>
      <c r="B1520" s="140"/>
      <c r="C1520" s="14"/>
    </row>
    <row r="1521" spans="1:3" x14ac:dyDescent="0.2">
      <c r="A1521" s="140"/>
      <c r="B1521" s="140"/>
      <c r="C1521" s="14"/>
    </row>
    <row r="1522" spans="1:3" x14ac:dyDescent="0.2">
      <c r="A1522" s="140"/>
      <c r="B1522" s="140"/>
      <c r="C1522" s="14"/>
    </row>
    <row r="1523" spans="1:3" x14ac:dyDescent="0.2">
      <c r="A1523" s="140"/>
      <c r="B1523" s="140"/>
      <c r="C1523" s="14"/>
    </row>
    <row r="1524" spans="1:3" x14ac:dyDescent="0.2">
      <c r="A1524" s="140"/>
      <c r="B1524" s="140"/>
      <c r="C1524" s="14"/>
    </row>
    <row r="1525" spans="1:3" x14ac:dyDescent="0.2">
      <c r="A1525" s="140"/>
      <c r="B1525" s="140"/>
      <c r="C1525" s="14"/>
    </row>
    <row r="1526" spans="1:3" x14ac:dyDescent="0.2">
      <c r="A1526" s="140"/>
      <c r="B1526" s="140"/>
      <c r="C1526" s="14"/>
    </row>
    <row r="1527" spans="1:3" x14ac:dyDescent="0.2">
      <c r="A1527" s="140"/>
      <c r="B1527" s="140"/>
      <c r="C1527" s="14"/>
    </row>
    <row r="1528" spans="1:3" x14ac:dyDescent="0.2">
      <c r="A1528" s="140"/>
      <c r="B1528" s="140"/>
      <c r="C1528" s="14"/>
    </row>
    <row r="1529" spans="1:3" x14ac:dyDescent="0.2">
      <c r="A1529" s="140"/>
      <c r="B1529" s="140"/>
      <c r="C1529" s="14"/>
    </row>
    <row r="1530" spans="1:3" x14ac:dyDescent="0.2">
      <c r="A1530" s="140"/>
      <c r="B1530" s="140"/>
      <c r="C1530" s="14"/>
    </row>
    <row r="1531" spans="1:3" x14ac:dyDescent="0.2">
      <c r="A1531" s="140"/>
      <c r="B1531" s="140"/>
      <c r="C1531" s="14"/>
    </row>
    <row r="1532" spans="1:3" x14ac:dyDescent="0.2">
      <c r="A1532" s="140"/>
      <c r="B1532" s="140"/>
      <c r="C1532" s="14"/>
    </row>
    <row r="1533" spans="1:3" x14ac:dyDescent="0.2">
      <c r="A1533" s="140"/>
      <c r="B1533" s="140"/>
      <c r="C1533" s="14"/>
    </row>
    <row r="1534" spans="1:3" x14ac:dyDescent="0.2">
      <c r="A1534" s="140"/>
      <c r="B1534" s="140"/>
      <c r="C1534" s="14"/>
    </row>
    <row r="1535" spans="1:3" x14ac:dyDescent="0.2">
      <c r="A1535" s="140"/>
      <c r="B1535" s="140"/>
      <c r="C1535" s="14"/>
    </row>
    <row r="1536" spans="1:3" x14ac:dyDescent="0.2">
      <c r="A1536" s="140"/>
      <c r="B1536" s="140"/>
      <c r="C1536" s="14"/>
    </row>
    <row r="1537" spans="1:3" x14ac:dyDescent="0.2">
      <c r="A1537" s="140"/>
      <c r="B1537" s="140"/>
      <c r="C1537" s="14"/>
    </row>
    <row r="1538" spans="1:3" x14ac:dyDescent="0.2">
      <c r="A1538" s="140"/>
      <c r="B1538" s="140"/>
      <c r="C1538" s="14"/>
    </row>
    <row r="1539" spans="1:3" x14ac:dyDescent="0.2">
      <c r="A1539" s="140"/>
      <c r="B1539" s="140"/>
      <c r="C1539" s="14"/>
    </row>
    <row r="1540" spans="1:3" x14ac:dyDescent="0.2">
      <c r="A1540" s="140"/>
      <c r="B1540" s="140"/>
      <c r="C1540" s="14"/>
    </row>
    <row r="1541" spans="1:3" x14ac:dyDescent="0.2">
      <c r="A1541" s="140"/>
      <c r="B1541" s="140"/>
      <c r="C1541" s="14"/>
    </row>
    <row r="1542" spans="1:3" x14ac:dyDescent="0.2">
      <c r="A1542" s="140"/>
      <c r="B1542" s="140"/>
      <c r="C1542" s="14"/>
    </row>
    <row r="1543" spans="1:3" x14ac:dyDescent="0.2">
      <c r="A1543" s="140"/>
      <c r="B1543" s="140"/>
      <c r="C1543" s="14"/>
    </row>
    <row r="1544" spans="1:3" x14ac:dyDescent="0.2">
      <c r="A1544" s="140"/>
      <c r="B1544" s="140"/>
      <c r="C1544" s="14"/>
    </row>
    <row r="1545" spans="1:3" x14ac:dyDescent="0.2">
      <c r="A1545" s="140"/>
      <c r="B1545" s="140"/>
      <c r="C1545" s="14"/>
    </row>
    <row r="1546" spans="1:3" x14ac:dyDescent="0.2">
      <c r="A1546" s="140"/>
      <c r="B1546" s="140"/>
      <c r="C1546" s="14"/>
    </row>
    <row r="1547" spans="1:3" x14ac:dyDescent="0.2">
      <c r="A1547" s="140"/>
      <c r="B1547" s="140"/>
      <c r="C1547" s="14"/>
    </row>
    <row r="1548" spans="1:3" x14ac:dyDescent="0.2">
      <c r="A1548" s="140"/>
      <c r="B1548" s="140"/>
      <c r="C1548" s="14"/>
    </row>
    <row r="1549" spans="1:3" x14ac:dyDescent="0.2">
      <c r="A1549" s="140"/>
      <c r="B1549" s="140"/>
      <c r="C1549" s="14"/>
    </row>
    <row r="1550" spans="1:3" x14ac:dyDescent="0.2">
      <c r="A1550" s="140"/>
      <c r="B1550" s="140"/>
      <c r="C1550" s="14"/>
    </row>
    <row r="1551" spans="1:3" x14ac:dyDescent="0.2">
      <c r="A1551" s="140"/>
      <c r="B1551" s="140"/>
      <c r="C1551" s="14"/>
    </row>
    <row r="1552" spans="1:3" x14ac:dyDescent="0.2">
      <c r="A1552" s="140"/>
      <c r="B1552" s="140"/>
      <c r="C1552" s="14"/>
    </row>
    <row r="1553" spans="1:3" x14ac:dyDescent="0.2">
      <c r="A1553" s="140"/>
      <c r="B1553" s="140"/>
      <c r="C1553" s="14"/>
    </row>
    <row r="1554" spans="1:3" x14ac:dyDescent="0.2">
      <c r="A1554" s="140"/>
      <c r="B1554" s="140"/>
      <c r="C1554" s="14"/>
    </row>
    <row r="1555" spans="1:3" x14ac:dyDescent="0.2">
      <c r="A1555" s="140"/>
      <c r="B1555" s="140"/>
      <c r="C1555" s="14"/>
    </row>
    <row r="1556" spans="1:3" x14ac:dyDescent="0.2">
      <c r="A1556" s="140"/>
      <c r="B1556" s="140"/>
      <c r="C1556" s="14"/>
    </row>
    <row r="1557" spans="1:3" x14ac:dyDescent="0.2">
      <c r="A1557" s="140"/>
      <c r="B1557" s="140"/>
      <c r="C1557" s="14"/>
    </row>
    <row r="1558" spans="1:3" x14ac:dyDescent="0.2">
      <c r="A1558" s="140"/>
      <c r="B1558" s="140"/>
      <c r="C1558" s="14"/>
    </row>
    <row r="1559" spans="1:3" x14ac:dyDescent="0.2">
      <c r="A1559" s="140"/>
      <c r="B1559" s="140"/>
      <c r="C1559" s="14"/>
    </row>
    <row r="1560" spans="1:3" x14ac:dyDescent="0.2">
      <c r="A1560" s="140"/>
      <c r="B1560" s="140"/>
      <c r="C1560" s="14"/>
    </row>
    <row r="1561" spans="1:3" x14ac:dyDescent="0.2">
      <c r="A1561" s="140"/>
      <c r="B1561" s="140"/>
      <c r="C1561" s="14"/>
    </row>
    <row r="1562" spans="1:3" x14ac:dyDescent="0.2">
      <c r="A1562" s="140"/>
      <c r="B1562" s="140"/>
      <c r="C1562" s="14"/>
    </row>
    <row r="1563" spans="1:3" x14ac:dyDescent="0.2">
      <c r="A1563" s="140"/>
      <c r="B1563" s="140"/>
      <c r="C1563" s="14"/>
    </row>
    <row r="1564" spans="1:3" x14ac:dyDescent="0.2">
      <c r="A1564" s="140"/>
      <c r="B1564" s="140"/>
      <c r="C1564" s="14"/>
    </row>
    <row r="1565" spans="1:3" x14ac:dyDescent="0.2">
      <c r="A1565" s="140"/>
      <c r="B1565" s="140"/>
      <c r="C1565" s="14"/>
    </row>
    <row r="1566" spans="1:3" x14ac:dyDescent="0.2">
      <c r="A1566" s="140"/>
      <c r="B1566" s="140"/>
      <c r="C1566" s="14"/>
    </row>
    <row r="1567" spans="1:3" x14ac:dyDescent="0.2">
      <c r="A1567" s="140"/>
      <c r="B1567" s="140"/>
      <c r="C1567" s="14"/>
    </row>
    <row r="1568" spans="1:3" x14ac:dyDescent="0.2">
      <c r="A1568" s="140"/>
      <c r="B1568" s="140"/>
      <c r="C1568" s="14"/>
    </row>
    <row r="1569" spans="1:3" x14ac:dyDescent="0.2">
      <c r="A1569" s="140"/>
      <c r="B1569" s="140"/>
      <c r="C1569" s="14"/>
    </row>
    <row r="1570" spans="1:3" x14ac:dyDescent="0.2">
      <c r="A1570" s="140"/>
      <c r="B1570" s="140"/>
      <c r="C1570" s="14"/>
    </row>
    <row r="1571" spans="1:3" x14ac:dyDescent="0.2">
      <c r="A1571" s="140"/>
      <c r="B1571" s="140"/>
      <c r="C1571" s="14"/>
    </row>
    <row r="1572" spans="1:3" x14ac:dyDescent="0.2">
      <c r="A1572" s="140"/>
      <c r="B1572" s="140"/>
      <c r="C1572" s="14"/>
    </row>
    <row r="1573" spans="1:3" x14ac:dyDescent="0.2">
      <c r="A1573" s="140"/>
      <c r="B1573" s="140"/>
      <c r="C1573" s="14"/>
    </row>
    <row r="1574" spans="1:3" x14ac:dyDescent="0.2">
      <c r="A1574" s="140"/>
      <c r="B1574" s="140"/>
      <c r="C1574" s="14"/>
    </row>
    <row r="1575" spans="1:3" x14ac:dyDescent="0.2">
      <c r="A1575" s="140"/>
      <c r="B1575" s="140"/>
      <c r="C1575" s="14"/>
    </row>
    <row r="1576" spans="1:3" x14ac:dyDescent="0.2">
      <c r="A1576" s="140"/>
      <c r="B1576" s="140"/>
      <c r="C1576" s="14"/>
    </row>
    <row r="1577" spans="1:3" x14ac:dyDescent="0.2">
      <c r="A1577" s="140"/>
      <c r="B1577" s="140"/>
      <c r="C1577" s="14"/>
    </row>
    <row r="1578" spans="1:3" x14ac:dyDescent="0.2">
      <c r="A1578" s="140"/>
      <c r="B1578" s="140"/>
      <c r="C1578" s="14"/>
    </row>
    <row r="1579" spans="1:3" x14ac:dyDescent="0.2">
      <c r="A1579" s="140"/>
      <c r="B1579" s="140"/>
      <c r="C1579" s="14"/>
    </row>
    <row r="1580" spans="1:3" x14ac:dyDescent="0.2">
      <c r="A1580" s="140"/>
      <c r="B1580" s="140"/>
      <c r="C1580" s="14"/>
    </row>
    <row r="1581" spans="1:3" x14ac:dyDescent="0.2">
      <c r="A1581" s="140"/>
      <c r="B1581" s="140"/>
      <c r="C1581" s="14"/>
    </row>
    <row r="1582" spans="1:3" x14ac:dyDescent="0.2">
      <c r="A1582" s="140"/>
      <c r="B1582" s="140"/>
      <c r="C1582" s="14"/>
    </row>
    <row r="1583" spans="1:3" x14ac:dyDescent="0.2">
      <c r="A1583" s="140"/>
      <c r="B1583" s="140"/>
      <c r="C1583" s="14"/>
    </row>
    <row r="1584" spans="1:3" x14ac:dyDescent="0.2">
      <c r="A1584" s="140"/>
      <c r="B1584" s="140"/>
      <c r="C1584" s="14"/>
    </row>
    <row r="1585" spans="1:3" x14ac:dyDescent="0.2">
      <c r="A1585" s="140"/>
      <c r="B1585" s="140"/>
      <c r="C1585" s="14"/>
    </row>
    <row r="1586" spans="1:3" x14ac:dyDescent="0.2">
      <c r="A1586" s="140"/>
      <c r="B1586" s="140"/>
      <c r="C1586" s="14"/>
    </row>
    <row r="1587" spans="1:3" x14ac:dyDescent="0.2">
      <c r="A1587" s="140"/>
      <c r="B1587" s="140"/>
      <c r="C1587" s="14"/>
    </row>
    <row r="1588" spans="1:3" x14ac:dyDescent="0.2">
      <c r="A1588" s="140"/>
      <c r="B1588" s="140"/>
      <c r="C1588" s="14"/>
    </row>
    <row r="1589" spans="1:3" x14ac:dyDescent="0.2">
      <c r="A1589" s="140"/>
      <c r="B1589" s="140"/>
      <c r="C1589" s="14"/>
    </row>
    <row r="1590" spans="1:3" x14ac:dyDescent="0.2">
      <c r="A1590" s="140"/>
      <c r="B1590" s="140"/>
      <c r="C1590" s="14"/>
    </row>
    <row r="1591" spans="1:3" x14ac:dyDescent="0.2">
      <c r="A1591" s="140"/>
      <c r="B1591" s="140"/>
      <c r="C1591" s="14"/>
    </row>
    <row r="1592" spans="1:3" x14ac:dyDescent="0.2">
      <c r="A1592" s="140"/>
      <c r="B1592" s="140"/>
      <c r="C1592" s="14"/>
    </row>
    <row r="1593" spans="1:3" x14ac:dyDescent="0.2">
      <c r="A1593" s="140"/>
      <c r="B1593" s="140"/>
      <c r="C1593" s="14"/>
    </row>
    <row r="1594" spans="1:3" x14ac:dyDescent="0.2">
      <c r="A1594" s="140"/>
      <c r="B1594" s="140"/>
      <c r="C1594" s="14"/>
    </row>
    <row r="1595" spans="1:3" x14ac:dyDescent="0.2">
      <c r="A1595" s="140"/>
      <c r="B1595" s="140"/>
      <c r="C1595" s="14"/>
    </row>
    <row r="1596" spans="1:3" x14ac:dyDescent="0.2">
      <c r="A1596" s="140"/>
      <c r="B1596" s="140"/>
      <c r="C1596" s="14"/>
    </row>
    <row r="1597" spans="1:3" x14ac:dyDescent="0.2">
      <c r="A1597" s="140"/>
      <c r="B1597" s="140"/>
      <c r="C1597" s="14"/>
    </row>
    <row r="1598" spans="1:3" x14ac:dyDescent="0.2">
      <c r="A1598" s="140"/>
      <c r="B1598" s="140"/>
      <c r="C1598" s="14"/>
    </row>
    <row r="1599" spans="1:3" x14ac:dyDescent="0.2">
      <c r="A1599" s="140"/>
      <c r="B1599" s="140"/>
      <c r="C1599" s="14"/>
    </row>
    <row r="1600" spans="1:3" x14ac:dyDescent="0.2">
      <c r="A1600" s="140"/>
      <c r="B1600" s="140"/>
      <c r="C1600" s="14"/>
    </row>
    <row r="1601" spans="1:3" x14ac:dyDescent="0.2">
      <c r="A1601" s="140"/>
      <c r="B1601" s="140"/>
      <c r="C1601" s="14"/>
    </row>
    <row r="1602" spans="1:3" x14ac:dyDescent="0.2">
      <c r="A1602" s="140"/>
      <c r="B1602" s="140"/>
      <c r="C1602" s="14"/>
    </row>
    <row r="1603" spans="1:3" x14ac:dyDescent="0.2">
      <c r="A1603" s="140"/>
      <c r="B1603" s="140"/>
      <c r="C1603" s="14"/>
    </row>
    <row r="1604" spans="1:3" x14ac:dyDescent="0.2">
      <c r="A1604" s="140"/>
      <c r="B1604" s="140"/>
      <c r="C1604" s="14"/>
    </row>
    <row r="1605" spans="1:3" x14ac:dyDescent="0.2">
      <c r="A1605" s="140"/>
      <c r="B1605" s="140"/>
      <c r="C1605" s="14"/>
    </row>
    <row r="1606" spans="1:3" x14ac:dyDescent="0.2">
      <c r="A1606" s="140"/>
      <c r="B1606" s="140"/>
      <c r="C1606" s="14"/>
    </row>
    <row r="1607" spans="1:3" x14ac:dyDescent="0.2">
      <c r="A1607" s="140"/>
      <c r="B1607" s="140"/>
      <c r="C1607" s="14"/>
    </row>
    <row r="1608" spans="1:3" x14ac:dyDescent="0.2">
      <c r="A1608" s="140"/>
      <c r="B1608" s="140"/>
      <c r="C1608" s="14"/>
    </row>
    <row r="1609" spans="1:3" x14ac:dyDescent="0.2">
      <c r="A1609" s="140"/>
      <c r="B1609" s="140"/>
      <c r="C1609" s="14"/>
    </row>
    <row r="1610" spans="1:3" x14ac:dyDescent="0.2">
      <c r="A1610" s="140"/>
      <c r="B1610" s="140"/>
      <c r="C1610" s="14"/>
    </row>
    <row r="1611" spans="1:3" x14ac:dyDescent="0.2">
      <c r="A1611" s="140"/>
      <c r="B1611" s="140"/>
      <c r="C1611" s="14"/>
    </row>
    <row r="1612" spans="1:3" x14ac:dyDescent="0.2">
      <c r="A1612" s="140"/>
      <c r="B1612" s="140"/>
      <c r="C1612" s="14"/>
    </row>
    <row r="1613" spans="1:3" x14ac:dyDescent="0.2">
      <c r="A1613" s="140"/>
      <c r="B1613" s="140"/>
      <c r="C1613" s="14"/>
    </row>
    <row r="1614" spans="1:3" x14ac:dyDescent="0.2">
      <c r="A1614" s="140"/>
      <c r="B1614" s="140"/>
      <c r="C1614" s="14"/>
    </row>
    <row r="1615" spans="1:3" x14ac:dyDescent="0.2">
      <c r="A1615" s="140"/>
      <c r="B1615" s="140"/>
      <c r="C1615" s="14"/>
    </row>
    <row r="1616" spans="1:3" x14ac:dyDescent="0.2">
      <c r="A1616" s="140"/>
      <c r="B1616" s="140"/>
      <c r="C1616" s="14"/>
    </row>
    <row r="1617" spans="1:3" x14ac:dyDescent="0.2">
      <c r="A1617" s="140"/>
      <c r="B1617" s="140"/>
      <c r="C1617" s="14"/>
    </row>
    <row r="1618" spans="1:3" x14ac:dyDescent="0.2">
      <c r="A1618" s="140"/>
      <c r="B1618" s="140"/>
      <c r="C1618" s="14"/>
    </row>
    <row r="1619" spans="1:3" x14ac:dyDescent="0.2">
      <c r="A1619" s="140"/>
      <c r="B1619" s="140"/>
      <c r="C1619" s="14"/>
    </row>
    <row r="1620" spans="1:3" x14ac:dyDescent="0.2">
      <c r="A1620" s="140"/>
      <c r="B1620" s="140"/>
      <c r="C1620" s="14"/>
    </row>
    <row r="1621" spans="1:3" x14ac:dyDescent="0.2">
      <c r="A1621" s="140"/>
      <c r="B1621" s="140"/>
      <c r="C1621" s="14"/>
    </row>
    <row r="1622" spans="1:3" x14ac:dyDescent="0.2">
      <c r="A1622" s="140"/>
      <c r="B1622" s="140"/>
      <c r="C1622" s="14"/>
    </row>
    <row r="1623" spans="1:3" x14ac:dyDescent="0.2">
      <c r="A1623" s="140"/>
      <c r="B1623" s="140"/>
      <c r="C1623" s="14"/>
    </row>
    <row r="1624" spans="1:3" x14ac:dyDescent="0.2">
      <c r="A1624" s="140"/>
      <c r="B1624" s="140"/>
      <c r="C1624" s="14"/>
    </row>
    <row r="1625" spans="1:3" x14ac:dyDescent="0.2">
      <c r="A1625" s="140"/>
      <c r="B1625" s="140"/>
      <c r="C1625" s="14"/>
    </row>
    <row r="1626" spans="1:3" x14ac:dyDescent="0.2">
      <c r="A1626" s="140"/>
      <c r="B1626" s="140"/>
      <c r="C1626" s="14"/>
    </row>
    <row r="1627" spans="1:3" x14ac:dyDescent="0.2">
      <c r="A1627" s="140"/>
      <c r="B1627" s="140"/>
      <c r="C1627" s="14"/>
    </row>
    <row r="1628" spans="1:3" x14ac:dyDescent="0.2">
      <c r="A1628" s="140"/>
      <c r="B1628" s="140"/>
      <c r="C1628" s="14"/>
    </row>
    <row r="1629" spans="1:3" x14ac:dyDescent="0.2">
      <c r="A1629" s="140"/>
      <c r="B1629" s="140"/>
      <c r="C1629" s="14"/>
    </row>
    <row r="1630" spans="1:3" x14ac:dyDescent="0.2">
      <c r="A1630" s="140"/>
      <c r="B1630" s="140"/>
      <c r="C1630" s="14"/>
    </row>
    <row r="1631" spans="1:3" x14ac:dyDescent="0.2">
      <c r="A1631" s="140"/>
      <c r="B1631" s="140"/>
      <c r="C1631" s="14"/>
    </row>
    <row r="1632" spans="1:3" x14ac:dyDescent="0.2">
      <c r="A1632" s="140"/>
      <c r="B1632" s="140"/>
      <c r="C1632" s="14"/>
    </row>
    <row r="1633" spans="1:3" x14ac:dyDescent="0.2">
      <c r="A1633" s="140"/>
      <c r="B1633" s="140"/>
      <c r="C1633" s="14"/>
    </row>
    <row r="1634" spans="1:3" x14ac:dyDescent="0.2">
      <c r="A1634" s="140"/>
      <c r="B1634" s="140"/>
      <c r="C1634" s="14"/>
    </row>
    <row r="1635" spans="1:3" x14ac:dyDescent="0.2">
      <c r="A1635" s="140"/>
      <c r="B1635" s="140"/>
      <c r="C1635" s="14"/>
    </row>
    <row r="1636" spans="1:3" x14ac:dyDescent="0.2">
      <c r="A1636" s="140"/>
      <c r="B1636" s="140"/>
      <c r="C1636" s="14"/>
    </row>
    <row r="1637" spans="1:3" x14ac:dyDescent="0.2">
      <c r="A1637" s="140"/>
      <c r="B1637" s="140"/>
      <c r="C1637" s="14"/>
    </row>
    <row r="1638" spans="1:3" x14ac:dyDescent="0.2">
      <c r="A1638" s="140"/>
      <c r="B1638" s="140"/>
      <c r="C1638" s="14"/>
    </row>
    <row r="1639" spans="1:3" x14ac:dyDescent="0.2">
      <c r="A1639" s="140"/>
      <c r="B1639" s="140"/>
      <c r="C1639" s="14"/>
    </row>
    <row r="1640" spans="1:3" x14ac:dyDescent="0.2">
      <c r="A1640" s="140"/>
      <c r="B1640" s="140"/>
      <c r="C1640" s="14"/>
    </row>
    <row r="1641" spans="1:3" x14ac:dyDescent="0.2">
      <c r="A1641" s="140"/>
      <c r="B1641" s="140"/>
      <c r="C1641" s="14"/>
    </row>
    <row r="1642" spans="1:3" x14ac:dyDescent="0.2">
      <c r="A1642" s="140"/>
      <c r="B1642" s="140"/>
      <c r="C1642" s="14"/>
    </row>
    <row r="1643" spans="1:3" x14ac:dyDescent="0.2">
      <c r="A1643" s="140"/>
      <c r="B1643" s="140"/>
      <c r="C1643" s="14"/>
    </row>
    <row r="1644" spans="1:3" x14ac:dyDescent="0.2">
      <c r="A1644" s="140"/>
      <c r="B1644" s="140"/>
      <c r="C1644" s="14"/>
    </row>
    <row r="1645" spans="1:3" x14ac:dyDescent="0.2">
      <c r="A1645" s="140"/>
      <c r="B1645" s="140"/>
      <c r="C1645" s="14"/>
    </row>
    <row r="1646" spans="1:3" x14ac:dyDescent="0.2">
      <c r="A1646" s="140"/>
      <c r="B1646" s="140"/>
      <c r="C1646" s="14"/>
    </row>
    <row r="1647" spans="1:3" x14ac:dyDescent="0.2">
      <c r="A1647" s="140"/>
      <c r="B1647" s="140"/>
      <c r="C1647" s="14"/>
    </row>
    <row r="1648" spans="1:3" x14ac:dyDescent="0.2">
      <c r="A1648" s="140"/>
      <c r="B1648" s="140"/>
      <c r="C1648" s="14"/>
    </row>
    <row r="1649" spans="1:3" x14ac:dyDescent="0.2">
      <c r="A1649" s="140"/>
      <c r="B1649" s="140"/>
      <c r="C1649" s="14"/>
    </row>
    <row r="1650" spans="1:3" x14ac:dyDescent="0.2">
      <c r="A1650" s="140"/>
      <c r="B1650" s="140"/>
      <c r="C1650" s="14"/>
    </row>
    <row r="1651" spans="1:3" x14ac:dyDescent="0.2">
      <c r="A1651" s="140"/>
      <c r="B1651" s="140"/>
      <c r="C1651" s="14"/>
    </row>
    <row r="1652" spans="1:3" x14ac:dyDescent="0.2">
      <c r="A1652" s="140"/>
      <c r="B1652" s="140"/>
      <c r="C1652" s="14"/>
    </row>
    <row r="1653" spans="1:3" x14ac:dyDescent="0.2">
      <c r="A1653" s="140"/>
      <c r="B1653" s="140"/>
      <c r="C1653" s="14"/>
    </row>
    <row r="1654" spans="1:3" x14ac:dyDescent="0.2">
      <c r="A1654" s="140"/>
      <c r="B1654" s="140"/>
      <c r="C1654" s="14"/>
    </row>
    <row r="1655" spans="1:3" x14ac:dyDescent="0.2">
      <c r="A1655" s="140"/>
      <c r="B1655" s="140"/>
      <c r="C1655" s="14"/>
    </row>
    <row r="1656" spans="1:3" x14ac:dyDescent="0.2">
      <c r="A1656" s="140"/>
      <c r="B1656" s="140"/>
      <c r="C1656" s="14"/>
    </row>
    <row r="1657" spans="1:3" x14ac:dyDescent="0.2">
      <c r="A1657" s="140"/>
      <c r="B1657" s="140"/>
      <c r="C1657" s="14"/>
    </row>
    <row r="1658" spans="1:3" x14ac:dyDescent="0.2">
      <c r="A1658" s="140"/>
      <c r="B1658" s="140"/>
      <c r="C1658" s="14"/>
    </row>
    <row r="1659" spans="1:3" x14ac:dyDescent="0.2">
      <c r="A1659" s="140"/>
      <c r="B1659" s="140"/>
      <c r="C1659" s="14"/>
    </row>
    <row r="1660" spans="1:3" x14ac:dyDescent="0.2">
      <c r="A1660" s="140"/>
      <c r="B1660" s="140"/>
      <c r="C1660" s="14"/>
    </row>
    <row r="1661" spans="1:3" x14ac:dyDescent="0.2">
      <c r="A1661" s="140"/>
      <c r="B1661" s="140"/>
      <c r="C1661" s="14"/>
    </row>
    <row r="1662" spans="1:3" x14ac:dyDescent="0.2">
      <c r="A1662" s="140"/>
      <c r="B1662" s="140"/>
      <c r="C1662" s="14"/>
    </row>
    <row r="1663" spans="1:3" x14ac:dyDescent="0.2">
      <c r="A1663" s="140"/>
      <c r="B1663" s="140"/>
      <c r="C1663" s="14"/>
    </row>
    <row r="1664" spans="1:3" x14ac:dyDescent="0.2">
      <c r="A1664" s="140"/>
      <c r="B1664" s="140"/>
      <c r="C1664" s="14"/>
    </row>
    <row r="1665" spans="1:3" x14ac:dyDescent="0.2">
      <c r="A1665" s="140"/>
      <c r="B1665" s="140"/>
      <c r="C1665" s="14"/>
    </row>
    <row r="1666" spans="1:3" x14ac:dyDescent="0.2">
      <c r="A1666" s="140"/>
      <c r="B1666" s="140"/>
      <c r="C1666" s="14"/>
    </row>
    <row r="1667" spans="1:3" x14ac:dyDescent="0.2">
      <c r="A1667" s="140"/>
      <c r="B1667" s="140"/>
      <c r="C1667" s="14"/>
    </row>
    <row r="1668" spans="1:3" x14ac:dyDescent="0.2">
      <c r="A1668" s="140"/>
      <c r="B1668" s="140"/>
      <c r="C1668" s="14"/>
    </row>
    <row r="1669" spans="1:3" x14ac:dyDescent="0.2">
      <c r="A1669" s="140"/>
      <c r="B1669" s="140"/>
      <c r="C1669" s="14"/>
    </row>
    <row r="1670" spans="1:3" x14ac:dyDescent="0.2">
      <c r="A1670" s="140"/>
      <c r="B1670" s="140"/>
      <c r="C1670" s="14"/>
    </row>
    <row r="1671" spans="1:3" x14ac:dyDescent="0.2">
      <c r="A1671" s="140"/>
      <c r="B1671" s="140"/>
      <c r="C1671" s="14"/>
    </row>
    <row r="1672" spans="1:3" x14ac:dyDescent="0.2">
      <c r="A1672" s="140"/>
      <c r="B1672" s="140"/>
      <c r="C1672" s="14"/>
    </row>
    <row r="1673" spans="1:3" x14ac:dyDescent="0.2">
      <c r="A1673" s="140"/>
      <c r="B1673" s="140"/>
      <c r="C1673" s="14"/>
    </row>
    <row r="1674" spans="1:3" x14ac:dyDescent="0.2">
      <c r="A1674" s="140"/>
      <c r="B1674" s="140"/>
      <c r="C1674" s="14"/>
    </row>
    <row r="1675" spans="1:3" x14ac:dyDescent="0.2">
      <c r="A1675" s="140"/>
      <c r="B1675" s="140"/>
      <c r="C1675" s="14"/>
    </row>
    <row r="1676" spans="1:3" x14ac:dyDescent="0.2">
      <c r="A1676" s="140"/>
      <c r="B1676" s="140"/>
      <c r="C1676" s="14"/>
    </row>
    <row r="1677" spans="1:3" x14ac:dyDescent="0.2">
      <c r="A1677" s="140"/>
      <c r="B1677" s="140"/>
      <c r="C1677" s="14"/>
    </row>
    <row r="1678" spans="1:3" x14ac:dyDescent="0.2">
      <c r="A1678" s="140"/>
      <c r="B1678" s="140"/>
      <c r="C1678" s="14"/>
    </row>
    <row r="1679" spans="1:3" x14ac:dyDescent="0.2">
      <c r="A1679" s="140"/>
      <c r="B1679" s="140"/>
      <c r="C1679" s="14"/>
    </row>
    <row r="1680" spans="1:3" x14ac:dyDescent="0.2">
      <c r="A1680" s="140"/>
      <c r="B1680" s="140"/>
      <c r="C1680" s="14"/>
    </row>
    <row r="1681" spans="1:3" x14ac:dyDescent="0.2">
      <c r="A1681" s="140"/>
      <c r="B1681" s="140"/>
      <c r="C1681" s="14"/>
    </row>
    <row r="1682" spans="1:3" x14ac:dyDescent="0.2">
      <c r="A1682" s="140"/>
      <c r="B1682" s="140"/>
      <c r="C1682" s="14"/>
    </row>
    <row r="1683" spans="1:3" x14ac:dyDescent="0.2">
      <c r="A1683" s="140"/>
      <c r="B1683" s="140"/>
      <c r="C1683" s="14"/>
    </row>
    <row r="1684" spans="1:3" x14ac:dyDescent="0.2">
      <c r="A1684" s="140"/>
      <c r="B1684" s="140"/>
      <c r="C1684" s="14"/>
    </row>
    <row r="1685" spans="1:3" x14ac:dyDescent="0.2">
      <c r="A1685" s="140"/>
      <c r="B1685" s="140"/>
      <c r="C1685" s="14"/>
    </row>
    <row r="1686" spans="1:3" x14ac:dyDescent="0.2">
      <c r="A1686" s="140"/>
      <c r="B1686" s="140"/>
      <c r="C1686" s="14"/>
    </row>
    <row r="1687" spans="1:3" x14ac:dyDescent="0.2">
      <c r="A1687" s="140"/>
      <c r="B1687" s="140"/>
      <c r="C1687" s="14"/>
    </row>
    <row r="1688" spans="1:3" x14ac:dyDescent="0.2">
      <c r="A1688" s="140"/>
      <c r="B1688" s="140"/>
      <c r="C1688" s="14"/>
    </row>
    <row r="1689" spans="1:3" x14ac:dyDescent="0.2">
      <c r="A1689" s="140"/>
      <c r="B1689" s="140"/>
      <c r="C1689" s="14"/>
    </row>
    <row r="1690" spans="1:3" x14ac:dyDescent="0.2">
      <c r="A1690" s="140"/>
      <c r="B1690" s="140"/>
      <c r="C1690" s="14"/>
    </row>
    <row r="1691" spans="1:3" x14ac:dyDescent="0.2">
      <c r="A1691" s="140"/>
      <c r="B1691" s="140"/>
      <c r="C1691" s="14"/>
    </row>
    <row r="1692" spans="1:3" x14ac:dyDescent="0.2">
      <c r="A1692" s="140"/>
      <c r="B1692" s="140"/>
      <c r="C1692" s="14"/>
    </row>
    <row r="1693" spans="1:3" x14ac:dyDescent="0.2">
      <c r="A1693" s="140"/>
      <c r="B1693" s="140"/>
      <c r="C1693" s="14"/>
    </row>
    <row r="1694" spans="1:3" x14ac:dyDescent="0.2">
      <c r="A1694" s="140"/>
      <c r="B1694" s="140"/>
      <c r="C1694" s="14"/>
    </row>
    <row r="1695" spans="1:3" x14ac:dyDescent="0.2">
      <c r="A1695" s="140"/>
      <c r="B1695" s="140"/>
      <c r="C1695" s="14"/>
    </row>
    <row r="1696" spans="1:3" x14ac:dyDescent="0.2">
      <c r="A1696" s="140"/>
      <c r="B1696" s="140"/>
      <c r="C1696" s="14"/>
    </row>
    <row r="1697" spans="1:3" x14ac:dyDescent="0.2">
      <c r="A1697" s="140"/>
      <c r="B1697" s="140"/>
      <c r="C1697" s="14"/>
    </row>
    <row r="1698" spans="1:3" x14ac:dyDescent="0.2">
      <c r="A1698" s="140"/>
      <c r="B1698" s="140"/>
      <c r="C1698" s="14"/>
    </row>
    <row r="1699" spans="1:3" x14ac:dyDescent="0.2">
      <c r="A1699" s="140"/>
      <c r="B1699" s="140"/>
      <c r="C1699" s="14"/>
    </row>
    <row r="1700" spans="1:3" x14ac:dyDescent="0.2">
      <c r="A1700" s="140"/>
      <c r="B1700" s="140"/>
      <c r="C1700" s="14"/>
    </row>
    <row r="1701" spans="1:3" x14ac:dyDescent="0.2">
      <c r="A1701" s="140"/>
      <c r="B1701" s="140"/>
      <c r="C1701" s="14"/>
    </row>
    <row r="1702" spans="1:3" x14ac:dyDescent="0.2">
      <c r="A1702" s="140"/>
      <c r="B1702" s="140"/>
      <c r="C1702" s="14"/>
    </row>
    <row r="1703" spans="1:3" x14ac:dyDescent="0.2">
      <c r="A1703" s="140"/>
      <c r="B1703" s="140"/>
      <c r="C1703" s="14"/>
    </row>
    <row r="1704" spans="1:3" x14ac:dyDescent="0.2">
      <c r="A1704" s="140"/>
      <c r="B1704" s="140"/>
      <c r="C1704" s="14"/>
    </row>
    <row r="1705" spans="1:3" x14ac:dyDescent="0.2">
      <c r="A1705" s="140"/>
      <c r="B1705" s="140"/>
      <c r="C1705" s="14"/>
    </row>
    <row r="1706" spans="1:3" x14ac:dyDescent="0.2">
      <c r="A1706" s="140"/>
      <c r="B1706" s="140"/>
      <c r="C1706" s="14"/>
    </row>
    <row r="1707" spans="1:3" x14ac:dyDescent="0.2">
      <c r="A1707" s="140"/>
      <c r="B1707" s="140"/>
      <c r="C1707" s="14"/>
    </row>
    <row r="1708" spans="1:3" x14ac:dyDescent="0.2">
      <c r="A1708" s="140"/>
      <c r="B1708" s="140"/>
      <c r="C1708" s="14"/>
    </row>
    <row r="1709" spans="1:3" x14ac:dyDescent="0.2">
      <c r="A1709" s="140"/>
      <c r="B1709" s="140"/>
      <c r="C1709" s="14"/>
    </row>
    <row r="1710" spans="1:3" x14ac:dyDescent="0.2">
      <c r="A1710" s="140"/>
      <c r="B1710" s="140"/>
      <c r="C1710" s="14"/>
    </row>
    <row r="1711" spans="1:3" x14ac:dyDescent="0.2">
      <c r="A1711" s="140"/>
      <c r="B1711" s="140"/>
      <c r="C1711" s="14"/>
    </row>
    <row r="1712" spans="1:3" x14ac:dyDescent="0.2">
      <c r="A1712" s="140"/>
      <c r="B1712" s="140"/>
      <c r="C1712" s="14"/>
    </row>
    <row r="1713" spans="1:3" x14ac:dyDescent="0.2">
      <c r="A1713" s="140"/>
      <c r="B1713" s="140"/>
      <c r="C1713" s="14"/>
    </row>
    <row r="1714" spans="1:3" x14ac:dyDescent="0.2">
      <c r="A1714" s="140"/>
      <c r="B1714" s="140"/>
      <c r="C1714" s="14"/>
    </row>
    <row r="1715" spans="1:3" x14ac:dyDescent="0.2">
      <c r="A1715" s="140"/>
      <c r="B1715" s="140"/>
      <c r="C1715" s="14"/>
    </row>
    <row r="1716" spans="1:3" x14ac:dyDescent="0.2">
      <c r="A1716" s="140"/>
      <c r="B1716" s="140"/>
      <c r="C1716" s="14"/>
    </row>
    <row r="1717" spans="1:3" x14ac:dyDescent="0.2">
      <c r="A1717" s="140"/>
      <c r="B1717" s="140"/>
      <c r="C1717" s="14"/>
    </row>
    <row r="1718" spans="1:3" x14ac:dyDescent="0.2">
      <c r="A1718" s="140"/>
      <c r="B1718" s="140"/>
      <c r="C1718" s="14"/>
    </row>
    <row r="1719" spans="1:3" x14ac:dyDescent="0.2">
      <c r="A1719" s="140"/>
      <c r="B1719" s="140"/>
      <c r="C1719" s="14"/>
    </row>
    <row r="1720" spans="1:3" x14ac:dyDescent="0.2">
      <c r="A1720" s="140"/>
      <c r="B1720" s="140"/>
      <c r="C1720" s="14"/>
    </row>
    <row r="1721" spans="1:3" x14ac:dyDescent="0.2">
      <c r="A1721" s="140"/>
      <c r="B1721" s="140"/>
      <c r="C1721" s="14"/>
    </row>
    <row r="1722" spans="1:3" x14ac:dyDescent="0.2">
      <c r="A1722" s="140"/>
      <c r="B1722" s="140"/>
      <c r="C1722" s="14"/>
    </row>
    <row r="1723" spans="1:3" x14ac:dyDescent="0.2">
      <c r="A1723" s="140"/>
      <c r="B1723" s="140"/>
      <c r="C1723" s="14"/>
    </row>
    <row r="1724" spans="1:3" x14ac:dyDescent="0.2">
      <c r="A1724" s="140"/>
      <c r="B1724" s="140"/>
      <c r="C1724" s="14"/>
    </row>
    <row r="1725" spans="1:3" x14ac:dyDescent="0.2">
      <c r="A1725" s="140"/>
      <c r="B1725" s="140"/>
      <c r="C1725" s="14"/>
    </row>
    <row r="1726" spans="1:3" x14ac:dyDescent="0.2">
      <c r="A1726" s="140"/>
      <c r="B1726" s="140"/>
      <c r="C1726" s="14"/>
    </row>
    <row r="1727" spans="1:3" x14ac:dyDescent="0.2">
      <c r="A1727" s="140"/>
      <c r="B1727" s="140"/>
      <c r="C1727" s="14"/>
    </row>
    <row r="1728" spans="1:3" x14ac:dyDescent="0.2">
      <c r="A1728" s="140"/>
      <c r="B1728" s="140"/>
      <c r="C1728" s="14"/>
    </row>
    <row r="1729" spans="1:3" x14ac:dyDescent="0.2">
      <c r="A1729" s="140"/>
      <c r="B1729" s="140"/>
      <c r="C1729" s="14"/>
    </row>
    <row r="1730" spans="1:3" x14ac:dyDescent="0.2">
      <c r="A1730" s="140"/>
      <c r="B1730" s="140"/>
      <c r="C1730" s="14"/>
    </row>
    <row r="1731" spans="1:3" x14ac:dyDescent="0.2">
      <c r="A1731" s="140"/>
      <c r="B1731" s="140"/>
      <c r="C1731" s="14"/>
    </row>
    <row r="1732" spans="1:3" x14ac:dyDescent="0.2">
      <c r="A1732" s="140"/>
      <c r="B1732" s="140"/>
      <c r="C1732" s="14"/>
    </row>
    <row r="1733" spans="1:3" x14ac:dyDescent="0.2">
      <c r="A1733" s="140"/>
      <c r="B1733" s="140"/>
      <c r="C1733" s="14"/>
    </row>
    <row r="1734" spans="1:3" x14ac:dyDescent="0.2">
      <c r="A1734" s="140"/>
      <c r="B1734" s="140"/>
      <c r="C1734" s="14"/>
    </row>
    <row r="1735" spans="1:3" x14ac:dyDescent="0.2">
      <c r="A1735" s="140"/>
      <c r="B1735" s="140"/>
      <c r="C1735" s="14"/>
    </row>
    <row r="1736" spans="1:3" x14ac:dyDescent="0.2">
      <c r="A1736" s="140"/>
      <c r="B1736" s="140"/>
      <c r="C1736" s="14"/>
    </row>
    <row r="1737" spans="1:3" x14ac:dyDescent="0.2">
      <c r="A1737" s="140"/>
      <c r="B1737" s="140"/>
      <c r="C1737" s="14"/>
    </row>
    <row r="1738" spans="1:3" x14ac:dyDescent="0.2">
      <c r="A1738" s="140"/>
      <c r="B1738" s="140"/>
      <c r="C1738" s="14"/>
    </row>
    <row r="1739" spans="1:3" x14ac:dyDescent="0.2">
      <c r="A1739" s="140"/>
      <c r="B1739" s="140"/>
      <c r="C1739" s="14"/>
    </row>
    <row r="1740" spans="1:3" x14ac:dyDescent="0.2">
      <c r="A1740" s="140"/>
      <c r="B1740" s="140"/>
      <c r="C1740" s="14"/>
    </row>
    <row r="1741" spans="1:3" x14ac:dyDescent="0.2">
      <c r="A1741" s="140"/>
      <c r="B1741" s="140"/>
      <c r="C1741" s="14"/>
    </row>
    <row r="1742" spans="1:3" x14ac:dyDescent="0.2">
      <c r="A1742" s="140"/>
      <c r="B1742" s="140"/>
      <c r="C1742" s="14"/>
    </row>
    <row r="1743" spans="1:3" x14ac:dyDescent="0.2">
      <c r="A1743" s="140"/>
      <c r="B1743" s="140"/>
      <c r="C1743" s="14"/>
    </row>
    <row r="1744" spans="1:3" x14ac:dyDescent="0.2">
      <c r="A1744" s="140"/>
      <c r="B1744" s="140"/>
      <c r="C1744" s="14"/>
    </row>
    <row r="1745" spans="1:3" x14ac:dyDescent="0.2">
      <c r="A1745" s="140"/>
      <c r="B1745" s="140"/>
      <c r="C1745" s="14"/>
    </row>
    <row r="1746" spans="1:3" x14ac:dyDescent="0.2">
      <c r="A1746" s="140"/>
      <c r="B1746" s="140"/>
      <c r="C1746" s="14"/>
    </row>
    <row r="1747" spans="1:3" x14ac:dyDescent="0.2">
      <c r="A1747" s="140"/>
      <c r="B1747" s="140"/>
      <c r="C1747" s="14"/>
    </row>
    <row r="1748" spans="1:3" x14ac:dyDescent="0.2">
      <c r="A1748" s="140"/>
      <c r="B1748" s="140"/>
      <c r="C1748" s="14"/>
    </row>
    <row r="1749" spans="1:3" x14ac:dyDescent="0.2">
      <c r="A1749" s="140"/>
      <c r="B1749" s="140"/>
      <c r="C1749" s="14"/>
    </row>
    <row r="1750" spans="1:3" x14ac:dyDescent="0.2">
      <c r="A1750" s="140"/>
      <c r="B1750" s="140"/>
      <c r="C1750" s="14"/>
    </row>
    <row r="1751" spans="1:3" x14ac:dyDescent="0.2">
      <c r="A1751" s="140"/>
      <c r="B1751" s="140"/>
      <c r="C1751" s="14"/>
    </row>
    <row r="1752" spans="1:3" x14ac:dyDescent="0.2">
      <c r="A1752" s="140"/>
      <c r="B1752" s="140"/>
      <c r="C1752" s="14"/>
    </row>
    <row r="1753" spans="1:3" x14ac:dyDescent="0.2">
      <c r="A1753" s="140"/>
      <c r="B1753" s="140"/>
      <c r="C1753" s="14"/>
    </row>
    <row r="1754" spans="1:3" x14ac:dyDescent="0.2">
      <c r="A1754" s="140"/>
      <c r="B1754" s="140"/>
      <c r="C1754" s="14"/>
    </row>
    <row r="1755" spans="1:3" x14ac:dyDescent="0.2">
      <c r="A1755" s="140"/>
      <c r="B1755" s="140"/>
      <c r="C1755" s="14"/>
    </row>
    <row r="1756" spans="1:3" x14ac:dyDescent="0.2">
      <c r="A1756" s="140"/>
      <c r="B1756" s="140"/>
      <c r="C1756" s="14"/>
    </row>
    <row r="1757" spans="1:3" x14ac:dyDescent="0.2">
      <c r="A1757" s="140"/>
      <c r="B1757" s="140"/>
      <c r="C1757" s="14"/>
    </row>
    <row r="1758" spans="1:3" x14ac:dyDescent="0.2">
      <c r="A1758" s="140"/>
      <c r="B1758" s="140"/>
      <c r="C1758" s="14"/>
    </row>
    <row r="1759" spans="1:3" x14ac:dyDescent="0.2">
      <c r="A1759" s="140"/>
      <c r="B1759" s="140"/>
      <c r="C1759" s="14"/>
    </row>
    <row r="1760" spans="1:3" x14ac:dyDescent="0.2">
      <c r="A1760" s="140"/>
      <c r="B1760" s="140"/>
      <c r="C1760" s="14"/>
    </row>
    <row r="1761" spans="1:3" x14ac:dyDescent="0.2">
      <c r="A1761" s="140"/>
      <c r="B1761" s="140"/>
      <c r="C1761" s="14"/>
    </row>
    <row r="1762" spans="1:3" x14ac:dyDescent="0.2">
      <c r="A1762" s="140"/>
      <c r="B1762" s="140"/>
      <c r="C1762" s="14"/>
    </row>
    <row r="1763" spans="1:3" x14ac:dyDescent="0.2">
      <c r="A1763" s="140"/>
      <c r="B1763" s="140"/>
      <c r="C1763" s="14"/>
    </row>
    <row r="1764" spans="1:3" x14ac:dyDescent="0.2">
      <c r="A1764" s="140"/>
      <c r="B1764" s="140"/>
      <c r="C1764" s="14"/>
    </row>
    <row r="1765" spans="1:3" x14ac:dyDescent="0.2">
      <c r="A1765" s="140"/>
      <c r="B1765" s="140"/>
      <c r="C1765" s="14"/>
    </row>
    <row r="1766" spans="1:3" x14ac:dyDescent="0.2">
      <c r="A1766" s="140"/>
      <c r="B1766" s="140"/>
      <c r="C1766" s="14"/>
    </row>
    <row r="1767" spans="1:3" x14ac:dyDescent="0.2">
      <c r="A1767" s="140"/>
      <c r="B1767" s="140"/>
      <c r="C1767" s="14"/>
    </row>
    <row r="1768" spans="1:3" x14ac:dyDescent="0.2">
      <c r="A1768" s="140"/>
      <c r="B1768" s="140"/>
      <c r="C1768" s="14"/>
    </row>
    <row r="1769" spans="1:3" x14ac:dyDescent="0.2">
      <c r="A1769" s="140"/>
      <c r="B1769" s="140"/>
      <c r="C1769" s="14"/>
    </row>
    <row r="1770" spans="1:3" x14ac:dyDescent="0.2">
      <c r="A1770" s="140"/>
      <c r="B1770" s="140"/>
      <c r="C1770" s="14"/>
    </row>
    <row r="1771" spans="1:3" x14ac:dyDescent="0.2">
      <c r="A1771" s="140"/>
      <c r="B1771" s="140"/>
      <c r="C1771" s="14"/>
    </row>
    <row r="1772" spans="1:3" x14ac:dyDescent="0.2">
      <c r="A1772" s="140"/>
      <c r="B1772" s="140"/>
      <c r="C1772" s="14"/>
    </row>
    <row r="1773" spans="1:3" x14ac:dyDescent="0.2">
      <c r="A1773" s="140"/>
      <c r="B1773" s="140"/>
      <c r="C1773" s="14"/>
    </row>
    <row r="1774" spans="1:3" x14ac:dyDescent="0.2">
      <c r="A1774" s="140"/>
      <c r="B1774" s="140"/>
      <c r="C1774" s="14"/>
    </row>
    <row r="1775" spans="1:3" x14ac:dyDescent="0.2">
      <c r="A1775" s="140"/>
      <c r="B1775" s="140"/>
      <c r="C1775" s="14"/>
    </row>
    <row r="1776" spans="1:3" x14ac:dyDescent="0.2">
      <c r="A1776" s="140"/>
      <c r="B1776" s="140"/>
      <c r="C1776" s="14"/>
    </row>
    <row r="1777" spans="1:3" x14ac:dyDescent="0.2">
      <c r="A1777" s="140"/>
      <c r="B1777" s="140"/>
      <c r="C1777" s="14"/>
    </row>
    <row r="1778" spans="1:3" x14ac:dyDescent="0.2">
      <c r="A1778" s="140"/>
      <c r="B1778" s="140"/>
      <c r="C1778" s="14"/>
    </row>
    <row r="1779" spans="1:3" x14ac:dyDescent="0.2">
      <c r="A1779" s="140"/>
      <c r="B1779" s="140"/>
      <c r="C1779" s="14"/>
    </row>
    <row r="1780" spans="1:3" x14ac:dyDescent="0.2">
      <c r="A1780" s="140"/>
      <c r="B1780" s="140"/>
      <c r="C1780" s="14"/>
    </row>
    <row r="1781" spans="1:3" x14ac:dyDescent="0.2">
      <c r="A1781" s="140"/>
      <c r="B1781" s="140"/>
      <c r="C1781" s="14"/>
    </row>
    <row r="1782" spans="1:3" x14ac:dyDescent="0.2">
      <c r="A1782" s="140"/>
      <c r="B1782" s="140"/>
      <c r="C1782" s="14"/>
    </row>
    <row r="1783" spans="1:3" x14ac:dyDescent="0.2">
      <c r="A1783" s="140"/>
      <c r="B1783" s="140"/>
      <c r="C1783" s="14"/>
    </row>
    <row r="1784" spans="1:3" x14ac:dyDescent="0.2">
      <c r="A1784" s="140"/>
      <c r="B1784" s="140"/>
      <c r="C1784" s="14"/>
    </row>
    <row r="1785" spans="1:3" x14ac:dyDescent="0.2">
      <c r="A1785" s="140"/>
      <c r="B1785" s="140"/>
      <c r="C1785" s="14"/>
    </row>
    <row r="1786" spans="1:3" x14ac:dyDescent="0.2">
      <c r="A1786" s="140"/>
      <c r="B1786" s="140"/>
      <c r="C1786" s="14"/>
    </row>
    <row r="1787" spans="1:3" x14ac:dyDescent="0.2">
      <c r="A1787" s="140"/>
      <c r="B1787" s="140"/>
      <c r="C1787" s="14"/>
    </row>
    <row r="1788" spans="1:3" x14ac:dyDescent="0.2">
      <c r="A1788" s="140"/>
      <c r="B1788" s="140"/>
      <c r="C1788" s="14"/>
    </row>
    <row r="1789" spans="1:3" x14ac:dyDescent="0.2">
      <c r="A1789" s="140"/>
      <c r="B1789" s="140"/>
      <c r="C1789" s="14"/>
    </row>
    <row r="1790" spans="1:3" x14ac:dyDescent="0.2">
      <c r="A1790" s="140"/>
      <c r="B1790" s="140"/>
      <c r="C1790" s="14"/>
    </row>
    <row r="1791" spans="1:3" x14ac:dyDescent="0.2">
      <c r="A1791" s="140"/>
      <c r="B1791" s="140"/>
      <c r="C1791" s="14"/>
    </row>
    <row r="1792" spans="1:3" x14ac:dyDescent="0.2">
      <c r="A1792" s="140"/>
      <c r="B1792" s="140"/>
      <c r="C1792" s="14"/>
    </row>
    <row r="1793" spans="1:3" x14ac:dyDescent="0.2">
      <c r="A1793" s="140"/>
      <c r="B1793" s="140"/>
      <c r="C1793" s="14"/>
    </row>
    <row r="1794" spans="1:3" x14ac:dyDescent="0.2">
      <c r="A1794" s="140"/>
      <c r="B1794" s="140"/>
      <c r="C1794" s="14"/>
    </row>
    <row r="1795" spans="1:3" x14ac:dyDescent="0.2">
      <c r="A1795" s="140"/>
      <c r="B1795" s="140"/>
      <c r="C1795" s="14"/>
    </row>
    <row r="1796" spans="1:3" x14ac:dyDescent="0.2">
      <c r="A1796" s="140"/>
      <c r="B1796" s="140"/>
      <c r="C1796" s="14"/>
    </row>
    <row r="1797" spans="1:3" x14ac:dyDescent="0.2">
      <c r="A1797" s="140"/>
      <c r="B1797" s="140"/>
      <c r="C1797" s="14"/>
    </row>
    <row r="1798" spans="1:3" x14ac:dyDescent="0.2">
      <c r="A1798" s="140"/>
      <c r="B1798" s="140"/>
      <c r="C1798" s="14"/>
    </row>
    <row r="1799" spans="1:3" x14ac:dyDescent="0.2">
      <c r="A1799" s="140"/>
      <c r="B1799" s="140"/>
      <c r="C1799" s="14"/>
    </row>
    <row r="1800" spans="1:3" x14ac:dyDescent="0.2">
      <c r="A1800" s="140"/>
      <c r="B1800" s="140"/>
      <c r="C1800" s="14"/>
    </row>
    <row r="1801" spans="1:3" x14ac:dyDescent="0.2">
      <c r="A1801" s="140"/>
      <c r="B1801" s="140"/>
      <c r="C1801" s="14"/>
    </row>
    <row r="1802" spans="1:3" x14ac:dyDescent="0.2">
      <c r="A1802" s="140"/>
      <c r="B1802" s="140"/>
      <c r="C1802" s="14"/>
    </row>
    <row r="1803" spans="1:3" x14ac:dyDescent="0.2">
      <c r="A1803" s="140"/>
      <c r="B1803" s="140"/>
      <c r="C1803" s="14"/>
    </row>
    <row r="1804" spans="1:3" x14ac:dyDescent="0.2">
      <c r="A1804" s="140"/>
      <c r="B1804" s="140"/>
      <c r="C1804" s="14"/>
    </row>
    <row r="1805" spans="1:3" x14ac:dyDescent="0.2">
      <c r="A1805" s="140"/>
      <c r="B1805" s="140"/>
      <c r="C1805" s="14"/>
    </row>
    <row r="1806" spans="1:3" x14ac:dyDescent="0.2">
      <c r="A1806" s="140"/>
      <c r="B1806" s="140"/>
      <c r="C1806" s="14"/>
    </row>
    <row r="1807" spans="1:3" x14ac:dyDescent="0.2">
      <c r="A1807" s="140"/>
      <c r="B1807" s="140"/>
      <c r="C1807" s="14"/>
    </row>
    <row r="1808" spans="1:3" x14ac:dyDescent="0.2">
      <c r="A1808" s="140"/>
      <c r="B1808" s="140"/>
      <c r="C1808" s="14"/>
    </row>
    <row r="1809" spans="1:3" x14ac:dyDescent="0.2">
      <c r="A1809" s="140"/>
      <c r="B1809" s="140"/>
      <c r="C1809" s="14"/>
    </row>
    <row r="1810" spans="1:3" x14ac:dyDescent="0.2">
      <c r="A1810" s="140"/>
      <c r="B1810" s="140"/>
      <c r="C1810" s="14"/>
    </row>
    <row r="1811" spans="1:3" x14ac:dyDescent="0.2">
      <c r="A1811" s="140"/>
      <c r="B1811" s="140"/>
      <c r="C1811" s="14"/>
    </row>
    <row r="1812" spans="1:3" x14ac:dyDescent="0.2">
      <c r="A1812" s="140"/>
      <c r="B1812" s="140"/>
      <c r="C1812" s="14"/>
    </row>
    <row r="1813" spans="1:3" x14ac:dyDescent="0.2">
      <c r="A1813" s="140"/>
      <c r="B1813" s="140"/>
      <c r="C1813" s="14"/>
    </row>
    <row r="1814" spans="1:3" x14ac:dyDescent="0.2">
      <c r="A1814" s="140"/>
      <c r="B1814" s="140"/>
      <c r="C1814" s="14"/>
    </row>
    <row r="1815" spans="1:3" x14ac:dyDescent="0.2">
      <c r="A1815" s="140"/>
      <c r="B1815" s="140"/>
      <c r="C1815" s="14"/>
    </row>
    <row r="1816" spans="1:3" x14ac:dyDescent="0.2">
      <c r="A1816" s="140"/>
      <c r="B1816" s="140"/>
      <c r="C1816" s="14"/>
    </row>
    <row r="1817" spans="1:3" x14ac:dyDescent="0.2">
      <c r="A1817" s="140"/>
      <c r="B1817" s="140"/>
      <c r="C1817" s="14"/>
    </row>
    <row r="1818" spans="1:3" x14ac:dyDescent="0.2">
      <c r="A1818" s="140"/>
      <c r="B1818" s="140"/>
      <c r="C1818" s="14"/>
    </row>
    <row r="1819" spans="1:3" x14ac:dyDescent="0.2">
      <c r="A1819" s="140"/>
      <c r="B1819" s="140"/>
      <c r="C1819" s="14"/>
    </row>
    <row r="1820" spans="1:3" x14ac:dyDescent="0.2">
      <c r="A1820" s="140"/>
      <c r="B1820" s="140"/>
      <c r="C1820" s="14"/>
    </row>
    <row r="1821" spans="1:3" x14ac:dyDescent="0.2">
      <c r="A1821" s="140"/>
      <c r="B1821" s="140"/>
      <c r="C1821" s="14"/>
    </row>
    <row r="1822" spans="1:3" x14ac:dyDescent="0.2">
      <c r="A1822" s="140"/>
      <c r="B1822" s="140"/>
      <c r="C1822" s="14"/>
    </row>
    <row r="1823" spans="1:3" x14ac:dyDescent="0.2">
      <c r="A1823" s="140"/>
      <c r="B1823" s="140"/>
      <c r="C1823" s="14"/>
    </row>
    <row r="1824" spans="1:3" x14ac:dyDescent="0.2">
      <c r="A1824" s="140"/>
      <c r="B1824" s="140"/>
      <c r="C1824" s="14"/>
    </row>
    <row r="1825" spans="1:3" x14ac:dyDescent="0.2">
      <c r="A1825" s="140"/>
      <c r="B1825" s="140"/>
      <c r="C1825" s="14"/>
    </row>
    <row r="1826" spans="1:3" x14ac:dyDescent="0.2">
      <c r="A1826" s="140"/>
      <c r="B1826" s="140"/>
      <c r="C1826" s="14"/>
    </row>
    <row r="1827" spans="1:3" x14ac:dyDescent="0.2">
      <c r="A1827" s="140"/>
      <c r="B1827" s="140"/>
      <c r="C1827" s="14"/>
    </row>
    <row r="1828" spans="1:3" x14ac:dyDescent="0.2">
      <c r="A1828" s="140"/>
      <c r="B1828" s="140"/>
      <c r="C1828" s="14"/>
    </row>
    <row r="1829" spans="1:3" x14ac:dyDescent="0.2">
      <c r="A1829" s="140"/>
      <c r="B1829" s="140"/>
      <c r="C1829" s="14"/>
    </row>
    <row r="1830" spans="1:3" x14ac:dyDescent="0.2">
      <c r="A1830" s="140"/>
      <c r="B1830" s="140"/>
      <c r="C1830" s="14"/>
    </row>
    <row r="1831" spans="1:3" x14ac:dyDescent="0.2">
      <c r="A1831" s="140"/>
      <c r="B1831" s="140"/>
      <c r="C1831" s="14"/>
    </row>
    <row r="1832" spans="1:3" x14ac:dyDescent="0.2">
      <c r="A1832" s="140"/>
      <c r="B1832" s="140"/>
      <c r="C1832" s="14"/>
    </row>
    <row r="1833" spans="1:3" x14ac:dyDescent="0.2">
      <c r="A1833" s="140"/>
      <c r="B1833" s="140"/>
      <c r="C1833" s="14"/>
    </row>
    <row r="1834" spans="1:3" x14ac:dyDescent="0.2">
      <c r="A1834" s="140"/>
      <c r="B1834" s="140"/>
      <c r="C1834" s="14"/>
    </row>
    <row r="1835" spans="1:3" x14ac:dyDescent="0.2">
      <c r="A1835" s="140"/>
      <c r="B1835" s="140"/>
      <c r="C1835" s="14"/>
    </row>
    <row r="1836" spans="1:3" x14ac:dyDescent="0.2">
      <c r="A1836" s="140"/>
      <c r="B1836" s="140"/>
      <c r="C1836" s="14"/>
    </row>
    <row r="1837" spans="1:3" x14ac:dyDescent="0.2">
      <c r="A1837" s="140"/>
      <c r="B1837" s="140"/>
      <c r="C1837" s="14"/>
    </row>
    <row r="1838" spans="1:3" x14ac:dyDescent="0.2">
      <c r="A1838" s="140"/>
      <c r="B1838" s="140"/>
      <c r="C1838" s="14"/>
    </row>
    <row r="1839" spans="1:3" x14ac:dyDescent="0.2">
      <c r="A1839" s="140"/>
      <c r="B1839" s="140"/>
      <c r="C1839" s="14"/>
    </row>
    <row r="1840" spans="1:3" x14ac:dyDescent="0.2">
      <c r="A1840" s="140"/>
      <c r="B1840" s="140"/>
      <c r="C1840" s="14"/>
    </row>
    <row r="1841" spans="1:3" x14ac:dyDescent="0.2">
      <c r="A1841" s="140"/>
      <c r="B1841" s="140"/>
      <c r="C1841" s="14"/>
    </row>
    <row r="1842" spans="1:3" x14ac:dyDescent="0.2">
      <c r="A1842" s="140"/>
      <c r="B1842" s="140"/>
      <c r="C1842" s="14"/>
    </row>
    <row r="1843" spans="1:3" x14ac:dyDescent="0.2">
      <c r="A1843" s="140"/>
      <c r="B1843" s="140"/>
      <c r="C1843" s="14"/>
    </row>
    <row r="1844" spans="1:3" x14ac:dyDescent="0.2">
      <c r="A1844" s="140"/>
      <c r="B1844" s="140"/>
      <c r="C1844" s="14"/>
    </row>
    <row r="1845" spans="1:3" x14ac:dyDescent="0.2">
      <c r="A1845" s="140"/>
      <c r="B1845" s="140"/>
      <c r="C1845" s="14"/>
    </row>
    <row r="1846" spans="1:3" x14ac:dyDescent="0.2">
      <c r="A1846" s="140"/>
      <c r="B1846" s="140"/>
      <c r="C1846" s="14"/>
    </row>
    <row r="1847" spans="1:3" x14ac:dyDescent="0.2">
      <c r="A1847" s="140"/>
      <c r="B1847" s="140"/>
      <c r="C1847" s="14"/>
    </row>
    <row r="1848" spans="1:3" x14ac:dyDescent="0.2">
      <c r="A1848" s="140"/>
      <c r="B1848" s="140"/>
      <c r="C1848" s="14"/>
    </row>
    <row r="1849" spans="1:3" x14ac:dyDescent="0.2">
      <c r="A1849" s="140"/>
      <c r="B1849" s="140"/>
      <c r="C1849" s="14"/>
    </row>
    <row r="1850" spans="1:3" x14ac:dyDescent="0.2">
      <c r="A1850" s="140"/>
      <c r="B1850" s="140"/>
      <c r="C1850" s="14"/>
    </row>
    <row r="1851" spans="1:3" x14ac:dyDescent="0.2">
      <c r="A1851" s="140"/>
      <c r="B1851" s="140"/>
      <c r="C1851" s="14"/>
    </row>
    <row r="1852" spans="1:3" x14ac:dyDescent="0.2">
      <c r="A1852" s="140"/>
      <c r="B1852" s="140"/>
      <c r="C1852" s="14"/>
    </row>
    <row r="1853" spans="1:3" x14ac:dyDescent="0.2">
      <c r="A1853" s="140"/>
      <c r="B1853" s="140"/>
      <c r="C1853" s="14"/>
    </row>
    <row r="1854" spans="1:3" x14ac:dyDescent="0.2">
      <c r="A1854" s="140"/>
      <c r="B1854" s="140"/>
      <c r="C1854" s="14"/>
    </row>
    <row r="1855" spans="1:3" x14ac:dyDescent="0.2">
      <c r="A1855" s="140"/>
      <c r="B1855" s="140"/>
      <c r="C1855" s="14"/>
    </row>
    <row r="1856" spans="1:3" x14ac:dyDescent="0.2">
      <c r="A1856" s="140"/>
      <c r="B1856" s="140"/>
      <c r="C1856" s="14"/>
    </row>
    <row r="1857" spans="1:3" x14ac:dyDescent="0.2">
      <c r="A1857" s="140"/>
      <c r="B1857" s="140"/>
      <c r="C1857" s="14"/>
    </row>
    <row r="1858" spans="1:3" x14ac:dyDescent="0.2">
      <c r="A1858" s="140"/>
      <c r="B1858" s="140"/>
      <c r="C1858" s="14"/>
    </row>
    <row r="1859" spans="1:3" x14ac:dyDescent="0.2">
      <c r="A1859" s="140"/>
      <c r="B1859" s="140"/>
      <c r="C1859" s="14"/>
    </row>
    <row r="1860" spans="1:3" x14ac:dyDescent="0.2">
      <c r="A1860" s="140"/>
      <c r="B1860" s="140"/>
      <c r="C1860" s="14"/>
    </row>
    <row r="1861" spans="1:3" x14ac:dyDescent="0.2">
      <c r="A1861" s="140"/>
      <c r="B1861" s="140"/>
      <c r="C1861" s="14"/>
    </row>
    <row r="1862" spans="1:3" x14ac:dyDescent="0.2">
      <c r="A1862" s="140"/>
      <c r="B1862" s="140"/>
      <c r="C1862" s="14"/>
    </row>
    <row r="1863" spans="1:3" x14ac:dyDescent="0.2">
      <c r="A1863" s="140"/>
      <c r="B1863" s="140"/>
      <c r="C1863" s="14"/>
    </row>
    <row r="1864" spans="1:3" x14ac:dyDescent="0.2">
      <c r="A1864" s="140"/>
      <c r="B1864" s="140"/>
      <c r="C1864" s="14"/>
    </row>
    <row r="1865" spans="1:3" x14ac:dyDescent="0.2">
      <c r="A1865" s="140"/>
      <c r="B1865" s="140"/>
      <c r="C1865" s="14"/>
    </row>
    <row r="1866" spans="1:3" x14ac:dyDescent="0.2">
      <c r="A1866" s="140"/>
      <c r="B1866" s="140"/>
      <c r="C1866" s="14"/>
    </row>
    <row r="1867" spans="1:3" x14ac:dyDescent="0.2">
      <c r="A1867" s="140"/>
      <c r="B1867" s="140"/>
      <c r="C1867" s="14"/>
    </row>
    <row r="1868" spans="1:3" x14ac:dyDescent="0.2">
      <c r="A1868" s="140"/>
      <c r="B1868" s="140"/>
      <c r="C1868" s="14"/>
    </row>
    <row r="1869" spans="1:3" x14ac:dyDescent="0.2">
      <c r="A1869" s="140"/>
      <c r="B1869" s="140"/>
      <c r="C1869" s="14"/>
    </row>
    <row r="1870" spans="1:3" x14ac:dyDescent="0.2">
      <c r="A1870" s="140"/>
      <c r="B1870" s="140"/>
      <c r="C1870" s="14"/>
    </row>
    <row r="1871" spans="1:3" x14ac:dyDescent="0.2">
      <c r="A1871" s="140"/>
      <c r="B1871" s="140"/>
      <c r="C1871" s="14"/>
    </row>
    <row r="1872" spans="1:3" x14ac:dyDescent="0.2">
      <c r="A1872" s="140"/>
      <c r="B1872" s="140"/>
      <c r="C1872" s="14"/>
    </row>
    <row r="1873" spans="1:3" x14ac:dyDescent="0.2">
      <c r="A1873" s="140"/>
      <c r="B1873" s="140"/>
      <c r="C1873" s="14"/>
    </row>
    <row r="1874" spans="1:3" x14ac:dyDescent="0.2">
      <c r="A1874" s="140"/>
      <c r="B1874" s="140"/>
      <c r="C1874" s="14"/>
    </row>
    <row r="1875" spans="1:3" x14ac:dyDescent="0.2">
      <c r="A1875" s="140"/>
      <c r="B1875" s="140"/>
      <c r="C1875" s="14"/>
    </row>
    <row r="1876" spans="1:3" x14ac:dyDescent="0.2">
      <c r="A1876" s="140"/>
      <c r="B1876" s="140"/>
      <c r="C1876" s="14"/>
    </row>
    <row r="1877" spans="1:3" x14ac:dyDescent="0.2">
      <c r="A1877" s="140"/>
      <c r="B1877" s="140"/>
      <c r="C1877" s="14"/>
    </row>
    <row r="1878" spans="1:3" x14ac:dyDescent="0.2">
      <c r="A1878" s="140"/>
      <c r="B1878" s="140"/>
      <c r="C1878" s="14"/>
    </row>
    <row r="1879" spans="1:3" x14ac:dyDescent="0.2">
      <c r="A1879" s="140"/>
      <c r="B1879" s="140"/>
      <c r="C1879" s="14"/>
    </row>
    <row r="1880" spans="1:3" x14ac:dyDescent="0.2">
      <c r="A1880" s="140"/>
      <c r="B1880" s="140"/>
      <c r="C1880" s="14"/>
    </row>
    <row r="1881" spans="1:3" x14ac:dyDescent="0.2">
      <c r="A1881" s="140"/>
      <c r="B1881" s="140"/>
      <c r="C1881" s="14"/>
    </row>
    <row r="1882" spans="1:3" x14ac:dyDescent="0.2">
      <c r="A1882" s="140"/>
      <c r="B1882" s="140"/>
      <c r="C1882" s="14"/>
    </row>
    <row r="1883" spans="1:3" x14ac:dyDescent="0.2">
      <c r="A1883" s="140"/>
      <c r="B1883" s="140"/>
      <c r="C1883" s="14"/>
    </row>
    <row r="1884" spans="1:3" x14ac:dyDescent="0.2">
      <c r="A1884" s="140"/>
      <c r="B1884" s="140"/>
      <c r="C1884" s="14"/>
    </row>
    <row r="1885" spans="1:3" x14ac:dyDescent="0.2">
      <c r="A1885" s="140"/>
      <c r="B1885" s="140"/>
      <c r="C1885" s="14"/>
    </row>
    <row r="1886" spans="1:3" x14ac:dyDescent="0.2">
      <c r="A1886" s="140"/>
      <c r="B1886" s="140"/>
      <c r="C1886" s="14"/>
    </row>
    <row r="1887" spans="1:3" x14ac:dyDescent="0.2">
      <c r="A1887" s="140"/>
      <c r="B1887" s="140"/>
      <c r="C1887" s="14"/>
    </row>
    <row r="1888" spans="1:3" x14ac:dyDescent="0.2">
      <c r="A1888" s="140"/>
      <c r="B1888" s="140"/>
      <c r="C1888" s="14"/>
    </row>
    <row r="1889" spans="1:3" x14ac:dyDescent="0.2">
      <c r="A1889" s="140"/>
      <c r="B1889" s="140"/>
      <c r="C1889" s="14"/>
    </row>
    <row r="1890" spans="1:3" x14ac:dyDescent="0.2">
      <c r="A1890" s="140"/>
      <c r="B1890" s="140"/>
      <c r="C1890" s="14"/>
    </row>
    <row r="1891" spans="1:3" x14ac:dyDescent="0.2">
      <c r="A1891" s="140"/>
      <c r="B1891" s="140"/>
      <c r="C1891" s="14"/>
    </row>
    <row r="1892" spans="1:3" x14ac:dyDescent="0.2">
      <c r="A1892" s="140"/>
      <c r="B1892" s="140"/>
      <c r="C1892" s="14"/>
    </row>
    <row r="1893" spans="1:3" x14ac:dyDescent="0.2">
      <c r="A1893" s="140"/>
      <c r="B1893" s="140"/>
      <c r="C1893" s="14"/>
    </row>
    <row r="1894" spans="1:3" x14ac:dyDescent="0.2">
      <c r="A1894" s="140"/>
      <c r="B1894" s="140"/>
      <c r="C1894" s="14"/>
    </row>
    <row r="1895" spans="1:3" x14ac:dyDescent="0.2">
      <c r="A1895" s="140"/>
      <c r="B1895" s="140"/>
      <c r="C1895" s="14"/>
    </row>
    <row r="1896" spans="1:3" x14ac:dyDescent="0.2">
      <c r="A1896" s="140"/>
      <c r="B1896" s="140"/>
      <c r="C1896" s="14"/>
    </row>
    <row r="1897" spans="1:3" x14ac:dyDescent="0.2">
      <c r="A1897" s="140"/>
      <c r="B1897" s="140"/>
      <c r="C1897" s="14"/>
    </row>
    <row r="1898" spans="1:3" x14ac:dyDescent="0.2">
      <c r="A1898" s="140"/>
      <c r="B1898" s="140"/>
      <c r="C1898" s="14"/>
    </row>
    <row r="1899" spans="1:3" x14ac:dyDescent="0.2">
      <c r="A1899" s="140"/>
      <c r="B1899" s="140"/>
      <c r="C1899" s="14"/>
    </row>
    <row r="1900" spans="1:3" x14ac:dyDescent="0.2">
      <c r="A1900" s="140"/>
      <c r="B1900" s="140"/>
      <c r="C1900" s="14"/>
    </row>
    <row r="1901" spans="1:3" x14ac:dyDescent="0.2">
      <c r="A1901" s="140"/>
      <c r="B1901" s="140"/>
      <c r="C1901" s="14"/>
    </row>
    <row r="1902" spans="1:3" x14ac:dyDescent="0.2">
      <c r="A1902" s="140"/>
      <c r="B1902" s="140"/>
      <c r="C1902" s="14"/>
    </row>
    <row r="1903" spans="1:3" x14ac:dyDescent="0.2">
      <c r="A1903" s="140"/>
      <c r="B1903" s="140"/>
      <c r="C1903" s="14"/>
    </row>
    <row r="1904" spans="1:3" x14ac:dyDescent="0.2">
      <c r="A1904" s="140"/>
      <c r="B1904" s="140"/>
      <c r="C1904" s="14"/>
    </row>
    <row r="1905" spans="1:3" x14ac:dyDescent="0.2">
      <c r="A1905" s="140"/>
      <c r="B1905" s="140"/>
      <c r="C1905" s="14"/>
    </row>
    <row r="1906" spans="1:3" x14ac:dyDescent="0.2">
      <c r="A1906" s="140"/>
      <c r="B1906" s="140"/>
      <c r="C1906" s="14"/>
    </row>
    <row r="1907" spans="1:3" x14ac:dyDescent="0.2">
      <c r="A1907" s="140"/>
      <c r="B1907" s="140"/>
      <c r="C1907" s="14"/>
    </row>
    <row r="1908" spans="1:3" x14ac:dyDescent="0.2">
      <c r="A1908" s="140"/>
      <c r="B1908" s="140"/>
      <c r="C1908" s="14"/>
    </row>
    <row r="1909" spans="1:3" x14ac:dyDescent="0.2">
      <c r="A1909" s="140"/>
      <c r="B1909" s="140"/>
      <c r="C1909" s="14"/>
    </row>
    <row r="1910" spans="1:3" x14ac:dyDescent="0.2">
      <c r="A1910" s="140"/>
      <c r="B1910" s="140"/>
      <c r="C1910" s="14"/>
    </row>
    <row r="1911" spans="1:3" x14ac:dyDescent="0.2">
      <c r="A1911" s="140"/>
      <c r="B1911" s="140"/>
      <c r="C1911" s="14"/>
    </row>
    <row r="1912" spans="1:3" x14ac:dyDescent="0.2">
      <c r="A1912" s="140"/>
      <c r="B1912" s="140"/>
      <c r="C1912" s="14"/>
    </row>
    <row r="1913" spans="1:3" x14ac:dyDescent="0.2">
      <c r="A1913" s="140"/>
      <c r="B1913" s="140"/>
      <c r="C1913" s="14"/>
    </row>
    <row r="1914" spans="1:3" x14ac:dyDescent="0.2">
      <c r="A1914" s="140"/>
      <c r="B1914" s="140"/>
      <c r="C1914" s="14"/>
    </row>
    <row r="1915" spans="1:3" x14ac:dyDescent="0.2">
      <c r="A1915" s="140"/>
      <c r="B1915" s="140"/>
      <c r="C1915" s="14"/>
    </row>
    <row r="1916" spans="1:3" x14ac:dyDescent="0.2">
      <c r="A1916" s="140"/>
      <c r="B1916" s="140"/>
      <c r="C1916" s="14"/>
    </row>
    <row r="1917" spans="1:3" x14ac:dyDescent="0.2">
      <c r="A1917" s="140"/>
      <c r="B1917" s="140"/>
      <c r="C1917" s="14"/>
    </row>
    <row r="1918" spans="1:3" x14ac:dyDescent="0.2">
      <c r="A1918" s="140"/>
      <c r="B1918" s="140"/>
      <c r="C1918" s="14"/>
    </row>
    <row r="1919" spans="1:3" x14ac:dyDescent="0.2">
      <c r="A1919" s="140"/>
      <c r="B1919" s="140"/>
      <c r="C1919" s="14"/>
    </row>
    <row r="1920" spans="1:3" x14ac:dyDescent="0.2">
      <c r="A1920" s="140"/>
      <c r="B1920" s="140"/>
      <c r="C1920" s="14"/>
    </row>
    <row r="1921" spans="1:11" x14ac:dyDescent="0.2">
      <c r="A1921" s="140"/>
      <c r="B1921" s="140"/>
      <c r="C1921" s="14"/>
    </row>
    <row r="1922" spans="1:11" x14ac:dyDescent="0.2">
      <c r="A1922" s="140"/>
      <c r="B1922" s="140"/>
      <c r="C1922" s="14"/>
    </row>
    <row r="1923" spans="1:11" x14ac:dyDescent="0.2">
      <c r="A1923" s="140"/>
      <c r="B1923" s="140"/>
      <c r="C1923" s="14"/>
    </row>
    <row r="1924" spans="1:11" x14ac:dyDescent="0.2">
      <c r="A1924" s="140"/>
      <c r="B1924" s="140"/>
      <c r="C1924" s="14"/>
    </row>
    <row r="1925" spans="1:11" x14ac:dyDescent="0.2">
      <c r="A1925" s="140"/>
      <c r="B1925" s="140"/>
      <c r="C1925" s="14"/>
    </row>
    <row r="1926" spans="1:11" x14ac:dyDescent="0.2">
      <c r="A1926" s="140"/>
      <c r="B1926" s="140"/>
      <c r="C1926" s="14"/>
    </row>
    <row r="1927" spans="1:11" x14ac:dyDescent="0.2">
      <c r="A1927" s="140"/>
      <c r="B1927" s="140"/>
      <c r="C1927" s="14"/>
    </row>
    <row r="1928" spans="1:11" x14ac:dyDescent="0.2">
      <c r="A1928" s="140"/>
      <c r="B1928" s="140"/>
      <c r="C1928" s="140"/>
      <c r="D1928" s="71"/>
      <c r="E1928" s="71"/>
      <c r="F1928" s="71"/>
      <c r="G1928" s="71"/>
      <c r="H1928" s="71"/>
      <c r="I1928" s="71"/>
      <c r="J1928" s="71"/>
      <c r="K1928" s="71"/>
    </row>
    <row r="1929" spans="1:11" x14ac:dyDescent="0.2">
      <c r="A1929" s="140"/>
      <c r="B1929" s="140"/>
      <c r="C1929" s="140"/>
      <c r="D1929" s="71"/>
      <c r="E1929" s="71"/>
      <c r="F1929" s="71"/>
      <c r="G1929" s="71"/>
      <c r="H1929" s="71"/>
      <c r="I1929" s="71"/>
      <c r="J1929" s="71"/>
      <c r="K1929" s="71"/>
    </row>
    <row r="1930" spans="1:11" x14ac:dyDescent="0.2">
      <c r="A1930" s="140"/>
      <c r="B1930" s="140"/>
      <c r="C1930" s="140"/>
      <c r="D1930" s="71"/>
      <c r="E1930" s="71"/>
      <c r="F1930" s="71"/>
      <c r="G1930" s="71"/>
      <c r="H1930" s="71"/>
      <c r="I1930" s="71"/>
      <c r="J1930" s="71"/>
      <c r="K1930" s="71"/>
    </row>
    <row r="1931" spans="1:11" x14ac:dyDescent="0.2">
      <c r="A1931" s="140"/>
      <c r="B1931" s="140"/>
      <c r="C1931" s="140"/>
      <c r="D1931" s="71"/>
      <c r="E1931" s="71"/>
      <c r="F1931" s="71"/>
      <c r="G1931" s="71"/>
      <c r="H1931" s="71"/>
      <c r="I1931" s="71"/>
      <c r="J1931" s="71"/>
      <c r="K1931" s="71"/>
    </row>
    <row r="1932" spans="1:11" x14ac:dyDescent="0.2">
      <c r="A1932" s="140"/>
      <c r="B1932" s="140"/>
      <c r="C1932" s="140"/>
      <c r="D1932" s="71"/>
      <c r="E1932" s="71"/>
      <c r="F1932" s="71"/>
      <c r="G1932" s="71"/>
      <c r="H1932" s="71"/>
      <c r="I1932" s="71"/>
      <c r="J1932" s="71"/>
      <c r="K1932" s="71"/>
    </row>
    <row r="1933" spans="1:11" x14ac:dyDescent="0.2">
      <c r="A1933" s="140"/>
      <c r="B1933" s="140"/>
      <c r="C1933" s="140"/>
      <c r="D1933" s="71"/>
      <c r="E1933" s="71"/>
      <c r="F1933" s="71"/>
      <c r="G1933" s="71"/>
      <c r="H1933" s="71"/>
      <c r="I1933" s="71"/>
      <c r="J1933" s="71"/>
      <c r="K1933" s="71"/>
    </row>
    <row r="1934" spans="1:11" x14ac:dyDescent="0.2">
      <c r="A1934" s="140"/>
      <c r="B1934" s="140"/>
      <c r="C1934" s="140"/>
      <c r="D1934" s="71"/>
      <c r="E1934" s="71"/>
      <c r="F1934" s="71"/>
      <c r="G1934" s="71"/>
      <c r="H1934" s="71"/>
      <c r="I1934" s="71"/>
      <c r="J1934" s="71"/>
      <c r="K1934" s="71"/>
    </row>
    <row r="1935" spans="1:11" x14ac:dyDescent="0.2">
      <c r="A1935" s="140"/>
      <c r="B1935" s="140"/>
      <c r="C1935" s="140"/>
      <c r="D1935" s="71"/>
      <c r="E1935" s="71"/>
      <c r="F1935" s="71"/>
      <c r="G1935" s="71"/>
      <c r="H1935" s="71"/>
      <c r="I1935" s="71"/>
      <c r="J1935" s="71"/>
      <c r="K1935" s="71"/>
    </row>
    <row r="1936" spans="1:11" x14ac:dyDescent="0.2">
      <c r="A1936" s="140"/>
      <c r="B1936" s="140"/>
      <c r="C1936" s="140"/>
      <c r="D1936" s="71"/>
      <c r="E1936" s="71"/>
      <c r="F1936" s="71"/>
      <c r="G1936" s="71"/>
      <c r="H1936" s="71"/>
      <c r="I1936" s="71"/>
      <c r="J1936" s="71"/>
      <c r="K1936" s="71"/>
    </row>
    <row r="1937" spans="1:11" x14ac:dyDescent="0.2">
      <c r="A1937" s="140"/>
      <c r="B1937" s="140"/>
      <c r="C1937" s="140"/>
      <c r="D1937" s="71"/>
      <c r="E1937" s="71"/>
      <c r="F1937" s="71"/>
      <c r="G1937" s="71"/>
      <c r="H1937" s="71"/>
      <c r="I1937" s="71"/>
      <c r="J1937" s="71"/>
      <c r="K1937" s="71"/>
    </row>
    <row r="1938" spans="1:11" x14ac:dyDescent="0.2">
      <c r="A1938" s="140"/>
      <c r="B1938" s="140"/>
      <c r="C1938" s="140"/>
      <c r="D1938" s="71"/>
      <c r="E1938" s="71"/>
      <c r="F1938" s="71"/>
      <c r="G1938" s="71"/>
      <c r="H1938" s="71"/>
      <c r="I1938" s="71"/>
      <c r="J1938" s="71"/>
      <c r="K1938" s="71"/>
    </row>
    <row r="1939" spans="1:11" x14ac:dyDescent="0.2">
      <c r="A1939" s="140"/>
      <c r="B1939" s="140"/>
      <c r="C1939" s="140"/>
      <c r="D1939" s="71"/>
      <c r="E1939" s="71"/>
      <c r="F1939" s="71"/>
      <c r="G1939" s="71"/>
      <c r="H1939" s="71"/>
      <c r="I1939" s="71"/>
      <c r="J1939" s="71"/>
      <c r="K1939" s="71"/>
    </row>
    <row r="1940" spans="1:11" x14ac:dyDescent="0.2">
      <c r="A1940" s="140"/>
      <c r="B1940" s="140"/>
      <c r="C1940" s="140"/>
      <c r="D1940" s="71"/>
      <c r="E1940" s="71"/>
      <c r="F1940" s="71"/>
      <c r="G1940" s="71"/>
      <c r="H1940" s="71"/>
      <c r="I1940" s="71"/>
      <c r="J1940" s="71"/>
      <c r="K1940" s="71"/>
    </row>
    <row r="1941" spans="1:11" x14ac:dyDescent="0.2">
      <c r="A1941" s="140"/>
      <c r="B1941" s="140"/>
      <c r="C1941" s="140"/>
      <c r="D1941" s="71"/>
      <c r="E1941" s="71"/>
      <c r="F1941" s="71"/>
      <c r="G1941" s="71"/>
      <c r="H1941" s="71"/>
      <c r="I1941" s="71"/>
      <c r="J1941" s="71"/>
      <c r="K1941" s="71"/>
    </row>
    <row r="1942" spans="1:11" x14ac:dyDescent="0.2">
      <c r="A1942" s="140"/>
      <c r="B1942" s="140"/>
      <c r="C1942" s="140"/>
      <c r="D1942" s="71"/>
      <c r="E1942" s="71"/>
      <c r="F1942" s="71"/>
      <c r="G1942" s="71"/>
      <c r="H1942" s="71"/>
      <c r="I1942" s="71"/>
      <c r="J1942" s="71"/>
      <c r="K1942" s="71"/>
    </row>
    <row r="1943" spans="1:11" x14ac:dyDescent="0.2">
      <c r="A1943" s="140"/>
      <c r="B1943" s="140"/>
      <c r="C1943" s="140"/>
      <c r="D1943" s="71"/>
      <c r="E1943" s="71"/>
      <c r="F1943" s="71"/>
      <c r="G1943" s="71"/>
      <c r="H1943" s="71"/>
      <c r="I1943" s="71"/>
      <c r="J1943" s="71"/>
      <c r="K1943" s="71"/>
    </row>
    <row r="1944" spans="1:11" x14ac:dyDescent="0.2">
      <c r="A1944" s="140"/>
      <c r="B1944" s="140"/>
      <c r="C1944" s="140"/>
      <c r="D1944" s="71"/>
      <c r="E1944" s="71"/>
      <c r="F1944" s="71"/>
      <c r="G1944" s="71"/>
      <c r="H1944" s="71"/>
      <c r="I1944" s="71"/>
      <c r="J1944" s="71"/>
      <c r="K1944" s="71"/>
    </row>
    <row r="1945" spans="1:11" x14ac:dyDescent="0.2">
      <c r="A1945" s="140"/>
      <c r="B1945" s="140"/>
      <c r="C1945" s="140"/>
      <c r="D1945" s="71"/>
      <c r="E1945" s="71"/>
      <c r="F1945" s="71"/>
      <c r="G1945" s="71"/>
      <c r="H1945" s="71"/>
      <c r="I1945" s="71"/>
      <c r="J1945" s="71"/>
      <c r="K1945" s="71"/>
    </row>
    <row r="1946" spans="1:11" x14ac:dyDescent="0.2">
      <c r="A1946" s="140"/>
      <c r="B1946" s="140"/>
      <c r="C1946" s="140"/>
      <c r="D1946" s="71"/>
      <c r="E1946" s="71"/>
      <c r="F1946" s="71"/>
      <c r="G1946" s="71"/>
      <c r="H1946" s="71"/>
      <c r="I1946" s="71"/>
      <c r="J1946" s="71"/>
      <c r="K1946" s="71"/>
    </row>
    <row r="1947" spans="1:11" x14ac:dyDescent="0.2">
      <c r="A1947" s="140"/>
      <c r="B1947" s="140"/>
      <c r="C1947" s="140"/>
      <c r="D1947" s="71"/>
      <c r="E1947" s="71"/>
      <c r="F1947" s="71"/>
      <c r="G1947" s="71"/>
      <c r="H1947" s="71"/>
      <c r="I1947" s="71"/>
      <c r="J1947" s="71"/>
      <c r="K1947" s="71"/>
    </row>
    <row r="1948" spans="1:11" x14ac:dyDescent="0.2">
      <c r="A1948" s="140"/>
      <c r="B1948" s="140"/>
      <c r="C1948" s="140"/>
      <c r="D1948" s="71"/>
      <c r="E1948" s="71"/>
      <c r="F1948" s="71"/>
      <c r="G1948" s="71"/>
      <c r="H1948" s="71"/>
      <c r="I1948" s="71"/>
      <c r="J1948" s="71"/>
      <c r="K1948" s="71"/>
    </row>
    <row r="1949" spans="1:11" x14ac:dyDescent="0.2">
      <c r="A1949" s="140"/>
      <c r="B1949" s="140"/>
      <c r="C1949" s="140"/>
      <c r="D1949" s="71"/>
      <c r="E1949" s="71"/>
      <c r="F1949" s="71"/>
      <c r="G1949" s="71"/>
      <c r="H1949" s="71"/>
      <c r="I1949" s="71"/>
      <c r="J1949" s="71"/>
      <c r="K1949" s="71"/>
    </row>
    <row r="1950" spans="1:11" x14ac:dyDescent="0.2">
      <c r="A1950" s="140"/>
      <c r="B1950" s="140"/>
      <c r="C1950" s="140"/>
      <c r="D1950" s="71"/>
      <c r="E1950" s="71"/>
      <c r="F1950" s="71"/>
      <c r="G1950" s="71"/>
      <c r="H1950" s="71"/>
      <c r="I1950" s="71"/>
      <c r="J1950" s="71"/>
      <c r="K1950" s="71"/>
    </row>
    <row r="1951" spans="1:11" x14ac:dyDescent="0.2">
      <c r="A1951" s="140"/>
      <c r="B1951" s="140"/>
      <c r="C1951" s="140"/>
      <c r="D1951" s="71"/>
      <c r="E1951" s="71"/>
      <c r="F1951" s="71"/>
      <c r="G1951" s="71"/>
      <c r="H1951" s="71"/>
      <c r="I1951" s="71"/>
      <c r="J1951" s="71"/>
      <c r="K1951" s="71"/>
    </row>
    <row r="1952" spans="1:11" x14ac:dyDescent="0.2">
      <c r="A1952" s="140"/>
      <c r="B1952" s="140"/>
      <c r="C1952" s="140"/>
      <c r="D1952" s="71"/>
      <c r="E1952" s="71"/>
      <c r="F1952" s="71"/>
      <c r="G1952" s="71"/>
      <c r="H1952" s="71"/>
      <c r="I1952" s="71"/>
      <c r="J1952" s="71"/>
      <c r="K1952" s="71"/>
    </row>
    <row r="1953" spans="1:11" x14ac:dyDescent="0.2">
      <c r="A1953" s="140"/>
      <c r="B1953" s="140"/>
      <c r="C1953" s="140"/>
      <c r="D1953" s="71"/>
      <c r="E1953" s="71"/>
      <c r="F1953" s="71"/>
      <c r="G1953" s="71"/>
      <c r="H1953" s="71"/>
      <c r="I1953" s="71"/>
      <c r="J1953" s="71"/>
      <c r="K1953" s="71"/>
    </row>
    <row r="1954" spans="1:11" x14ac:dyDescent="0.2">
      <c r="A1954" s="140"/>
      <c r="B1954" s="140"/>
      <c r="C1954" s="140"/>
      <c r="D1954" s="71"/>
      <c r="E1954" s="71"/>
      <c r="F1954" s="71"/>
      <c r="G1954" s="71"/>
      <c r="H1954" s="71"/>
      <c r="I1954" s="71"/>
      <c r="J1954" s="71"/>
      <c r="K1954" s="71"/>
    </row>
    <row r="1955" spans="1:11" x14ac:dyDescent="0.2">
      <c r="A1955" s="140"/>
      <c r="B1955" s="140"/>
      <c r="C1955" s="140"/>
      <c r="D1955" s="71"/>
      <c r="E1955" s="71"/>
      <c r="F1955" s="71"/>
      <c r="G1955" s="71"/>
      <c r="H1955" s="71"/>
      <c r="I1955" s="71"/>
      <c r="J1955" s="71"/>
      <c r="K1955" s="71"/>
    </row>
    <row r="1956" spans="1:11" x14ac:dyDescent="0.2">
      <c r="A1956" s="140"/>
      <c r="B1956" s="140"/>
      <c r="C1956" s="140"/>
      <c r="D1956" s="71"/>
      <c r="E1956" s="71"/>
      <c r="F1956" s="71"/>
      <c r="G1956" s="71"/>
      <c r="H1956" s="71"/>
      <c r="I1956" s="71"/>
      <c r="J1956" s="71"/>
      <c r="K1956" s="71"/>
    </row>
    <row r="1957" spans="1:11" x14ac:dyDescent="0.2">
      <c r="A1957" s="140"/>
      <c r="B1957" s="140"/>
      <c r="C1957" s="140"/>
      <c r="D1957" s="71"/>
      <c r="E1957" s="71"/>
      <c r="F1957" s="71"/>
      <c r="G1957" s="71"/>
      <c r="H1957" s="71"/>
      <c r="I1957" s="71"/>
      <c r="J1957" s="71"/>
      <c r="K1957" s="71"/>
    </row>
    <row r="1958" spans="1:11" x14ac:dyDescent="0.2">
      <c r="A1958" s="140"/>
      <c r="B1958" s="140"/>
      <c r="C1958" s="140"/>
      <c r="D1958" s="71"/>
      <c r="E1958" s="71"/>
      <c r="F1958" s="71"/>
      <c r="G1958" s="71"/>
      <c r="H1958" s="71"/>
      <c r="I1958" s="71"/>
      <c r="J1958" s="71"/>
      <c r="K1958" s="71"/>
    </row>
    <row r="1959" spans="1:11" x14ac:dyDescent="0.2">
      <c r="A1959" s="140"/>
      <c r="B1959" s="140"/>
      <c r="C1959" s="140"/>
      <c r="D1959" s="71"/>
      <c r="E1959" s="71"/>
      <c r="F1959" s="71"/>
      <c r="G1959" s="71"/>
      <c r="H1959" s="71"/>
      <c r="I1959" s="71"/>
      <c r="J1959" s="71"/>
      <c r="K1959" s="71"/>
    </row>
    <row r="1960" spans="1:11" x14ac:dyDescent="0.2">
      <c r="A1960" s="140"/>
      <c r="B1960" s="140"/>
      <c r="C1960" s="140"/>
      <c r="D1960" s="71"/>
      <c r="E1960" s="71"/>
      <c r="F1960" s="71"/>
      <c r="G1960" s="71"/>
      <c r="H1960" s="71"/>
      <c r="I1960" s="71"/>
      <c r="J1960" s="71"/>
      <c r="K1960" s="71"/>
    </row>
    <row r="1961" spans="1:11" x14ac:dyDescent="0.2">
      <c r="A1961" s="140"/>
      <c r="B1961" s="140"/>
      <c r="C1961" s="140"/>
      <c r="D1961" s="71"/>
      <c r="E1961" s="71"/>
      <c r="F1961" s="71"/>
      <c r="G1961" s="71"/>
      <c r="H1961" s="71"/>
      <c r="I1961" s="71"/>
      <c r="J1961" s="71"/>
      <c r="K1961" s="71"/>
    </row>
    <row r="1962" spans="1:11" x14ac:dyDescent="0.2">
      <c r="A1962" s="140"/>
      <c r="B1962" s="140"/>
      <c r="C1962" s="140"/>
      <c r="D1962" s="71"/>
      <c r="E1962" s="71"/>
      <c r="F1962" s="71"/>
      <c r="G1962" s="71"/>
      <c r="H1962" s="71"/>
      <c r="I1962" s="71"/>
      <c r="J1962" s="71"/>
      <c r="K1962" s="71"/>
    </row>
    <row r="1963" spans="1:11" x14ac:dyDescent="0.2">
      <c r="A1963" s="140"/>
      <c r="B1963" s="140"/>
      <c r="C1963" s="140"/>
      <c r="D1963" s="71"/>
      <c r="E1963" s="71"/>
      <c r="F1963" s="71"/>
      <c r="G1963" s="71"/>
      <c r="H1963" s="71"/>
      <c r="I1963" s="71"/>
      <c r="J1963" s="71"/>
      <c r="K1963" s="71"/>
    </row>
    <row r="1964" spans="1:11" x14ac:dyDescent="0.2">
      <c r="A1964" s="140"/>
      <c r="B1964" s="140"/>
      <c r="C1964" s="140"/>
      <c r="D1964" s="71"/>
      <c r="E1964" s="71"/>
      <c r="F1964" s="71"/>
      <c r="G1964" s="71"/>
      <c r="H1964" s="71"/>
      <c r="I1964" s="71"/>
      <c r="J1964" s="71"/>
      <c r="K1964" s="71"/>
    </row>
    <row r="1965" spans="1:11" x14ac:dyDescent="0.2">
      <c r="A1965" s="140"/>
      <c r="B1965" s="140"/>
      <c r="C1965" s="140"/>
      <c r="D1965" s="71"/>
      <c r="E1965" s="71"/>
      <c r="F1965" s="71"/>
      <c r="G1965" s="71"/>
      <c r="H1965" s="71"/>
      <c r="I1965" s="71"/>
      <c r="J1965" s="71"/>
      <c r="K1965" s="71"/>
    </row>
    <row r="1966" spans="1:11" x14ac:dyDescent="0.2">
      <c r="A1966" s="140"/>
      <c r="B1966" s="140"/>
      <c r="C1966" s="140"/>
      <c r="D1966" s="71"/>
      <c r="E1966" s="71"/>
      <c r="F1966" s="71"/>
      <c r="G1966" s="71"/>
      <c r="H1966" s="71"/>
      <c r="I1966" s="71"/>
      <c r="J1966" s="71"/>
      <c r="K1966" s="71"/>
    </row>
    <row r="1967" spans="1:11" x14ac:dyDescent="0.2">
      <c r="A1967" s="140"/>
      <c r="B1967" s="140"/>
      <c r="C1967" s="140"/>
      <c r="D1967" s="71"/>
      <c r="E1967" s="71"/>
      <c r="F1967" s="71"/>
      <c r="G1967" s="71"/>
      <c r="H1967" s="71"/>
      <c r="I1967" s="71"/>
      <c r="J1967" s="71"/>
      <c r="K1967" s="71"/>
    </row>
    <row r="1968" spans="1:11" x14ac:dyDescent="0.2">
      <c r="A1968" s="140"/>
      <c r="B1968" s="140"/>
      <c r="C1968" s="140"/>
      <c r="D1968" s="71"/>
      <c r="E1968" s="71"/>
      <c r="F1968" s="71"/>
      <c r="G1968" s="71"/>
      <c r="H1968" s="71"/>
      <c r="I1968" s="71"/>
      <c r="J1968" s="71"/>
      <c r="K1968" s="71"/>
    </row>
    <row r="1969" spans="1:11" x14ac:dyDescent="0.2">
      <c r="A1969" s="140"/>
      <c r="B1969" s="140"/>
      <c r="C1969" s="140"/>
      <c r="D1969" s="71"/>
      <c r="E1969" s="71"/>
      <c r="F1969" s="71"/>
      <c r="G1969" s="71"/>
      <c r="H1969" s="71"/>
      <c r="I1969" s="71"/>
      <c r="J1969" s="71"/>
      <c r="K1969" s="71"/>
    </row>
    <row r="1970" spans="1:11" x14ac:dyDescent="0.2">
      <c r="A1970" s="140"/>
      <c r="B1970" s="140"/>
      <c r="C1970" s="140"/>
      <c r="D1970" s="71"/>
      <c r="E1970" s="71"/>
      <c r="F1970" s="71"/>
      <c r="G1970" s="71"/>
      <c r="H1970" s="71"/>
      <c r="I1970" s="71"/>
      <c r="J1970" s="71"/>
      <c r="K1970" s="71"/>
    </row>
    <row r="1971" spans="1:11" x14ac:dyDescent="0.2">
      <c r="A1971" s="140"/>
      <c r="B1971" s="140"/>
      <c r="C1971" s="140"/>
      <c r="D1971" s="71"/>
      <c r="E1971" s="71"/>
      <c r="F1971" s="71"/>
      <c r="G1971" s="71"/>
      <c r="H1971" s="71"/>
      <c r="I1971" s="71"/>
      <c r="J1971" s="71"/>
      <c r="K1971" s="71"/>
    </row>
    <row r="1972" spans="1:11" x14ac:dyDescent="0.2">
      <c r="A1972" s="140"/>
      <c r="B1972" s="140"/>
      <c r="C1972" s="140"/>
      <c r="D1972" s="71"/>
      <c r="E1972" s="71"/>
      <c r="F1972" s="71"/>
      <c r="G1972" s="71"/>
      <c r="H1972" s="71"/>
      <c r="I1972" s="71"/>
      <c r="J1972" s="71"/>
      <c r="K1972" s="71"/>
    </row>
    <row r="1973" spans="1:11" x14ac:dyDescent="0.2">
      <c r="A1973" s="140"/>
      <c r="B1973" s="140"/>
      <c r="C1973" s="140"/>
      <c r="D1973" s="71"/>
      <c r="E1973" s="71"/>
      <c r="F1973" s="71"/>
      <c r="G1973" s="71"/>
      <c r="H1973" s="71"/>
      <c r="I1973" s="71"/>
      <c r="J1973" s="71"/>
      <c r="K1973" s="71"/>
    </row>
    <row r="1974" spans="1:11" x14ac:dyDescent="0.2">
      <c r="A1974" s="140"/>
      <c r="B1974" s="140"/>
      <c r="C1974" s="140"/>
      <c r="D1974" s="71"/>
      <c r="E1974" s="71"/>
      <c r="F1974" s="71"/>
      <c r="G1974" s="71"/>
      <c r="H1974" s="71"/>
      <c r="I1974" s="71"/>
      <c r="J1974" s="71"/>
      <c r="K1974" s="71"/>
    </row>
    <row r="1975" spans="1:11" x14ac:dyDescent="0.2">
      <c r="A1975" s="140"/>
      <c r="B1975" s="140"/>
      <c r="C1975" s="140"/>
      <c r="D1975" s="71"/>
      <c r="E1975" s="71"/>
      <c r="F1975" s="71"/>
      <c r="G1975" s="71"/>
      <c r="H1975" s="71"/>
      <c r="I1975" s="71"/>
      <c r="J1975" s="71"/>
      <c r="K1975" s="71"/>
    </row>
    <row r="1976" spans="1:11" x14ac:dyDescent="0.2">
      <c r="A1976" s="140"/>
      <c r="B1976" s="140"/>
      <c r="C1976" s="140"/>
      <c r="D1976" s="71"/>
      <c r="E1976" s="71"/>
      <c r="F1976" s="71"/>
      <c r="G1976" s="71"/>
      <c r="H1976" s="71"/>
      <c r="I1976" s="71"/>
      <c r="J1976" s="71"/>
      <c r="K1976" s="71"/>
    </row>
    <row r="1977" spans="1:11" x14ac:dyDescent="0.2">
      <c r="A1977" s="140"/>
      <c r="B1977" s="140"/>
      <c r="C1977" s="140"/>
      <c r="D1977" s="71"/>
      <c r="E1977" s="71"/>
      <c r="F1977" s="71"/>
      <c r="G1977" s="71"/>
      <c r="H1977" s="71"/>
      <c r="I1977" s="71"/>
      <c r="J1977" s="71"/>
      <c r="K1977" s="71"/>
    </row>
    <row r="1978" spans="1:11" x14ac:dyDescent="0.2">
      <c r="A1978" s="140"/>
      <c r="B1978" s="140"/>
      <c r="C1978" s="140"/>
      <c r="D1978" s="71"/>
      <c r="E1978" s="71"/>
      <c r="F1978" s="71"/>
      <c r="G1978" s="71"/>
      <c r="H1978" s="71"/>
      <c r="I1978" s="71"/>
      <c r="J1978" s="71"/>
      <c r="K1978" s="71"/>
    </row>
    <row r="1979" spans="1:11" x14ac:dyDescent="0.2">
      <c r="A1979" s="140"/>
      <c r="B1979" s="140"/>
      <c r="C1979" s="140"/>
      <c r="D1979" s="71"/>
      <c r="E1979" s="71"/>
      <c r="F1979" s="71"/>
      <c r="G1979" s="71"/>
      <c r="H1979" s="71"/>
      <c r="I1979" s="71"/>
      <c r="J1979" s="71"/>
      <c r="K1979" s="71"/>
    </row>
    <row r="1980" spans="1:11" x14ac:dyDescent="0.2">
      <c r="A1980" s="140"/>
      <c r="B1980" s="140"/>
      <c r="C1980" s="140"/>
      <c r="D1980" s="71"/>
      <c r="E1980" s="71"/>
      <c r="F1980" s="71"/>
      <c r="G1980" s="71"/>
      <c r="H1980" s="71"/>
      <c r="I1980" s="71"/>
      <c r="J1980" s="71"/>
      <c r="K1980" s="71"/>
    </row>
    <row r="1981" spans="1:11" x14ac:dyDescent="0.2">
      <c r="A1981" s="140"/>
      <c r="B1981" s="140"/>
      <c r="C1981" s="140"/>
      <c r="D1981" s="71"/>
      <c r="E1981" s="71"/>
      <c r="F1981" s="71"/>
      <c r="G1981" s="71"/>
      <c r="H1981" s="71"/>
      <c r="I1981" s="71"/>
      <c r="J1981" s="71"/>
      <c r="K1981" s="71"/>
    </row>
    <row r="1982" spans="1:11" x14ac:dyDescent="0.2">
      <c r="A1982" s="140"/>
      <c r="B1982" s="140"/>
      <c r="C1982" s="140"/>
      <c r="D1982" s="71"/>
      <c r="E1982" s="71"/>
      <c r="F1982" s="71"/>
      <c r="G1982" s="71"/>
      <c r="H1982" s="71"/>
      <c r="I1982" s="71"/>
      <c r="J1982" s="71"/>
      <c r="K1982" s="71"/>
    </row>
    <row r="1983" spans="1:11" x14ac:dyDescent="0.2">
      <c r="A1983" s="140"/>
      <c r="B1983" s="140"/>
      <c r="C1983" s="140"/>
      <c r="D1983" s="71"/>
      <c r="E1983" s="71"/>
      <c r="F1983" s="71"/>
      <c r="G1983" s="71"/>
      <c r="H1983" s="71"/>
      <c r="I1983" s="71"/>
      <c r="J1983" s="71"/>
      <c r="K1983" s="71"/>
    </row>
    <row r="1984" spans="1:11" x14ac:dyDescent="0.2">
      <c r="A1984" s="140"/>
      <c r="B1984" s="140"/>
      <c r="C1984" s="140"/>
      <c r="D1984" s="71"/>
      <c r="E1984" s="71"/>
      <c r="F1984" s="71"/>
      <c r="G1984" s="71"/>
      <c r="H1984" s="71"/>
      <c r="I1984" s="71"/>
      <c r="J1984" s="71"/>
      <c r="K1984" s="71"/>
    </row>
    <row r="1985" spans="1:11" x14ac:dyDescent="0.2">
      <c r="A1985" s="140"/>
      <c r="B1985" s="140"/>
      <c r="C1985" s="140"/>
      <c r="D1985" s="71"/>
      <c r="E1985" s="71"/>
      <c r="F1985" s="71"/>
      <c r="G1985" s="71"/>
      <c r="H1985" s="71"/>
      <c r="I1985" s="71"/>
      <c r="J1985" s="71"/>
      <c r="K1985" s="71"/>
    </row>
    <row r="1986" spans="1:11" x14ac:dyDescent="0.2">
      <c r="A1986" s="140"/>
      <c r="B1986" s="140"/>
      <c r="C1986" s="140"/>
      <c r="D1986" s="71"/>
      <c r="E1986" s="71"/>
      <c r="F1986" s="71"/>
      <c r="G1986" s="71"/>
      <c r="H1986" s="71"/>
      <c r="I1986" s="71"/>
      <c r="J1986" s="71"/>
      <c r="K1986" s="71"/>
    </row>
    <row r="1987" spans="1:11" x14ac:dyDescent="0.2">
      <c r="A1987" s="140"/>
      <c r="B1987" s="140"/>
      <c r="C1987" s="140"/>
      <c r="D1987" s="71"/>
      <c r="E1987" s="71"/>
      <c r="F1987" s="71"/>
      <c r="G1987" s="71"/>
      <c r="H1987" s="71"/>
      <c r="I1987" s="71"/>
      <c r="J1987" s="71"/>
      <c r="K1987" s="71"/>
    </row>
    <row r="1988" spans="1:11" x14ac:dyDescent="0.2">
      <c r="A1988" s="140"/>
      <c r="B1988" s="140"/>
      <c r="C1988" s="140"/>
      <c r="D1988" s="71"/>
      <c r="E1988" s="71"/>
      <c r="F1988" s="71"/>
      <c r="G1988" s="71"/>
      <c r="H1988" s="71"/>
      <c r="I1988" s="71"/>
      <c r="J1988" s="71"/>
      <c r="K1988" s="71"/>
    </row>
    <row r="1989" spans="1:11" x14ac:dyDescent="0.2">
      <c r="A1989" s="140"/>
      <c r="B1989" s="140"/>
      <c r="C1989" s="140"/>
      <c r="D1989" s="71"/>
      <c r="E1989" s="71"/>
      <c r="F1989" s="71"/>
      <c r="G1989" s="71"/>
      <c r="H1989" s="71"/>
      <c r="I1989" s="71"/>
      <c r="J1989" s="71"/>
      <c r="K1989" s="71"/>
    </row>
    <row r="1990" spans="1:11" x14ac:dyDescent="0.2">
      <c r="A1990" s="140"/>
      <c r="B1990" s="140"/>
      <c r="C1990" s="140"/>
      <c r="D1990" s="71"/>
      <c r="E1990" s="71"/>
      <c r="F1990" s="71"/>
      <c r="G1990" s="71"/>
      <c r="H1990" s="71"/>
      <c r="I1990" s="71"/>
      <c r="J1990" s="71"/>
      <c r="K1990" s="71"/>
    </row>
    <row r="1991" spans="1:11" x14ac:dyDescent="0.2">
      <c r="A1991" s="140"/>
      <c r="B1991" s="140"/>
      <c r="C1991" s="140"/>
      <c r="D1991" s="71"/>
      <c r="E1991" s="71"/>
      <c r="F1991" s="71"/>
      <c r="G1991" s="71"/>
      <c r="H1991" s="71"/>
      <c r="I1991" s="71"/>
      <c r="J1991" s="71"/>
      <c r="K1991" s="71"/>
    </row>
    <row r="1992" spans="1:11" x14ac:dyDescent="0.2">
      <c r="A1992" s="140"/>
      <c r="B1992" s="140"/>
      <c r="C1992" s="140"/>
      <c r="D1992" s="71"/>
      <c r="E1992" s="71"/>
      <c r="F1992" s="71"/>
      <c r="G1992" s="71"/>
      <c r="H1992" s="71"/>
      <c r="I1992" s="71"/>
      <c r="J1992" s="71"/>
      <c r="K1992" s="71"/>
    </row>
    <row r="1993" spans="1:11" x14ac:dyDescent="0.2">
      <c r="A1993" s="140"/>
      <c r="B1993" s="140"/>
      <c r="C1993" s="140"/>
      <c r="D1993" s="71"/>
      <c r="E1993" s="71"/>
      <c r="F1993" s="71"/>
      <c r="G1993" s="71"/>
      <c r="H1993" s="71"/>
      <c r="I1993" s="71"/>
      <c r="J1993" s="71"/>
      <c r="K1993" s="71"/>
    </row>
    <row r="1994" spans="1:11" x14ac:dyDescent="0.2">
      <c r="A1994" s="140"/>
      <c r="B1994" s="140"/>
      <c r="C1994" s="140"/>
      <c r="D1994" s="71"/>
      <c r="E1994" s="71"/>
      <c r="F1994" s="71"/>
      <c r="G1994" s="71"/>
      <c r="H1994" s="71"/>
      <c r="I1994" s="71"/>
      <c r="J1994" s="71"/>
      <c r="K1994" s="71"/>
    </row>
    <row r="1995" spans="1:11" x14ac:dyDescent="0.2">
      <c r="A1995" s="140"/>
      <c r="B1995" s="140"/>
      <c r="C1995" s="140"/>
      <c r="D1995" s="71"/>
      <c r="E1995" s="71"/>
      <c r="F1995" s="71"/>
      <c r="G1995" s="71"/>
      <c r="H1995" s="71"/>
      <c r="I1995" s="71"/>
      <c r="J1995" s="71"/>
      <c r="K1995" s="71"/>
    </row>
    <row r="1996" spans="1:11" x14ac:dyDescent="0.2">
      <c r="A1996" s="140"/>
      <c r="B1996" s="140"/>
      <c r="C1996" s="140"/>
      <c r="D1996" s="71"/>
      <c r="E1996" s="71"/>
      <c r="F1996" s="71"/>
      <c r="G1996" s="71"/>
      <c r="H1996" s="71"/>
      <c r="I1996" s="71"/>
      <c r="J1996" s="71"/>
      <c r="K1996" s="71"/>
    </row>
    <row r="1997" spans="1:11" x14ac:dyDescent="0.2">
      <c r="A1997" s="140"/>
      <c r="B1997" s="140"/>
      <c r="C1997" s="140"/>
      <c r="D1997" s="71"/>
      <c r="E1997" s="71"/>
      <c r="F1997" s="71"/>
      <c r="G1997" s="71"/>
      <c r="H1997" s="71"/>
      <c r="I1997" s="71"/>
      <c r="J1997" s="71"/>
      <c r="K1997" s="71"/>
    </row>
    <row r="1998" spans="1:11" x14ac:dyDescent="0.2">
      <c r="A1998" s="140"/>
      <c r="B1998" s="140"/>
      <c r="C1998" s="140"/>
      <c r="D1998" s="71"/>
      <c r="E1998" s="71"/>
      <c r="F1998" s="71"/>
      <c r="G1998" s="71"/>
      <c r="H1998" s="71"/>
      <c r="I1998" s="71"/>
      <c r="J1998" s="71"/>
      <c r="K1998" s="71"/>
    </row>
    <row r="1999" spans="1:11" x14ac:dyDescent="0.2">
      <c r="A1999" s="140"/>
      <c r="B1999" s="140"/>
      <c r="C1999" s="140"/>
      <c r="D1999" s="71"/>
      <c r="E1999" s="71"/>
      <c r="F1999" s="71"/>
      <c r="G1999" s="71"/>
      <c r="H1999" s="71"/>
      <c r="I1999" s="71"/>
      <c r="J1999" s="71"/>
      <c r="K1999" s="71"/>
    </row>
    <row r="2000" spans="1:11" x14ac:dyDescent="0.2">
      <c r="A2000" s="140"/>
      <c r="B2000" s="140"/>
      <c r="C2000" s="140"/>
      <c r="D2000" s="71"/>
      <c r="E2000" s="71"/>
      <c r="F2000" s="71"/>
      <c r="G2000" s="71"/>
      <c r="H2000" s="71"/>
      <c r="I2000" s="71"/>
      <c r="J2000" s="71"/>
      <c r="K2000" s="71"/>
    </row>
    <row r="2001" spans="1:11" x14ac:dyDescent="0.2">
      <c r="A2001" s="140"/>
      <c r="B2001" s="140"/>
      <c r="C2001" s="140"/>
      <c r="D2001" s="71"/>
      <c r="E2001" s="71"/>
      <c r="F2001" s="71"/>
      <c r="G2001" s="71"/>
      <c r="H2001" s="71"/>
      <c r="I2001" s="71"/>
      <c r="J2001" s="71"/>
      <c r="K2001" s="71"/>
    </row>
    <row r="2002" spans="1:11" x14ac:dyDescent="0.2">
      <c r="A2002" s="140"/>
      <c r="B2002" s="140"/>
      <c r="C2002" s="140"/>
      <c r="D2002" s="71"/>
      <c r="E2002" s="71"/>
      <c r="F2002" s="71"/>
      <c r="G2002" s="71"/>
      <c r="H2002" s="71"/>
      <c r="I2002" s="71"/>
      <c r="J2002" s="71"/>
      <c r="K2002" s="71"/>
    </row>
    <row r="2003" spans="1:11" x14ac:dyDescent="0.2">
      <c r="A2003" s="140"/>
      <c r="B2003" s="140"/>
      <c r="C2003" s="140"/>
      <c r="D2003" s="71"/>
      <c r="E2003" s="71"/>
      <c r="F2003" s="71"/>
      <c r="G2003" s="71"/>
      <c r="H2003" s="71"/>
      <c r="I2003" s="71"/>
      <c r="J2003" s="71"/>
      <c r="K2003" s="71"/>
    </row>
    <row r="2004" spans="1:11" x14ac:dyDescent="0.2">
      <c r="A2004" s="140"/>
      <c r="B2004" s="140"/>
      <c r="C2004" s="140"/>
      <c r="D2004" s="71"/>
      <c r="E2004" s="71"/>
      <c r="F2004" s="71"/>
      <c r="G2004" s="71"/>
      <c r="H2004" s="71"/>
      <c r="I2004" s="71"/>
      <c r="J2004" s="71"/>
      <c r="K2004" s="71"/>
    </row>
    <row r="2005" spans="1:11" x14ac:dyDescent="0.2">
      <c r="A2005" s="140"/>
      <c r="B2005" s="140"/>
      <c r="C2005" s="140"/>
      <c r="D2005" s="71"/>
      <c r="E2005" s="71"/>
      <c r="F2005" s="71"/>
      <c r="G2005" s="71"/>
      <c r="H2005" s="71"/>
      <c r="I2005" s="71"/>
      <c r="J2005" s="71"/>
      <c r="K2005" s="71"/>
    </row>
    <row r="2006" spans="1:11" x14ac:dyDescent="0.2">
      <c r="A2006" s="140"/>
      <c r="B2006" s="140"/>
      <c r="C2006" s="140"/>
      <c r="D2006" s="71"/>
      <c r="E2006" s="71"/>
      <c r="F2006" s="71"/>
      <c r="G2006" s="71"/>
      <c r="H2006" s="71"/>
      <c r="I2006" s="71"/>
      <c r="J2006" s="71"/>
      <c r="K2006" s="71"/>
    </row>
    <row r="2007" spans="1:11" x14ac:dyDescent="0.2">
      <c r="A2007" s="140"/>
      <c r="B2007" s="140"/>
      <c r="C2007" s="140"/>
      <c r="D2007" s="71"/>
      <c r="E2007" s="71"/>
      <c r="F2007" s="71"/>
      <c r="G2007" s="71"/>
      <c r="H2007" s="71"/>
      <c r="I2007" s="71"/>
      <c r="J2007" s="71"/>
      <c r="K2007" s="71"/>
    </row>
    <row r="2008" spans="1:11" x14ac:dyDescent="0.2">
      <c r="A2008" s="140"/>
      <c r="B2008" s="140"/>
      <c r="C2008" s="140"/>
      <c r="D2008" s="71"/>
      <c r="E2008" s="71"/>
      <c r="F2008" s="71"/>
      <c r="G2008" s="71"/>
      <c r="H2008" s="71"/>
      <c r="I2008" s="71"/>
      <c r="J2008" s="71"/>
      <c r="K2008" s="71"/>
    </row>
    <row r="2009" spans="1:11" x14ac:dyDescent="0.2">
      <c r="A2009" s="140"/>
      <c r="B2009" s="140"/>
      <c r="C2009" s="140"/>
      <c r="D2009" s="71"/>
      <c r="E2009" s="71"/>
      <c r="F2009" s="71"/>
      <c r="G2009" s="71"/>
      <c r="H2009" s="71"/>
      <c r="I2009" s="71"/>
      <c r="J2009" s="71"/>
      <c r="K2009" s="71"/>
    </row>
    <row r="2010" spans="1:11" x14ac:dyDescent="0.2">
      <c r="A2010" s="140"/>
      <c r="B2010" s="140"/>
      <c r="C2010" s="140"/>
      <c r="D2010" s="71"/>
      <c r="E2010" s="71"/>
      <c r="F2010" s="71"/>
      <c r="G2010" s="71"/>
      <c r="H2010" s="71"/>
      <c r="I2010" s="71"/>
      <c r="J2010" s="71"/>
      <c r="K2010" s="71"/>
    </row>
    <row r="2011" spans="1:11" x14ac:dyDescent="0.2">
      <c r="A2011" s="140"/>
      <c r="B2011" s="140"/>
      <c r="C2011" s="140"/>
      <c r="D2011" s="71"/>
      <c r="E2011" s="71"/>
      <c r="F2011" s="71"/>
      <c r="G2011" s="71"/>
      <c r="H2011" s="71"/>
      <c r="I2011" s="71"/>
      <c r="J2011" s="71"/>
      <c r="K2011" s="71"/>
    </row>
    <row r="2012" spans="1:11" x14ac:dyDescent="0.2">
      <c r="A2012" s="140"/>
      <c r="B2012" s="140"/>
      <c r="C2012" s="140"/>
      <c r="D2012" s="71"/>
      <c r="E2012" s="71"/>
      <c r="F2012" s="71"/>
      <c r="G2012" s="71"/>
      <c r="H2012" s="71"/>
      <c r="I2012" s="71"/>
      <c r="J2012" s="71"/>
      <c r="K2012" s="71"/>
    </row>
    <row r="2013" spans="1:11" x14ac:dyDescent="0.2">
      <c r="A2013" s="140"/>
      <c r="B2013" s="140"/>
      <c r="C2013" s="140"/>
      <c r="D2013" s="71"/>
      <c r="E2013" s="71"/>
      <c r="F2013" s="71"/>
      <c r="G2013" s="71"/>
      <c r="H2013" s="71"/>
      <c r="I2013" s="71"/>
      <c r="J2013" s="71"/>
      <c r="K2013" s="71"/>
    </row>
    <row r="2014" spans="1:11" x14ac:dyDescent="0.2">
      <c r="A2014" s="140"/>
      <c r="B2014" s="140"/>
      <c r="C2014" s="140"/>
      <c r="D2014" s="71"/>
      <c r="E2014" s="71"/>
      <c r="F2014" s="71"/>
      <c r="G2014" s="71"/>
      <c r="H2014" s="71"/>
      <c r="I2014" s="71"/>
      <c r="J2014" s="71"/>
      <c r="K2014" s="71"/>
    </row>
    <row r="2015" spans="1:11" x14ac:dyDescent="0.2">
      <c r="A2015" s="140"/>
      <c r="B2015" s="140"/>
      <c r="C2015" s="140"/>
      <c r="D2015" s="71"/>
      <c r="E2015" s="71"/>
      <c r="F2015" s="71"/>
      <c r="G2015" s="71"/>
      <c r="H2015" s="71"/>
      <c r="I2015" s="71"/>
      <c r="J2015" s="71"/>
      <c r="K2015" s="71"/>
    </row>
    <row r="2016" spans="1:11" x14ac:dyDescent="0.2">
      <c r="A2016" s="140"/>
      <c r="B2016" s="140"/>
      <c r="C2016" s="140"/>
      <c r="D2016" s="71"/>
      <c r="E2016" s="71"/>
      <c r="F2016" s="71"/>
      <c r="G2016" s="71"/>
      <c r="H2016" s="71"/>
      <c r="I2016" s="71"/>
      <c r="J2016" s="71"/>
      <c r="K2016" s="71"/>
    </row>
    <row r="2017" spans="1:11" x14ac:dyDescent="0.2">
      <c r="A2017" s="140"/>
      <c r="B2017" s="140"/>
      <c r="C2017" s="140"/>
      <c r="D2017" s="71"/>
      <c r="E2017" s="71"/>
      <c r="F2017" s="71"/>
      <c r="G2017" s="71"/>
      <c r="H2017" s="71"/>
      <c r="I2017" s="71"/>
      <c r="J2017" s="71"/>
      <c r="K2017" s="71"/>
    </row>
    <row r="2018" spans="1:11" x14ac:dyDescent="0.2">
      <c r="A2018" s="140"/>
      <c r="B2018" s="140"/>
      <c r="C2018" s="140"/>
      <c r="D2018" s="71"/>
      <c r="E2018" s="71"/>
      <c r="F2018" s="71"/>
      <c r="G2018" s="71"/>
      <c r="H2018" s="71"/>
      <c r="I2018" s="71"/>
      <c r="J2018" s="71"/>
      <c r="K2018" s="71"/>
    </row>
    <row r="2019" spans="1:11" x14ac:dyDescent="0.2">
      <c r="A2019" s="140"/>
      <c r="B2019" s="140"/>
      <c r="C2019" s="140"/>
      <c r="D2019" s="71"/>
      <c r="E2019" s="71"/>
      <c r="F2019" s="71"/>
      <c r="G2019" s="71"/>
      <c r="H2019" s="71"/>
      <c r="I2019" s="71"/>
      <c r="J2019" s="71"/>
      <c r="K2019" s="71"/>
    </row>
    <row r="2020" spans="1:11" x14ac:dyDescent="0.2">
      <c r="A2020" s="140"/>
      <c r="B2020" s="140"/>
      <c r="C2020" s="140"/>
      <c r="D2020" s="71"/>
      <c r="E2020" s="71"/>
      <c r="F2020" s="71"/>
      <c r="G2020" s="71"/>
      <c r="H2020" s="71"/>
      <c r="I2020" s="71"/>
      <c r="J2020" s="71"/>
      <c r="K2020" s="71"/>
    </row>
    <row r="2021" spans="1:11" x14ac:dyDescent="0.2">
      <c r="A2021" s="140"/>
      <c r="B2021" s="140"/>
      <c r="C2021" s="140"/>
      <c r="D2021" s="71"/>
      <c r="E2021" s="71"/>
      <c r="F2021" s="71"/>
      <c r="G2021" s="71"/>
      <c r="H2021" s="71"/>
      <c r="I2021" s="71"/>
      <c r="J2021" s="71"/>
      <c r="K2021" s="71"/>
    </row>
    <row r="2022" spans="1:11" x14ac:dyDescent="0.2">
      <c r="A2022" s="140"/>
      <c r="B2022" s="140"/>
      <c r="C2022" s="140"/>
      <c r="D2022" s="71"/>
      <c r="E2022" s="71"/>
      <c r="F2022" s="71"/>
      <c r="G2022" s="71"/>
      <c r="H2022" s="71"/>
      <c r="I2022" s="71"/>
      <c r="J2022" s="71"/>
      <c r="K2022" s="71"/>
    </row>
    <row r="2023" spans="1:11" x14ac:dyDescent="0.2">
      <c r="A2023" s="140"/>
      <c r="B2023" s="140"/>
      <c r="C2023" s="140"/>
      <c r="D2023" s="71"/>
      <c r="E2023" s="71"/>
      <c r="F2023" s="71"/>
      <c r="G2023" s="71"/>
      <c r="H2023" s="71"/>
      <c r="I2023" s="71"/>
      <c r="J2023" s="71"/>
      <c r="K2023" s="71"/>
    </row>
    <row r="2024" spans="1:11" x14ac:dyDescent="0.2">
      <c r="A2024" s="140"/>
      <c r="B2024" s="140"/>
      <c r="C2024" s="140"/>
      <c r="D2024" s="71"/>
      <c r="E2024" s="71"/>
      <c r="F2024" s="71"/>
      <c r="G2024" s="71"/>
      <c r="H2024" s="71"/>
      <c r="I2024" s="71"/>
      <c r="J2024" s="71"/>
      <c r="K2024" s="71"/>
    </row>
    <row r="2025" spans="1:11" x14ac:dyDescent="0.2">
      <c r="A2025" s="140"/>
      <c r="B2025" s="140"/>
      <c r="C2025" s="140"/>
      <c r="D2025" s="71"/>
      <c r="E2025" s="71"/>
      <c r="F2025" s="71"/>
      <c r="G2025" s="71"/>
      <c r="H2025" s="71"/>
      <c r="I2025" s="71"/>
      <c r="J2025" s="71"/>
      <c r="K2025" s="71"/>
    </row>
    <row r="2026" spans="1:11" x14ac:dyDescent="0.2">
      <c r="A2026" s="140"/>
      <c r="B2026" s="140"/>
      <c r="C2026" s="140"/>
      <c r="D2026" s="71"/>
      <c r="E2026" s="71"/>
      <c r="F2026" s="71"/>
      <c r="G2026" s="71"/>
      <c r="H2026" s="71"/>
      <c r="I2026" s="71"/>
      <c r="J2026" s="71"/>
      <c r="K2026" s="71"/>
    </row>
    <row r="2027" spans="1:11" x14ac:dyDescent="0.2">
      <c r="A2027" s="140"/>
      <c r="B2027" s="140"/>
      <c r="C2027" s="140"/>
      <c r="D2027" s="71"/>
      <c r="E2027" s="71"/>
      <c r="F2027" s="71"/>
      <c r="G2027" s="71"/>
      <c r="H2027" s="71"/>
      <c r="I2027" s="71"/>
      <c r="J2027" s="71"/>
      <c r="K2027" s="71"/>
    </row>
    <row r="2028" spans="1:11" x14ac:dyDescent="0.2">
      <c r="A2028" s="140"/>
      <c r="B2028" s="140"/>
      <c r="C2028" s="140"/>
      <c r="D2028" s="71"/>
      <c r="E2028" s="71"/>
      <c r="F2028" s="71"/>
      <c r="G2028" s="71"/>
      <c r="H2028" s="71"/>
      <c r="I2028" s="71"/>
      <c r="J2028" s="71"/>
      <c r="K2028" s="71"/>
    </row>
    <row r="2029" spans="1:11" x14ac:dyDescent="0.2">
      <c r="A2029" s="140"/>
      <c r="B2029" s="140"/>
      <c r="C2029" s="140"/>
      <c r="D2029" s="71"/>
      <c r="E2029" s="71"/>
      <c r="F2029" s="71"/>
      <c r="G2029" s="71"/>
      <c r="H2029" s="71"/>
      <c r="I2029" s="71"/>
      <c r="J2029" s="71"/>
      <c r="K2029" s="71"/>
    </row>
    <row r="2030" spans="1:11" x14ac:dyDescent="0.2">
      <c r="A2030" s="140"/>
      <c r="B2030" s="140"/>
      <c r="C2030" s="140"/>
      <c r="D2030" s="71"/>
      <c r="E2030" s="71"/>
      <c r="F2030" s="71"/>
      <c r="G2030" s="71"/>
      <c r="H2030" s="71"/>
      <c r="I2030" s="71"/>
      <c r="J2030" s="71"/>
      <c r="K2030" s="71"/>
    </row>
    <row r="2031" spans="1:11" x14ac:dyDescent="0.2">
      <c r="A2031" s="140"/>
      <c r="B2031" s="140"/>
      <c r="C2031" s="140"/>
      <c r="D2031" s="71"/>
      <c r="E2031" s="71"/>
      <c r="F2031" s="71"/>
      <c r="G2031" s="71"/>
      <c r="H2031" s="71"/>
      <c r="I2031" s="71"/>
      <c r="J2031" s="71"/>
      <c r="K2031" s="71"/>
    </row>
    <row r="2032" spans="1:11" x14ac:dyDescent="0.2">
      <c r="A2032" s="140"/>
      <c r="B2032" s="140"/>
      <c r="C2032" s="140"/>
      <c r="D2032" s="71"/>
      <c r="E2032" s="71"/>
      <c r="F2032" s="71"/>
      <c r="G2032" s="71"/>
      <c r="H2032" s="71"/>
      <c r="I2032" s="71"/>
      <c r="J2032" s="71"/>
      <c r="K2032" s="71"/>
    </row>
    <row r="2033" spans="1:11" x14ac:dyDescent="0.2">
      <c r="A2033" s="140"/>
      <c r="B2033" s="140"/>
      <c r="C2033" s="140"/>
      <c r="D2033" s="71"/>
      <c r="E2033" s="71"/>
      <c r="F2033" s="71"/>
      <c r="G2033" s="71"/>
      <c r="H2033" s="71"/>
      <c r="I2033" s="71"/>
      <c r="J2033" s="71"/>
      <c r="K2033" s="71"/>
    </row>
    <row r="2034" spans="1:11" x14ac:dyDescent="0.2">
      <c r="A2034" s="140"/>
      <c r="B2034" s="140"/>
      <c r="C2034" s="140"/>
      <c r="D2034" s="71"/>
      <c r="E2034" s="71"/>
      <c r="F2034" s="71"/>
      <c r="G2034" s="71"/>
      <c r="H2034" s="71"/>
      <c r="I2034" s="71"/>
      <c r="J2034" s="71"/>
      <c r="K2034" s="71"/>
    </row>
    <row r="2035" spans="1:11" x14ac:dyDescent="0.2">
      <c r="A2035" s="140"/>
      <c r="B2035" s="140"/>
      <c r="C2035" s="140"/>
      <c r="D2035" s="71"/>
      <c r="E2035" s="71"/>
      <c r="F2035" s="71"/>
      <c r="G2035" s="71"/>
      <c r="H2035" s="71"/>
      <c r="I2035" s="71"/>
      <c r="J2035" s="71"/>
      <c r="K2035" s="71"/>
    </row>
    <row r="2036" spans="1:11" x14ac:dyDescent="0.2">
      <c r="A2036" s="140"/>
      <c r="B2036" s="140"/>
      <c r="C2036" s="140"/>
      <c r="D2036" s="71"/>
      <c r="E2036" s="71"/>
      <c r="F2036" s="71"/>
      <c r="G2036" s="71"/>
      <c r="H2036" s="71"/>
      <c r="I2036" s="71"/>
      <c r="J2036" s="71"/>
      <c r="K2036" s="71"/>
    </row>
    <row r="2037" spans="1:11" x14ac:dyDescent="0.2">
      <c r="A2037" s="140"/>
      <c r="B2037" s="140"/>
      <c r="C2037" s="140"/>
      <c r="D2037" s="71"/>
      <c r="E2037" s="71"/>
      <c r="F2037" s="71"/>
      <c r="G2037" s="71"/>
      <c r="H2037" s="71"/>
      <c r="I2037" s="71"/>
      <c r="J2037" s="71"/>
      <c r="K2037" s="71"/>
    </row>
    <row r="2038" spans="1:11" x14ac:dyDescent="0.2">
      <c r="A2038" s="140"/>
      <c r="B2038" s="140"/>
      <c r="C2038" s="140"/>
      <c r="D2038" s="71"/>
      <c r="E2038" s="71"/>
      <c r="F2038" s="71"/>
      <c r="G2038" s="71"/>
      <c r="H2038" s="71"/>
      <c r="I2038" s="71"/>
      <c r="J2038" s="71"/>
      <c r="K2038" s="71"/>
    </row>
    <row r="2039" spans="1:11" x14ac:dyDescent="0.2">
      <c r="A2039" s="140"/>
      <c r="B2039" s="140"/>
      <c r="C2039" s="140"/>
      <c r="D2039" s="71"/>
      <c r="E2039" s="71"/>
      <c r="F2039" s="71"/>
      <c r="G2039" s="71"/>
      <c r="H2039" s="71"/>
      <c r="I2039" s="71"/>
      <c r="J2039" s="71"/>
      <c r="K2039" s="71"/>
    </row>
    <row r="2040" spans="1:11" x14ac:dyDescent="0.2">
      <c r="A2040" s="140"/>
      <c r="B2040" s="140"/>
      <c r="C2040" s="140"/>
      <c r="D2040" s="71"/>
      <c r="E2040" s="71"/>
      <c r="F2040" s="71"/>
      <c r="G2040" s="71"/>
      <c r="H2040" s="71"/>
      <c r="I2040" s="71"/>
      <c r="J2040" s="71"/>
      <c r="K2040" s="71"/>
    </row>
    <row r="2041" spans="1:11" x14ac:dyDescent="0.2">
      <c r="A2041" s="140"/>
      <c r="B2041" s="140"/>
      <c r="C2041" s="140"/>
      <c r="D2041" s="71"/>
      <c r="E2041" s="71"/>
      <c r="F2041" s="71"/>
      <c r="G2041" s="71"/>
      <c r="H2041" s="71"/>
      <c r="I2041" s="71"/>
      <c r="J2041" s="71"/>
      <c r="K2041" s="71"/>
    </row>
    <row r="2042" spans="1:11" x14ac:dyDescent="0.2">
      <c r="A2042" s="140"/>
      <c r="B2042" s="140"/>
      <c r="C2042" s="140"/>
      <c r="D2042" s="71"/>
      <c r="E2042" s="71"/>
      <c r="F2042" s="71"/>
      <c r="G2042" s="71"/>
      <c r="H2042" s="71"/>
      <c r="I2042" s="71"/>
      <c r="J2042" s="71"/>
      <c r="K2042" s="71"/>
    </row>
    <row r="2043" spans="1:11" x14ac:dyDescent="0.2">
      <c r="A2043" s="140"/>
      <c r="B2043" s="140"/>
      <c r="C2043" s="140"/>
      <c r="D2043" s="71"/>
      <c r="E2043" s="71"/>
      <c r="F2043" s="71"/>
      <c r="G2043" s="71"/>
      <c r="H2043" s="71"/>
      <c r="I2043" s="71"/>
      <c r="J2043" s="71"/>
      <c r="K2043" s="71"/>
    </row>
    <row r="2044" spans="1:11" x14ac:dyDescent="0.2">
      <c r="A2044" s="140"/>
      <c r="B2044" s="140"/>
      <c r="C2044" s="140"/>
      <c r="D2044" s="71"/>
      <c r="E2044" s="71"/>
      <c r="F2044" s="71"/>
      <c r="G2044" s="71"/>
      <c r="H2044" s="71"/>
      <c r="I2044" s="71"/>
      <c r="J2044" s="71"/>
      <c r="K2044" s="71"/>
    </row>
    <row r="2045" spans="1:11" x14ac:dyDescent="0.2">
      <c r="A2045" s="140"/>
      <c r="B2045" s="140"/>
      <c r="C2045" s="140"/>
      <c r="D2045" s="71"/>
      <c r="E2045" s="71"/>
      <c r="F2045" s="71"/>
      <c r="G2045" s="71"/>
      <c r="H2045" s="71"/>
      <c r="I2045" s="71"/>
      <c r="J2045" s="71"/>
      <c r="K2045" s="71"/>
    </row>
    <row r="2046" spans="1:11" x14ac:dyDescent="0.2">
      <c r="A2046" s="140"/>
      <c r="B2046" s="140"/>
      <c r="C2046" s="140"/>
      <c r="D2046" s="71"/>
      <c r="E2046" s="71"/>
      <c r="F2046" s="71"/>
      <c r="G2046" s="71"/>
      <c r="H2046" s="71"/>
      <c r="I2046" s="71"/>
      <c r="J2046" s="71"/>
      <c r="K2046" s="71"/>
    </row>
    <row r="2047" spans="1:11" x14ac:dyDescent="0.2">
      <c r="A2047" s="140"/>
      <c r="B2047" s="140"/>
      <c r="C2047" s="140"/>
      <c r="D2047" s="71"/>
      <c r="E2047" s="71"/>
      <c r="F2047" s="71"/>
      <c r="G2047" s="71"/>
      <c r="H2047" s="71"/>
      <c r="I2047" s="71"/>
      <c r="J2047" s="71"/>
      <c r="K2047" s="71"/>
    </row>
    <row r="2048" spans="1:11" x14ac:dyDescent="0.2">
      <c r="A2048" s="140"/>
      <c r="B2048" s="140"/>
      <c r="C2048" s="140"/>
      <c r="D2048" s="71"/>
      <c r="E2048" s="71"/>
      <c r="F2048" s="71"/>
      <c r="G2048" s="71"/>
      <c r="H2048" s="71"/>
      <c r="I2048" s="71"/>
      <c r="J2048" s="71"/>
      <c r="K2048" s="71"/>
    </row>
    <row r="2049" spans="1:11" x14ac:dyDescent="0.2">
      <c r="A2049" s="140"/>
      <c r="B2049" s="140"/>
      <c r="C2049" s="140"/>
      <c r="D2049" s="71"/>
      <c r="E2049" s="71"/>
      <c r="F2049" s="71"/>
      <c r="G2049" s="71"/>
      <c r="H2049" s="71"/>
      <c r="I2049" s="71"/>
      <c r="J2049" s="71"/>
      <c r="K2049" s="71"/>
    </row>
    <row r="2050" spans="1:11" x14ac:dyDescent="0.2">
      <c r="A2050" s="140"/>
      <c r="B2050" s="140"/>
      <c r="C2050" s="140"/>
      <c r="D2050" s="71"/>
      <c r="E2050" s="71"/>
      <c r="F2050" s="71"/>
      <c r="G2050" s="71"/>
      <c r="H2050" s="71"/>
      <c r="I2050" s="71"/>
      <c r="J2050" s="71"/>
      <c r="K2050" s="71"/>
    </row>
    <row r="2051" spans="1:11" x14ac:dyDescent="0.2">
      <c r="A2051" s="140"/>
      <c r="B2051" s="140"/>
      <c r="C2051" s="140"/>
      <c r="D2051" s="71"/>
      <c r="E2051" s="71"/>
      <c r="F2051" s="71"/>
      <c r="G2051" s="71"/>
      <c r="H2051" s="71"/>
      <c r="I2051" s="71"/>
      <c r="J2051" s="71"/>
      <c r="K2051" s="71"/>
    </row>
    <row r="2052" spans="1:11" x14ac:dyDescent="0.2">
      <c r="A2052" s="140"/>
      <c r="B2052" s="140"/>
      <c r="C2052" s="140"/>
      <c r="D2052" s="71"/>
      <c r="E2052" s="71"/>
      <c r="F2052" s="71"/>
      <c r="G2052" s="71"/>
      <c r="H2052" s="71"/>
      <c r="I2052" s="71"/>
      <c r="J2052" s="71"/>
      <c r="K2052" s="71"/>
    </row>
    <row r="2053" spans="1:11" x14ac:dyDescent="0.2">
      <c r="A2053" s="140"/>
      <c r="B2053" s="140"/>
      <c r="C2053" s="140"/>
      <c r="D2053" s="71"/>
      <c r="E2053" s="71"/>
      <c r="F2053" s="71"/>
      <c r="G2053" s="71"/>
      <c r="H2053" s="71"/>
      <c r="I2053" s="71"/>
      <c r="J2053" s="71"/>
      <c r="K2053" s="71"/>
    </row>
    <row r="2054" spans="1:11" x14ac:dyDescent="0.2">
      <c r="A2054" s="140"/>
      <c r="B2054" s="140"/>
      <c r="C2054" s="140"/>
      <c r="D2054" s="71"/>
      <c r="E2054" s="71"/>
      <c r="F2054" s="71"/>
      <c r="G2054" s="71"/>
      <c r="H2054" s="71"/>
      <c r="I2054" s="71"/>
      <c r="J2054" s="71"/>
      <c r="K2054" s="71"/>
    </row>
    <row r="2055" spans="1:11" x14ac:dyDescent="0.2">
      <c r="A2055" s="140"/>
      <c r="B2055" s="140"/>
      <c r="C2055" s="140"/>
      <c r="D2055" s="71"/>
      <c r="E2055" s="71"/>
      <c r="F2055" s="71"/>
      <c r="G2055" s="71"/>
      <c r="H2055" s="71"/>
      <c r="I2055" s="71"/>
      <c r="J2055" s="71"/>
      <c r="K2055" s="71"/>
    </row>
    <row r="2056" spans="1:11" x14ac:dyDescent="0.2">
      <c r="A2056" s="140"/>
      <c r="B2056" s="140"/>
      <c r="C2056" s="140"/>
      <c r="D2056" s="71"/>
      <c r="E2056" s="71"/>
      <c r="F2056" s="71"/>
      <c r="G2056" s="71"/>
      <c r="H2056" s="71"/>
      <c r="I2056" s="71"/>
      <c r="J2056" s="71"/>
      <c r="K2056" s="71"/>
    </row>
    <row r="2057" spans="1:11" x14ac:dyDescent="0.2">
      <c r="A2057" s="140"/>
      <c r="B2057" s="140"/>
      <c r="C2057" s="140"/>
      <c r="D2057" s="71"/>
      <c r="E2057" s="71"/>
      <c r="F2057" s="71"/>
      <c r="G2057" s="71"/>
      <c r="H2057" s="71"/>
      <c r="I2057" s="71"/>
      <c r="J2057" s="71"/>
      <c r="K2057" s="71"/>
    </row>
    <row r="2058" spans="1:11" x14ac:dyDescent="0.2">
      <c r="A2058" s="140"/>
      <c r="B2058" s="140"/>
      <c r="C2058" s="140"/>
      <c r="D2058" s="71"/>
      <c r="E2058" s="71"/>
      <c r="F2058" s="71"/>
      <c r="G2058" s="71"/>
      <c r="H2058" s="71"/>
      <c r="I2058" s="71"/>
      <c r="J2058" s="71"/>
      <c r="K2058" s="71"/>
    </row>
    <row r="2059" spans="1:11" x14ac:dyDescent="0.2">
      <c r="A2059" s="140"/>
      <c r="B2059" s="140"/>
      <c r="C2059" s="140"/>
      <c r="D2059" s="71"/>
      <c r="E2059" s="71"/>
      <c r="F2059" s="71"/>
      <c r="G2059" s="71"/>
      <c r="H2059" s="71"/>
      <c r="I2059" s="71"/>
      <c r="J2059" s="71"/>
      <c r="K2059" s="71"/>
    </row>
    <row r="2060" spans="1:11" x14ac:dyDescent="0.2">
      <c r="A2060" s="140"/>
      <c r="B2060" s="140"/>
      <c r="C2060" s="140"/>
      <c r="D2060" s="71"/>
      <c r="E2060" s="71"/>
      <c r="F2060" s="71"/>
      <c r="G2060" s="71"/>
      <c r="H2060" s="71"/>
      <c r="I2060" s="71"/>
      <c r="J2060" s="71"/>
      <c r="K2060" s="71"/>
    </row>
    <row r="2061" spans="1:11" x14ac:dyDescent="0.2">
      <c r="A2061" s="140"/>
      <c r="B2061" s="140"/>
      <c r="C2061" s="140"/>
      <c r="D2061" s="71"/>
      <c r="E2061" s="71"/>
      <c r="F2061" s="71"/>
      <c r="G2061" s="71"/>
      <c r="H2061" s="71"/>
      <c r="I2061" s="71"/>
      <c r="J2061" s="71"/>
      <c r="K2061" s="71"/>
    </row>
    <row r="2062" spans="1:11" x14ac:dyDescent="0.2">
      <c r="A2062" s="140"/>
      <c r="B2062" s="140"/>
      <c r="C2062" s="140"/>
      <c r="D2062" s="71"/>
      <c r="E2062" s="71"/>
      <c r="F2062" s="71"/>
      <c r="G2062" s="71"/>
      <c r="H2062" s="71"/>
      <c r="I2062" s="71"/>
      <c r="J2062" s="71"/>
      <c r="K2062" s="71"/>
    </row>
    <row r="2063" spans="1:11" x14ac:dyDescent="0.2">
      <c r="A2063" s="140"/>
      <c r="B2063" s="140"/>
      <c r="C2063" s="140"/>
      <c r="D2063" s="71"/>
      <c r="E2063" s="71"/>
      <c r="F2063" s="71"/>
      <c r="G2063" s="71"/>
      <c r="H2063" s="71"/>
      <c r="I2063" s="71"/>
      <c r="J2063" s="71"/>
      <c r="K2063" s="71"/>
    </row>
    <row r="2064" spans="1:11" x14ac:dyDescent="0.2">
      <c r="A2064" s="140"/>
      <c r="B2064" s="140"/>
      <c r="C2064" s="140"/>
      <c r="D2064" s="71"/>
      <c r="E2064" s="71"/>
      <c r="F2064" s="71"/>
      <c r="G2064" s="71"/>
      <c r="H2064" s="71"/>
      <c r="I2064" s="71"/>
      <c r="J2064" s="71"/>
      <c r="K2064" s="71"/>
    </row>
    <row r="2065" spans="1:11" x14ac:dyDescent="0.2">
      <c r="A2065" s="140"/>
      <c r="B2065" s="140"/>
      <c r="C2065" s="140"/>
      <c r="D2065" s="71"/>
      <c r="E2065" s="71"/>
      <c r="F2065" s="71"/>
      <c r="G2065" s="71"/>
      <c r="H2065" s="71"/>
      <c r="I2065" s="71"/>
      <c r="J2065" s="71"/>
      <c r="K2065" s="71"/>
    </row>
    <row r="2066" spans="1:11" x14ac:dyDescent="0.2">
      <c r="A2066" s="140"/>
      <c r="B2066" s="140"/>
      <c r="C2066" s="140"/>
      <c r="D2066" s="71"/>
      <c r="E2066" s="71"/>
      <c r="F2066" s="71"/>
      <c r="G2066" s="71"/>
      <c r="H2066" s="71"/>
      <c r="I2066" s="71"/>
      <c r="J2066" s="71"/>
      <c r="K2066" s="71"/>
    </row>
    <row r="2067" spans="1:11" x14ac:dyDescent="0.2">
      <c r="A2067" s="140"/>
      <c r="B2067" s="140"/>
      <c r="C2067" s="140"/>
      <c r="D2067" s="71"/>
      <c r="E2067" s="71"/>
      <c r="F2067" s="71"/>
      <c r="G2067" s="71"/>
      <c r="H2067" s="71"/>
      <c r="I2067" s="71"/>
      <c r="J2067" s="71"/>
      <c r="K2067" s="71"/>
    </row>
    <row r="2068" spans="1:11" x14ac:dyDescent="0.2">
      <c r="A2068" s="140"/>
      <c r="B2068" s="140"/>
      <c r="C2068" s="140"/>
      <c r="D2068" s="71"/>
      <c r="E2068" s="71"/>
      <c r="F2068" s="71"/>
      <c r="G2068" s="71"/>
      <c r="H2068" s="71"/>
      <c r="I2068" s="71"/>
      <c r="J2068" s="71"/>
      <c r="K2068" s="71"/>
    </row>
    <row r="2069" spans="1:11" x14ac:dyDescent="0.2">
      <c r="A2069" s="140"/>
      <c r="B2069" s="140"/>
      <c r="C2069" s="140"/>
      <c r="D2069" s="71"/>
      <c r="E2069" s="71"/>
      <c r="F2069" s="71"/>
      <c r="G2069" s="71"/>
      <c r="H2069" s="71"/>
      <c r="I2069" s="71"/>
      <c r="J2069" s="71"/>
      <c r="K2069" s="71"/>
    </row>
    <row r="2070" spans="1:11" x14ac:dyDescent="0.2">
      <c r="A2070" s="140"/>
      <c r="B2070" s="140"/>
      <c r="C2070" s="140"/>
      <c r="D2070" s="71"/>
      <c r="E2070" s="71"/>
      <c r="F2070" s="71"/>
      <c r="G2070" s="71"/>
      <c r="H2070" s="71"/>
      <c r="I2070" s="71"/>
      <c r="J2070" s="71"/>
      <c r="K2070" s="71"/>
    </row>
    <row r="2071" spans="1:11" x14ac:dyDescent="0.2">
      <c r="A2071" s="140"/>
      <c r="B2071" s="140"/>
      <c r="C2071" s="140"/>
      <c r="D2071" s="71"/>
      <c r="E2071" s="71"/>
      <c r="F2071" s="71"/>
      <c r="G2071" s="71"/>
      <c r="H2071" s="71"/>
      <c r="I2071" s="71"/>
      <c r="J2071" s="71"/>
      <c r="K2071" s="71"/>
    </row>
    <row r="2072" spans="1:11" x14ac:dyDescent="0.2">
      <c r="A2072" s="140"/>
      <c r="B2072" s="140"/>
      <c r="C2072" s="140"/>
      <c r="D2072" s="71"/>
      <c r="E2072" s="71"/>
      <c r="F2072" s="71"/>
      <c r="G2072" s="71"/>
      <c r="H2072" s="71"/>
      <c r="I2072" s="71"/>
      <c r="J2072" s="71"/>
      <c r="K2072" s="71"/>
    </row>
    <row r="2073" spans="1:11" x14ac:dyDescent="0.2">
      <c r="A2073" s="140"/>
      <c r="B2073" s="140"/>
      <c r="C2073" s="140"/>
      <c r="D2073" s="71"/>
      <c r="E2073" s="71"/>
      <c r="F2073" s="71"/>
      <c r="G2073" s="71"/>
      <c r="H2073" s="71"/>
      <c r="I2073" s="71"/>
      <c r="J2073" s="71"/>
      <c r="K2073" s="71"/>
    </row>
    <row r="2074" spans="1:11" x14ac:dyDescent="0.2">
      <c r="A2074" s="140"/>
      <c r="B2074" s="140"/>
      <c r="C2074" s="140"/>
      <c r="D2074" s="71"/>
      <c r="E2074" s="71"/>
      <c r="F2074" s="71"/>
      <c r="G2074" s="71"/>
      <c r="H2074" s="71"/>
      <c r="I2074" s="71"/>
      <c r="J2074" s="71"/>
      <c r="K2074" s="71"/>
    </row>
    <row r="2075" spans="1:11" x14ac:dyDescent="0.2">
      <c r="A2075" s="140"/>
      <c r="B2075" s="140"/>
      <c r="C2075" s="140"/>
      <c r="D2075" s="71"/>
      <c r="E2075" s="71"/>
      <c r="F2075" s="71"/>
      <c r="G2075" s="71"/>
      <c r="H2075" s="71"/>
      <c r="I2075" s="71"/>
      <c r="J2075" s="71"/>
      <c r="K2075" s="71"/>
    </row>
    <row r="2076" spans="1:11" x14ac:dyDescent="0.2">
      <c r="A2076" s="140"/>
      <c r="B2076" s="140"/>
      <c r="C2076" s="140"/>
      <c r="D2076" s="71"/>
      <c r="E2076" s="71"/>
      <c r="F2076" s="71"/>
      <c r="G2076" s="71"/>
      <c r="H2076" s="71"/>
      <c r="I2076" s="71"/>
      <c r="J2076" s="71"/>
      <c r="K2076" s="71"/>
    </row>
    <row r="2077" spans="1:11" x14ac:dyDescent="0.2">
      <c r="A2077" s="140"/>
      <c r="B2077" s="140"/>
      <c r="C2077" s="140"/>
      <c r="D2077" s="71"/>
      <c r="E2077" s="71"/>
      <c r="F2077" s="71"/>
      <c r="G2077" s="71"/>
      <c r="H2077" s="71"/>
      <c r="I2077" s="71"/>
      <c r="J2077" s="71"/>
      <c r="K2077" s="71"/>
    </row>
    <row r="2078" spans="1:11" x14ac:dyDescent="0.2">
      <c r="A2078" s="140"/>
      <c r="B2078" s="140"/>
      <c r="C2078" s="140"/>
      <c r="D2078" s="71"/>
      <c r="E2078" s="71"/>
      <c r="F2078" s="71"/>
      <c r="G2078" s="71"/>
      <c r="H2078" s="71"/>
      <c r="I2078" s="71"/>
      <c r="J2078" s="71"/>
      <c r="K2078" s="71"/>
    </row>
    <row r="2079" spans="1:11" x14ac:dyDescent="0.2">
      <c r="A2079" s="140"/>
      <c r="B2079" s="140"/>
      <c r="C2079" s="140"/>
      <c r="D2079" s="71"/>
      <c r="E2079" s="71"/>
      <c r="F2079" s="71"/>
      <c r="G2079" s="71"/>
      <c r="H2079" s="71"/>
      <c r="I2079" s="71"/>
      <c r="J2079" s="71"/>
      <c r="K2079" s="71"/>
    </row>
    <row r="2080" spans="1:11" x14ac:dyDescent="0.2">
      <c r="A2080" s="140"/>
      <c r="B2080" s="140"/>
      <c r="C2080" s="140"/>
      <c r="D2080" s="71"/>
      <c r="E2080" s="71"/>
      <c r="F2080" s="71"/>
      <c r="G2080" s="71"/>
      <c r="H2080" s="71"/>
      <c r="I2080" s="71"/>
      <c r="J2080" s="71"/>
      <c r="K2080" s="71"/>
    </row>
    <row r="2081" spans="1:11" x14ac:dyDescent="0.2">
      <c r="A2081" s="140"/>
      <c r="B2081" s="140"/>
      <c r="C2081" s="140"/>
      <c r="D2081" s="71"/>
      <c r="E2081" s="71"/>
      <c r="F2081" s="71"/>
      <c r="G2081" s="71"/>
      <c r="H2081" s="71"/>
      <c r="I2081" s="71"/>
      <c r="J2081" s="71"/>
      <c r="K2081" s="71"/>
    </row>
    <row r="2082" spans="1:11" x14ac:dyDescent="0.2">
      <c r="A2082" s="140"/>
      <c r="B2082" s="140"/>
      <c r="C2082" s="140"/>
      <c r="D2082" s="71"/>
      <c r="E2082" s="71"/>
      <c r="F2082" s="71"/>
      <c r="G2082" s="71"/>
      <c r="H2082" s="71"/>
      <c r="I2082" s="71"/>
      <c r="J2082" s="71"/>
      <c r="K2082" s="71"/>
    </row>
    <row r="2083" spans="1:11" x14ac:dyDescent="0.2">
      <c r="A2083" s="140"/>
      <c r="B2083" s="140"/>
      <c r="C2083" s="140"/>
      <c r="D2083" s="71"/>
      <c r="E2083" s="71"/>
      <c r="F2083" s="71"/>
      <c r="G2083" s="71"/>
      <c r="H2083" s="71"/>
      <c r="I2083" s="71"/>
      <c r="J2083" s="71"/>
      <c r="K2083" s="71"/>
    </row>
    <row r="2084" spans="1:11" x14ac:dyDescent="0.2">
      <c r="A2084" s="140"/>
      <c r="B2084" s="140"/>
      <c r="C2084" s="140"/>
      <c r="D2084" s="71"/>
      <c r="E2084" s="71"/>
      <c r="F2084" s="71"/>
      <c r="G2084" s="71"/>
      <c r="H2084" s="71"/>
      <c r="I2084" s="71"/>
      <c r="J2084" s="71"/>
      <c r="K2084" s="71"/>
    </row>
    <row r="2085" spans="1:11" x14ac:dyDescent="0.2">
      <c r="A2085" s="140"/>
      <c r="B2085" s="140"/>
      <c r="C2085" s="140"/>
      <c r="D2085" s="71"/>
      <c r="E2085" s="71"/>
      <c r="F2085" s="71"/>
      <c r="G2085" s="71"/>
      <c r="H2085" s="71"/>
      <c r="I2085" s="71"/>
      <c r="J2085" s="71"/>
      <c r="K2085" s="71"/>
    </row>
    <row r="2086" spans="1:11" x14ac:dyDescent="0.2">
      <c r="A2086" s="140"/>
      <c r="B2086" s="140"/>
      <c r="C2086" s="140"/>
      <c r="D2086" s="71"/>
      <c r="E2086" s="71"/>
      <c r="F2086" s="71"/>
      <c r="G2086" s="71"/>
      <c r="H2086" s="71"/>
      <c r="I2086" s="71"/>
      <c r="J2086" s="71"/>
      <c r="K2086" s="71"/>
    </row>
    <row r="2087" spans="1:11" x14ac:dyDescent="0.2">
      <c r="A2087" s="140"/>
      <c r="B2087" s="140"/>
      <c r="C2087" s="140"/>
      <c r="D2087" s="71"/>
      <c r="E2087" s="71"/>
      <c r="F2087" s="71"/>
      <c r="G2087" s="71"/>
      <c r="H2087" s="71"/>
      <c r="I2087" s="71"/>
      <c r="J2087" s="71"/>
      <c r="K2087" s="71"/>
    </row>
    <row r="2088" spans="1:11" x14ac:dyDescent="0.2">
      <c r="A2088" s="140"/>
      <c r="B2088" s="140"/>
      <c r="C2088" s="140"/>
      <c r="D2088" s="71"/>
      <c r="E2088" s="71"/>
      <c r="F2088" s="71"/>
      <c r="G2088" s="71"/>
      <c r="H2088" s="71"/>
      <c r="I2088" s="71"/>
      <c r="J2088" s="71"/>
      <c r="K2088" s="71"/>
    </row>
    <row r="2089" spans="1:11" x14ac:dyDescent="0.2">
      <c r="A2089" s="140"/>
      <c r="B2089" s="140"/>
      <c r="C2089" s="140"/>
      <c r="D2089" s="71"/>
      <c r="E2089" s="71"/>
      <c r="F2089" s="71"/>
      <c r="G2089" s="71"/>
      <c r="H2089" s="71"/>
      <c r="I2089" s="71"/>
      <c r="J2089" s="71"/>
      <c r="K2089" s="71"/>
    </row>
    <row r="2090" spans="1:11" x14ac:dyDescent="0.2">
      <c r="A2090" s="140"/>
      <c r="B2090" s="140"/>
      <c r="C2090" s="140"/>
      <c r="D2090" s="71"/>
      <c r="E2090" s="71"/>
      <c r="F2090" s="71"/>
      <c r="G2090" s="71"/>
      <c r="H2090" s="71"/>
      <c r="I2090" s="71"/>
      <c r="J2090" s="71"/>
      <c r="K2090" s="71"/>
    </row>
    <row r="2091" spans="1:11" x14ac:dyDescent="0.2">
      <c r="A2091" s="140"/>
      <c r="B2091" s="140"/>
      <c r="C2091" s="140"/>
      <c r="D2091" s="71"/>
      <c r="E2091" s="71"/>
      <c r="F2091" s="71"/>
      <c r="G2091" s="71"/>
      <c r="H2091" s="71"/>
      <c r="I2091" s="71"/>
      <c r="J2091" s="71"/>
      <c r="K2091" s="71"/>
    </row>
    <row r="2092" spans="1:11" x14ac:dyDescent="0.2">
      <c r="A2092" s="140"/>
      <c r="B2092" s="140"/>
      <c r="C2092" s="140"/>
      <c r="D2092" s="71"/>
      <c r="E2092" s="71"/>
      <c r="F2092" s="71"/>
      <c r="G2092" s="71"/>
      <c r="H2092" s="71"/>
      <c r="I2092" s="71"/>
      <c r="J2092" s="71"/>
      <c r="K2092" s="71"/>
    </row>
    <row r="2093" spans="1:11" x14ac:dyDescent="0.2">
      <c r="A2093" s="140"/>
      <c r="B2093" s="140"/>
      <c r="C2093" s="140"/>
      <c r="D2093" s="71"/>
      <c r="E2093" s="71"/>
      <c r="F2093" s="71"/>
      <c r="G2093" s="71"/>
      <c r="H2093" s="71"/>
      <c r="I2093" s="71"/>
      <c r="J2093" s="71"/>
      <c r="K2093" s="71"/>
    </row>
    <row r="2094" spans="1:11" x14ac:dyDescent="0.2">
      <c r="A2094" s="140"/>
      <c r="B2094" s="140"/>
      <c r="C2094" s="140"/>
      <c r="D2094" s="71"/>
      <c r="E2094" s="71"/>
      <c r="F2094" s="71"/>
      <c r="G2094" s="71"/>
      <c r="H2094" s="71"/>
      <c r="I2094" s="71"/>
      <c r="J2094" s="71"/>
      <c r="K2094" s="71"/>
    </row>
    <row r="2095" spans="1:11" x14ac:dyDescent="0.2">
      <c r="A2095" s="140"/>
      <c r="B2095" s="140"/>
      <c r="C2095" s="140"/>
      <c r="D2095" s="71"/>
      <c r="E2095" s="71"/>
      <c r="F2095" s="71"/>
      <c r="G2095" s="71"/>
      <c r="H2095" s="71"/>
      <c r="I2095" s="71"/>
      <c r="J2095" s="71"/>
      <c r="K2095" s="71"/>
    </row>
    <row r="2096" spans="1:11" x14ac:dyDescent="0.2">
      <c r="A2096" s="140"/>
      <c r="B2096" s="140"/>
      <c r="C2096" s="140"/>
      <c r="D2096" s="71"/>
      <c r="E2096" s="71"/>
      <c r="F2096" s="71"/>
      <c r="G2096" s="71"/>
      <c r="H2096" s="71"/>
      <c r="I2096" s="71"/>
      <c r="J2096" s="71"/>
      <c r="K2096" s="71"/>
    </row>
    <row r="2097" spans="1:11" x14ac:dyDescent="0.2">
      <c r="A2097" s="140"/>
      <c r="B2097" s="140"/>
      <c r="C2097" s="140"/>
      <c r="D2097" s="71"/>
      <c r="E2097" s="71"/>
      <c r="F2097" s="71"/>
      <c r="G2097" s="71"/>
      <c r="H2097" s="71"/>
      <c r="I2097" s="71"/>
      <c r="J2097" s="71"/>
      <c r="K2097" s="71"/>
    </row>
    <row r="2098" spans="1:11" x14ac:dyDescent="0.2">
      <c r="A2098" s="140"/>
      <c r="B2098" s="140"/>
      <c r="C2098" s="140"/>
      <c r="D2098" s="71"/>
      <c r="E2098" s="71"/>
      <c r="F2098" s="71"/>
      <c r="G2098" s="71"/>
      <c r="H2098" s="71"/>
      <c r="I2098" s="71"/>
      <c r="J2098" s="71"/>
      <c r="K2098" s="71"/>
    </row>
    <row r="2099" spans="1:11" x14ac:dyDescent="0.2">
      <c r="A2099" s="140"/>
      <c r="B2099" s="140"/>
      <c r="C2099" s="140"/>
      <c r="D2099" s="71"/>
      <c r="E2099" s="71"/>
      <c r="F2099" s="71"/>
      <c r="G2099" s="71"/>
      <c r="H2099" s="71"/>
      <c r="I2099" s="71"/>
      <c r="J2099" s="71"/>
      <c r="K2099" s="71"/>
    </row>
    <row r="2100" spans="1:11" x14ac:dyDescent="0.2">
      <c r="A2100" s="140"/>
      <c r="B2100" s="140"/>
      <c r="C2100" s="140"/>
      <c r="D2100" s="71"/>
      <c r="E2100" s="71"/>
      <c r="F2100" s="71"/>
      <c r="G2100" s="71"/>
      <c r="H2100" s="71"/>
      <c r="I2100" s="71"/>
      <c r="J2100" s="71"/>
      <c r="K2100" s="71"/>
    </row>
    <row r="2101" spans="1:11" x14ac:dyDescent="0.2">
      <c r="A2101" s="140"/>
      <c r="B2101" s="140"/>
      <c r="C2101" s="140"/>
      <c r="D2101" s="71"/>
      <c r="E2101" s="71"/>
      <c r="F2101" s="71"/>
      <c r="G2101" s="71"/>
      <c r="H2101" s="71"/>
      <c r="I2101" s="71"/>
      <c r="J2101" s="71"/>
      <c r="K2101" s="71"/>
    </row>
    <row r="2102" spans="1:11" x14ac:dyDescent="0.2">
      <c r="A2102" s="140"/>
      <c r="B2102" s="140"/>
      <c r="C2102" s="140"/>
      <c r="D2102" s="71"/>
      <c r="E2102" s="71"/>
      <c r="F2102" s="71"/>
      <c r="G2102" s="71"/>
      <c r="H2102" s="71"/>
      <c r="I2102" s="71"/>
      <c r="J2102" s="71"/>
      <c r="K2102" s="71"/>
    </row>
    <row r="2103" spans="1:11" x14ac:dyDescent="0.2">
      <c r="A2103" s="140"/>
      <c r="B2103" s="140"/>
      <c r="C2103" s="140"/>
      <c r="D2103" s="71"/>
      <c r="E2103" s="71"/>
      <c r="F2103" s="71"/>
      <c r="G2103" s="71"/>
      <c r="H2103" s="71"/>
      <c r="I2103" s="71"/>
      <c r="J2103" s="71"/>
      <c r="K2103" s="71"/>
    </row>
    <row r="2104" spans="1:11" x14ac:dyDescent="0.2">
      <c r="A2104" s="140"/>
      <c r="B2104" s="140"/>
      <c r="C2104" s="140"/>
      <c r="D2104" s="71"/>
      <c r="E2104" s="71"/>
      <c r="F2104" s="71"/>
      <c r="G2104" s="71"/>
      <c r="H2104" s="71"/>
      <c r="I2104" s="71"/>
      <c r="J2104" s="71"/>
      <c r="K2104" s="71"/>
    </row>
    <row r="2105" spans="1:11" x14ac:dyDescent="0.2">
      <c r="A2105" s="140"/>
      <c r="B2105" s="140"/>
      <c r="C2105" s="140"/>
      <c r="D2105" s="71"/>
      <c r="E2105" s="71"/>
      <c r="F2105" s="71"/>
      <c r="G2105" s="71"/>
      <c r="H2105" s="71"/>
      <c r="I2105" s="71"/>
      <c r="J2105" s="71"/>
      <c r="K2105" s="71"/>
    </row>
    <row r="2106" spans="1:11" x14ac:dyDescent="0.2">
      <c r="A2106" s="140"/>
      <c r="B2106" s="140"/>
      <c r="C2106" s="140"/>
      <c r="D2106" s="71"/>
      <c r="E2106" s="71"/>
      <c r="F2106" s="71"/>
      <c r="G2106" s="71"/>
      <c r="H2106" s="71"/>
      <c r="I2106" s="71"/>
      <c r="J2106" s="71"/>
      <c r="K2106" s="71"/>
    </row>
    <row r="2107" spans="1:11" x14ac:dyDescent="0.2">
      <c r="A2107" s="140"/>
      <c r="B2107" s="140"/>
      <c r="C2107" s="140"/>
      <c r="D2107" s="71"/>
      <c r="E2107" s="71"/>
      <c r="F2107" s="71"/>
      <c r="G2107" s="71"/>
      <c r="H2107" s="71"/>
      <c r="I2107" s="71"/>
      <c r="J2107" s="71"/>
      <c r="K2107" s="71"/>
    </row>
    <row r="2108" spans="1:11" x14ac:dyDescent="0.2">
      <c r="A2108" s="140"/>
      <c r="B2108" s="140"/>
      <c r="C2108" s="140"/>
      <c r="D2108" s="71"/>
      <c r="E2108" s="71"/>
      <c r="F2108" s="71"/>
      <c r="G2108" s="71"/>
      <c r="H2108" s="71"/>
      <c r="I2108" s="71"/>
      <c r="J2108" s="71"/>
      <c r="K2108" s="71"/>
    </row>
    <row r="2109" spans="1:11" x14ac:dyDescent="0.2">
      <c r="A2109" s="140"/>
      <c r="B2109" s="140"/>
      <c r="C2109" s="140"/>
      <c r="D2109" s="71"/>
      <c r="E2109" s="71"/>
      <c r="F2109" s="71"/>
      <c r="G2109" s="71"/>
      <c r="H2109" s="71"/>
      <c r="I2109" s="71"/>
      <c r="J2109" s="71"/>
      <c r="K2109" s="71"/>
    </row>
    <row r="2110" spans="1:11" x14ac:dyDescent="0.2">
      <c r="A2110" s="140"/>
      <c r="B2110" s="140"/>
      <c r="C2110" s="140"/>
      <c r="D2110" s="71"/>
      <c r="E2110" s="71"/>
      <c r="F2110" s="71"/>
      <c r="G2110" s="71"/>
      <c r="H2110" s="71"/>
      <c r="I2110" s="71"/>
      <c r="J2110" s="71"/>
      <c r="K2110" s="71"/>
    </row>
    <row r="2111" spans="1:11" x14ac:dyDescent="0.2">
      <c r="A2111" s="140"/>
      <c r="B2111" s="140"/>
      <c r="C2111" s="140"/>
      <c r="D2111" s="71"/>
      <c r="E2111" s="71"/>
      <c r="F2111" s="71"/>
      <c r="G2111" s="71"/>
      <c r="H2111" s="71"/>
      <c r="I2111" s="71"/>
      <c r="J2111" s="71"/>
      <c r="K2111" s="71"/>
    </row>
    <row r="2112" spans="1:11" x14ac:dyDescent="0.2">
      <c r="A2112" s="140"/>
      <c r="B2112" s="140"/>
      <c r="C2112" s="140"/>
      <c r="D2112" s="71"/>
      <c r="E2112" s="71"/>
      <c r="F2112" s="71"/>
      <c r="G2112" s="71"/>
      <c r="H2112" s="71"/>
      <c r="I2112" s="71"/>
      <c r="J2112" s="71"/>
      <c r="K2112" s="71"/>
    </row>
    <row r="2113" spans="1:11" x14ac:dyDescent="0.2">
      <c r="A2113" s="140"/>
      <c r="B2113" s="140"/>
      <c r="C2113" s="140"/>
      <c r="D2113" s="71"/>
      <c r="E2113" s="71"/>
      <c r="F2113" s="71"/>
      <c r="G2113" s="71"/>
      <c r="H2113" s="71"/>
      <c r="I2113" s="71"/>
      <c r="J2113" s="71"/>
      <c r="K2113" s="71"/>
    </row>
    <row r="2114" spans="1:11" x14ac:dyDescent="0.2">
      <c r="A2114" s="140"/>
      <c r="B2114" s="140"/>
      <c r="C2114" s="140"/>
      <c r="D2114" s="71"/>
      <c r="E2114" s="71"/>
      <c r="F2114" s="71"/>
      <c r="G2114" s="71"/>
      <c r="H2114" s="71"/>
      <c r="I2114" s="71"/>
      <c r="J2114" s="71"/>
      <c r="K2114" s="71"/>
    </row>
    <row r="2115" spans="1:11" x14ac:dyDescent="0.2">
      <c r="A2115" s="140"/>
      <c r="B2115" s="140"/>
      <c r="C2115" s="140"/>
      <c r="D2115" s="71"/>
      <c r="E2115" s="71"/>
      <c r="F2115" s="71"/>
      <c r="G2115" s="71"/>
      <c r="H2115" s="71"/>
      <c r="I2115" s="71"/>
      <c r="J2115" s="71"/>
      <c r="K2115" s="71"/>
    </row>
    <row r="2116" spans="1:11" x14ac:dyDescent="0.2">
      <c r="A2116" s="140"/>
      <c r="B2116" s="140"/>
      <c r="C2116" s="140"/>
      <c r="D2116" s="71"/>
      <c r="E2116" s="71"/>
      <c r="F2116" s="71"/>
      <c r="G2116" s="71"/>
      <c r="H2116" s="71"/>
      <c r="I2116" s="71"/>
      <c r="J2116" s="71"/>
      <c r="K2116" s="71"/>
    </row>
    <row r="2117" spans="1:11" x14ac:dyDescent="0.2">
      <c r="A2117" s="140"/>
      <c r="B2117" s="140"/>
      <c r="C2117" s="140"/>
      <c r="D2117" s="71"/>
      <c r="E2117" s="71"/>
      <c r="F2117" s="71"/>
      <c r="G2117" s="71"/>
      <c r="H2117" s="71"/>
      <c r="I2117" s="71"/>
      <c r="J2117" s="71"/>
      <c r="K2117" s="71"/>
    </row>
    <row r="2118" spans="1:11" x14ac:dyDescent="0.2">
      <c r="A2118" s="140"/>
      <c r="B2118" s="140"/>
      <c r="C2118" s="140"/>
      <c r="D2118" s="71"/>
      <c r="E2118" s="71"/>
      <c r="F2118" s="71"/>
      <c r="G2118" s="71"/>
      <c r="H2118" s="71"/>
      <c r="I2118" s="71"/>
      <c r="J2118" s="71"/>
      <c r="K2118" s="71"/>
    </row>
    <row r="2119" spans="1:11" x14ac:dyDescent="0.2">
      <c r="A2119" s="140"/>
      <c r="B2119" s="140"/>
      <c r="C2119" s="140"/>
      <c r="D2119" s="71"/>
      <c r="E2119" s="71"/>
      <c r="F2119" s="71"/>
      <c r="G2119" s="71"/>
      <c r="H2119" s="71"/>
      <c r="I2119" s="71"/>
      <c r="J2119" s="71"/>
      <c r="K2119" s="71"/>
    </row>
    <row r="2120" spans="1:11" x14ac:dyDescent="0.2">
      <c r="A2120" s="140"/>
      <c r="B2120" s="140"/>
      <c r="C2120" s="140"/>
      <c r="D2120" s="71"/>
      <c r="E2120" s="71"/>
      <c r="F2120" s="71"/>
      <c r="G2120" s="71"/>
      <c r="H2120" s="71"/>
      <c r="I2120" s="71"/>
      <c r="J2120" s="71"/>
      <c r="K2120" s="71"/>
    </row>
    <row r="2121" spans="1:11" x14ac:dyDescent="0.2">
      <c r="A2121" s="140"/>
      <c r="B2121" s="140"/>
      <c r="C2121" s="140"/>
      <c r="D2121" s="71"/>
      <c r="E2121" s="71"/>
      <c r="F2121" s="71"/>
      <c r="G2121" s="71"/>
      <c r="H2121" s="71"/>
      <c r="I2121" s="71"/>
      <c r="J2121" s="71"/>
      <c r="K2121" s="71"/>
    </row>
    <row r="2122" spans="1:11" x14ac:dyDescent="0.2">
      <c r="A2122" s="140"/>
      <c r="B2122" s="140"/>
      <c r="C2122" s="140"/>
      <c r="D2122" s="71"/>
      <c r="E2122" s="71"/>
      <c r="F2122" s="71"/>
      <c r="G2122" s="71"/>
      <c r="H2122" s="71"/>
      <c r="I2122" s="71"/>
      <c r="J2122" s="71"/>
      <c r="K2122" s="71"/>
    </row>
    <row r="2123" spans="1:11" x14ac:dyDescent="0.2">
      <c r="A2123" s="140"/>
      <c r="B2123" s="140"/>
      <c r="C2123" s="140"/>
      <c r="D2123" s="71"/>
      <c r="E2123" s="71"/>
      <c r="F2123" s="71"/>
      <c r="G2123" s="71"/>
      <c r="H2123" s="71"/>
      <c r="I2123" s="71"/>
      <c r="J2123" s="71"/>
      <c r="K2123" s="71"/>
    </row>
    <row r="2124" spans="1:11" x14ac:dyDescent="0.2">
      <c r="A2124" s="140"/>
      <c r="B2124" s="140"/>
      <c r="C2124" s="140"/>
      <c r="D2124" s="71"/>
      <c r="E2124" s="71"/>
      <c r="F2124" s="71"/>
      <c r="G2124" s="71"/>
      <c r="H2124" s="71"/>
      <c r="I2124" s="71"/>
      <c r="J2124" s="71"/>
      <c r="K2124" s="71"/>
    </row>
    <row r="2125" spans="1:11" x14ac:dyDescent="0.2">
      <c r="A2125" s="140"/>
      <c r="B2125" s="140"/>
      <c r="C2125" s="140"/>
      <c r="D2125" s="71"/>
      <c r="E2125" s="71"/>
      <c r="F2125" s="71"/>
      <c r="G2125" s="71"/>
      <c r="H2125" s="71"/>
      <c r="I2125" s="71"/>
      <c r="J2125" s="71"/>
      <c r="K2125" s="71"/>
    </row>
    <row r="2126" spans="1:11" x14ac:dyDescent="0.2">
      <c r="A2126" s="140"/>
      <c r="B2126" s="140"/>
      <c r="C2126" s="140"/>
      <c r="D2126" s="71"/>
      <c r="E2126" s="71"/>
      <c r="F2126" s="71"/>
      <c r="G2126" s="71"/>
      <c r="H2126" s="71"/>
      <c r="I2126" s="71"/>
      <c r="J2126" s="71"/>
      <c r="K2126" s="71"/>
    </row>
    <row r="2127" spans="1:11" x14ac:dyDescent="0.2">
      <c r="A2127" s="140"/>
      <c r="B2127" s="140"/>
      <c r="C2127" s="140"/>
      <c r="D2127" s="71"/>
      <c r="E2127" s="71"/>
      <c r="F2127" s="71"/>
      <c r="G2127" s="71"/>
      <c r="H2127" s="71"/>
      <c r="I2127" s="71"/>
      <c r="J2127" s="71"/>
      <c r="K2127" s="71"/>
    </row>
    <row r="2128" spans="1:11" x14ac:dyDescent="0.2">
      <c r="A2128" s="140"/>
      <c r="B2128" s="140"/>
      <c r="C2128" s="140"/>
      <c r="D2128" s="71"/>
      <c r="E2128" s="71"/>
      <c r="F2128" s="71"/>
      <c r="G2128" s="71"/>
      <c r="H2128" s="71"/>
      <c r="I2128" s="71"/>
      <c r="J2128" s="71"/>
      <c r="K2128" s="71"/>
    </row>
    <row r="2129" spans="1:11" x14ac:dyDescent="0.2">
      <c r="A2129" s="140"/>
      <c r="B2129" s="140"/>
      <c r="C2129" s="140"/>
      <c r="D2129" s="71"/>
      <c r="E2129" s="71"/>
      <c r="F2129" s="71"/>
      <c r="G2129" s="71"/>
      <c r="H2129" s="71"/>
      <c r="I2129" s="71"/>
      <c r="J2129" s="71"/>
      <c r="K2129" s="71"/>
    </row>
    <row r="2130" spans="1:11" x14ac:dyDescent="0.2">
      <c r="A2130" s="140"/>
      <c r="B2130" s="140"/>
      <c r="C2130" s="140"/>
      <c r="D2130" s="71"/>
      <c r="E2130" s="71"/>
      <c r="F2130" s="71"/>
      <c r="G2130" s="71"/>
      <c r="H2130" s="71"/>
      <c r="I2130" s="71"/>
      <c r="J2130" s="71"/>
      <c r="K2130" s="71"/>
    </row>
    <row r="2131" spans="1:11" x14ac:dyDescent="0.2">
      <c r="A2131" s="140"/>
      <c r="B2131" s="140"/>
      <c r="C2131" s="140"/>
      <c r="D2131" s="71"/>
      <c r="E2131" s="71"/>
      <c r="F2131" s="71"/>
      <c r="G2131" s="71"/>
      <c r="H2131" s="71"/>
      <c r="I2131" s="71"/>
      <c r="J2131" s="71"/>
      <c r="K2131" s="71"/>
    </row>
    <row r="2132" spans="1:11" x14ac:dyDescent="0.2">
      <c r="A2132" s="140"/>
      <c r="B2132" s="140"/>
      <c r="C2132" s="140"/>
      <c r="D2132" s="71"/>
      <c r="E2132" s="71"/>
      <c r="F2132" s="71"/>
      <c r="G2132" s="71"/>
      <c r="H2132" s="71"/>
      <c r="I2132" s="71"/>
      <c r="J2132" s="71"/>
      <c r="K2132" s="71"/>
    </row>
    <row r="2133" spans="1:11" x14ac:dyDescent="0.2">
      <c r="A2133" s="140"/>
      <c r="B2133" s="140"/>
      <c r="C2133" s="140"/>
      <c r="D2133" s="71"/>
      <c r="E2133" s="71"/>
      <c r="F2133" s="71"/>
      <c r="G2133" s="71"/>
      <c r="H2133" s="71"/>
      <c r="I2133" s="71"/>
      <c r="J2133" s="71"/>
      <c r="K2133" s="71"/>
    </row>
    <row r="2134" spans="1:11" x14ac:dyDescent="0.2">
      <c r="A2134" s="140"/>
      <c r="B2134" s="140"/>
      <c r="C2134" s="140"/>
      <c r="D2134" s="71"/>
      <c r="E2134" s="71"/>
      <c r="F2134" s="71"/>
      <c r="G2134" s="71"/>
      <c r="H2134" s="71"/>
      <c r="I2134" s="71"/>
      <c r="J2134" s="71"/>
      <c r="K2134" s="71"/>
    </row>
    <row r="2135" spans="1:11" x14ac:dyDescent="0.2">
      <c r="A2135" s="140"/>
      <c r="B2135" s="140"/>
      <c r="C2135" s="140"/>
      <c r="D2135" s="71"/>
      <c r="E2135" s="71"/>
      <c r="F2135" s="71"/>
      <c r="G2135" s="71"/>
      <c r="H2135" s="71"/>
      <c r="I2135" s="71"/>
      <c r="J2135" s="71"/>
      <c r="K2135" s="71"/>
    </row>
    <row r="2136" spans="1:11" x14ac:dyDescent="0.2">
      <c r="A2136" s="140"/>
      <c r="B2136" s="140"/>
      <c r="C2136" s="140"/>
      <c r="D2136" s="71"/>
      <c r="E2136" s="71"/>
      <c r="F2136" s="71"/>
      <c r="G2136" s="71"/>
      <c r="H2136" s="71"/>
      <c r="I2136" s="71"/>
      <c r="J2136" s="71"/>
      <c r="K2136" s="71"/>
    </row>
    <row r="2137" spans="1:11" x14ac:dyDescent="0.2">
      <c r="A2137" s="140"/>
      <c r="B2137" s="140"/>
      <c r="C2137" s="140"/>
      <c r="D2137" s="71"/>
      <c r="E2137" s="71"/>
      <c r="F2137" s="71"/>
      <c r="G2137" s="71"/>
      <c r="H2137" s="71"/>
      <c r="I2137" s="71"/>
      <c r="J2137" s="71"/>
      <c r="K2137" s="71"/>
    </row>
    <row r="2138" spans="1:11" x14ac:dyDescent="0.2">
      <c r="A2138" s="140"/>
      <c r="B2138" s="140"/>
      <c r="C2138" s="140"/>
      <c r="D2138" s="71"/>
      <c r="E2138" s="71"/>
      <c r="F2138" s="71"/>
      <c r="G2138" s="71"/>
      <c r="H2138" s="71"/>
      <c r="I2138" s="71"/>
      <c r="J2138" s="71"/>
      <c r="K2138" s="71"/>
    </row>
    <row r="2139" spans="1:11" x14ac:dyDescent="0.2">
      <c r="A2139" s="140"/>
      <c r="B2139" s="140"/>
      <c r="C2139" s="140"/>
      <c r="D2139" s="71"/>
      <c r="E2139" s="71"/>
      <c r="F2139" s="71"/>
      <c r="G2139" s="71"/>
      <c r="H2139" s="71"/>
      <c r="I2139" s="71"/>
      <c r="J2139" s="71"/>
      <c r="K2139" s="71"/>
    </row>
    <row r="2140" spans="1:11" x14ac:dyDescent="0.2">
      <c r="A2140" s="140"/>
      <c r="B2140" s="140"/>
      <c r="C2140" s="140"/>
      <c r="D2140" s="71"/>
      <c r="E2140" s="71"/>
      <c r="F2140" s="71"/>
      <c r="G2140" s="71"/>
      <c r="H2140" s="71"/>
      <c r="I2140" s="71"/>
      <c r="J2140" s="71"/>
      <c r="K2140" s="71"/>
    </row>
    <row r="2141" spans="1:11" x14ac:dyDescent="0.2">
      <c r="A2141" s="140"/>
      <c r="B2141" s="140"/>
      <c r="C2141" s="140"/>
      <c r="D2141" s="71"/>
      <c r="E2141" s="71"/>
      <c r="F2141" s="71"/>
      <c r="G2141" s="71"/>
      <c r="H2141" s="71"/>
      <c r="I2141" s="71"/>
      <c r="J2141" s="71"/>
      <c r="K2141" s="71"/>
    </row>
    <row r="2142" spans="1:11" x14ac:dyDescent="0.2">
      <c r="A2142" s="140"/>
      <c r="B2142" s="140"/>
      <c r="C2142" s="140"/>
      <c r="D2142" s="71"/>
      <c r="E2142" s="71"/>
      <c r="F2142" s="71"/>
      <c r="G2142" s="71"/>
      <c r="H2142" s="71"/>
      <c r="I2142" s="71"/>
      <c r="J2142" s="71"/>
      <c r="K2142" s="71"/>
    </row>
    <row r="2143" spans="1:11" x14ac:dyDescent="0.2">
      <c r="A2143" s="140"/>
      <c r="B2143" s="140"/>
      <c r="C2143" s="140"/>
      <c r="D2143" s="71"/>
      <c r="E2143" s="71"/>
      <c r="F2143" s="71"/>
      <c r="G2143" s="71"/>
      <c r="H2143" s="71"/>
      <c r="I2143" s="71"/>
      <c r="J2143" s="71"/>
      <c r="K2143" s="71"/>
    </row>
    <row r="2144" spans="1:11" x14ac:dyDescent="0.2">
      <c r="A2144" s="140"/>
      <c r="B2144" s="140"/>
      <c r="C2144" s="140"/>
      <c r="D2144" s="71"/>
      <c r="E2144" s="71"/>
      <c r="F2144" s="71"/>
      <c r="G2144" s="71"/>
      <c r="H2144" s="71"/>
      <c r="I2144" s="71"/>
      <c r="J2144" s="71"/>
      <c r="K2144" s="71"/>
    </row>
    <row r="2145" spans="1:11" x14ac:dyDescent="0.2">
      <c r="A2145" s="140"/>
      <c r="B2145" s="140"/>
      <c r="C2145" s="140"/>
      <c r="D2145" s="71"/>
      <c r="E2145" s="71"/>
      <c r="F2145" s="71"/>
      <c r="G2145" s="71"/>
      <c r="H2145" s="71"/>
      <c r="I2145" s="71"/>
      <c r="J2145" s="71"/>
      <c r="K2145" s="71"/>
    </row>
    <row r="2146" spans="1:11" x14ac:dyDescent="0.2">
      <c r="A2146" s="140"/>
      <c r="B2146" s="140"/>
      <c r="C2146" s="140"/>
      <c r="D2146" s="71"/>
      <c r="E2146" s="71"/>
      <c r="F2146" s="71"/>
      <c r="G2146" s="71"/>
      <c r="H2146" s="71"/>
      <c r="I2146" s="71"/>
      <c r="J2146" s="71"/>
      <c r="K2146" s="71"/>
    </row>
    <row r="2147" spans="1:11" x14ac:dyDescent="0.2">
      <c r="A2147" s="140"/>
      <c r="B2147" s="140"/>
      <c r="C2147" s="140"/>
      <c r="D2147" s="71"/>
      <c r="E2147" s="71"/>
      <c r="F2147" s="71"/>
      <c r="G2147" s="71"/>
      <c r="H2147" s="71"/>
      <c r="I2147" s="71"/>
      <c r="J2147" s="71"/>
      <c r="K2147" s="71"/>
    </row>
    <row r="2148" spans="1:11" x14ac:dyDescent="0.2">
      <c r="A2148" s="140"/>
      <c r="B2148" s="140"/>
      <c r="C2148" s="140"/>
      <c r="D2148" s="71"/>
      <c r="E2148" s="71"/>
      <c r="F2148" s="71"/>
      <c r="G2148" s="71"/>
      <c r="H2148" s="71"/>
      <c r="I2148" s="71"/>
      <c r="J2148" s="71"/>
      <c r="K2148" s="71"/>
    </row>
    <row r="2149" spans="1:11" x14ac:dyDescent="0.2">
      <c r="A2149" s="140"/>
      <c r="B2149" s="140"/>
      <c r="C2149" s="140"/>
      <c r="D2149" s="71"/>
      <c r="E2149" s="71"/>
      <c r="F2149" s="71"/>
      <c r="G2149" s="71"/>
      <c r="H2149" s="71"/>
      <c r="I2149" s="71"/>
      <c r="J2149" s="71"/>
      <c r="K2149" s="71"/>
    </row>
    <row r="2150" spans="1:11" x14ac:dyDescent="0.2">
      <c r="A2150" s="140"/>
      <c r="B2150" s="140"/>
      <c r="C2150" s="140"/>
      <c r="D2150" s="71"/>
      <c r="E2150" s="71"/>
      <c r="F2150" s="71"/>
      <c r="G2150" s="71"/>
      <c r="H2150" s="71"/>
      <c r="I2150" s="71"/>
      <c r="J2150" s="71"/>
      <c r="K2150" s="71"/>
    </row>
    <row r="2151" spans="1:11" x14ac:dyDescent="0.2">
      <c r="A2151" s="140"/>
      <c r="B2151" s="140"/>
      <c r="C2151" s="140"/>
      <c r="D2151" s="71"/>
      <c r="E2151" s="71"/>
      <c r="F2151" s="71"/>
      <c r="G2151" s="71"/>
      <c r="H2151" s="71"/>
      <c r="I2151" s="71"/>
      <c r="J2151" s="71"/>
      <c r="K2151" s="71"/>
    </row>
    <row r="2152" spans="1:11" x14ac:dyDescent="0.2">
      <c r="A2152" s="140"/>
      <c r="B2152" s="140"/>
      <c r="C2152" s="140"/>
      <c r="D2152" s="71"/>
      <c r="E2152" s="71"/>
      <c r="F2152" s="71"/>
      <c r="G2152" s="71"/>
      <c r="H2152" s="71"/>
      <c r="I2152" s="71"/>
      <c r="J2152" s="71"/>
      <c r="K2152" s="71"/>
    </row>
    <row r="2153" spans="1:11" x14ac:dyDescent="0.2">
      <c r="A2153" s="140"/>
      <c r="B2153" s="140"/>
      <c r="C2153" s="140"/>
      <c r="D2153" s="71"/>
      <c r="E2153" s="71"/>
      <c r="F2153" s="71"/>
      <c r="G2153" s="71"/>
      <c r="H2153" s="71"/>
      <c r="I2153" s="71"/>
      <c r="J2153" s="71"/>
      <c r="K2153" s="71"/>
    </row>
    <row r="2154" spans="1:11" x14ac:dyDescent="0.2">
      <c r="A2154" s="140"/>
      <c r="B2154" s="140"/>
      <c r="C2154" s="140"/>
      <c r="D2154" s="71"/>
      <c r="E2154" s="71"/>
      <c r="F2154" s="71"/>
      <c r="G2154" s="71"/>
      <c r="H2154" s="71"/>
      <c r="I2154" s="71"/>
      <c r="J2154" s="71"/>
      <c r="K2154" s="71"/>
    </row>
    <row r="2155" spans="1:11" x14ac:dyDescent="0.2">
      <c r="A2155" s="140"/>
      <c r="B2155" s="140"/>
      <c r="C2155" s="140"/>
      <c r="D2155" s="71"/>
      <c r="E2155" s="71"/>
      <c r="F2155" s="71"/>
      <c r="G2155" s="71"/>
      <c r="H2155" s="71"/>
      <c r="I2155" s="71"/>
      <c r="J2155" s="71"/>
      <c r="K2155" s="71"/>
    </row>
    <row r="2156" spans="1:11" x14ac:dyDescent="0.2">
      <c r="A2156" s="140"/>
      <c r="B2156" s="140"/>
      <c r="C2156" s="140"/>
      <c r="D2156" s="71"/>
      <c r="E2156" s="71"/>
      <c r="F2156" s="71"/>
      <c r="G2156" s="71"/>
      <c r="H2156" s="71"/>
      <c r="I2156" s="71"/>
      <c r="J2156" s="71"/>
      <c r="K2156" s="71"/>
    </row>
    <row r="2157" spans="1:11" x14ac:dyDescent="0.2">
      <c r="A2157" s="140"/>
      <c r="B2157" s="140"/>
      <c r="C2157" s="140"/>
      <c r="D2157" s="71"/>
      <c r="E2157" s="71"/>
      <c r="F2157" s="71"/>
      <c r="G2157" s="71"/>
      <c r="H2157" s="71"/>
      <c r="I2157" s="71"/>
      <c r="J2157" s="71"/>
      <c r="K2157" s="71"/>
    </row>
    <row r="2158" spans="1:11" x14ac:dyDescent="0.2">
      <c r="A2158" s="140"/>
      <c r="B2158" s="140"/>
      <c r="C2158" s="140"/>
      <c r="D2158" s="71"/>
      <c r="E2158" s="71"/>
      <c r="F2158" s="71"/>
      <c r="G2158" s="71"/>
      <c r="H2158" s="71"/>
      <c r="I2158" s="71"/>
      <c r="J2158" s="71"/>
      <c r="K2158" s="71"/>
    </row>
    <row r="2159" spans="1:11" x14ac:dyDescent="0.2">
      <c r="A2159" s="140"/>
      <c r="B2159" s="140"/>
      <c r="C2159" s="140"/>
      <c r="D2159" s="71"/>
      <c r="E2159" s="71"/>
      <c r="F2159" s="71"/>
      <c r="G2159" s="71"/>
      <c r="H2159" s="71"/>
      <c r="I2159" s="71"/>
      <c r="J2159" s="71"/>
      <c r="K2159" s="71"/>
    </row>
    <row r="2160" spans="1:11" x14ac:dyDescent="0.2">
      <c r="A2160" s="140"/>
      <c r="B2160" s="140"/>
      <c r="C2160" s="140"/>
      <c r="D2160" s="71"/>
      <c r="E2160" s="71"/>
      <c r="F2160" s="71"/>
      <c r="G2160" s="71"/>
      <c r="H2160" s="71"/>
      <c r="I2160" s="71"/>
      <c r="J2160" s="71"/>
      <c r="K2160" s="71"/>
    </row>
    <row r="2161" spans="1:11" x14ac:dyDescent="0.2">
      <c r="A2161" s="140"/>
      <c r="B2161" s="140"/>
      <c r="C2161" s="140"/>
      <c r="D2161" s="71"/>
      <c r="E2161" s="71"/>
      <c r="F2161" s="71"/>
      <c r="G2161" s="71"/>
      <c r="H2161" s="71"/>
      <c r="I2161" s="71"/>
      <c r="J2161" s="71"/>
      <c r="K2161" s="71"/>
    </row>
    <row r="2162" spans="1:11" x14ac:dyDescent="0.2">
      <c r="A2162" s="140"/>
      <c r="B2162" s="140"/>
      <c r="C2162" s="140"/>
      <c r="D2162" s="71"/>
      <c r="E2162" s="71"/>
      <c r="F2162" s="71"/>
      <c r="G2162" s="71"/>
      <c r="H2162" s="71"/>
      <c r="I2162" s="71"/>
      <c r="J2162" s="71"/>
      <c r="K2162" s="71"/>
    </row>
    <row r="2163" spans="1:11" x14ac:dyDescent="0.2">
      <c r="A2163" s="140"/>
      <c r="B2163" s="140"/>
      <c r="C2163" s="140"/>
      <c r="D2163" s="71"/>
      <c r="E2163" s="71"/>
      <c r="F2163" s="71"/>
      <c r="G2163" s="71"/>
      <c r="H2163" s="71"/>
      <c r="I2163" s="71"/>
      <c r="J2163" s="71"/>
      <c r="K2163" s="71"/>
    </row>
    <row r="2164" spans="1:11" x14ac:dyDescent="0.2">
      <c r="A2164" s="140"/>
      <c r="B2164" s="140"/>
      <c r="C2164" s="140"/>
      <c r="D2164" s="71"/>
      <c r="E2164" s="71"/>
      <c r="F2164" s="71"/>
      <c r="G2164" s="71"/>
      <c r="H2164" s="71"/>
      <c r="I2164" s="71"/>
      <c r="J2164" s="71"/>
      <c r="K2164" s="71"/>
    </row>
    <row r="2165" spans="1:11" x14ac:dyDescent="0.2">
      <c r="A2165" s="140"/>
      <c r="B2165" s="140"/>
      <c r="C2165" s="140"/>
      <c r="D2165" s="71"/>
      <c r="E2165" s="71"/>
      <c r="F2165" s="71"/>
      <c r="G2165" s="71"/>
      <c r="H2165" s="71"/>
      <c r="I2165" s="71"/>
      <c r="J2165" s="71"/>
      <c r="K2165" s="71"/>
    </row>
    <row r="2166" spans="1:11" x14ac:dyDescent="0.2">
      <c r="A2166" s="140"/>
      <c r="B2166" s="140"/>
      <c r="C2166" s="140"/>
      <c r="D2166" s="71"/>
      <c r="E2166" s="71"/>
      <c r="F2166" s="71"/>
      <c r="G2166" s="71"/>
      <c r="H2166" s="71"/>
      <c r="I2166" s="71"/>
      <c r="J2166" s="71"/>
      <c r="K2166" s="71"/>
    </row>
    <row r="2167" spans="1:11" x14ac:dyDescent="0.2">
      <c r="A2167" s="140"/>
      <c r="B2167" s="140"/>
      <c r="C2167" s="140"/>
      <c r="D2167" s="71"/>
      <c r="E2167" s="71"/>
      <c r="F2167" s="71"/>
      <c r="G2167" s="71"/>
      <c r="H2167" s="71"/>
      <c r="I2167" s="71"/>
      <c r="J2167" s="71"/>
      <c r="K2167" s="71"/>
    </row>
    <row r="2168" spans="1:11" x14ac:dyDescent="0.2">
      <c r="A2168" s="140"/>
      <c r="B2168" s="140"/>
      <c r="C2168" s="140"/>
      <c r="D2168" s="71"/>
      <c r="E2168" s="71"/>
      <c r="F2168" s="71"/>
      <c r="G2168" s="71"/>
      <c r="H2168" s="71"/>
      <c r="I2168" s="71"/>
      <c r="J2168" s="71"/>
      <c r="K2168" s="71"/>
    </row>
    <row r="2169" spans="1:11" x14ac:dyDescent="0.2">
      <c r="A2169" s="140"/>
      <c r="B2169" s="140"/>
      <c r="C2169" s="140"/>
      <c r="D2169" s="71"/>
      <c r="E2169" s="71"/>
      <c r="F2169" s="71"/>
      <c r="G2169" s="71"/>
      <c r="H2169" s="71"/>
      <c r="I2169" s="71"/>
      <c r="J2169" s="71"/>
      <c r="K2169" s="71"/>
    </row>
    <row r="2170" spans="1:11" x14ac:dyDescent="0.2">
      <c r="A2170" s="140"/>
      <c r="B2170" s="140"/>
      <c r="C2170" s="140"/>
      <c r="D2170" s="71"/>
      <c r="E2170" s="71"/>
      <c r="F2170" s="71"/>
      <c r="G2170" s="71"/>
      <c r="H2170" s="71"/>
      <c r="I2170" s="71"/>
      <c r="J2170" s="71"/>
      <c r="K2170" s="71"/>
    </row>
    <row r="2171" spans="1:11" x14ac:dyDescent="0.2">
      <c r="A2171" s="140"/>
      <c r="B2171" s="140"/>
      <c r="C2171" s="140"/>
      <c r="D2171" s="71"/>
      <c r="E2171" s="71"/>
      <c r="F2171" s="71"/>
      <c r="G2171" s="71"/>
      <c r="H2171" s="71"/>
      <c r="I2171" s="71"/>
      <c r="J2171" s="71"/>
      <c r="K2171" s="71"/>
    </row>
    <row r="2172" spans="1:11" x14ac:dyDescent="0.2">
      <c r="A2172" s="140"/>
      <c r="B2172" s="140"/>
      <c r="C2172" s="140"/>
      <c r="D2172" s="71"/>
      <c r="E2172" s="71"/>
      <c r="F2172" s="71"/>
      <c r="G2172" s="71"/>
      <c r="H2172" s="71"/>
      <c r="I2172" s="71"/>
      <c r="J2172" s="71"/>
      <c r="K2172" s="71"/>
    </row>
    <row r="2173" spans="1:11" x14ac:dyDescent="0.2">
      <c r="A2173" s="140"/>
      <c r="B2173" s="140"/>
      <c r="C2173" s="140"/>
      <c r="D2173" s="71"/>
      <c r="E2173" s="71"/>
      <c r="F2173" s="71"/>
      <c r="G2173" s="71"/>
      <c r="H2173" s="71"/>
      <c r="I2173" s="71"/>
      <c r="J2173" s="71"/>
      <c r="K2173" s="71"/>
    </row>
    <row r="2174" spans="1:11" x14ac:dyDescent="0.2">
      <c r="A2174" s="140"/>
      <c r="B2174" s="140"/>
      <c r="C2174" s="140"/>
      <c r="D2174" s="71"/>
      <c r="E2174" s="71"/>
      <c r="F2174" s="71"/>
      <c r="G2174" s="71"/>
      <c r="H2174" s="71"/>
      <c r="I2174" s="71"/>
      <c r="J2174" s="71"/>
      <c r="K2174" s="71"/>
    </row>
    <row r="2175" spans="1:11" x14ac:dyDescent="0.2">
      <c r="A2175" s="140"/>
      <c r="B2175" s="140"/>
      <c r="C2175" s="140"/>
      <c r="D2175" s="71"/>
      <c r="E2175" s="71"/>
      <c r="F2175" s="71"/>
      <c r="G2175" s="71"/>
      <c r="H2175" s="71"/>
      <c r="I2175" s="71"/>
      <c r="J2175" s="71"/>
      <c r="K2175" s="71"/>
    </row>
    <row r="2176" spans="1:11" x14ac:dyDescent="0.2">
      <c r="A2176" s="140"/>
      <c r="B2176" s="140"/>
      <c r="C2176" s="140"/>
      <c r="D2176" s="71"/>
      <c r="E2176" s="71"/>
      <c r="F2176" s="71"/>
      <c r="G2176" s="71"/>
      <c r="H2176" s="71"/>
      <c r="I2176" s="71"/>
      <c r="J2176" s="71"/>
      <c r="K2176" s="71"/>
    </row>
    <row r="2177" spans="1:11" x14ac:dyDescent="0.2">
      <c r="A2177" s="140"/>
      <c r="B2177" s="140"/>
      <c r="C2177" s="140"/>
      <c r="D2177" s="71"/>
      <c r="E2177" s="71"/>
      <c r="F2177" s="71"/>
      <c r="G2177" s="71"/>
      <c r="H2177" s="71"/>
      <c r="I2177" s="71"/>
      <c r="J2177" s="71"/>
      <c r="K2177" s="71"/>
    </row>
    <row r="2178" spans="1:11" x14ac:dyDescent="0.2">
      <c r="A2178" s="140"/>
      <c r="B2178" s="140"/>
      <c r="C2178" s="140"/>
      <c r="D2178" s="71"/>
      <c r="E2178" s="71"/>
      <c r="F2178" s="71"/>
      <c r="G2178" s="71"/>
      <c r="H2178" s="71"/>
      <c r="I2178" s="71"/>
      <c r="J2178" s="71"/>
      <c r="K2178" s="71"/>
    </row>
    <row r="2179" spans="1:11" x14ac:dyDescent="0.2">
      <c r="A2179" s="140"/>
      <c r="B2179" s="140"/>
      <c r="C2179" s="140"/>
      <c r="D2179" s="71"/>
      <c r="E2179" s="71"/>
      <c r="F2179" s="71"/>
      <c r="G2179" s="71"/>
      <c r="H2179" s="71"/>
      <c r="I2179" s="71"/>
      <c r="J2179" s="71"/>
      <c r="K2179" s="71"/>
    </row>
    <row r="2180" spans="1:11" x14ac:dyDescent="0.2">
      <c r="A2180" s="140"/>
      <c r="B2180" s="140"/>
      <c r="C2180" s="140"/>
      <c r="D2180" s="71"/>
      <c r="E2180" s="71"/>
      <c r="F2180" s="71"/>
      <c r="G2180" s="71"/>
      <c r="H2180" s="71"/>
      <c r="I2180" s="71"/>
      <c r="J2180" s="71"/>
      <c r="K2180" s="71"/>
    </row>
    <row r="2181" spans="1:11" x14ac:dyDescent="0.2">
      <c r="A2181" s="140"/>
      <c r="B2181" s="140"/>
      <c r="C2181" s="140"/>
      <c r="D2181" s="71"/>
      <c r="E2181" s="71"/>
      <c r="F2181" s="71"/>
      <c r="G2181" s="71"/>
      <c r="H2181" s="71"/>
      <c r="I2181" s="71"/>
      <c r="J2181" s="71"/>
      <c r="K2181" s="71"/>
    </row>
    <row r="2182" spans="1:11" x14ac:dyDescent="0.2">
      <c r="A2182" s="140"/>
      <c r="B2182" s="140"/>
      <c r="C2182" s="140"/>
      <c r="D2182" s="71"/>
      <c r="E2182" s="71"/>
      <c r="F2182" s="71"/>
      <c r="G2182" s="71"/>
      <c r="H2182" s="71"/>
      <c r="I2182" s="71"/>
      <c r="J2182" s="71"/>
      <c r="K2182" s="71"/>
    </row>
    <row r="2183" spans="1:11" x14ac:dyDescent="0.2">
      <c r="A2183" s="140"/>
      <c r="B2183" s="140"/>
      <c r="C2183" s="140"/>
      <c r="D2183" s="71"/>
      <c r="E2183" s="71"/>
      <c r="F2183" s="71"/>
      <c r="G2183" s="71"/>
      <c r="H2183" s="71"/>
      <c r="I2183" s="71"/>
      <c r="J2183" s="71"/>
      <c r="K2183" s="71"/>
    </row>
    <row r="2184" spans="1:11" x14ac:dyDescent="0.2">
      <c r="A2184" s="140"/>
      <c r="B2184" s="140"/>
      <c r="C2184" s="140"/>
      <c r="D2184" s="71"/>
      <c r="E2184" s="71"/>
      <c r="F2184" s="71"/>
      <c r="G2184" s="71"/>
      <c r="H2184" s="71"/>
      <c r="I2184" s="71"/>
      <c r="J2184" s="71"/>
      <c r="K2184" s="71"/>
    </row>
    <row r="2185" spans="1:11" x14ac:dyDescent="0.2">
      <c r="A2185" s="140"/>
      <c r="B2185" s="140"/>
      <c r="C2185" s="140"/>
      <c r="D2185" s="71"/>
      <c r="E2185" s="71"/>
      <c r="F2185" s="71"/>
      <c r="G2185" s="71"/>
      <c r="H2185" s="71"/>
      <c r="I2185" s="71"/>
      <c r="J2185" s="71"/>
      <c r="K2185" s="71"/>
    </row>
    <row r="2186" spans="1:11" x14ac:dyDescent="0.2">
      <c r="A2186" s="140"/>
      <c r="B2186" s="140"/>
      <c r="C2186" s="140"/>
      <c r="D2186" s="71"/>
      <c r="E2186" s="71"/>
      <c r="F2186" s="71"/>
      <c r="G2186" s="71"/>
      <c r="H2186" s="71"/>
      <c r="I2186" s="71"/>
      <c r="J2186" s="71"/>
      <c r="K2186" s="71"/>
    </row>
    <row r="2187" spans="1:11" x14ac:dyDescent="0.2">
      <c r="A2187" s="140"/>
      <c r="B2187" s="140"/>
      <c r="C2187" s="140"/>
      <c r="D2187" s="71"/>
      <c r="E2187" s="71"/>
      <c r="F2187" s="71"/>
      <c r="G2187" s="71"/>
      <c r="H2187" s="71"/>
      <c r="I2187" s="71"/>
      <c r="J2187" s="71"/>
      <c r="K2187" s="71"/>
    </row>
    <row r="2188" spans="1:11" x14ac:dyDescent="0.2">
      <c r="A2188" s="140"/>
      <c r="B2188" s="140"/>
      <c r="C2188" s="140"/>
      <c r="D2188" s="71"/>
      <c r="E2188" s="71"/>
      <c r="F2188" s="71"/>
      <c r="G2188" s="71"/>
      <c r="H2188" s="71"/>
      <c r="I2188" s="71"/>
      <c r="J2188" s="71"/>
      <c r="K2188" s="71"/>
    </row>
    <row r="2189" spans="1:11" x14ac:dyDescent="0.2">
      <c r="A2189" s="140"/>
      <c r="B2189" s="140"/>
      <c r="C2189" s="140"/>
      <c r="D2189" s="71"/>
      <c r="E2189" s="71"/>
      <c r="F2189" s="71"/>
      <c r="G2189" s="71"/>
      <c r="H2189" s="71"/>
      <c r="I2189" s="71"/>
      <c r="J2189" s="71"/>
      <c r="K2189" s="71"/>
    </row>
    <row r="2190" spans="1:11" x14ac:dyDescent="0.2">
      <c r="A2190" s="140"/>
      <c r="B2190" s="140"/>
      <c r="C2190" s="140"/>
      <c r="D2190" s="71"/>
      <c r="E2190" s="71"/>
      <c r="F2190" s="71"/>
      <c r="G2190" s="71"/>
      <c r="H2190" s="71"/>
      <c r="I2190" s="71"/>
      <c r="J2190" s="71"/>
      <c r="K2190" s="71"/>
    </row>
    <row r="2191" spans="1:11" x14ac:dyDescent="0.2">
      <c r="A2191" s="140"/>
      <c r="B2191" s="140"/>
      <c r="C2191" s="140"/>
      <c r="D2191" s="71"/>
      <c r="E2191" s="71"/>
      <c r="F2191" s="71"/>
      <c r="G2191" s="71"/>
      <c r="H2191" s="71"/>
      <c r="I2191" s="71"/>
      <c r="J2191" s="71"/>
      <c r="K2191" s="71"/>
    </row>
    <row r="2192" spans="1:11" x14ac:dyDescent="0.2">
      <c r="A2192" s="140"/>
      <c r="B2192" s="140"/>
      <c r="C2192" s="140"/>
      <c r="D2192" s="71"/>
      <c r="E2192" s="71"/>
      <c r="F2192" s="71"/>
      <c r="G2192" s="71"/>
      <c r="H2192" s="71"/>
      <c r="I2192" s="71"/>
      <c r="J2192" s="71"/>
      <c r="K2192" s="71"/>
    </row>
    <row r="2193" spans="1:11" x14ac:dyDescent="0.2">
      <c r="A2193" s="140"/>
      <c r="B2193" s="140"/>
      <c r="C2193" s="140"/>
      <c r="D2193" s="71"/>
      <c r="E2193" s="71"/>
      <c r="F2193" s="71"/>
      <c r="G2193" s="71"/>
      <c r="H2193" s="71"/>
      <c r="I2193" s="71"/>
      <c r="J2193" s="71"/>
      <c r="K2193" s="71"/>
    </row>
    <row r="2194" spans="1:11" x14ac:dyDescent="0.2">
      <c r="A2194" s="140"/>
      <c r="B2194" s="140"/>
      <c r="C2194" s="140"/>
      <c r="D2194" s="71"/>
      <c r="E2194" s="71"/>
      <c r="F2194" s="71"/>
      <c r="G2194" s="71"/>
      <c r="H2194" s="71"/>
      <c r="I2194" s="71"/>
      <c r="J2194" s="71"/>
      <c r="K2194" s="71"/>
    </row>
    <row r="2195" spans="1:11" x14ac:dyDescent="0.2">
      <c r="A2195" s="140"/>
      <c r="B2195" s="140"/>
      <c r="C2195" s="140"/>
      <c r="D2195" s="71"/>
      <c r="E2195" s="71"/>
      <c r="F2195" s="71"/>
      <c r="G2195" s="71"/>
      <c r="H2195" s="71"/>
      <c r="I2195" s="71"/>
      <c r="J2195" s="71"/>
      <c r="K2195" s="71"/>
    </row>
    <row r="2196" spans="1:11" x14ac:dyDescent="0.2">
      <c r="A2196" s="140"/>
      <c r="B2196" s="140"/>
      <c r="C2196" s="140"/>
      <c r="D2196" s="71"/>
      <c r="E2196" s="71"/>
      <c r="F2196" s="71"/>
      <c r="G2196" s="71"/>
      <c r="H2196" s="71"/>
      <c r="I2196" s="71"/>
      <c r="J2196" s="71"/>
      <c r="K2196" s="71"/>
    </row>
    <row r="2197" spans="1:11" x14ac:dyDescent="0.2">
      <c r="A2197" s="140"/>
      <c r="B2197" s="140"/>
      <c r="C2197" s="140"/>
      <c r="D2197" s="71"/>
      <c r="E2197" s="71"/>
      <c r="F2197" s="71"/>
      <c r="G2197" s="71"/>
      <c r="H2197" s="71"/>
      <c r="I2197" s="71"/>
      <c r="J2197" s="71"/>
      <c r="K2197" s="71"/>
    </row>
    <row r="2198" spans="1:11" x14ac:dyDescent="0.2">
      <c r="A2198" s="140"/>
      <c r="B2198" s="140"/>
      <c r="C2198" s="140"/>
      <c r="D2198" s="71"/>
      <c r="E2198" s="71"/>
      <c r="F2198" s="71"/>
      <c r="G2198" s="71"/>
      <c r="H2198" s="71"/>
      <c r="I2198" s="71"/>
      <c r="J2198" s="71"/>
      <c r="K2198" s="71"/>
    </row>
    <row r="2199" spans="1:11" x14ac:dyDescent="0.2">
      <c r="A2199" s="140"/>
      <c r="B2199" s="140"/>
      <c r="C2199" s="140"/>
      <c r="D2199" s="71"/>
      <c r="E2199" s="71"/>
      <c r="F2199" s="71"/>
      <c r="G2199" s="71"/>
      <c r="H2199" s="71"/>
      <c r="I2199" s="71"/>
      <c r="J2199" s="71"/>
      <c r="K2199" s="71"/>
    </row>
    <row r="2200" spans="1:11" x14ac:dyDescent="0.2">
      <c r="A2200" s="140"/>
      <c r="B2200" s="140"/>
      <c r="C2200" s="140"/>
      <c r="D2200" s="71"/>
      <c r="E2200" s="71"/>
      <c r="F2200" s="71"/>
      <c r="G2200" s="71"/>
      <c r="H2200" s="71"/>
      <c r="I2200" s="71"/>
      <c r="J2200" s="71"/>
      <c r="K2200" s="71"/>
    </row>
    <row r="2201" spans="1:11" x14ac:dyDescent="0.2">
      <c r="A2201" s="140"/>
      <c r="B2201" s="140"/>
      <c r="C2201" s="140"/>
      <c r="D2201" s="71"/>
      <c r="E2201" s="71"/>
      <c r="F2201" s="71"/>
      <c r="G2201" s="71"/>
      <c r="H2201" s="71"/>
      <c r="I2201" s="71"/>
      <c r="J2201" s="71"/>
      <c r="K2201" s="71"/>
    </row>
    <row r="2202" spans="1:11" x14ac:dyDescent="0.2">
      <c r="A2202" s="140"/>
      <c r="B2202" s="140"/>
      <c r="C2202" s="140"/>
      <c r="D2202" s="71"/>
      <c r="E2202" s="71"/>
      <c r="F2202" s="71"/>
      <c r="G2202" s="71"/>
      <c r="H2202" s="71"/>
      <c r="I2202" s="71"/>
      <c r="J2202" s="71"/>
      <c r="K2202" s="71"/>
    </row>
    <row r="2203" spans="1:11" x14ac:dyDescent="0.2">
      <c r="A2203" s="140"/>
      <c r="B2203" s="140"/>
      <c r="C2203" s="140"/>
      <c r="D2203" s="71"/>
      <c r="E2203" s="71"/>
      <c r="F2203" s="71"/>
      <c r="G2203" s="71"/>
      <c r="H2203" s="71"/>
      <c r="I2203" s="71"/>
      <c r="J2203" s="71"/>
      <c r="K2203" s="71"/>
    </row>
    <row r="2204" spans="1:11" x14ac:dyDescent="0.2">
      <c r="A2204" s="140"/>
      <c r="B2204" s="140"/>
      <c r="C2204" s="140"/>
      <c r="D2204" s="71"/>
      <c r="E2204" s="71"/>
      <c r="F2204" s="71"/>
      <c r="G2204" s="71"/>
      <c r="H2204" s="71"/>
      <c r="I2204" s="71"/>
      <c r="J2204" s="71"/>
      <c r="K2204" s="71"/>
    </row>
    <row r="2205" spans="1:11" x14ac:dyDescent="0.2">
      <c r="A2205" s="140"/>
      <c r="B2205" s="140"/>
      <c r="C2205" s="140"/>
      <c r="D2205" s="71"/>
      <c r="E2205" s="71"/>
      <c r="F2205" s="71"/>
      <c r="G2205" s="71"/>
      <c r="H2205" s="71"/>
      <c r="I2205" s="71"/>
      <c r="J2205" s="71"/>
      <c r="K2205" s="71"/>
    </row>
    <row r="2206" spans="1:11" x14ac:dyDescent="0.2">
      <c r="A2206" s="140"/>
      <c r="B2206" s="140"/>
      <c r="C2206" s="140"/>
      <c r="D2206" s="71"/>
      <c r="E2206" s="71"/>
      <c r="F2206" s="71"/>
      <c r="G2206" s="71"/>
      <c r="H2206" s="71"/>
      <c r="I2206" s="71"/>
      <c r="J2206" s="71"/>
      <c r="K2206" s="71"/>
    </row>
    <row r="2207" spans="1:11" x14ac:dyDescent="0.2">
      <c r="A2207" s="140"/>
      <c r="B2207" s="140"/>
      <c r="C2207" s="140"/>
      <c r="D2207" s="71"/>
      <c r="E2207" s="71"/>
      <c r="F2207" s="71"/>
      <c r="G2207" s="71"/>
      <c r="H2207" s="71"/>
      <c r="I2207" s="71"/>
      <c r="J2207" s="71"/>
      <c r="K2207" s="71"/>
    </row>
    <row r="2208" spans="1:11" x14ac:dyDescent="0.2">
      <c r="A2208" s="140"/>
      <c r="B2208" s="140"/>
      <c r="C2208" s="140"/>
      <c r="D2208" s="71"/>
      <c r="E2208" s="71"/>
      <c r="F2208" s="71"/>
      <c r="G2208" s="71"/>
      <c r="H2208" s="71"/>
      <c r="I2208" s="71"/>
      <c r="J2208" s="71"/>
      <c r="K2208" s="71"/>
    </row>
    <row r="2209" spans="1:11" x14ac:dyDescent="0.2">
      <c r="A2209" s="140"/>
      <c r="B2209" s="140"/>
      <c r="C2209" s="140"/>
      <c r="D2209" s="71"/>
      <c r="E2209" s="71"/>
      <c r="F2209" s="71"/>
      <c r="G2209" s="71"/>
      <c r="H2209" s="71"/>
      <c r="I2209" s="71"/>
      <c r="J2209" s="71"/>
      <c r="K2209" s="71"/>
    </row>
    <row r="2210" spans="1:11" x14ac:dyDescent="0.2">
      <c r="A2210" s="140"/>
      <c r="B2210" s="140"/>
      <c r="C2210" s="140"/>
      <c r="D2210" s="71"/>
      <c r="E2210" s="71"/>
      <c r="F2210" s="71"/>
      <c r="G2210" s="71"/>
      <c r="H2210" s="71"/>
      <c r="I2210" s="71"/>
      <c r="J2210" s="71"/>
      <c r="K2210" s="71"/>
    </row>
    <row r="2211" spans="1:11" x14ac:dyDescent="0.2">
      <c r="A2211" s="140"/>
      <c r="B2211" s="140"/>
      <c r="C2211" s="140"/>
      <c r="D2211" s="71"/>
      <c r="E2211" s="71"/>
      <c r="F2211" s="71"/>
      <c r="G2211" s="71"/>
      <c r="H2211" s="71"/>
      <c r="I2211" s="71"/>
      <c r="J2211" s="71"/>
      <c r="K2211" s="71"/>
    </row>
    <row r="2212" spans="1:11" x14ac:dyDescent="0.2">
      <c r="A2212" s="140"/>
      <c r="B2212" s="140"/>
      <c r="C2212" s="140"/>
      <c r="D2212" s="71"/>
      <c r="E2212" s="71"/>
      <c r="F2212" s="71"/>
      <c r="G2212" s="71"/>
      <c r="H2212" s="71"/>
      <c r="I2212" s="71"/>
      <c r="J2212" s="71"/>
      <c r="K2212" s="71"/>
    </row>
    <row r="2213" spans="1:11" x14ac:dyDescent="0.2">
      <c r="A2213" s="140"/>
      <c r="B2213" s="140"/>
      <c r="C2213" s="140"/>
      <c r="D2213" s="71"/>
      <c r="E2213" s="71"/>
      <c r="F2213" s="71"/>
      <c r="G2213" s="71"/>
      <c r="H2213" s="71"/>
      <c r="I2213" s="71"/>
      <c r="J2213" s="71"/>
      <c r="K2213" s="71"/>
    </row>
    <row r="2214" spans="1:11" x14ac:dyDescent="0.2">
      <c r="A2214" s="140"/>
      <c r="B2214" s="140"/>
      <c r="C2214" s="140"/>
      <c r="D2214" s="71"/>
      <c r="E2214" s="71"/>
      <c r="F2214" s="71"/>
      <c r="G2214" s="71"/>
      <c r="H2214" s="71"/>
      <c r="I2214" s="71"/>
      <c r="J2214" s="71"/>
      <c r="K2214" s="71"/>
    </row>
    <row r="2215" spans="1:11" x14ac:dyDescent="0.2">
      <c r="A2215" s="140"/>
      <c r="B2215" s="140"/>
      <c r="C2215" s="140"/>
      <c r="D2215" s="71"/>
      <c r="E2215" s="71"/>
      <c r="F2215" s="71"/>
      <c r="G2215" s="71"/>
      <c r="H2215" s="71"/>
      <c r="I2215" s="71"/>
      <c r="J2215" s="71"/>
      <c r="K2215" s="71"/>
    </row>
    <row r="2216" spans="1:11" x14ac:dyDescent="0.2">
      <c r="A2216" s="140"/>
      <c r="B2216" s="140"/>
      <c r="C2216" s="140"/>
      <c r="D2216" s="71"/>
      <c r="E2216" s="71"/>
      <c r="F2216" s="71"/>
      <c r="G2216" s="71"/>
      <c r="H2216" s="71"/>
      <c r="I2216" s="71"/>
      <c r="J2216" s="71"/>
      <c r="K2216" s="71"/>
    </row>
    <row r="2217" spans="1:11" x14ac:dyDescent="0.2">
      <c r="A2217" s="140"/>
      <c r="B2217" s="140"/>
      <c r="C2217" s="140"/>
      <c r="D2217" s="71"/>
      <c r="E2217" s="71"/>
      <c r="F2217" s="71"/>
      <c r="G2217" s="71"/>
      <c r="H2217" s="71"/>
      <c r="I2217" s="71"/>
      <c r="J2217" s="71"/>
      <c r="K2217" s="71"/>
    </row>
    <row r="2218" spans="1:11" x14ac:dyDescent="0.2">
      <c r="A2218" s="140"/>
      <c r="B2218" s="140"/>
      <c r="C2218" s="140"/>
      <c r="D2218" s="71"/>
      <c r="E2218" s="71"/>
      <c r="F2218" s="71"/>
      <c r="G2218" s="71"/>
      <c r="H2218" s="71"/>
      <c r="I2218" s="71"/>
      <c r="J2218" s="71"/>
      <c r="K2218" s="71"/>
    </row>
    <row r="2219" spans="1:11" x14ac:dyDescent="0.2">
      <c r="A2219" s="140"/>
      <c r="B2219" s="140"/>
      <c r="C2219" s="140"/>
      <c r="D2219" s="71"/>
      <c r="E2219" s="71"/>
      <c r="F2219" s="71"/>
      <c r="G2219" s="71"/>
      <c r="H2219" s="71"/>
      <c r="I2219" s="71"/>
      <c r="J2219" s="71"/>
      <c r="K2219" s="71"/>
    </row>
    <row r="2220" spans="1:11" x14ac:dyDescent="0.2">
      <c r="A2220" s="140"/>
      <c r="B2220" s="140"/>
      <c r="C2220" s="140"/>
      <c r="D2220" s="71"/>
      <c r="E2220" s="71"/>
      <c r="F2220" s="71"/>
      <c r="G2220" s="71"/>
      <c r="H2220" s="71"/>
      <c r="I2220" s="71"/>
      <c r="J2220" s="71"/>
      <c r="K2220" s="71"/>
    </row>
    <row r="2221" spans="1:11" x14ac:dyDescent="0.2">
      <c r="A2221" s="140"/>
      <c r="B2221" s="140"/>
      <c r="C2221" s="140"/>
      <c r="D2221" s="71"/>
      <c r="E2221" s="71"/>
      <c r="F2221" s="71"/>
      <c r="G2221" s="71"/>
      <c r="H2221" s="71"/>
      <c r="I2221" s="71"/>
      <c r="J2221" s="71"/>
      <c r="K2221" s="71"/>
    </row>
    <row r="2222" spans="1:11" x14ac:dyDescent="0.2">
      <c r="A2222" s="140"/>
      <c r="B2222" s="140"/>
      <c r="C2222" s="140"/>
      <c r="D2222" s="71"/>
      <c r="E2222" s="71"/>
      <c r="F2222" s="71"/>
      <c r="G2222" s="71"/>
      <c r="H2222" s="71"/>
      <c r="I2222" s="71"/>
      <c r="J2222" s="71"/>
      <c r="K2222" s="71"/>
    </row>
    <row r="2223" spans="1:11" x14ac:dyDescent="0.2">
      <c r="A2223" s="140"/>
      <c r="B2223" s="140"/>
      <c r="C2223" s="140"/>
      <c r="D2223" s="71"/>
      <c r="E2223" s="71"/>
      <c r="F2223" s="71"/>
      <c r="G2223" s="71"/>
      <c r="H2223" s="71"/>
      <c r="I2223" s="71"/>
      <c r="J2223" s="71"/>
      <c r="K2223" s="71"/>
    </row>
    <row r="2224" spans="1:11" x14ac:dyDescent="0.2">
      <c r="A2224" s="140"/>
      <c r="B2224" s="140"/>
      <c r="C2224" s="140"/>
      <c r="D2224" s="71"/>
      <c r="E2224" s="71"/>
      <c r="F2224" s="71"/>
      <c r="G2224" s="71"/>
      <c r="H2224" s="71"/>
      <c r="I2224" s="71"/>
      <c r="J2224" s="71"/>
      <c r="K2224" s="71"/>
    </row>
    <row r="2225" spans="1:11" x14ac:dyDescent="0.2">
      <c r="A2225" s="140"/>
      <c r="B2225" s="140"/>
      <c r="C2225" s="140"/>
      <c r="D2225" s="71"/>
      <c r="E2225" s="71"/>
      <c r="F2225" s="71"/>
      <c r="G2225" s="71"/>
      <c r="H2225" s="71"/>
      <c r="I2225" s="71"/>
      <c r="J2225" s="71"/>
      <c r="K2225" s="71"/>
    </row>
    <row r="2226" spans="1:11" x14ac:dyDescent="0.2">
      <c r="A2226" s="140"/>
      <c r="B2226" s="140"/>
      <c r="C2226" s="140"/>
      <c r="D2226" s="71"/>
      <c r="E2226" s="71"/>
      <c r="F2226" s="71"/>
      <c r="G2226" s="71"/>
      <c r="H2226" s="71"/>
      <c r="I2226" s="71"/>
      <c r="J2226" s="71"/>
      <c r="K2226" s="71"/>
    </row>
    <row r="2227" spans="1:11" x14ac:dyDescent="0.2">
      <c r="A2227" s="140"/>
      <c r="B2227" s="140"/>
      <c r="C2227" s="140"/>
      <c r="D2227" s="71"/>
      <c r="E2227" s="71"/>
      <c r="F2227" s="71"/>
      <c r="G2227" s="71"/>
      <c r="H2227" s="71"/>
      <c r="I2227" s="71"/>
      <c r="J2227" s="71"/>
      <c r="K2227" s="71"/>
    </row>
    <row r="2228" spans="1:11" x14ac:dyDescent="0.2">
      <c r="A2228" s="140"/>
      <c r="B2228" s="140"/>
      <c r="C2228" s="140"/>
      <c r="D2228" s="71"/>
      <c r="E2228" s="71"/>
      <c r="F2228" s="71"/>
      <c r="G2228" s="71"/>
      <c r="H2228" s="71"/>
      <c r="I2228" s="71"/>
      <c r="J2228" s="71"/>
      <c r="K2228" s="71"/>
    </row>
    <row r="2229" spans="1:11" x14ac:dyDescent="0.2">
      <c r="A2229" s="140"/>
      <c r="B2229" s="140"/>
      <c r="C2229" s="140"/>
      <c r="D2229" s="71"/>
      <c r="E2229" s="71"/>
      <c r="F2229" s="71"/>
      <c r="G2229" s="71"/>
      <c r="H2229" s="71"/>
      <c r="I2229" s="71"/>
      <c r="J2229" s="71"/>
      <c r="K2229" s="71"/>
    </row>
    <row r="2230" spans="1:11" x14ac:dyDescent="0.2">
      <c r="A2230" s="140"/>
      <c r="B2230" s="140"/>
      <c r="C2230" s="140"/>
      <c r="D2230" s="71"/>
      <c r="E2230" s="71"/>
      <c r="F2230" s="71"/>
      <c r="G2230" s="71"/>
      <c r="H2230" s="71"/>
      <c r="I2230" s="71"/>
      <c r="J2230" s="71"/>
      <c r="K2230" s="71"/>
    </row>
    <row r="2231" spans="1:11" x14ac:dyDescent="0.2">
      <c r="A2231" s="140"/>
      <c r="B2231" s="140"/>
      <c r="C2231" s="140"/>
      <c r="D2231" s="71"/>
      <c r="E2231" s="71"/>
      <c r="F2231" s="71"/>
      <c r="G2231" s="71"/>
      <c r="H2231" s="71"/>
      <c r="I2231" s="71"/>
      <c r="J2231" s="71"/>
      <c r="K2231" s="71"/>
    </row>
    <row r="2232" spans="1:11" x14ac:dyDescent="0.2">
      <c r="A2232" s="140"/>
      <c r="B2232" s="140"/>
      <c r="C2232" s="140"/>
      <c r="D2232" s="71"/>
      <c r="E2232" s="71"/>
      <c r="F2232" s="71"/>
      <c r="G2232" s="71"/>
      <c r="H2232" s="71"/>
      <c r="I2232" s="71"/>
      <c r="J2232" s="71"/>
      <c r="K2232" s="71"/>
    </row>
    <row r="2233" spans="1:11" x14ac:dyDescent="0.2">
      <c r="A2233" s="140"/>
      <c r="B2233" s="140"/>
      <c r="C2233" s="140"/>
      <c r="D2233" s="71"/>
      <c r="E2233" s="71"/>
      <c r="F2233" s="71"/>
      <c r="G2233" s="71"/>
      <c r="H2233" s="71"/>
      <c r="I2233" s="71"/>
      <c r="J2233" s="71"/>
      <c r="K2233" s="71"/>
    </row>
    <row r="2234" spans="1:11" x14ac:dyDescent="0.2">
      <c r="A2234" s="140"/>
      <c r="B2234" s="140"/>
      <c r="C2234" s="140"/>
      <c r="D2234" s="71"/>
      <c r="E2234" s="71"/>
      <c r="F2234" s="71"/>
      <c r="G2234" s="71"/>
      <c r="H2234" s="71"/>
      <c r="I2234" s="71"/>
      <c r="J2234" s="71"/>
      <c r="K2234" s="71"/>
    </row>
    <row r="2235" spans="1:11" x14ac:dyDescent="0.2">
      <c r="A2235" s="140"/>
      <c r="B2235" s="140"/>
      <c r="C2235" s="140"/>
      <c r="D2235" s="71"/>
      <c r="E2235" s="71"/>
      <c r="F2235" s="71"/>
      <c r="G2235" s="71"/>
      <c r="H2235" s="71"/>
      <c r="I2235" s="71"/>
      <c r="J2235" s="71"/>
      <c r="K2235" s="71"/>
    </row>
    <row r="2236" spans="1:11" x14ac:dyDescent="0.2">
      <c r="A2236" s="140"/>
      <c r="B2236" s="140"/>
      <c r="C2236" s="140"/>
      <c r="D2236" s="71"/>
      <c r="E2236" s="71"/>
      <c r="F2236" s="71"/>
      <c r="G2236" s="71"/>
      <c r="H2236" s="71"/>
      <c r="I2236" s="71"/>
      <c r="J2236" s="71"/>
      <c r="K2236" s="71"/>
    </row>
    <row r="2237" spans="1:11" x14ac:dyDescent="0.2">
      <c r="A2237" s="140"/>
      <c r="B2237" s="140"/>
      <c r="C2237" s="140"/>
      <c r="D2237" s="71"/>
      <c r="E2237" s="71"/>
      <c r="F2237" s="71"/>
      <c r="G2237" s="71"/>
      <c r="H2237" s="71"/>
      <c r="I2237" s="71"/>
      <c r="J2237" s="71"/>
      <c r="K2237" s="71"/>
    </row>
    <row r="2238" spans="1:11" x14ac:dyDescent="0.2">
      <c r="A2238" s="140"/>
      <c r="B2238" s="140"/>
      <c r="C2238" s="140"/>
      <c r="D2238" s="71"/>
      <c r="E2238" s="71"/>
      <c r="F2238" s="71"/>
      <c r="G2238" s="71"/>
      <c r="H2238" s="71"/>
      <c r="I2238" s="71"/>
      <c r="J2238" s="71"/>
      <c r="K2238" s="71"/>
    </row>
    <row r="2239" spans="1:11" x14ac:dyDescent="0.2">
      <c r="A2239" s="140"/>
      <c r="B2239" s="140"/>
      <c r="C2239" s="140"/>
      <c r="D2239" s="71"/>
      <c r="E2239" s="71"/>
      <c r="F2239" s="71"/>
      <c r="G2239" s="71"/>
      <c r="H2239" s="71"/>
      <c r="I2239" s="71"/>
      <c r="J2239" s="71"/>
      <c r="K2239" s="71"/>
    </row>
    <row r="2240" spans="1:11" x14ac:dyDescent="0.2">
      <c r="A2240" s="140"/>
      <c r="B2240" s="140"/>
      <c r="C2240" s="140"/>
      <c r="D2240" s="71"/>
      <c r="E2240" s="71"/>
      <c r="F2240" s="71"/>
      <c r="G2240" s="71"/>
      <c r="H2240" s="71"/>
      <c r="I2240" s="71"/>
      <c r="J2240" s="71"/>
      <c r="K2240" s="71"/>
    </row>
    <row r="2241" spans="1:11" x14ac:dyDescent="0.2">
      <c r="A2241" s="140"/>
      <c r="B2241" s="140"/>
      <c r="C2241" s="140"/>
      <c r="D2241" s="71"/>
      <c r="E2241" s="71"/>
      <c r="F2241" s="71"/>
      <c r="G2241" s="71"/>
      <c r="H2241" s="71"/>
      <c r="I2241" s="71"/>
      <c r="J2241" s="71"/>
      <c r="K2241" s="71"/>
    </row>
    <row r="2242" spans="1:11" x14ac:dyDescent="0.2">
      <c r="A2242" s="140"/>
      <c r="B2242" s="140"/>
      <c r="C2242" s="140"/>
      <c r="D2242" s="71"/>
      <c r="E2242" s="71"/>
      <c r="F2242" s="71"/>
      <c r="G2242" s="71"/>
      <c r="H2242" s="71"/>
      <c r="I2242" s="71"/>
      <c r="J2242" s="71"/>
      <c r="K2242" s="71"/>
    </row>
    <row r="2243" spans="1:11" x14ac:dyDescent="0.2">
      <c r="A2243" s="140"/>
      <c r="B2243" s="140"/>
      <c r="C2243" s="140"/>
      <c r="D2243" s="71"/>
      <c r="E2243" s="71"/>
      <c r="F2243" s="71"/>
      <c r="G2243" s="71"/>
      <c r="H2243" s="71"/>
      <c r="I2243" s="71"/>
      <c r="J2243" s="71"/>
      <c r="K2243" s="71"/>
    </row>
    <row r="2244" spans="1:11" x14ac:dyDescent="0.2">
      <c r="A2244" s="140"/>
      <c r="B2244" s="140"/>
      <c r="C2244" s="140"/>
      <c r="D2244" s="71"/>
      <c r="E2244" s="71"/>
      <c r="F2244" s="71"/>
      <c r="G2244" s="71"/>
      <c r="H2244" s="71"/>
      <c r="I2244" s="71"/>
      <c r="J2244" s="71"/>
      <c r="K2244" s="71"/>
    </row>
    <row r="2245" spans="1:11" x14ac:dyDescent="0.2">
      <c r="A2245" s="140"/>
      <c r="B2245" s="140"/>
      <c r="C2245" s="140"/>
      <c r="D2245" s="71"/>
      <c r="E2245" s="71"/>
      <c r="F2245" s="71"/>
      <c r="G2245" s="71"/>
      <c r="H2245" s="71"/>
      <c r="I2245" s="71"/>
      <c r="J2245" s="71"/>
      <c r="K2245" s="71"/>
    </row>
    <row r="2246" spans="1:11" x14ac:dyDescent="0.2">
      <c r="A2246" s="140"/>
      <c r="B2246" s="140"/>
      <c r="C2246" s="140"/>
      <c r="D2246" s="71"/>
      <c r="E2246" s="71"/>
      <c r="F2246" s="71"/>
      <c r="G2246" s="71"/>
      <c r="H2246" s="71"/>
      <c r="I2246" s="71"/>
      <c r="J2246" s="71"/>
      <c r="K2246" s="71"/>
    </row>
    <row r="2247" spans="1:11" x14ac:dyDescent="0.2">
      <c r="A2247" s="140"/>
      <c r="B2247" s="140"/>
      <c r="C2247" s="140"/>
      <c r="D2247" s="71"/>
      <c r="E2247" s="71"/>
      <c r="F2247" s="71"/>
      <c r="G2247" s="71"/>
      <c r="H2247" s="71"/>
      <c r="I2247" s="71"/>
      <c r="J2247" s="71"/>
      <c r="K2247" s="71"/>
    </row>
    <row r="2248" spans="1:11" x14ac:dyDescent="0.2">
      <c r="A2248" s="140"/>
      <c r="B2248" s="140"/>
      <c r="C2248" s="140"/>
      <c r="D2248" s="71"/>
      <c r="E2248" s="71"/>
      <c r="F2248" s="71"/>
      <c r="G2248" s="71"/>
      <c r="H2248" s="71"/>
      <c r="I2248" s="71"/>
      <c r="J2248" s="71"/>
      <c r="K2248" s="71"/>
    </row>
    <row r="2249" spans="1:11" x14ac:dyDescent="0.2">
      <c r="A2249" s="140"/>
      <c r="B2249" s="140"/>
      <c r="C2249" s="140"/>
      <c r="D2249" s="71"/>
      <c r="E2249" s="71"/>
      <c r="F2249" s="71"/>
      <c r="G2249" s="71"/>
      <c r="H2249" s="71"/>
      <c r="I2249" s="71"/>
      <c r="J2249" s="71"/>
      <c r="K2249" s="71"/>
    </row>
    <row r="2250" spans="1:11" x14ac:dyDescent="0.2">
      <c r="A2250" s="140"/>
      <c r="B2250" s="140"/>
      <c r="C2250" s="140"/>
      <c r="D2250" s="71"/>
      <c r="E2250" s="71"/>
      <c r="F2250" s="71"/>
      <c r="G2250" s="71"/>
      <c r="H2250" s="71"/>
      <c r="I2250" s="71"/>
      <c r="J2250" s="71"/>
      <c r="K2250" s="71"/>
    </row>
    <row r="2251" spans="1:11" x14ac:dyDescent="0.2">
      <c r="A2251" s="140"/>
      <c r="B2251" s="140"/>
      <c r="C2251" s="140"/>
      <c r="D2251" s="71"/>
      <c r="E2251" s="71"/>
      <c r="F2251" s="71"/>
      <c r="G2251" s="71"/>
      <c r="H2251" s="71"/>
      <c r="I2251" s="71"/>
      <c r="J2251" s="71"/>
      <c r="K2251" s="71"/>
    </row>
    <row r="2252" spans="1:11" x14ac:dyDescent="0.2">
      <c r="A2252" s="140"/>
      <c r="B2252" s="140"/>
      <c r="C2252" s="140"/>
      <c r="D2252" s="71"/>
      <c r="E2252" s="71"/>
      <c r="F2252" s="71"/>
      <c r="G2252" s="71"/>
      <c r="H2252" s="71"/>
      <c r="I2252" s="71"/>
      <c r="J2252" s="71"/>
      <c r="K2252" s="71"/>
    </row>
    <row r="2253" spans="1:11" x14ac:dyDescent="0.2">
      <c r="A2253" s="140"/>
      <c r="B2253" s="140"/>
      <c r="C2253" s="140"/>
      <c r="D2253" s="71"/>
      <c r="E2253" s="71"/>
      <c r="F2253" s="71"/>
      <c r="G2253" s="71"/>
      <c r="H2253" s="71"/>
      <c r="I2253" s="71"/>
      <c r="J2253" s="71"/>
      <c r="K2253" s="71"/>
    </row>
    <row r="2254" spans="1:11" x14ac:dyDescent="0.2">
      <c r="A2254" s="140"/>
      <c r="B2254" s="140"/>
      <c r="C2254" s="140"/>
      <c r="D2254" s="71"/>
      <c r="E2254" s="71"/>
      <c r="F2254" s="71"/>
      <c r="G2254" s="71"/>
      <c r="H2254" s="71"/>
      <c r="I2254" s="71"/>
      <c r="J2254" s="71"/>
      <c r="K2254" s="71"/>
    </row>
    <row r="2255" spans="1:11" x14ac:dyDescent="0.2">
      <c r="A2255" s="140"/>
      <c r="B2255" s="140"/>
      <c r="C2255" s="140"/>
      <c r="D2255" s="71"/>
      <c r="E2255" s="71"/>
      <c r="F2255" s="71"/>
      <c r="G2255" s="71"/>
      <c r="H2255" s="71"/>
      <c r="I2255" s="71"/>
      <c r="J2255" s="71"/>
      <c r="K2255" s="71"/>
    </row>
    <row r="2256" spans="1:11" x14ac:dyDescent="0.2">
      <c r="A2256" s="140"/>
      <c r="B2256" s="140"/>
      <c r="C2256" s="140"/>
      <c r="D2256" s="71"/>
      <c r="E2256" s="71"/>
      <c r="F2256" s="71"/>
      <c r="G2256" s="71"/>
      <c r="H2256" s="71"/>
      <c r="I2256" s="71"/>
      <c r="J2256" s="71"/>
      <c r="K2256" s="71"/>
    </row>
    <row r="2257" spans="1:11" x14ac:dyDescent="0.2">
      <c r="A2257" s="140"/>
      <c r="B2257" s="140"/>
      <c r="C2257" s="140"/>
      <c r="D2257" s="71"/>
      <c r="E2257" s="71"/>
      <c r="F2257" s="71"/>
      <c r="G2257" s="71"/>
      <c r="H2257" s="71"/>
      <c r="I2257" s="71"/>
      <c r="J2257" s="71"/>
      <c r="K2257" s="71"/>
    </row>
    <row r="2258" spans="1:11" x14ac:dyDescent="0.2">
      <c r="A2258" s="140"/>
      <c r="B2258" s="140"/>
      <c r="C2258" s="140"/>
      <c r="D2258" s="71"/>
      <c r="E2258" s="71"/>
      <c r="F2258" s="71"/>
      <c r="G2258" s="71"/>
      <c r="H2258" s="71"/>
      <c r="I2258" s="71"/>
      <c r="J2258" s="71"/>
      <c r="K2258" s="71"/>
    </row>
    <row r="2259" spans="1:11" x14ac:dyDescent="0.2">
      <c r="A2259" s="140"/>
      <c r="B2259" s="140"/>
      <c r="C2259" s="140"/>
      <c r="D2259" s="71"/>
      <c r="E2259" s="71"/>
      <c r="F2259" s="71"/>
      <c r="G2259" s="71"/>
      <c r="H2259" s="71"/>
      <c r="I2259" s="71"/>
      <c r="J2259" s="71"/>
      <c r="K2259" s="71"/>
    </row>
    <row r="2260" spans="1:11" x14ac:dyDescent="0.2">
      <c r="A2260" s="140"/>
      <c r="B2260" s="140"/>
      <c r="C2260" s="140"/>
      <c r="D2260" s="71"/>
      <c r="E2260" s="71"/>
      <c r="F2260" s="71"/>
      <c r="G2260" s="71"/>
      <c r="H2260" s="71"/>
      <c r="I2260" s="71"/>
      <c r="J2260" s="71"/>
      <c r="K2260" s="71"/>
    </row>
    <row r="2261" spans="1:11" x14ac:dyDescent="0.2">
      <c r="A2261" s="140"/>
      <c r="B2261" s="140"/>
      <c r="C2261" s="140"/>
      <c r="D2261" s="71"/>
      <c r="E2261" s="71"/>
      <c r="F2261" s="71"/>
      <c r="G2261" s="71"/>
      <c r="H2261" s="71"/>
      <c r="I2261" s="71"/>
      <c r="J2261" s="71"/>
      <c r="K2261" s="71"/>
    </row>
    <row r="2262" spans="1:11" x14ac:dyDescent="0.2">
      <c r="A2262" s="140"/>
      <c r="B2262" s="140"/>
      <c r="C2262" s="140"/>
      <c r="D2262" s="71"/>
      <c r="E2262" s="71"/>
      <c r="F2262" s="71"/>
      <c r="G2262" s="71"/>
      <c r="H2262" s="71"/>
      <c r="I2262" s="71"/>
      <c r="J2262" s="71"/>
      <c r="K2262" s="71"/>
    </row>
    <row r="2263" spans="1:11" x14ac:dyDescent="0.2">
      <c r="A2263" s="140"/>
      <c r="B2263" s="140"/>
      <c r="C2263" s="140"/>
      <c r="D2263" s="71"/>
      <c r="E2263" s="71"/>
      <c r="F2263" s="71"/>
      <c r="G2263" s="71"/>
      <c r="H2263" s="71"/>
      <c r="I2263" s="71"/>
      <c r="J2263" s="71"/>
      <c r="K2263" s="71"/>
    </row>
    <row r="2264" spans="1:11" x14ac:dyDescent="0.2">
      <c r="A2264" s="140"/>
      <c r="B2264" s="140"/>
      <c r="C2264" s="140"/>
      <c r="D2264" s="71"/>
      <c r="E2264" s="71"/>
      <c r="F2264" s="71"/>
      <c r="G2264" s="71"/>
      <c r="H2264" s="71"/>
      <c r="I2264" s="71"/>
      <c r="J2264" s="71"/>
      <c r="K2264" s="71"/>
    </row>
    <row r="2265" spans="1:11" x14ac:dyDescent="0.2">
      <c r="A2265" s="140"/>
      <c r="B2265" s="140"/>
      <c r="C2265" s="140"/>
      <c r="D2265" s="71"/>
      <c r="E2265" s="71"/>
      <c r="F2265" s="71"/>
      <c r="G2265" s="71"/>
      <c r="H2265" s="71"/>
      <c r="I2265" s="71"/>
      <c r="J2265" s="71"/>
      <c r="K2265" s="71"/>
    </row>
    <row r="2266" spans="1:11" x14ac:dyDescent="0.2">
      <c r="A2266" s="140"/>
      <c r="B2266" s="140"/>
      <c r="C2266" s="140"/>
      <c r="D2266" s="71"/>
      <c r="E2266" s="71"/>
      <c r="F2266" s="71"/>
      <c r="G2266" s="71"/>
      <c r="H2266" s="71"/>
      <c r="I2266" s="71"/>
      <c r="J2266" s="71"/>
      <c r="K2266" s="71"/>
    </row>
    <row r="2267" spans="1:11" x14ac:dyDescent="0.2">
      <c r="A2267" s="140"/>
      <c r="B2267" s="140"/>
      <c r="C2267" s="140"/>
      <c r="D2267" s="71"/>
      <c r="E2267" s="71"/>
      <c r="F2267" s="71"/>
      <c r="G2267" s="71"/>
      <c r="H2267" s="71"/>
      <c r="I2267" s="71"/>
      <c r="J2267" s="71"/>
      <c r="K2267" s="71"/>
    </row>
    <row r="2268" spans="1:11" x14ac:dyDescent="0.2">
      <c r="A2268" s="140"/>
      <c r="B2268" s="140"/>
      <c r="C2268" s="140"/>
      <c r="D2268" s="71"/>
      <c r="E2268" s="71"/>
      <c r="F2268" s="71"/>
      <c r="G2268" s="71"/>
      <c r="H2268" s="71"/>
      <c r="I2268" s="71"/>
      <c r="J2268" s="71"/>
      <c r="K2268" s="71"/>
    </row>
    <row r="2269" spans="1:11" x14ac:dyDescent="0.2">
      <c r="A2269" s="140"/>
      <c r="B2269" s="140"/>
      <c r="C2269" s="140"/>
      <c r="D2269" s="71"/>
      <c r="E2269" s="71"/>
      <c r="F2269" s="71"/>
      <c r="G2269" s="71"/>
      <c r="H2269" s="71"/>
      <c r="I2269" s="71"/>
      <c r="J2269" s="71"/>
      <c r="K2269" s="71"/>
    </row>
    <row r="2270" spans="1:11" x14ac:dyDescent="0.2">
      <c r="A2270" s="140"/>
      <c r="B2270" s="140"/>
      <c r="C2270" s="140"/>
      <c r="D2270" s="71"/>
      <c r="E2270" s="71"/>
      <c r="F2270" s="71"/>
      <c r="G2270" s="71"/>
      <c r="H2270" s="71"/>
      <c r="I2270" s="71"/>
      <c r="J2270" s="71"/>
      <c r="K2270" s="71"/>
    </row>
    <row r="2271" spans="1:11" x14ac:dyDescent="0.2">
      <c r="A2271" s="140"/>
      <c r="B2271" s="140"/>
      <c r="C2271" s="140"/>
      <c r="D2271" s="71"/>
      <c r="E2271" s="71"/>
      <c r="F2271" s="71"/>
      <c r="G2271" s="71"/>
      <c r="H2271" s="71"/>
      <c r="I2271" s="71"/>
      <c r="J2271" s="71"/>
      <c r="K2271" s="71"/>
    </row>
    <row r="2272" spans="1:11" x14ac:dyDescent="0.2">
      <c r="A2272" s="140"/>
      <c r="B2272" s="140"/>
      <c r="C2272" s="140"/>
      <c r="D2272" s="71"/>
      <c r="E2272" s="71"/>
      <c r="F2272" s="71"/>
      <c r="G2272" s="71"/>
      <c r="H2272" s="71"/>
      <c r="I2272" s="71"/>
      <c r="J2272" s="71"/>
      <c r="K2272" s="71"/>
    </row>
    <row r="2273" spans="1:11" x14ac:dyDescent="0.2">
      <c r="A2273" s="140"/>
      <c r="B2273" s="140"/>
      <c r="C2273" s="140"/>
      <c r="D2273" s="71"/>
      <c r="E2273" s="71"/>
      <c r="F2273" s="71"/>
      <c r="G2273" s="71"/>
      <c r="H2273" s="71"/>
      <c r="I2273" s="71"/>
      <c r="J2273" s="71"/>
      <c r="K2273" s="71"/>
    </row>
    <row r="2274" spans="1:11" x14ac:dyDescent="0.2">
      <c r="A2274" s="140"/>
      <c r="B2274" s="140"/>
      <c r="C2274" s="140"/>
      <c r="D2274" s="71"/>
      <c r="E2274" s="71"/>
      <c r="F2274" s="71"/>
      <c r="G2274" s="71"/>
      <c r="H2274" s="71"/>
      <c r="I2274" s="71"/>
      <c r="J2274" s="71"/>
      <c r="K2274" s="71"/>
    </row>
    <row r="2275" spans="1:11" x14ac:dyDescent="0.2">
      <c r="A2275" s="140"/>
      <c r="B2275" s="140"/>
      <c r="C2275" s="140"/>
      <c r="D2275" s="71"/>
      <c r="E2275" s="71"/>
      <c r="F2275" s="71"/>
      <c r="G2275" s="71"/>
      <c r="H2275" s="71"/>
      <c r="I2275" s="71"/>
      <c r="J2275" s="71"/>
      <c r="K2275" s="71"/>
    </row>
    <row r="2276" spans="1:11" x14ac:dyDescent="0.2">
      <c r="A2276" s="140"/>
      <c r="B2276" s="140"/>
      <c r="C2276" s="140"/>
      <c r="D2276" s="71"/>
      <c r="E2276" s="71"/>
      <c r="F2276" s="71"/>
      <c r="G2276" s="71"/>
      <c r="H2276" s="71"/>
      <c r="I2276" s="71"/>
      <c r="J2276" s="71"/>
      <c r="K2276" s="71"/>
    </row>
    <row r="2277" spans="1:11" x14ac:dyDescent="0.2">
      <c r="A2277" s="140"/>
      <c r="B2277" s="140"/>
      <c r="C2277" s="140"/>
      <c r="D2277" s="71"/>
      <c r="E2277" s="71"/>
      <c r="F2277" s="71"/>
      <c r="G2277" s="71"/>
      <c r="H2277" s="71"/>
      <c r="I2277" s="71"/>
      <c r="J2277" s="71"/>
      <c r="K2277" s="71"/>
    </row>
    <row r="2278" spans="1:11" x14ac:dyDescent="0.2">
      <c r="A2278" s="140"/>
      <c r="B2278" s="140"/>
      <c r="C2278" s="140"/>
      <c r="D2278" s="71"/>
      <c r="E2278" s="71"/>
      <c r="F2278" s="71"/>
      <c r="G2278" s="71"/>
      <c r="H2278" s="71"/>
      <c r="I2278" s="71"/>
      <c r="J2278" s="71"/>
      <c r="K2278" s="71"/>
    </row>
    <row r="2279" spans="1:11" x14ac:dyDescent="0.2">
      <c r="A2279" s="140"/>
      <c r="B2279" s="140"/>
      <c r="C2279" s="140"/>
      <c r="D2279" s="71"/>
      <c r="E2279" s="71"/>
      <c r="F2279" s="71"/>
      <c r="G2279" s="71"/>
      <c r="H2279" s="71"/>
      <c r="I2279" s="71"/>
      <c r="J2279" s="71"/>
      <c r="K2279" s="71"/>
    </row>
    <row r="2280" spans="1:11" x14ac:dyDescent="0.2">
      <c r="A2280" s="140"/>
      <c r="B2280" s="140"/>
      <c r="C2280" s="140"/>
      <c r="D2280" s="71"/>
      <c r="E2280" s="71"/>
      <c r="F2280" s="71"/>
      <c r="G2280" s="71"/>
      <c r="H2280" s="71"/>
      <c r="I2280" s="71"/>
      <c r="J2280" s="71"/>
      <c r="K2280" s="71"/>
    </row>
    <row r="2281" spans="1:11" x14ac:dyDescent="0.2">
      <c r="A2281" s="140"/>
      <c r="B2281" s="140"/>
      <c r="C2281" s="140"/>
      <c r="D2281" s="71"/>
      <c r="E2281" s="71"/>
      <c r="F2281" s="71"/>
      <c r="G2281" s="71"/>
      <c r="H2281" s="71"/>
      <c r="I2281" s="71"/>
      <c r="J2281" s="71"/>
      <c r="K2281" s="71"/>
    </row>
    <row r="2282" spans="1:11" x14ac:dyDescent="0.2">
      <c r="A2282" s="140"/>
      <c r="B2282" s="140"/>
      <c r="C2282" s="140"/>
      <c r="D2282" s="71"/>
      <c r="E2282" s="71"/>
      <c r="F2282" s="71"/>
      <c r="G2282" s="71"/>
      <c r="H2282" s="71"/>
      <c r="I2282" s="71"/>
      <c r="J2282" s="71"/>
      <c r="K2282" s="71"/>
    </row>
    <row r="2283" spans="1:11" x14ac:dyDescent="0.2">
      <c r="A2283" s="140"/>
      <c r="B2283" s="140"/>
      <c r="C2283" s="140"/>
      <c r="D2283" s="71"/>
      <c r="E2283" s="71"/>
      <c r="F2283" s="71"/>
      <c r="G2283" s="71"/>
      <c r="H2283" s="71"/>
      <c r="I2283" s="71"/>
      <c r="J2283" s="71"/>
      <c r="K2283" s="71"/>
    </row>
    <row r="2284" spans="1:11" x14ac:dyDescent="0.2">
      <c r="A2284" s="140"/>
      <c r="B2284" s="140"/>
      <c r="C2284" s="140"/>
      <c r="D2284" s="71"/>
      <c r="E2284" s="71"/>
      <c r="F2284" s="71"/>
      <c r="G2284" s="71"/>
      <c r="H2284" s="71"/>
      <c r="I2284" s="71"/>
      <c r="J2284" s="71"/>
      <c r="K2284" s="71"/>
    </row>
    <row r="2285" spans="1:11" x14ac:dyDescent="0.2">
      <c r="A2285" s="140"/>
      <c r="B2285" s="140"/>
      <c r="C2285" s="140"/>
      <c r="D2285" s="71"/>
      <c r="E2285" s="71"/>
      <c r="F2285" s="71"/>
      <c r="G2285" s="71"/>
      <c r="H2285" s="71"/>
      <c r="I2285" s="71"/>
      <c r="J2285" s="71"/>
      <c r="K2285" s="71"/>
    </row>
    <row r="2286" spans="1:11" x14ac:dyDescent="0.2">
      <c r="A2286" s="140"/>
      <c r="B2286" s="140"/>
      <c r="C2286" s="140"/>
      <c r="D2286" s="71"/>
      <c r="E2286" s="71"/>
      <c r="F2286" s="71"/>
      <c r="G2286" s="71"/>
      <c r="H2286" s="71"/>
      <c r="I2286" s="71"/>
      <c r="J2286" s="71"/>
      <c r="K2286" s="71"/>
    </row>
    <row r="2287" spans="1:11" x14ac:dyDescent="0.2">
      <c r="A2287" s="140"/>
      <c r="B2287" s="140"/>
      <c r="C2287" s="140"/>
      <c r="D2287" s="71"/>
      <c r="E2287" s="71"/>
      <c r="F2287" s="71"/>
      <c r="G2287" s="71"/>
      <c r="H2287" s="71"/>
      <c r="I2287" s="71"/>
      <c r="J2287" s="71"/>
      <c r="K2287" s="71"/>
    </row>
    <row r="2288" spans="1:11" x14ac:dyDescent="0.2">
      <c r="A2288" s="140"/>
      <c r="B2288" s="140"/>
      <c r="C2288" s="140"/>
      <c r="D2288" s="71"/>
      <c r="E2288" s="71"/>
      <c r="F2288" s="71"/>
      <c r="G2288" s="71"/>
      <c r="H2288" s="71"/>
      <c r="I2288" s="71"/>
      <c r="J2288" s="71"/>
      <c r="K2288" s="71"/>
    </row>
    <row r="2289" spans="1:11" x14ac:dyDescent="0.2">
      <c r="A2289" s="140"/>
      <c r="B2289" s="140"/>
      <c r="C2289" s="140"/>
      <c r="D2289" s="71"/>
      <c r="E2289" s="71"/>
      <c r="F2289" s="71"/>
      <c r="G2289" s="71"/>
      <c r="H2289" s="71"/>
      <c r="I2289" s="71"/>
      <c r="J2289" s="71"/>
      <c r="K2289" s="71"/>
    </row>
    <row r="2290" spans="1:11" x14ac:dyDescent="0.2">
      <c r="A2290" s="140"/>
      <c r="B2290" s="140"/>
      <c r="C2290" s="140"/>
      <c r="D2290" s="71"/>
      <c r="E2290" s="71"/>
      <c r="F2290" s="71"/>
      <c r="G2290" s="71"/>
      <c r="H2290" s="71"/>
      <c r="I2290" s="71"/>
      <c r="J2290" s="71"/>
      <c r="K2290" s="71"/>
    </row>
    <row r="2291" spans="1:11" x14ac:dyDescent="0.2">
      <c r="A2291" s="140"/>
      <c r="B2291" s="140"/>
      <c r="C2291" s="140"/>
      <c r="D2291" s="71"/>
      <c r="E2291" s="71"/>
      <c r="F2291" s="71"/>
      <c r="G2291" s="71"/>
      <c r="H2291" s="71"/>
      <c r="I2291" s="71"/>
      <c r="J2291" s="71"/>
      <c r="K2291" s="71"/>
    </row>
    <row r="2292" spans="1:11" x14ac:dyDescent="0.2">
      <c r="A2292" s="140"/>
      <c r="B2292" s="140"/>
      <c r="C2292" s="140"/>
      <c r="D2292" s="71"/>
      <c r="E2292" s="71"/>
      <c r="F2292" s="71"/>
      <c r="G2292" s="71"/>
      <c r="H2292" s="71"/>
      <c r="I2292" s="71"/>
      <c r="J2292" s="71"/>
      <c r="K2292" s="71"/>
    </row>
    <row r="2293" spans="1:11" x14ac:dyDescent="0.2">
      <c r="A2293" s="140"/>
      <c r="B2293" s="140"/>
      <c r="C2293" s="140"/>
      <c r="D2293" s="71"/>
      <c r="E2293" s="71"/>
      <c r="F2293" s="71"/>
      <c r="G2293" s="71"/>
      <c r="H2293" s="71"/>
      <c r="I2293" s="71"/>
      <c r="J2293" s="71"/>
      <c r="K2293" s="71"/>
    </row>
    <row r="2294" spans="1:11" x14ac:dyDescent="0.2">
      <c r="A2294" s="140"/>
      <c r="B2294" s="140"/>
      <c r="C2294" s="140"/>
      <c r="D2294" s="71"/>
      <c r="E2294" s="71"/>
      <c r="F2294" s="71"/>
      <c r="G2294" s="71"/>
      <c r="H2294" s="71"/>
      <c r="I2294" s="71"/>
      <c r="J2294" s="71"/>
      <c r="K2294" s="71"/>
    </row>
    <row r="2295" spans="1:11" x14ac:dyDescent="0.2">
      <c r="A2295" s="140"/>
      <c r="B2295" s="140"/>
      <c r="C2295" s="140"/>
      <c r="D2295" s="71"/>
      <c r="E2295" s="71"/>
      <c r="F2295" s="71"/>
      <c r="G2295" s="71"/>
      <c r="H2295" s="71"/>
      <c r="I2295" s="71"/>
      <c r="J2295" s="71"/>
      <c r="K2295" s="71"/>
    </row>
    <row r="2296" spans="1:11" x14ac:dyDescent="0.2">
      <c r="A2296" s="140"/>
      <c r="B2296" s="140"/>
      <c r="C2296" s="140"/>
      <c r="D2296" s="71"/>
      <c r="E2296" s="71"/>
      <c r="F2296" s="71"/>
      <c r="G2296" s="71"/>
      <c r="H2296" s="71"/>
      <c r="I2296" s="71"/>
      <c r="J2296" s="71"/>
      <c r="K2296" s="71"/>
    </row>
    <row r="2297" spans="1:11" x14ac:dyDescent="0.2">
      <c r="A2297" s="140"/>
      <c r="B2297" s="140"/>
      <c r="C2297" s="140"/>
      <c r="D2297" s="71"/>
      <c r="E2297" s="71"/>
      <c r="F2297" s="71"/>
      <c r="G2297" s="71"/>
      <c r="H2297" s="71"/>
      <c r="I2297" s="71"/>
      <c r="J2297" s="71"/>
      <c r="K2297" s="71"/>
    </row>
    <row r="2298" spans="1:11" x14ac:dyDescent="0.2">
      <c r="A2298" s="140"/>
      <c r="B2298" s="140"/>
      <c r="C2298" s="140"/>
      <c r="D2298" s="71"/>
      <c r="E2298" s="71"/>
      <c r="F2298" s="71"/>
      <c r="G2298" s="71"/>
      <c r="H2298" s="71"/>
      <c r="I2298" s="71"/>
      <c r="J2298" s="71"/>
      <c r="K2298" s="71"/>
    </row>
    <row r="2299" spans="1:11" x14ac:dyDescent="0.2">
      <c r="A2299" s="140"/>
      <c r="B2299" s="140"/>
      <c r="C2299" s="140"/>
      <c r="D2299" s="71"/>
      <c r="E2299" s="71"/>
      <c r="F2299" s="71"/>
      <c r="G2299" s="71"/>
      <c r="H2299" s="71"/>
      <c r="I2299" s="71"/>
      <c r="J2299" s="71"/>
      <c r="K2299" s="71"/>
    </row>
    <row r="2300" spans="1:11" x14ac:dyDescent="0.2">
      <c r="A2300" s="140"/>
      <c r="B2300" s="140"/>
      <c r="C2300" s="140"/>
      <c r="D2300" s="71"/>
      <c r="E2300" s="71"/>
      <c r="F2300" s="71"/>
      <c r="G2300" s="71"/>
      <c r="H2300" s="71"/>
      <c r="I2300" s="71"/>
      <c r="J2300" s="71"/>
      <c r="K2300" s="71"/>
    </row>
    <row r="2301" spans="1:11" x14ac:dyDescent="0.2">
      <c r="A2301" s="140"/>
      <c r="B2301" s="140"/>
      <c r="C2301" s="140"/>
      <c r="D2301" s="71"/>
      <c r="E2301" s="71"/>
      <c r="F2301" s="71"/>
      <c r="G2301" s="71"/>
      <c r="H2301" s="71"/>
      <c r="I2301" s="71"/>
      <c r="J2301" s="71"/>
      <c r="K2301" s="71"/>
    </row>
    <row r="2302" spans="1:11" x14ac:dyDescent="0.2">
      <c r="A2302" s="140"/>
      <c r="B2302" s="140"/>
      <c r="C2302" s="140"/>
      <c r="D2302" s="71"/>
      <c r="E2302" s="71"/>
      <c r="F2302" s="71"/>
      <c r="G2302" s="71"/>
      <c r="H2302" s="71"/>
      <c r="I2302" s="71"/>
      <c r="J2302" s="71"/>
      <c r="K2302" s="71"/>
    </row>
    <row r="2303" spans="1:11" x14ac:dyDescent="0.2">
      <c r="A2303" s="140"/>
      <c r="B2303" s="140"/>
      <c r="C2303" s="140"/>
      <c r="D2303" s="71"/>
      <c r="E2303" s="71"/>
      <c r="F2303" s="71"/>
      <c r="G2303" s="71"/>
      <c r="H2303" s="71"/>
      <c r="I2303" s="71"/>
      <c r="J2303" s="71"/>
      <c r="K2303" s="71"/>
    </row>
    <row r="2304" spans="1:11" x14ac:dyDescent="0.2">
      <c r="A2304" s="140"/>
      <c r="B2304" s="140"/>
      <c r="C2304" s="140"/>
      <c r="D2304" s="71"/>
      <c r="E2304" s="71"/>
      <c r="F2304" s="71"/>
      <c r="G2304" s="71"/>
      <c r="H2304" s="71"/>
      <c r="I2304" s="71"/>
      <c r="J2304" s="71"/>
      <c r="K2304" s="71"/>
    </row>
    <row r="2305" spans="1:11" x14ac:dyDescent="0.2">
      <c r="A2305" s="140"/>
      <c r="B2305" s="140"/>
      <c r="C2305" s="140"/>
      <c r="D2305" s="71"/>
      <c r="E2305" s="71"/>
      <c r="F2305" s="71"/>
      <c r="G2305" s="71"/>
      <c r="H2305" s="71"/>
      <c r="I2305" s="71"/>
      <c r="J2305" s="71"/>
      <c r="K2305" s="71"/>
    </row>
    <row r="2306" spans="1:11" x14ac:dyDescent="0.2">
      <c r="A2306" s="140"/>
      <c r="B2306" s="140"/>
      <c r="C2306" s="140"/>
      <c r="D2306" s="71"/>
      <c r="E2306" s="71"/>
      <c r="F2306" s="71"/>
      <c r="G2306" s="71"/>
      <c r="H2306" s="71"/>
      <c r="I2306" s="71"/>
      <c r="J2306" s="71"/>
      <c r="K2306" s="71"/>
    </row>
    <row r="2307" spans="1:11" x14ac:dyDescent="0.2">
      <c r="A2307" s="140"/>
      <c r="B2307" s="140"/>
      <c r="C2307" s="140"/>
      <c r="D2307" s="71"/>
      <c r="E2307" s="71"/>
      <c r="F2307" s="71"/>
      <c r="G2307" s="71"/>
      <c r="H2307" s="71"/>
      <c r="I2307" s="71"/>
      <c r="J2307" s="71"/>
      <c r="K2307" s="71"/>
    </row>
    <row r="2308" spans="1:11" x14ac:dyDescent="0.2">
      <c r="A2308" s="140"/>
      <c r="B2308" s="140"/>
      <c r="C2308" s="140"/>
      <c r="D2308" s="71"/>
      <c r="E2308" s="71"/>
      <c r="F2308" s="71"/>
      <c r="G2308" s="71"/>
      <c r="H2308" s="71"/>
      <c r="I2308" s="71"/>
      <c r="J2308" s="71"/>
      <c r="K2308" s="71"/>
    </row>
    <row r="2309" spans="1:11" x14ac:dyDescent="0.2">
      <c r="A2309" s="140"/>
      <c r="B2309" s="140"/>
      <c r="C2309" s="140"/>
      <c r="D2309" s="71"/>
      <c r="E2309" s="71"/>
      <c r="F2309" s="71"/>
      <c r="G2309" s="71"/>
      <c r="H2309" s="71"/>
      <c r="I2309" s="71"/>
      <c r="J2309" s="71"/>
      <c r="K2309" s="71"/>
    </row>
    <row r="2310" spans="1:11" x14ac:dyDescent="0.2">
      <c r="A2310" s="140"/>
      <c r="B2310" s="140"/>
      <c r="C2310" s="140"/>
      <c r="D2310" s="71"/>
      <c r="E2310" s="71"/>
      <c r="F2310" s="71"/>
      <c r="G2310" s="71"/>
      <c r="H2310" s="71"/>
      <c r="I2310" s="71"/>
      <c r="J2310" s="71"/>
      <c r="K2310" s="71"/>
    </row>
    <row r="2311" spans="1:11" x14ac:dyDescent="0.2">
      <c r="A2311" s="140"/>
      <c r="B2311" s="140"/>
      <c r="C2311" s="140"/>
      <c r="D2311" s="71"/>
      <c r="E2311" s="71"/>
      <c r="F2311" s="71"/>
      <c r="G2311" s="71"/>
      <c r="H2311" s="71"/>
      <c r="I2311" s="71"/>
      <c r="J2311" s="71"/>
      <c r="K2311" s="71"/>
    </row>
    <row r="2312" spans="1:11" x14ac:dyDescent="0.2">
      <c r="A2312" s="140"/>
      <c r="B2312" s="140"/>
      <c r="C2312" s="140"/>
      <c r="D2312" s="71"/>
      <c r="E2312" s="71"/>
      <c r="F2312" s="71"/>
      <c r="G2312" s="71"/>
      <c r="H2312" s="71"/>
      <c r="I2312" s="71"/>
      <c r="J2312" s="71"/>
      <c r="K2312" s="71"/>
    </row>
    <row r="2313" spans="1:11" x14ac:dyDescent="0.2">
      <c r="A2313" s="140"/>
      <c r="B2313" s="140"/>
      <c r="C2313" s="140"/>
      <c r="D2313" s="71"/>
      <c r="E2313" s="71"/>
      <c r="F2313" s="71"/>
      <c r="G2313" s="71"/>
      <c r="H2313" s="71"/>
      <c r="I2313" s="71"/>
      <c r="J2313" s="71"/>
      <c r="K2313" s="71"/>
    </row>
    <row r="2314" spans="1:11" x14ac:dyDescent="0.2">
      <c r="A2314" s="140"/>
      <c r="B2314" s="140"/>
      <c r="C2314" s="140"/>
      <c r="D2314" s="71"/>
      <c r="E2314" s="71"/>
      <c r="F2314" s="71"/>
      <c r="G2314" s="71"/>
      <c r="H2314" s="71"/>
      <c r="I2314" s="71"/>
      <c r="J2314" s="71"/>
      <c r="K2314" s="71"/>
    </row>
    <row r="2315" spans="1:11" x14ac:dyDescent="0.2">
      <c r="A2315" s="140"/>
      <c r="B2315" s="140"/>
      <c r="C2315" s="140"/>
      <c r="D2315" s="71"/>
      <c r="E2315" s="71"/>
      <c r="F2315" s="71"/>
      <c r="G2315" s="71"/>
      <c r="H2315" s="71"/>
      <c r="I2315" s="71"/>
      <c r="J2315" s="71"/>
      <c r="K2315" s="71"/>
    </row>
    <row r="2316" spans="1:11" x14ac:dyDescent="0.2">
      <c r="A2316" s="140"/>
      <c r="B2316" s="140"/>
      <c r="C2316" s="140"/>
      <c r="D2316" s="71"/>
      <c r="E2316" s="71"/>
      <c r="F2316" s="71"/>
      <c r="G2316" s="71"/>
      <c r="H2316" s="71"/>
      <c r="I2316" s="71"/>
      <c r="J2316" s="71"/>
      <c r="K2316" s="71"/>
    </row>
    <row r="2317" spans="1:11" x14ac:dyDescent="0.2">
      <c r="A2317" s="140"/>
      <c r="B2317" s="140"/>
      <c r="C2317" s="140"/>
      <c r="D2317" s="71"/>
      <c r="E2317" s="71"/>
      <c r="F2317" s="71"/>
      <c r="G2317" s="71"/>
      <c r="H2317" s="71"/>
      <c r="I2317" s="71"/>
      <c r="J2317" s="71"/>
      <c r="K2317" s="71"/>
    </row>
    <row r="2318" spans="1:11" x14ac:dyDescent="0.2">
      <c r="A2318" s="140"/>
      <c r="B2318" s="140"/>
      <c r="C2318" s="140"/>
      <c r="D2318" s="71"/>
      <c r="E2318" s="71"/>
      <c r="F2318" s="71"/>
      <c r="G2318" s="71"/>
      <c r="H2318" s="71"/>
      <c r="I2318" s="71"/>
      <c r="J2318" s="71"/>
      <c r="K2318" s="71"/>
    </row>
    <row r="2319" spans="1:11" x14ac:dyDescent="0.2">
      <c r="A2319" s="140"/>
      <c r="B2319" s="140"/>
      <c r="C2319" s="140"/>
      <c r="D2319" s="71"/>
      <c r="E2319" s="71"/>
      <c r="F2319" s="71"/>
      <c r="G2319" s="71"/>
      <c r="H2319" s="71"/>
      <c r="I2319" s="71"/>
      <c r="J2319" s="71"/>
      <c r="K2319" s="71"/>
    </row>
    <row r="2320" spans="1:11" x14ac:dyDescent="0.2">
      <c r="A2320" s="140"/>
      <c r="B2320" s="140"/>
      <c r="C2320" s="140"/>
      <c r="D2320" s="71"/>
      <c r="E2320" s="71"/>
      <c r="F2320" s="71"/>
      <c r="G2320" s="71"/>
      <c r="H2320" s="71"/>
      <c r="I2320" s="71"/>
      <c r="J2320" s="71"/>
      <c r="K2320" s="71"/>
    </row>
    <row r="2321" spans="1:11" x14ac:dyDescent="0.2">
      <c r="A2321" s="140"/>
      <c r="B2321" s="140"/>
      <c r="C2321" s="140"/>
      <c r="D2321" s="71"/>
      <c r="E2321" s="71"/>
      <c r="F2321" s="71"/>
      <c r="G2321" s="71"/>
      <c r="H2321" s="71"/>
      <c r="I2321" s="71"/>
      <c r="J2321" s="71"/>
      <c r="K2321" s="71"/>
    </row>
    <row r="2322" spans="1:11" x14ac:dyDescent="0.2">
      <c r="A2322" s="140"/>
      <c r="B2322" s="140"/>
      <c r="C2322" s="140"/>
      <c r="D2322" s="71"/>
      <c r="E2322" s="71"/>
      <c r="F2322" s="71"/>
      <c r="G2322" s="71"/>
      <c r="H2322" s="71"/>
      <c r="I2322" s="71"/>
      <c r="J2322" s="71"/>
      <c r="K2322" s="71"/>
    </row>
    <row r="2323" spans="1:11" x14ac:dyDescent="0.2">
      <c r="A2323" s="140"/>
      <c r="B2323" s="140"/>
      <c r="C2323" s="140"/>
      <c r="D2323" s="71"/>
      <c r="E2323" s="71"/>
      <c r="F2323" s="71"/>
      <c r="G2323" s="71"/>
      <c r="H2323" s="71"/>
      <c r="I2323" s="71"/>
      <c r="J2323" s="71"/>
      <c r="K2323" s="71"/>
    </row>
    <row r="2324" spans="1:11" x14ac:dyDescent="0.2">
      <c r="A2324" s="140"/>
      <c r="B2324" s="140"/>
      <c r="C2324" s="140"/>
      <c r="D2324" s="71"/>
      <c r="E2324" s="71"/>
      <c r="F2324" s="71"/>
      <c r="G2324" s="71"/>
      <c r="H2324" s="71"/>
      <c r="I2324" s="71"/>
      <c r="J2324" s="71"/>
      <c r="K2324" s="71"/>
    </row>
    <row r="2325" spans="1:11" x14ac:dyDescent="0.2">
      <c r="A2325" s="140"/>
      <c r="B2325" s="140"/>
      <c r="C2325" s="140"/>
      <c r="D2325" s="71"/>
      <c r="E2325" s="71"/>
      <c r="F2325" s="71"/>
      <c r="G2325" s="71"/>
      <c r="H2325" s="71"/>
      <c r="I2325" s="71"/>
      <c r="J2325" s="71"/>
      <c r="K2325" s="71"/>
    </row>
    <row r="2326" spans="1:11" x14ac:dyDescent="0.2">
      <c r="A2326" s="140"/>
      <c r="B2326" s="140"/>
      <c r="C2326" s="140"/>
      <c r="D2326" s="71"/>
      <c r="E2326" s="71"/>
      <c r="F2326" s="71"/>
      <c r="G2326" s="71"/>
      <c r="H2326" s="71"/>
      <c r="I2326" s="71"/>
      <c r="J2326" s="71"/>
      <c r="K2326" s="71"/>
    </row>
    <row r="2327" spans="1:11" x14ac:dyDescent="0.2">
      <c r="A2327" s="140"/>
      <c r="B2327" s="140"/>
      <c r="C2327" s="140"/>
      <c r="D2327" s="71"/>
      <c r="E2327" s="71"/>
      <c r="F2327" s="71"/>
      <c r="G2327" s="71"/>
      <c r="H2327" s="71"/>
      <c r="I2327" s="71"/>
      <c r="J2327" s="71"/>
      <c r="K2327" s="71"/>
    </row>
    <row r="2328" spans="1:11" x14ac:dyDescent="0.2">
      <c r="A2328" s="140"/>
      <c r="B2328" s="140"/>
      <c r="C2328" s="140"/>
      <c r="D2328" s="71"/>
      <c r="E2328" s="71"/>
      <c r="F2328" s="71"/>
      <c r="G2328" s="71"/>
      <c r="H2328" s="71"/>
      <c r="I2328" s="71"/>
      <c r="J2328" s="71"/>
      <c r="K2328" s="71"/>
    </row>
    <row r="2329" spans="1:11" x14ac:dyDescent="0.2">
      <c r="A2329" s="140"/>
      <c r="B2329" s="140"/>
      <c r="C2329" s="140"/>
      <c r="D2329" s="71"/>
      <c r="E2329" s="71"/>
      <c r="F2329" s="71"/>
      <c r="G2329" s="71"/>
      <c r="H2329" s="71"/>
      <c r="I2329" s="71"/>
      <c r="J2329" s="71"/>
      <c r="K2329" s="71"/>
    </row>
    <row r="2330" spans="1:11" x14ac:dyDescent="0.2">
      <c r="A2330" s="140"/>
      <c r="B2330" s="140"/>
      <c r="C2330" s="140"/>
      <c r="D2330" s="71"/>
      <c r="E2330" s="71"/>
      <c r="F2330" s="71"/>
      <c r="G2330" s="71"/>
      <c r="H2330" s="71"/>
      <c r="I2330" s="71"/>
      <c r="J2330" s="71"/>
      <c r="K2330" s="71"/>
    </row>
    <row r="2331" spans="1:11" x14ac:dyDescent="0.2">
      <c r="A2331" s="140"/>
      <c r="B2331" s="140"/>
      <c r="C2331" s="140"/>
      <c r="D2331" s="71"/>
      <c r="E2331" s="71"/>
      <c r="F2331" s="71"/>
      <c r="G2331" s="71"/>
      <c r="H2331" s="71"/>
      <c r="I2331" s="71"/>
      <c r="J2331" s="71"/>
      <c r="K2331" s="71"/>
    </row>
    <row r="2332" spans="1:11" x14ac:dyDescent="0.2">
      <c r="A2332" s="140"/>
      <c r="B2332" s="140"/>
      <c r="C2332" s="140"/>
      <c r="D2332" s="71"/>
      <c r="E2332" s="71"/>
      <c r="F2332" s="71"/>
      <c r="G2332" s="71"/>
      <c r="H2332" s="71"/>
      <c r="I2332" s="71"/>
      <c r="J2332" s="71"/>
      <c r="K2332" s="71"/>
    </row>
    <row r="2333" spans="1:11" x14ac:dyDescent="0.2">
      <c r="A2333" s="140"/>
      <c r="B2333" s="140"/>
      <c r="C2333" s="140"/>
      <c r="D2333" s="71"/>
      <c r="E2333" s="71"/>
      <c r="F2333" s="71"/>
      <c r="G2333" s="71"/>
      <c r="H2333" s="71"/>
      <c r="I2333" s="71"/>
      <c r="J2333" s="71"/>
      <c r="K2333" s="71"/>
    </row>
    <row r="2334" spans="1:11" x14ac:dyDescent="0.2">
      <c r="A2334" s="140"/>
      <c r="B2334" s="140"/>
      <c r="C2334" s="140"/>
      <c r="D2334" s="71"/>
      <c r="E2334" s="71"/>
      <c r="F2334" s="71"/>
      <c r="G2334" s="71"/>
      <c r="H2334" s="71"/>
      <c r="I2334" s="71"/>
      <c r="J2334" s="71"/>
      <c r="K2334" s="71"/>
    </row>
    <row r="2335" spans="1:11" x14ac:dyDescent="0.2">
      <c r="A2335" s="140"/>
      <c r="B2335" s="140"/>
      <c r="C2335" s="140"/>
      <c r="D2335" s="71"/>
      <c r="E2335" s="71"/>
      <c r="F2335" s="71"/>
      <c r="G2335" s="71"/>
      <c r="H2335" s="71"/>
      <c r="I2335" s="71"/>
      <c r="J2335" s="71"/>
      <c r="K2335" s="71"/>
    </row>
    <row r="2336" spans="1:11" x14ac:dyDescent="0.2">
      <c r="A2336" s="140"/>
      <c r="B2336" s="140"/>
      <c r="C2336" s="140"/>
      <c r="D2336" s="71"/>
      <c r="E2336" s="71"/>
      <c r="F2336" s="71"/>
      <c r="G2336" s="71"/>
      <c r="H2336" s="71"/>
      <c r="I2336" s="71"/>
      <c r="J2336" s="71"/>
      <c r="K2336" s="71"/>
    </row>
    <row r="2337" spans="1:11" x14ac:dyDescent="0.2">
      <c r="A2337" s="140"/>
      <c r="B2337" s="140"/>
      <c r="C2337" s="140"/>
      <c r="D2337" s="71"/>
      <c r="E2337" s="71"/>
      <c r="F2337" s="71"/>
      <c r="G2337" s="71"/>
      <c r="H2337" s="71"/>
      <c r="I2337" s="71"/>
      <c r="J2337" s="71"/>
      <c r="K2337" s="71"/>
    </row>
    <row r="2338" spans="1:11" x14ac:dyDescent="0.2">
      <c r="A2338" s="140"/>
      <c r="B2338" s="140"/>
      <c r="C2338" s="140"/>
      <c r="D2338" s="71"/>
      <c r="E2338" s="71"/>
      <c r="F2338" s="71"/>
      <c r="G2338" s="71"/>
      <c r="H2338" s="71"/>
      <c r="I2338" s="71"/>
      <c r="J2338" s="71"/>
      <c r="K2338" s="71"/>
    </row>
    <row r="2339" spans="1:11" x14ac:dyDescent="0.2">
      <c r="A2339" s="140"/>
      <c r="B2339" s="140"/>
      <c r="C2339" s="140"/>
      <c r="D2339" s="71"/>
      <c r="E2339" s="71"/>
      <c r="F2339" s="71"/>
      <c r="G2339" s="71"/>
      <c r="H2339" s="71"/>
      <c r="I2339" s="71"/>
      <c r="J2339" s="71"/>
      <c r="K2339" s="71"/>
    </row>
    <row r="2340" spans="1:11" x14ac:dyDescent="0.2">
      <c r="A2340" s="140"/>
      <c r="B2340" s="140"/>
      <c r="C2340" s="140"/>
      <c r="D2340" s="71"/>
      <c r="E2340" s="71"/>
      <c r="F2340" s="71"/>
      <c r="G2340" s="71"/>
      <c r="H2340" s="71"/>
      <c r="I2340" s="71"/>
      <c r="J2340" s="71"/>
      <c r="K2340" s="71"/>
    </row>
    <row r="2341" spans="1:11" x14ac:dyDescent="0.2">
      <c r="A2341" s="140"/>
      <c r="B2341" s="140"/>
      <c r="C2341" s="140"/>
      <c r="D2341" s="71"/>
      <c r="E2341" s="71"/>
      <c r="F2341" s="71"/>
      <c r="G2341" s="71"/>
      <c r="H2341" s="71"/>
      <c r="I2341" s="71"/>
      <c r="J2341" s="71"/>
      <c r="K2341" s="71"/>
    </row>
    <row r="2342" spans="1:11" x14ac:dyDescent="0.2">
      <c r="A2342" s="140"/>
      <c r="B2342" s="140"/>
      <c r="C2342" s="140"/>
      <c r="D2342" s="71"/>
      <c r="E2342" s="71"/>
      <c r="F2342" s="71"/>
      <c r="G2342" s="71"/>
      <c r="H2342" s="71"/>
      <c r="I2342" s="71"/>
      <c r="J2342" s="71"/>
      <c r="K2342" s="71"/>
    </row>
    <row r="2343" spans="1:11" x14ac:dyDescent="0.2">
      <c r="A2343" s="140"/>
      <c r="B2343" s="140"/>
      <c r="C2343" s="140"/>
      <c r="D2343" s="71"/>
      <c r="E2343" s="71"/>
      <c r="F2343" s="71"/>
      <c r="G2343" s="71"/>
      <c r="H2343" s="71"/>
      <c r="I2343" s="71"/>
      <c r="J2343" s="71"/>
      <c r="K2343" s="71"/>
    </row>
    <row r="2344" spans="1:11" x14ac:dyDescent="0.2">
      <c r="A2344" s="140"/>
      <c r="B2344" s="140"/>
      <c r="C2344" s="140"/>
      <c r="D2344" s="71"/>
      <c r="E2344" s="71"/>
      <c r="F2344" s="71"/>
      <c r="G2344" s="71"/>
      <c r="H2344" s="71"/>
      <c r="I2344" s="71"/>
      <c r="J2344" s="71"/>
      <c r="K2344" s="71"/>
    </row>
    <row r="2345" spans="1:11" x14ac:dyDescent="0.2">
      <c r="A2345" s="140"/>
      <c r="B2345" s="140"/>
      <c r="C2345" s="140"/>
      <c r="D2345" s="71"/>
      <c r="E2345" s="71"/>
      <c r="F2345" s="71"/>
      <c r="G2345" s="71"/>
      <c r="H2345" s="71"/>
      <c r="I2345" s="71"/>
      <c r="J2345" s="71"/>
      <c r="K2345" s="71"/>
    </row>
    <row r="2346" spans="1:11" x14ac:dyDescent="0.2">
      <c r="A2346" s="140"/>
      <c r="B2346" s="140"/>
      <c r="C2346" s="140"/>
      <c r="D2346" s="71"/>
      <c r="E2346" s="71"/>
      <c r="F2346" s="71"/>
      <c r="G2346" s="71"/>
      <c r="H2346" s="71"/>
      <c r="I2346" s="71"/>
      <c r="J2346" s="71"/>
      <c r="K2346" s="71"/>
    </row>
    <row r="2347" spans="1:11" x14ac:dyDescent="0.2">
      <c r="A2347" s="140"/>
      <c r="B2347" s="140"/>
      <c r="C2347" s="140"/>
      <c r="D2347" s="71"/>
      <c r="E2347" s="71"/>
      <c r="F2347" s="71"/>
      <c r="G2347" s="71"/>
      <c r="H2347" s="71"/>
      <c r="I2347" s="71"/>
      <c r="J2347" s="71"/>
      <c r="K2347" s="71"/>
    </row>
    <row r="2348" spans="1:11" x14ac:dyDescent="0.2">
      <c r="A2348" s="140"/>
      <c r="B2348" s="140"/>
      <c r="C2348" s="140"/>
      <c r="D2348" s="71"/>
      <c r="E2348" s="71"/>
      <c r="F2348" s="71"/>
      <c r="G2348" s="71"/>
      <c r="H2348" s="71"/>
      <c r="I2348" s="71"/>
      <c r="J2348" s="71"/>
      <c r="K2348" s="71"/>
    </row>
    <row r="2349" spans="1:11" x14ac:dyDescent="0.2">
      <c r="A2349" s="140"/>
      <c r="B2349" s="140"/>
      <c r="C2349" s="140"/>
      <c r="D2349" s="71"/>
      <c r="E2349" s="71"/>
      <c r="F2349" s="71"/>
      <c r="G2349" s="71"/>
      <c r="H2349" s="71"/>
      <c r="I2349" s="71"/>
      <c r="J2349" s="71"/>
      <c r="K2349" s="71"/>
    </row>
    <row r="2350" spans="1:11" x14ac:dyDescent="0.2">
      <c r="A2350" s="140"/>
      <c r="B2350" s="140"/>
      <c r="C2350" s="140"/>
      <c r="D2350" s="71"/>
      <c r="E2350" s="71"/>
      <c r="F2350" s="71"/>
      <c r="G2350" s="71"/>
      <c r="H2350" s="71"/>
      <c r="I2350" s="71"/>
      <c r="J2350" s="71"/>
      <c r="K2350" s="71"/>
    </row>
    <row r="2351" spans="1:11" x14ac:dyDescent="0.2">
      <c r="A2351" s="140"/>
      <c r="B2351" s="140"/>
      <c r="C2351" s="140"/>
      <c r="D2351" s="71"/>
      <c r="E2351" s="71"/>
      <c r="F2351" s="71"/>
      <c r="G2351" s="71"/>
      <c r="H2351" s="71"/>
      <c r="I2351" s="71"/>
      <c r="J2351" s="71"/>
      <c r="K2351" s="71"/>
    </row>
    <row r="2352" spans="1:11" x14ac:dyDescent="0.2">
      <c r="A2352" s="140"/>
      <c r="B2352" s="140"/>
      <c r="C2352" s="140"/>
      <c r="D2352" s="71"/>
      <c r="E2352" s="71"/>
      <c r="F2352" s="71"/>
      <c r="G2352" s="71"/>
      <c r="H2352" s="71"/>
      <c r="I2352" s="71"/>
      <c r="J2352" s="71"/>
      <c r="K2352" s="71"/>
    </row>
    <row r="2353" spans="1:11" x14ac:dyDescent="0.2">
      <c r="A2353" s="140"/>
      <c r="B2353" s="140"/>
      <c r="C2353" s="140"/>
      <c r="D2353" s="71"/>
      <c r="E2353" s="71"/>
      <c r="F2353" s="71"/>
      <c r="G2353" s="71"/>
      <c r="H2353" s="71"/>
      <c r="I2353" s="71"/>
      <c r="J2353" s="71"/>
      <c r="K2353" s="71"/>
    </row>
    <row r="2354" spans="1:11" x14ac:dyDescent="0.2">
      <c r="A2354" s="140"/>
      <c r="B2354" s="140"/>
      <c r="C2354" s="140"/>
      <c r="D2354" s="71"/>
      <c r="E2354" s="71"/>
      <c r="F2354" s="71"/>
      <c r="G2354" s="71"/>
      <c r="H2354" s="71"/>
      <c r="I2354" s="71"/>
      <c r="J2354" s="71"/>
      <c r="K2354" s="71"/>
    </row>
    <row r="2355" spans="1:11" x14ac:dyDescent="0.2">
      <c r="A2355" s="140"/>
      <c r="B2355" s="140"/>
      <c r="C2355" s="140"/>
      <c r="D2355" s="71"/>
      <c r="E2355" s="71"/>
      <c r="F2355" s="71"/>
      <c r="G2355" s="71"/>
      <c r="H2355" s="71"/>
      <c r="I2355" s="71"/>
      <c r="J2355" s="71"/>
      <c r="K2355" s="71"/>
    </row>
    <row r="2356" spans="1:11" x14ac:dyDescent="0.2">
      <c r="A2356" s="140"/>
      <c r="B2356" s="140"/>
      <c r="C2356" s="140"/>
      <c r="D2356" s="71"/>
      <c r="E2356" s="71"/>
      <c r="F2356" s="71"/>
      <c r="G2356" s="71"/>
      <c r="H2356" s="71"/>
      <c r="I2356" s="71"/>
      <c r="J2356" s="71"/>
      <c r="K2356" s="71"/>
    </row>
    <row r="2357" spans="1:11" x14ac:dyDescent="0.2">
      <c r="A2357" s="140"/>
      <c r="B2357" s="140"/>
      <c r="C2357" s="140"/>
      <c r="D2357" s="71"/>
      <c r="E2357" s="71"/>
      <c r="F2357" s="71"/>
      <c r="G2357" s="71"/>
      <c r="H2357" s="71"/>
      <c r="I2357" s="71"/>
      <c r="J2357" s="71"/>
      <c r="K2357" s="71"/>
    </row>
    <row r="2358" spans="1:11" x14ac:dyDescent="0.2">
      <c r="A2358" s="140"/>
      <c r="B2358" s="140"/>
      <c r="C2358" s="140"/>
      <c r="D2358" s="71"/>
      <c r="E2358" s="71"/>
      <c r="F2358" s="71"/>
      <c r="G2358" s="71"/>
      <c r="H2358" s="71"/>
      <c r="I2358" s="71"/>
      <c r="J2358" s="71"/>
      <c r="K2358" s="71"/>
    </row>
    <row r="2359" spans="1:11" x14ac:dyDescent="0.2">
      <c r="A2359" s="140"/>
      <c r="B2359" s="140"/>
      <c r="C2359" s="140"/>
      <c r="D2359" s="71"/>
      <c r="E2359" s="71"/>
      <c r="F2359" s="71"/>
      <c r="G2359" s="71"/>
      <c r="H2359" s="71"/>
      <c r="I2359" s="71"/>
      <c r="J2359" s="71"/>
      <c r="K2359" s="71"/>
    </row>
    <row r="2360" spans="1:11" x14ac:dyDescent="0.2">
      <c r="A2360" s="140"/>
      <c r="B2360" s="140"/>
      <c r="C2360" s="140"/>
      <c r="D2360" s="71"/>
      <c r="E2360" s="71"/>
      <c r="F2360" s="71"/>
      <c r="G2360" s="71"/>
      <c r="H2360" s="71"/>
      <c r="I2360" s="71"/>
      <c r="J2360" s="71"/>
      <c r="K2360" s="71"/>
    </row>
    <row r="2361" spans="1:11" x14ac:dyDescent="0.2">
      <c r="A2361" s="140"/>
      <c r="B2361" s="140"/>
      <c r="C2361" s="140"/>
      <c r="D2361" s="71"/>
      <c r="E2361" s="71"/>
      <c r="F2361" s="71"/>
      <c r="G2361" s="71"/>
      <c r="H2361" s="71"/>
      <c r="I2361" s="71"/>
      <c r="J2361" s="71"/>
      <c r="K2361" s="71"/>
    </row>
    <row r="2362" spans="1:11" x14ac:dyDescent="0.2">
      <c r="A2362" s="140"/>
      <c r="B2362" s="140"/>
      <c r="C2362" s="140"/>
      <c r="D2362" s="71"/>
      <c r="E2362" s="71"/>
      <c r="F2362" s="71"/>
      <c r="G2362" s="71"/>
      <c r="H2362" s="71"/>
      <c r="I2362" s="71"/>
      <c r="J2362" s="71"/>
      <c r="K2362" s="71"/>
    </row>
    <row r="2363" spans="1:11" x14ac:dyDescent="0.2">
      <c r="A2363" s="140"/>
      <c r="B2363" s="140"/>
      <c r="C2363" s="140"/>
      <c r="D2363" s="71"/>
      <c r="E2363" s="71"/>
      <c r="F2363" s="71"/>
      <c r="G2363" s="71"/>
      <c r="H2363" s="71"/>
      <c r="I2363" s="71"/>
      <c r="J2363" s="71"/>
      <c r="K2363" s="71"/>
    </row>
    <row r="2364" spans="1:11" x14ac:dyDescent="0.2">
      <c r="A2364" s="140"/>
      <c r="B2364" s="140"/>
      <c r="C2364" s="140"/>
      <c r="D2364" s="71"/>
      <c r="E2364" s="71"/>
      <c r="F2364" s="71"/>
      <c r="G2364" s="71"/>
      <c r="H2364" s="71"/>
      <c r="I2364" s="71"/>
      <c r="J2364" s="71"/>
      <c r="K2364" s="71"/>
    </row>
    <row r="2365" spans="1:11" x14ac:dyDescent="0.2">
      <c r="A2365" s="140"/>
      <c r="B2365" s="140"/>
      <c r="C2365" s="140"/>
      <c r="D2365" s="71"/>
      <c r="E2365" s="71"/>
      <c r="F2365" s="71"/>
      <c r="G2365" s="71"/>
      <c r="H2365" s="71"/>
      <c r="I2365" s="71"/>
      <c r="J2365" s="71"/>
      <c r="K2365" s="71"/>
    </row>
    <row r="2366" spans="1:11" x14ac:dyDescent="0.2">
      <c r="A2366" s="140"/>
      <c r="B2366" s="140"/>
      <c r="C2366" s="140"/>
      <c r="D2366" s="71"/>
      <c r="E2366" s="71"/>
      <c r="F2366" s="71"/>
      <c r="G2366" s="71"/>
      <c r="H2366" s="71"/>
      <c r="I2366" s="71"/>
      <c r="J2366" s="71"/>
      <c r="K2366" s="71"/>
    </row>
    <row r="2367" spans="1:11" x14ac:dyDescent="0.2">
      <c r="A2367" s="140"/>
      <c r="B2367" s="140"/>
      <c r="C2367" s="140"/>
      <c r="D2367" s="71"/>
      <c r="E2367" s="71"/>
      <c r="F2367" s="71"/>
      <c r="G2367" s="71"/>
      <c r="H2367" s="71"/>
      <c r="I2367" s="71"/>
      <c r="J2367" s="71"/>
      <c r="K2367" s="71"/>
    </row>
    <row r="2368" spans="1:11" x14ac:dyDescent="0.2">
      <c r="A2368" s="140"/>
      <c r="B2368" s="140"/>
      <c r="C2368" s="140"/>
      <c r="D2368" s="71"/>
      <c r="E2368" s="71"/>
      <c r="F2368" s="71"/>
      <c r="G2368" s="71"/>
      <c r="H2368" s="71"/>
      <c r="I2368" s="71"/>
      <c r="J2368" s="71"/>
      <c r="K2368" s="71"/>
    </row>
    <row r="2369" spans="1:11" x14ac:dyDescent="0.2">
      <c r="A2369" s="140"/>
      <c r="B2369" s="140"/>
      <c r="C2369" s="140"/>
      <c r="D2369" s="71"/>
      <c r="E2369" s="71"/>
      <c r="F2369" s="71"/>
      <c r="G2369" s="71"/>
      <c r="H2369" s="71"/>
      <c r="I2369" s="71"/>
      <c r="J2369" s="71"/>
      <c r="K2369" s="71"/>
    </row>
    <row r="2370" spans="1:11" x14ac:dyDescent="0.2">
      <c r="A2370" s="140"/>
      <c r="B2370" s="140"/>
      <c r="C2370" s="140"/>
      <c r="D2370" s="71"/>
      <c r="E2370" s="71"/>
      <c r="F2370" s="71"/>
      <c r="G2370" s="71"/>
      <c r="H2370" s="71"/>
      <c r="I2370" s="71"/>
      <c r="J2370" s="71"/>
      <c r="K2370" s="71"/>
    </row>
    <row r="2371" spans="1:11" x14ac:dyDescent="0.2">
      <c r="A2371" s="140"/>
      <c r="B2371" s="140"/>
      <c r="C2371" s="140"/>
      <c r="D2371" s="71"/>
      <c r="E2371" s="71"/>
      <c r="F2371" s="71"/>
      <c r="G2371" s="71"/>
      <c r="H2371" s="71"/>
      <c r="I2371" s="71"/>
      <c r="J2371" s="71"/>
      <c r="K2371" s="71"/>
    </row>
    <row r="2372" spans="1:11" x14ac:dyDescent="0.2">
      <c r="A2372" s="140"/>
      <c r="B2372" s="140"/>
      <c r="C2372" s="140"/>
      <c r="D2372" s="71"/>
      <c r="E2372" s="71"/>
      <c r="F2372" s="71"/>
      <c r="G2372" s="71"/>
      <c r="H2372" s="71"/>
      <c r="I2372" s="71"/>
      <c r="J2372" s="71"/>
      <c r="K2372" s="71"/>
    </row>
    <row r="2373" spans="1:11" x14ac:dyDescent="0.2">
      <c r="A2373" s="140"/>
      <c r="B2373" s="140"/>
      <c r="C2373" s="140"/>
      <c r="D2373" s="71"/>
      <c r="E2373" s="71"/>
      <c r="F2373" s="71"/>
      <c r="G2373" s="71"/>
      <c r="H2373" s="71"/>
      <c r="I2373" s="71"/>
      <c r="J2373" s="71"/>
      <c r="K2373" s="71"/>
    </row>
    <row r="2374" spans="1:11" x14ac:dyDescent="0.2">
      <c r="A2374" s="140"/>
      <c r="B2374" s="140"/>
      <c r="C2374" s="140"/>
      <c r="D2374" s="71"/>
      <c r="E2374" s="71"/>
      <c r="F2374" s="71"/>
      <c r="G2374" s="71"/>
      <c r="H2374" s="71"/>
      <c r="I2374" s="71"/>
      <c r="J2374" s="71"/>
      <c r="K2374" s="71"/>
    </row>
    <row r="2375" spans="1:11" x14ac:dyDescent="0.2">
      <c r="A2375" s="140"/>
      <c r="B2375" s="140"/>
      <c r="C2375" s="140"/>
      <c r="D2375" s="71"/>
      <c r="E2375" s="71"/>
      <c r="F2375" s="71"/>
      <c r="G2375" s="71"/>
      <c r="H2375" s="71"/>
      <c r="I2375" s="71"/>
      <c r="J2375" s="71"/>
      <c r="K2375" s="71"/>
    </row>
    <row r="2376" spans="1:11" x14ac:dyDescent="0.2">
      <c r="A2376" s="140"/>
      <c r="B2376" s="140"/>
      <c r="C2376" s="140"/>
      <c r="D2376" s="71"/>
      <c r="E2376" s="71"/>
      <c r="F2376" s="71"/>
      <c r="G2376" s="71"/>
      <c r="H2376" s="71"/>
      <c r="I2376" s="71"/>
      <c r="J2376" s="71"/>
      <c r="K2376" s="71"/>
    </row>
    <row r="2377" spans="1:11" x14ac:dyDescent="0.2">
      <c r="A2377" s="140"/>
      <c r="B2377" s="140"/>
      <c r="C2377" s="140"/>
      <c r="D2377" s="71"/>
      <c r="E2377" s="71"/>
      <c r="F2377" s="71"/>
      <c r="G2377" s="71"/>
      <c r="H2377" s="71"/>
      <c r="I2377" s="71"/>
      <c r="J2377" s="71"/>
      <c r="K2377" s="71"/>
    </row>
    <row r="2378" spans="1:11" x14ac:dyDescent="0.2">
      <c r="A2378" s="140"/>
      <c r="B2378" s="140"/>
      <c r="C2378" s="140"/>
      <c r="D2378" s="71"/>
      <c r="E2378" s="71"/>
      <c r="F2378" s="71"/>
      <c r="G2378" s="71"/>
      <c r="H2378" s="71"/>
      <c r="I2378" s="71"/>
      <c r="J2378" s="71"/>
      <c r="K2378" s="71"/>
    </row>
    <row r="2379" spans="1:11" x14ac:dyDescent="0.2">
      <c r="A2379" s="140"/>
      <c r="B2379" s="140"/>
      <c r="C2379" s="140"/>
      <c r="D2379" s="71"/>
      <c r="E2379" s="71"/>
      <c r="F2379" s="71"/>
      <c r="G2379" s="71"/>
      <c r="H2379" s="71"/>
      <c r="I2379" s="71"/>
      <c r="J2379" s="71"/>
      <c r="K2379" s="71"/>
    </row>
    <row r="2380" spans="1:11" x14ac:dyDescent="0.2">
      <c r="A2380" s="140"/>
      <c r="B2380" s="140"/>
      <c r="C2380" s="140"/>
      <c r="D2380" s="71"/>
      <c r="E2380" s="71"/>
      <c r="F2380" s="71"/>
      <c r="G2380" s="71"/>
      <c r="H2380" s="71"/>
      <c r="I2380" s="71"/>
      <c r="J2380" s="71"/>
      <c r="K2380" s="71"/>
    </row>
    <row r="2381" spans="1:11" x14ac:dyDescent="0.2">
      <c r="A2381" s="140"/>
      <c r="B2381" s="140"/>
      <c r="C2381" s="140"/>
      <c r="D2381" s="71"/>
      <c r="E2381" s="71"/>
      <c r="F2381" s="71"/>
      <c r="G2381" s="71"/>
      <c r="H2381" s="71"/>
      <c r="I2381" s="71"/>
      <c r="J2381" s="71"/>
      <c r="K2381" s="71"/>
    </row>
    <row r="2382" spans="1:11" x14ac:dyDescent="0.2">
      <c r="A2382" s="140"/>
      <c r="B2382" s="140"/>
      <c r="C2382" s="140"/>
      <c r="D2382" s="71"/>
      <c r="E2382" s="71"/>
      <c r="F2382" s="71"/>
      <c r="G2382" s="71"/>
      <c r="H2382" s="71"/>
      <c r="I2382" s="71"/>
      <c r="J2382" s="71"/>
      <c r="K2382" s="71"/>
    </row>
    <row r="2383" spans="1:11" x14ac:dyDescent="0.2">
      <c r="A2383" s="140"/>
      <c r="B2383" s="140"/>
      <c r="C2383" s="140"/>
      <c r="D2383" s="71"/>
      <c r="E2383" s="71"/>
      <c r="F2383" s="71"/>
      <c r="G2383" s="71"/>
      <c r="H2383" s="71"/>
      <c r="I2383" s="71"/>
      <c r="J2383" s="71"/>
      <c r="K2383" s="71"/>
    </row>
    <row r="2384" spans="1:11" x14ac:dyDescent="0.2">
      <c r="A2384" s="140"/>
      <c r="B2384" s="140"/>
      <c r="C2384" s="140"/>
      <c r="D2384" s="71"/>
      <c r="E2384" s="71"/>
      <c r="F2384" s="71"/>
      <c r="G2384" s="71"/>
      <c r="H2384" s="71"/>
      <c r="I2384" s="71"/>
      <c r="J2384" s="71"/>
      <c r="K2384" s="71"/>
    </row>
    <row r="2385" spans="1:11" x14ac:dyDescent="0.2">
      <c r="A2385" s="140"/>
      <c r="B2385" s="140"/>
      <c r="C2385" s="140"/>
      <c r="D2385" s="71"/>
      <c r="E2385" s="71"/>
      <c r="F2385" s="71"/>
      <c r="G2385" s="71"/>
      <c r="H2385" s="71"/>
      <c r="I2385" s="71"/>
      <c r="J2385" s="71"/>
      <c r="K2385" s="71"/>
    </row>
    <row r="2386" spans="1:11" x14ac:dyDescent="0.2">
      <c r="A2386" s="140"/>
      <c r="B2386" s="140"/>
      <c r="C2386" s="140"/>
      <c r="D2386" s="71"/>
      <c r="E2386" s="71"/>
      <c r="F2386" s="71"/>
      <c r="G2386" s="71"/>
      <c r="H2386" s="71"/>
      <c r="I2386" s="71"/>
      <c r="J2386" s="71"/>
      <c r="K2386" s="71"/>
    </row>
    <row r="2387" spans="1:11" x14ac:dyDescent="0.2">
      <c r="A2387" s="140"/>
      <c r="B2387" s="140"/>
      <c r="C2387" s="140"/>
      <c r="D2387" s="71"/>
      <c r="E2387" s="71"/>
      <c r="F2387" s="71"/>
      <c r="G2387" s="71"/>
      <c r="H2387" s="71"/>
      <c r="I2387" s="71"/>
      <c r="J2387" s="71"/>
      <c r="K2387" s="71"/>
    </row>
    <row r="2388" spans="1:11" x14ac:dyDescent="0.2">
      <c r="A2388" s="140"/>
      <c r="B2388" s="140"/>
      <c r="C2388" s="140"/>
      <c r="D2388" s="71"/>
      <c r="E2388" s="71"/>
      <c r="F2388" s="71"/>
      <c r="G2388" s="71"/>
      <c r="H2388" s="71"/>
      <c r="I2388" s="71"/>
      <c r="J2388" s="71"/>
      <c r="K2388" s="71"/>
    </row>
    <row r="2389" spans="1:11" x14ac:dyDescent="0.2">
      <c r="A2389" s="140"/>
      <c r="B2389" s="140"/>
      <c r="C2389" s="140"/>
      <c r="D2389" s="71"/>
      <c r="E2389" s="71"/>
      <c r="F2389" s="71"/>
      <c r="G2389" s="71"/>
      <c r="H2389" s="71"/>
      <c r="I2389" s="71"/>
      <c r="J2389" s="71"/>
      <c r="K2389" s="71"/>
    </row>
    <row r="2390" spans="1:11" x14ac:dyDescent="0.2">
      <c r="A2390" s="140"/>
      <c r="B2390" s="140"/>
      <c r="C2390" s="140"/>
      <c r="D2390" s="71"/>
      <c r="E2390" s="71"/>
      <c r="F2390" s="71"/>
      <c r="G2390" s="71"/>
      <c r="H2390" s="71"/>
      <c r="I2390" s="71"/>
      <c r="J2390" s="71"/>
      <c r="K2390" s="71"/>
    </row>
    <row r="2391" spans="1:11" x14ac:dyDescent="0.2">
      <c r="A2391" s="140"/>
      <c r="B2391" s="140"/>
      <c r="C2391" s="140"/>
      <c r="D2391" s="71"/>
      <c r="E2391" s="71"/>
      <c r="F2391" s="71"/>
      <c r="G2391" s="71"/>
      <c r="H2391" s="71"/>
      <c r="I2391" s="71"/>
      <c r="J2391" s="71"/>
      <c r="K2391" s="71"/>
    </row>
    <row r="2392" spans="1:11" x14ac:dyDescent="0.2">
      <c r="A2392" s="140"/>
      <c r="B2392" s="140"/>
      <c r="C2392" s="140"/>
      <c r="D2392" s="71"/>
      <c r="E2392" s="71"/>
      <c r="F2392" s="71"/>
      <c r="G2392" s="71"/>
      <c r="H2392" s="71"/>
      <c r="I2392" s="71"/>
      <c r="J2392" s="71"/>
      <c r="K2392" s="71"/>
    </row>
    <row r="2393" spans="1:11" x14ac:dyDescent="0.2">
      <c r="A2393" s="140"/>
      <c r="B2393" s="140"/>
      <c r="C2393" s="140"/>
      <c r="D2393" s="71"/>
      <c r="E2393" s="71"/>
      <c r="F2393" s="71"/>
      <c r="G2393" s="71"/>
      <c r="H2393" s="71"/>
      <c r="I2393" s="71"/>
      <c r="J2393" s="71"/>
      <c r="K2393" s="71"/>
    </row>
    <row r="2394" spans="1:11" x14ac:dyDescent="0.2">
      <c r="A2394" s="140"/>
      <c r="B2394" s="140"/>
      <c r="C2394" s="140"/>
      <c r="D2394" s="71"/>
      <c r="E2394" s="71"/>
      <c r="F2394" s="71"/>
      <c r="G2394" s="71"/>
      <c r="H2394" s="71"/>
      <c r="I2394" s="71"/>
      <c r="J2394" s="71"/>
      <c r="K2394" s="71"/>
    </row>
    <row r="2395" spans="1:11" x14ac:dyDescent="0.2">
      <c r="A2395" s="140"/>
      <c r="B2395" s="140"/>
      <c r="C2395" s="140"/>
      <c r="D2395" s="71"/>
      <c r="E2395" s="71"/>
      <c r="F2395" s="71"/>
      <c r="G2395" s="71"/>
      <c r="H2395" s="71"/>
      <c r="I2395" s="71"/>
      <c r="J2395" s="71"/>
      <c r="K2395" s="71"/>
    </row>
    <row r="2396" spans="1:11" x14ac:dyDescent="0.2">
      <c r="A2396" s="140"/>
      <c r="B2396" s="140"/>
      <c r="C2396" s="140"/>
      <c r="D2396" s="71"/>
      <c r="E2396" s="71"/>
      <c r="F2396" s="71"/>
      <c r="G2396" s="71"/>
      <c r="H2396" s="71"/>
      <c r="I2396" s="71"/>
      <c r="J2396" s="71"/>
      <c r="K2396" s="71"/>
    </row>
    <row r="2397" spans="1:11" x14ac:dyDescent="0.2">
      <c r="A2397" s="140"/>
      <c r="B2397" s="140"/>
      <c r="C2397" s="140"/>
      <c r="D2397" s="71"/>
      <c r="E2397" s="71"/>
      <c r="F2397" s="71"/>
      <c r="G2397" s="71"/>
      <c r="H2397" s="71"/>
      <c r="I2397" s="71"/>
      <c r="J2397" s="71"/>
      <c r="K2397" s="71"/>
    </row>
    <row r="2398" spans="1:11" x14ac:dyDescent="0.2">
      <c r="A2398" s="140"/>
      <c r="B2398" s="140"/>
      <c r="C2398" s="140"/>
      <c r="D2398" s="71"/>
      <c r="E2398" s="71"/>
      <c r="F2398" s="71"/>
      <c r="G2398" s="71"/>
      <c r="H2398" s="71"/>
      <c r="I2398" s="71"/>
      <c r="J2398" s="71"/>
      <c r="K2398" s="71"/>
    </row>
    <row r="2399" spans="1:11" x14ac:dyDescent="0.2">
      <c r="A2399" s="140"/>
      <c r="B2399" s="140"/>
      <c r="C2399" s="140"/>
      <c r="D2399" s="71"/>
      <c r="E2399" s="71"/>
      <c r="F2399" s="71"/>
      <c r="G2399" s="71"/>
      <c r="H2399" s="71"/>
      <c r="I2399" s="71"/>
      <c r="J2399" s="71"/>
      <c r="K2399" s="71"/>
    </row>
    <row r="2400" spans="1:11" x14ac:dyDescent="0.2">
      <c r="A2400" s="140"/>
      <c r="B2400" s="140"/>
      <c r="C2400" s="140"/>
      <c r="D2400" s="71"/>
      <c r="E2400" s="71"/>
      <c r="F2400" s="71"/>
      <c r="G2400" s="71"/>
      <c r="H2400" s="71"/>
      <c r="I2400" s="71"/>
      <c r="J2400" s="71"/>
      <c r="K2400" s="71"/>
    </row>
    <row r="2401" spans="1:11" x14ac:dyDescent="0.2">
      <c r="A2401" s="140"/>
      <c r="B2401" s="140"/>
      <c r="C2401" s="140"/>
      <c r="D2401" s="71"/>
      <c r="E2401" s="71"/>
      <c r="F2401" s="71"/>
      <c r="G2401" s="71"/>
      <c r="H2401" s="71"/>
      <c r="I2401" s="71"/>
      <c r="J2401" s="71"/>
      <c r="K2401" s="71"/>
    </row>
    <row r="2402" spans="1:11" x14ac:dyDescent="0.2">
      <c r="A2402" s="140"/>
      <c r="B2402" s="140"/>
      <c r="C2402" s="140"/>
      <c r="D2402" s="71"/>
      <c r="E2402" s="71"/>
      <c r="F2402" s="71"/>
      <c r="G2402" s="71"/>
      <c r="H2402" s="71"/>
      <c r="I2402" s="71"/>
      <c r="J2402" s="71"/>
      <c r="K2402" s="71"/>
    </row>
    <row r="2403" spans="1:11" x14ac:dyDescent="0.2">
      <c r="A2403" s="140"/>
      <c r="B2403" s="140"/>
      <c r="C2403" s="140"/>
      <c r="D2403" s="71"/>
      <c r="E2403" s="71"/>
      <c r="F2403" s="71"/>
      <c r="G2403" s="71"/>
      <c r="H2403" s="71"/>
      <c r="I2403" s="71"/>
      <c r="J2403" s="71"/>
      <c r="K2403" s="71"/>
    </row>
    <row r="2404" spans="1:11" x14ac:dyDescent="0.2">
      <c r="A2404" s="140"/>
      <c r="B2404" s="140"/>
      <c r="C2404" s="140"/>
      <c r="D2404" s="71"/>
      <c r="E2404" s="71"/>
      <c r="F2404" s="71"/>
      <c r="G2404" s="71"/>
      <c r="H2404" s="71"/>
      <c r="I2404" s="71"/>
      <c r="J2404" s="71"/>
      <c r="K2404" s="71"/>
    </row>
    <row r="2405" spans="1:11" x14ac:dyDescent="0.2">
      <c r="A2405" s="140"/>
      <c r="B2405" s="140"/>
      <c r="C2405" s="140"/>
      <c r="D2405" s="71"/>
      <c r="E2405" s="71"/>
      <c r="F2405" s="71"/>
      <c r="G2405" s="71"/>
      <c r="H2405" s="71"/>
      <c r="I2405" s="71"/>
      <c r="J2405" s="71"/>
      <c r="K2405" s="71"/>
    </row>
    <row r="2406" spans="1:11" x14ac:dyDescent="0.2">
      <c r="A2406" s="140"/>
      <c r="B2406" s="140"/>
      <c r="C2406" s="140"/>
      <c r="D2406" s="71"/>
      <c r="E2406" s="71"/>
      <c r="F2406" s="71"/>
      <c r="G2406" s="71"/>
      <c r="H2406" s="71"/>
      <c r="I2406" s="71"/>
      <c r="J2406" s="71"/>
      <c r="K2406" s="71"/>
    </row>
    <row r="2407" spans="1:11" x14ac:dyDescent="0.2">
      <c r="A2407" s="140"/>
      <c r="B2407" s="140"/>
      <c r="C2407" s="140"/>
      <c r="D2407" s="71"/>
      <c r="E2407" s="71"/>
      <c r="F2407" s="71"/>
      <c r="G2407" s="71"/>
      <c r="H2407" s="71"/>
      <c r="I2407" s="71"/>
      <c r="J2407" s="71"/>
      <c r="K2407" s="71"/>
    </row>
    <row r="2408" spans="1:11" x14ac:dyDescent="0.2">
      <c r="A2408" s="140"/>
      <c r="B2408" s="140"/>
      <c r="C2408" s="140"/>
      <c r="D2408" s="71"/>
      <c r="E2408" s="71"/>
      <c r="F2408" s="71"/>
      <c r="G2408" s="71"/>
      <c r="H2408" s="71"/>
      <c r="I2408" s="71"/>
      <c r="J2408" s="71"/>
      <c r="K2408" s="71"/>
    </row>
    <row r="2409" spans="1:11" x14ac:dyDescent="0.2">
      <c r="A2409" s="140"/>
      <c r="B2409" s="140"/>
      <c r="C2409" s="140"/>
      <c r="D2409" s="71"/>
      <c r="E2409" s="71"/>
      <c r="F2409" s="71"/>
      <c r="G2409" s="71"/>
      <c r="H2409" s="71"/>
      <c r="I2409" s="71"/>
      <c r="J2409" s="71"/>
      <c r="K2409" s="71"/>
    </row>
    <row r="2410" spans="1:11" x14ac:dyDescent="0.2">
      <c r="A2410" s="140"/>
      <c r="B2410" s="140"/>
      <c r="C2410" s="140"/>
      <c r="D2410" s="71"/>
      <c r="E2410" s="71"/>
      <c r="F2410" s="71"/>
      <c r="G2410" s="71"/>
      <c r="H2410" s="71"/>
      <c r="I2410" s="71"/>
      <c r="J2410" s="71"/>
      <c r="K2410" s="71"/>
    </row>
    <row r="2411" spans="1:11" x14ac:dyDescent="0.2">
      <c r="A2411" s="140"/>
      <c r="B2411" s="140"/>
      <c r="C2411" s="140"/>
      <c r="D2411" s="71"/>
      <c r="E2411" s="71"/>
      <c r="F2411" s="71"/>
      <c r="G2411" s="71"/>
      <c r="H2411" s="71"/>
      <c r="I2411" s="71"/>
      <c r="J2411" s="71"/>
      <c r="K2411" s="71"/>
    </row>
    <row r="2412" spans="1:11" x14ac:dyDescent="0.2">
      <c r="A2412" s="140"/>
      <c r="B2412" s="140"/>
      <c r="C2412" s="140"/>
      <c r="D2412" s="71"/>
      <c r="E2412" s="71"/>
      <c r="F2412" s="71"/>
      <c r="G2412" s="71"/>
      <c r="H2412" s="71"/>
      <c r="I2412" s="71"/>
      <c r="J2412" s="71"/>
      <c r="K2412" s="71"/>
    </row>
    <row r="2413" spans="1:11" x14ac:dyDescent="0.2">
      <c r="A2413" s="140"/>
      <c r="B2413" s="140"/>
      <c r="C2413" s="140"/>
      <c r="D2413" s="71"/>
      <c r="E2413" s="71"/>
      <c r="F2413" s="71"/>
      <c r="G2413" s="71"/>
      <c r="H2413" s="71"/>
      <c r="I2413" s="71"/>
      <c r="J2413" s="71"/>
      <c r="K2413" s="71"/>
    </row>
    <row r="2414" spans="1:11" x14ac:dyDescent="0.2">
      <c r="A2414" s="140"/>
      <c r="B2414" s="140"/>
      <c r="C2414" s="140"/>
      <c r="D2414" s="71"/>
      <c r="E2414" s="71"/>
      <c r="F2414" s="71"/>
      <c r="G2414" s="71"/>
      <c r="H2414" s="71"/>
      <c r="I2414" s="71"/>
      <c r="J2414" s="71"/>
      <c r="K2414" s="71"/>
    </row>
    <row r="2415" spans="1:11" x14ac:dyDescent="0.2">
      <c r="A2415" s="140"/>
      <c r="B2415" s="140"/>
      <c r="C2415" s="140"/>
      <c r="D2415" s="71"/>
      <c r="E2415" s="71"/>
      <c r="F2415" s="71"/>
      <c r="G2415" s="71"/>
      <c r="H2415" s="71"/>
      <c r="I2415" s="71"/>
      <c r="J2415" s="71"/>
      <c r="K2415" s="71"/>
    </row>
    <row r="2416" spans="1:11" x14ac:dyDescent="0.2">
      <c r="A2416" s="140"/>
      <c r="B2416" s="140"/>
      <c r="C2416" s="140"/>
      <c r="D2416" s="71"/>
      <c r="E2416" s="71"/>
      <c r="F2416" s="71"/>
      <c r="G2416" s="71"/>
      <c r="H2416" s="71"/>
      <c r="I2416" s="71"/>
      <c r="J2416" s="71"/>
      <c r="K2416" s="71"/>
    </row>
    <row r="2417" spans="1:11" x14ac:dyDescent="0.2">
      <c r="A2417" s="140"/>
      <c r="B2417" s="140"/>
      <c r="C2417" s="140"/>
      <c r="D2417" s="71"/>
      <c r="E2417" s="71"/>
      <c r="F2417" s="71"/>
      <c r="G2417" s="71"/>
      <c r="H2417" s="71"/>
      <c r="I2417" s="71"/>
      <c r="J2417" s="71"/>
      <c r="K2417" s="71"/>
    </row>
    <row r="2418" spans="1:11" x14ac:dyDescent="0.2">
      <c r="A2418" s="140"/>
      <c r="B2418" s="140"/>
      <c r="C2418" s="140"/>
      <c r="D2418" s="71"/>
      <c r="E2418" s="71"/>
      <c r="F2418" s="71"/>
      <c r="G2418" s="71"/>
      <c r="H2418" s="71"/>
      <c r="I2418" s="71"/>
      <c r="J2418" s="71"/>
      <c r="K2418" s="71"/>
    </row>
    <row r="2419" spans="1:11" x14ac:dyDescent="0.2">
      <c r="A2419" s="140"/>
      <c r="B2419" s="140"/>
      <c r="C2419" s="140"/>
      <c r="D2419" s="71"/>
      <c r="E2419" s="71"/>
      <c r="F2419" s="71"/>
      <c r="G2419" s="71"/>
      <c r="H2419" s="71"/>
      <c r="I2419" s="71"/>
      <c r="J2419" s="71"/>
      <c r="K2419" s="71"/>
    </row>
    <row r="2420" spans="1:11" x14ac:dyDescent="0.2">
      <c r="A2420" s="140"/>
      <c r="B2420" s="140"/>
      <c r="C2420" s="140"/>
      <c r="D2420" s="71"/>
      <c r="E2420" s="71"/>
      <c r="F2420" s="71"/>
      <c r="G2420" s="71"/>
      <c r="H2420" s="71"/>
      <c r="I2420" s="71"/>
      <c r="J2420" s="71"/>
      <c r="K2420" s="71"/>
    </row>
    <row r="2421" spans="1:11" x14ac:dyDescent="0.2">
      <c r="A2421" s="140"/>
      <c r="B2421" s="140"/>
      <c r="C2421" s="140"/>
      <c r="D2421" s="71"/>
      <c r="E2421" s="71"/>
      <c r="F2421" s="71"/>
      <c r="G2421" s="71"/>
      <c r="H2421" s="71"/>
      <c r="I2421" s="71"/>
      <c r="J2421" s="71"/>
      <c r="K2421" s="71"/>
    </row>
    <row r="2422" spans="1:11" x14ac:dyDescent="0.2">
      <c r="A2422" s="140"/>
      <c r="B2422" s="140"/>
      <c r="C2422" s="140"/>
      <c r="D2422" s="71"/>
      <c r="E2422" s="71"/>
      <c r="F2422" s="71"/>
      <c r="G2422" s="71"/>
      <c r="H2422" s="71"/>
      <c r="I2422" s="71"/>
      <c r="J2422" s="71"/>
      <c r="K2422" s="71"/>
    </row>
    <row r="2423" spans="1:11" x14ac:dyDescent="0.2">
      <c r="A2423" s="140"/>
      <c r="B2423" s="140"/>
      <c r="C2423" s="140"/>
      <c r="D2423" s="71"/>
      <c r="E2423" s="71"/>
      <c r="F2423" s="71"/>
      <c r="G2423" s="71"/>
      <c r="H2423" s="71"/>
      <c r="I2423" s="71"/>
      <c r="J2423" s="71"/>
      <c r="K2423" s="71"/>
    </row>
    <row r="2424" spans="1:11" x14ac:dyDescent="0.2">
      <c r="A2424" s="140"/>
      <c r="B2424" s="140"/>
      <c r="C2424" s="140"/>
      <c r="D2424" s="71"/>
      <c r="E2424" s="71"/>
      <c r="F2424" s="71"/>
      <c r="G2424" s="71"/>
      <c r="H2424" s="71"/>
      <c r="I2424" s="71"/>
      <c r="J2424" s="71"/>
      <c r="K2424" s="71"/>
    </row>
    <row r="2425" spans="1:11" x14ac:dyDescent="0.2">
      <c r="A2425" s="140"/>
      <c r="B2425" s="140"/>
      <c r="C2425" s="140"/>
      <c r="D2425" s="71"/>
      <c r="E2425" s="71"/>
      <c r="F2425" s="71"/>
      <c r="G2425" s="71"/>
      <c r="H2425" s="71"/>
      <c r="I2425" s="71"/>
      <c r="J2425" s="71"/>
      <c r="K2425" s="71"/>
    </row>
    <row r="2426" spans="1:11" x14ac:dyDescent="0.2">
      <c r="A2426" s="140"/>
      <c r="B2426" s="140"/>
      <c r="C2426" s="140"/>
      <c r="D2426" s="71"/>
      <c r="E2426" s="71"/>
      <c r="F2426" s="71"/>
      <c r="G2426" s="71"/>
      <c r="H2426" s="71"/>
      <c r="I2426" s="71"/>
      <c r="J2426" s="71"/>
      <c r="K2426" s="71"/>
    </row>
    <row r="2427" spans="1:11" x14ac:dyDescent="0.2">
      <c r="A2427" s="140"/>
      <c r="B2427" s="140"/>
      <c r="C2427" s="140"/>
      <c r="D2427" s="71"/>
      <c r="E2427" s="71"/>
      <c r="F2427" s="71"/>
      <c r="G2427" s="71"/>
      <c r="H2427" s="71"/>
      <c r="I2427" s="71"/>
      <c r="J2427" s="71"/>
      <c r="K2427" s="71"/>
    </row>
    <row r="2428" spans="1:11" x14ac:dyDescent="0.2">
      <c r="A2428" s="140"/>
      <c r="B2428" s="140"/>
      <c r="C2428" s="140"/>
      <c r="D2428" s="71"/>
      <c r="E2428" s="71"/>
      <c r="F2428" s="71"/>
      <c r="G2428" s="71"/>
      <c r="H2428" s="71"/>
      <c r="I2428" s="71"/>
      <c r="J2428" s="71"/>
      <c r="K2428" s="71"/>
    </row>
    <row r="2429" spans="1:11" x14ac:dyDescent="0.2">
      <c r="A2429" s="140"/>
      <c r="B2429" s="140"/>
      <c r="C2429" s="140"/>
      <c r="D2429" s="71"/>
      <c r="E2429" s="71"/>
      <c r="F2429" s="71"/>
      <c r="G2429" s="71"/>
      <c r="H2429" s="71"/>
      <c r="I2429" s="71"/>
      <c r="J2429" s="71"/>
      <c r="K2429" s="71"/>
    </row>
    <row r="2430" spans="1:11" x14ac:dyDescent="0.2">
      <c r="A2430" s="140"/>
      <c r="B2430" s="140"/>
      <c r="C2430" s="140"/>
      <c r="D2430" s="71"/>
      <c r="E2430" s="71"/>
      <c r="F2430" s="71"/>
      <c r="G2430" s="71"/>
      <c r="H2430" s="71"/>
      <c r="I2430" s="71"/>
      <c r="J2430" s="71"/>
      <c r="K2430" s="71"/>
    </row>
    <row r="2431" spans="1:11" x14ac:dyDescent="0.2">
      <c r="A2431" s="140"/>
      <c r="B2431" s="140"/>
      <c r="C2431" s="140"/>
      <c r="D2431" s="71"/>
      <c r="E2431" s="71"/>
      <c r="F2431" s="71"/>
      <c r="G2431" s="71"/>
      <c r="H2431" s="71"/>
      <c r="I2431" s="71"/>
      <c r="J2431" s="71"/>
      <c r="K2431" s="71"/>
    </row>
    <row r="2432" spans="1:11" x14ac:dyDescent="0.2">
      <c r="A2432" s="140"/>
      <c r="B2432" s="140"/>
      <c r="C2432" s="140"/>
      <c r="D2432" s="71"/>
      <c r="E2432" s="71"/>
      <c r="F2432" s="71"/>
      <c r="G2432" s="71"/>
      <c r="H2432" s="71"/>
      <c r="I2432" s="71"/>
      <c r="J2432" s="71"/>
      <c r="K2432" s="71"/>
    </row>
    <row r="2433" spans="1:11" x14ac:dyDescent="0.2">
      <c r="A2433" s="140"/>
      <c r="B2433" s="140"/>
      <c r="C2433" s="140"/>
      <c r="D2433" s="71"/>
      <c r="E2433" s="71"/>
      <c r="F2433" s="71"/>
      <c r="G2433" s="71"/>
      <c r="H2433" s="71"/>
      <c r="I2433" s="71"/>
      <c r="J2433" s="71"/>
      <c r="K2433" s="71"/>
    </row>
    <row r="2434" spans="1:11" x14ac:dyDescent="0.2">
      <c r="A2434" s="140"/>
      <c r="B2434" s="140"/>
      <c r="C2434" s="140"/>
      <c r="D2434" s="71"/>
      <c r="E2434" s="71"/>
      <c r="F2434" s="71"/>
      <c r="G2434" s="71"/>
      <c r="H2434" s="71"/>
      <c r="I2434" s="71"/>
      <c r="J2434" s="71"/>
      <c r="K2434" s="71"/>
    </row>
    <row r="2435" spans="1:11" x14ac:dyDescent="0.2">
      <c r="A2435" s="140"/>
      <c r="B2435" s="140"/>
      <c r="C2435" s="140"/>
      <c r="D2435" s="71"/>
      <c r="E2435" s="71"/>
      <c r="F2435" s="71"/>
      <c r="G2435" s="71"/>
      <c r="H2435" s="71"/>
      <c r="I2435" s="71"/>
      <c r="J2435" s="71"/>
      <c r="K2435" s="71"/>
    </row>
    <row r="2436" spans="1:11" x14ac:dyDescent="0.2">
      <c r="A2436" s="140"/>
      <c r="B2436" s="140"/>
      <c r="C2436" s="140"/>
      <c r="D2436" s="71"/>
      <c r="E2436" s="71"/>
      <c r="F2436" s="71"/>
      <c r="G2436" s="71"/>
      <c r="H2436" s="71"/>
      <c r="I2436" s="71"/>
      <c r="J2436" s="71"/>
      <c r="K2436" s="71"/>
    </row>
    <row r="2437" spans="1:11" x14ac:dyDescent="0.2">
      <c r="A2437" s="140"/>
      <c r="B2437" s="140"/>
      <c r="C2437" s="140"/>
      <c r="D2437" s="71"/>
      <c r="E2437" s="71"/>
      <c r="F2437" s="71"/>
      <c r="G2437" s="71"/>
      <c r="H2437" s="71"/>
      <c r="I2437" s="71"/>
      <c r="J2437" s="71"/>
      <c r="K2437" s="71"/>
    </row>
    <row r="2438" spans="1:11" x14ac:dyDescent="0.2">
      <c r="A2438" s="140"/>
      <c r="B2438" s="140"/>
      <c r="C2438" s="140"/>
      <c r="D2438" s="71"/>
      <c r="E2438" s="71"/>
      <c r="F2438" s="71"/>
      <c r="G2438" s="71"/>
      <c r="H2438" s="71"/>
      <c r="I2438" s="71"/>
      <c r="J2438" s="71"/>
      <c r="K2438" s="71"/>
    </row>
    <row r="2439" spans="1:11" x14ac:dyDescent="0.2">
      <c r="A2439" s="140"/>
      <c r="B2439" s="140"/>
      <c r="C2439" s="140"/>
      <c r="D2439" s="71"/>
      <c r="E2439" s="71"/>
      <c r="F2439" s="71"/>
      <c r="G2439" s="71"/>
      <c r="H2439" s="71"/>
      <c r="I2439" s="71"/>
      <c r="J2439" s="71"/>
      <c r="K2439" s="71"/>
    </row>
    <row r="2440" spans="1:11" x14ac:dyDescent="0.2">
      <c r="A2440" s="140"/>
      <c r="B2440" s="140"/>
      <c r="C2440" s="140"/>
      <c r="D2440" s="71"/>
      <c r="E2440" s="71"/>
      <c r="F2440" s="71"/>
      <c r="G2440" s="71"/>
      <c r="H2440" s="71"/>
      <c r="I2440" s="71"/>
      <c r="J2440" s="71"/>
      <c r="K2440" s="71"/>
    </row>
    <row r="2441" spans="1:11" x14ac:dyDescent="0.2">
      <c r="A2441" s="140"/>
      <c r="B2441" s="140"/>
      <c r="C2441" s="140"/>
      <c r="D2441" s="71"/>
      <c r="E2441" s="71"/>
      <c r="F2441" s="71"/>
      <c r="G2441" s="71"/>
      <c r="H2441" s="71"/>
      <c r="I2441" s="71"/>
      <c r="J2441" s="71"/>
      <c r="K2441" s="71"/>
    </row>
    <row r="2442" spans="1:11" x14ac:dyDescent="0.2">
      <c r="A2442" s="140"/>
      <c r="B2442" s="140"/>
      <c r="C2442" s="140"/>
      <c r="D2442" s="71"/>
      <c r="E2442" s="71"/>
      <c r="F2442" s="71"/>
      <c r="G2442" s="71"/>
      <c r="H2442" s="71"/>
      <c r="I2442" s="71"/>
      <c r="J2442" s="71"/>
      <c r="K2442" s="71"/>
    </row>
    <row r="2443" spans="1:11" x14ac:dyDescent="0.2">
      <c r="A2443" s="140"/>
      <c r="B2443" s="140"/>
      <c r="C2443" s="140"/>
      <c r="D2443" s="71"/>
      <c r="E2443" s="71"/>
      <c r="F2443" s="71"/>
      <c r="G2443" s="71"/>
      <c r="H2443" s="71"/>
      <c r="I2443" s="71"/>
      <c r="J2443" s="71"/>
      <c r="K2443" s="71"/>
    </row>
    <row r="2444" spans="1:11" x14ac:dyDescent="0.2">
      <c r="A2444" s="140"/>
      <c r="B2444" s="140"/>
      <c r="C2444" s="140"/>
      <c r="D2444" s="71"/>
      <c r="E2444" s="71"/>
      <c r="F2444" s="71"/>
      <c r="G2444" s="71"/>
      <c r="H2444" s="71"/>
      <c r="I2444" s="71"/>
      <c r="J2444" s="71"/>
      <c r="K2444" s="71"/>
    </row>
    <row r="2445" spans="1:11" x14ac:dyDescent="0.2">
      <c r="A2445" s="140"/>
      <c r="B2445" s="140"/>
      <c r="C2445" s="140"/>
      <c r="D2445" s="71"/>
      <c r="E2445" s="71"/>
      <c r="F2445" s="71"/>
      <c r="G2445" s="71"/>
      <c r="H2445" s="71"/>
      <c r="I2445" s="71"/>
      <c r="J2445" s="71"/>
      <c r="K2445" s="71"/>
    </row>
    <row r="2446" spans="1:11" x14ac:dyDescent="0.2">
      <c r="A2446" s="140"/>
      <c r="B2446" s="140"/>
      <c r="C2446" s="140"/>
      <c r="D2446" s="71"/>
      <c r="E2446" s="71"/>
      <c r="F2446" s="71"/>
      <c r="G2446" s="71"/>
      <c r="H2446" s="71"/>
      <c r="I2446" s="71"/>
      <c r="J2446" s="71"/>
      <c r="K2446" s="71"/>
    </row>
    <row r="2447" spans="1:11" x14ac:dyDescent="0.2">
      <c r="A2447" s="140"/>
      <c r="B2447" s="140"/>
      <c r="C2447" s="140"/>
      <c r="D2447" s="71"/>
      <c r="E2447" s="71"/>
      <c r="F2447" s="71"/>
      <c r="G2447" s="71"/>
      <c r="H2447" s="71"/>
      <c r="I2447" s="71"/>
      <c r="J2447" s="71"/>
      <c r="K2447" s="71"/>
    </row>
    <row r="2448" spans="1:11" x14ac:dyDescent="0.2">
      <c r="A2448" s="140"/>
      <c r="B2448" s="140"/>
      <c r="C2448" s="140"/>
      <c r="D2448" s="71"/>
      <c r="E2448" s="71"/>
      <c r="F2448" s="71"/>
      <c r="G2448" s="71"/>
      <c r="H2448" s="71"/>
      <c r="I2448" s="71"/>
      <c r="J2448" s="71"/>
      <c r="K2448" s="71"/>
    </row>
    <row r="2449" spans="1:11" x14ac:dyDescent="0.2">
      <c r="A2449" s="140"/>
      <c r="B2449" s="140"/>
      <c r="C2449" s="140"/>
      <c r="D2449" s="71"/>
      <c r="E2449" s="71"/>
      <c r="F2449" s="71"/>
      <c r="G2449" s="71"/>
      <c r="H2449" s="71"/>
      <c r="I2449" s="71"/>
      <c r="J2449" s="71"/>
      <c r="K2449" s="71"/>
    </row>
    <row r="2450" spans="1:11" x14ac:dyDescent="0.2">
      <c r="A2450" s="140"/>
      <c r="B2450" s="140"/>
      <c r="C2450" s="140"/>
      <c r="D2450" s="71"/>
      <c r="E2450" s="71"/>
      <c r="F2450" s="71"/>
      <c r="G2450" s="71"/>
      <c r="H2450" s="71"/>
      <c r="I2450" s="71"/>
      <c r="J2450" s="71"/>
      <c r="K2450" s="71"/>
    </row>
    <row r="2451" spans="1:11" x14ac:dyDescent="0.2">
      <c r="A2451" s="140"/>
      <c r="B2451" s="140"/>
      <c r="C2451" s="140"/>
      <c r="D2451" s="71"/>
      <c r="E2451" s="71"/>
      <c r="F2451" s="71"/>
      <c r="G2451" s="71"/>
      <c r="H2451" s="71"/>
      <c r="I2451" s="71"/>
      <c r="J2451" s="71"/>
      <c r="K2451" s="71"/>
    </row>
    <row r="2452" spans="1:11" x14ac:dyDescent="0.2">
      <c r="A2452" s="140"/>
      <c r="B2452" s="140"/>
      <c r="C2452" s="140"/>
      <c r="D2452" s="71"/>
      <c r="E2452" s="71"/>
      <c r="F2452" s="71"/>
      <c r="G2452" s="71"/>
      <c r="H2452" s="71"/>
      <c r="I2452" s="71"/>
      <c r="J2452" s="71"/>
      <c r="K2452" s="71"/>
    </row>
    <row r="2453" spans="1:11" x14ac:dyDescent="0.2">
      <c r="A2453" s="140"/>
      <c r="B2453" s="140"/>
      <c r="C2453" s="140"/>
      <c r="D2453" s="71"/>
      <c r="E2453" s="71"/>
      <c r="F2453" s="71"/>
      <c r="G2453" s="71"/>
      <c r="H2453" s="71"/>
      <c r="I2453" s="71"/>
      <c r="J2453" s="71"/>
      <c r="K2453" s="71"/>
    </row>
    <row r="2454" spans="1:11" x14ac:dyDescent="0.2">
      <c r="A2454" s="140"/>
      <c r="B2454" s="140"/>
      <c r="C2454" s="140"/>
      <c r="D2454" s="71"/>
      <c r="E2454" s="71"/>
      <c r="F2454" s="71"/>
      <c r="G2454" s="71"/>
      <c r="H2454" s="71"/>
      <c r="I2454" s="71"/>
      <c r="J2454" s="71"/>
      <c r="K2454" s="71"/>
    </row>
    <row r="2455" spans="1:11" x14ac:dyDescent="0.2">
      <c r="A2455" s="140"/>
      <c r="B2455" s="140"/>
      <c r="C2455" s="140"/>
      <c r="D2455" s="71"/>
      <c r="E2455" s="71"/>
      <c r="F2455" s="71"/>
      <c r="G2455" s="71"/>
      <c r="H2455" s="71"/>
      <c r="I2455" s="71"/>
      <c r="J2455" s="71"/>
      <c r="K2455" s="71"/>
    </row>
    <row r="2456" spans="1:11" x14ac:dyDescent="0.2">
      <c r="A2456" s="140"/>
      <c r="B2456" s="140"/>
      <c r="C2456" s="140"/>
      <c r="D2456" s="71"/>
      <c r="E2456" s="71"/>
      <c r="F2456" s="71"/>
      <c r="G2456" s="71"/>
      <c r="H2456" s="71"/>
      <c r="I2456" s="71"/>
      <c r="J2456" s="71"/>
      <c r="K2456" s="71"/>
    </row>
    <row r="2457" spans="1:11" x14ac:dyDescent="0.2">
      <c r="A2457" s="140"/>
      <c r="B2457" s="140"/>
      <c r="C2457" s="140"/>
      <c r="D2457" s="71"/>
      <c r="E2457" s="71"/>
      <c r="F2457" s="71"/>
      <c r="G2457" s="71"/>
      <c r="H2457" s="71"/>
      <c r="I2457" s="71"/>
      <c r="J2457" s="71"/>
      <c r="K2457" s="71"/>
    </row>
    <row r="2458" spans="1:11" x14ac:dyDescent="0.2">
      <c r="A2458" s="140"/>
      <c r="B2458" s="140"/>
      <c r="C2458" s="140"/>
      <c r="D2458" s="71"/>
      <c r="E2458" s="71"/>
      <c r="F2458" s="71"/>
      <c r="G2458" s="71"/>
      <c r="H2458" s="71"/>
      <c r="I2458" s="71"/>
      <c r="J2458" s="71"/>
      <c r="K2458" s="71"/>
    </row>
    <row r="2459" spans="1:11" x14ac:dyDescent="0.2">
      <c r="A2459" s="140"/>
      <c r="B2459" s="140"/>
      <c r="C2459" s="140"/>
      <c r="D2459" s="71"/>
      <c r="E2459" s="71"/>
      <c r="F2459" s="71"/>
      <c r="G2459" s="71"/>
      <c r="H2459" s="71"/>
      <c r="I2459" s="71"/>
      <c r="J2459" s="71"/>
      <c r="K2459" s="71"/>
    </row>
    <row r="2460" spans="1:11" x14ac:dyDescent="0.2">
      <c r="A2460" s="140"/>
      <c r="B2460" s="140"/>
      <c r="C2460" s="140"/>
      <c r="D2460" s="71"/>
      <c r="E2460" s="71"/>
      <c r="F2460" s="71"/>
      <c r="G2460" s="71"/>
      <c r="H2460" s="71"/>
      <c r="I2460" s="71"/>
      <c r="J2460" s="71"/>
      <c r="K2460" s="71"/>
    </row>
    <row r="2461" spans="1:11" x14ac:dyDescent="0.2">
      <c r="A2461" s="140"/>
      <c r="B2461" s="140"/>
      <c r="C2461" s="140"/>
      <c r="D2461" s="71"/>
      <c r="E2461" s="71"/>
      <c r="F2461" s="71"/>
      <c r="G2461" s="71"/>
      <c r="H2461" s="71"/>
      <c r="I2461" s="71"/>
      <c r="J2461" s="71"/>
      <c r="K2461" s="71"/>
    </row>
    <row r="2462" spans="1:11" x14ac:dyDescent="0.2">
      <c r="A2462" s="140"/>
      <c r="B2462" s="140"/>
      <c r="C2462" s="140"/>
      <c r="D2462" s="71"/>
      <c r="E2462" s="71"/>
      <c r="F2462" s="71"/>
      <c r="G2462" s="71"/>
      <c r="H2462" s="71"/>
      <c r="I2462" s="71"/>
      <c r="J2462" s="71"/>
      <c r="K2462" s="71"/>
    </row>
    <row r="2463" spans="1:11" x14ac:dyDescent="0.2">
      <c r="A2463" s="140"/>
      <c r="B2463" s="140"/>
      <c r="C2463" s="140"/>
      <c r="D2463" s="71"/>
      <c r="E2463" s="71"/>
      <c r="F2463" s="71"/>
      <c r="G2463" s="71"/>
      <c r="H2463" s="71"/>
      <c r="I2463" s="71"/>
      <c r="J2463" s="71"/>
      <c r="K2463" s="71"/>
    </row>
    <row r="2464" spans="1:11" x14ac:dyDescent="0.2">
      <c r="A2464" s="140"/>
      <c r="B2464" s="140"/>
      <c r="C2464" s="140"/>
      <c r="D2464" s="71"/>
      <c r="E2464" s="71"/>
      <c r="F2464" s="71"/>
      <c r="G2464" s="71"/>
      <c r="H2464" s="71"/>
      <c r="I2464" s="71"/>
      <c r="J2464" s="71"/>
      <c r="K2464" s="71"/>
    </row>
    <row r="2465" spans="1:11" x14ac:dyDescent="0.2">
      <c r="A2465" s="140"/>
      <c r="B2465" s="140"/>
      <c r="C2465" s="140"/>
      <c r="D2465" s="71"/>
      <c r="E2465" s="71"/>
      <c r="F2465" s="71"/>
      <c r="G2465" s="71"/>
      <c r="H2465" s="71"/>
      <c r="I2465" s="71"/>
      <c r="J2465" s="71"/>
      <c r="K2465" s="71"/>
    </row>
    <row r="2466" spans="1:11" x14ac:dyDescent="0.2">
      <c r="A2466" s="140"/>
      <c r="B2466" s="140"/>
      <c r="C2466" s="140"/>
      <c r="D2466" s="71"/>
      <c r="E2466" s="71"/>
      <c r="F2466" s="71"/>
      <c r="G2466" s="71"/>
      <c r="H2466" s="71"/>
      <c r="I2466" s="71"/>
      <c r="J2466" s="71"/>
      <c r="K2466" s="71"/>
    </row>
    <row r="2467" spans="1:11" x14ac:dyDescent="0.2">
      <c r="A2467" s="140"/>
      <c r="B2467" s="140"/>
      <c r="C2467" s="140"/>
      <c r="D2467" s="71"/>
      <c r="E2467" s="71"/>
      <c r="F2467" s="71"/>
      <c r="G2467" s="71"/>
      <c r="H2467" s="71"/>
      <c r="I2467" s="71"/>
      <c r="J2467" s="71"/>
      <c r="K2467" s="71"/>
    </row>
    <row r="2468" spans="1:11" x14ac:dyDescent="0.2">
      <c r="A2468" s="140"/>
      <c r="B2468" s="140"/>
      <c r="C2468" s="140"/>
      <c r="D2468" s="71"/>
      <c r="E2468" s="71"/>
      <c r="F2468" s="71"/>
      <c r="G2468" s="71"/>
      <c r="H2468" s="71"/>
      <c r="I2468" s="71"/>
      <c r="J2468" s="71"/>
      <c r="K2468" s="71"/>
    </row>
    <row r="2469" spans="1:11" x14ac:dyDescent="0.2">
      <c r="A2469" s="140"/>
      <c r="B2469" s="140"/>
      <c r="C2469" s="140"/>
      <c r="D2469" s="71"/>
      <c r="E2469" s="71"/>
      <c r="F2469" s="71"/>
      <c r="G2469" s="71"/>
      <c r="H2469" s="71"/>
      <c r="I2469" s="71"/>
      <c r="J2469" s="71"/>
      <c r="K2469" s="71"/>
    </row>
    <row r="2470" spans="1:11" x14ac:dyDescent="0.2">
      <c r="A2470" s="140"/>
      <c r="B2470" s="140"/>
      <c r="C2470" s="140"/>
      <c r="D2470" s="71"/>
      <c r="E2470" s="71"/>
      <c r="F2470" s="71"/>
      <c r="G2470" s="71"/>
      <c r="H2470" s="71"/>
      <c r="I2470" s="71"/>
      <c r="J2470" s="71"/>
      <c r="K2470" s="71"/>
    </row>
    <row r="2471" spans="1:11" x14ac:dyDescent="0.2">
      <c r="A2471" s="140"/>
      <c r="B2471" s="140"/>
      <c r="C2471" s="140"/>
      <c r="D2471" s="71"/>
      <c r="E2471" s="71"/>
      <c r="F2471" s="71"/>
      <c r="G2471" s="71"/>
      <c r="H2471" s="71"/>
      <c r="I2471" s="71"/>
      <c r="J2471" s="71"/>
      <c r="K2471" s="71"/>
    </row>
    <row r="2472" spans="1:11" x14ac:dyDescent="0.2">
      <c r="A2472" s="140"/>
      <c r="B2472" s="140"/>
      <c r="C2472" s="140"/>
      <c r="D2472" s="71"/>
      <c r="E2472" s="71"/>
      <c r="F2472" s="71"/>
      <c r="G2472" s="71"/>
      <c r="H2472" s="71"/>
      <c r="I2472" s="71"/>
      <c r="J2472" s="71"/>
      <c r="K2472" s="71"/>
    </row>
    <row r="2473" spans="1:11" x14ac:dyDescent="0.2">
      <c r="A2473" s="140"/>
      <c r="B2473" s="140"/>
      <c r="C2473" s="140"/>
      <c r="D2473" s="71"/>
      <c r="E2473" s="71"/>
      <c r="F2473" s="71"/>
      <c r="G2473" s="71"/>
      <c r="H2473" s="71"/>
      <c r="I2473" s="71"/>
      <c r="J2473" s="71"/>
      <c r="K2473" s="71"/>
    </row>
    <row r="2474" spans="1:11" x14ac:dyDescent="0.2">
      <c r="A2474" s="140"/>
      <c r="B2474" s="140"/>
      <c r="C2474" s="140"/>
      <c r="D2474" s="71"/>
      <c r="E2474" s="71"/>
      <c r="F2474" s="71"/>
      <c r="G2474" s="71"/>
      <c r="H2474" s="71"/>
      <c r="I2474" s="71"/>
      <c r="J2474" s="71"/>
      <c r="K2474" s="71"/>
    </row>
    <row r="2475" spans="1:11" x14ac:dyDescent="0.2">
      <c r="A2475" s="140"/>
      <c r="B2475" s="140"/>
      <c r="C2475" s="140"/>
      <c r="D2475" s="71"/>
      <c r="E2475" s="71"/>
      <c r="F2475" s="71"/>
      <c r="G2475" s="71"/>
      <c r="H2475" s="71"/>
      <c r="I2475" s="71"/>
      <c r="J2475" s="71"/>
      <c r="K2475" s="71"/>
    </row>
    <row r="2476" spans="1:11" x14ac:dyDescent="0.2">
      <c r="A2476" s="140"/>
      <c r="B2476" s="140"/>
      <c r="C2476" s="140"/>
      <c r="D2476" s="71"/>
      <c r="E2476" s="71"/>
      <c r="F2476" s="71"/>
      <c r="G2476" s="71"/>
      <c r="H2476" s="71"/>
      <c r="I2476" s="71"/>
      <c r="J2476" s="71"/>
      <c r="K2476" s="71"/>
    </row>
    <row r="2477" spans="1:11" x14ac:dyDescent="0.2">
      <c r="A2477" s="140"/>
      <c r="B2477" s="140"/>
      <c r="C2477" s="140"/>
      <c r="D2477" s="71"/>
      <c r="E2477" s="71"/>
      <c r="F2477" s="71"/>
      <c r="G2477" s="71"/>
      <c r="H2477" s="71"/>
      <c r="I2477" s="71"/>
      <c r="J2477" s="71"/>
      <c r="K2477" s="71"/>
    </row>
    <row r="2478" spans="1:11" x14ac:dyDescent="0.2">
      <c r="A2478" s="140"/>
      <c r="B2478" s="140"/>
      <c r="C2478" s="140"/>
      <c r="D2478" s="71"/>
      <c r="E2478" s="71"/>
      <c r="F2478" s="71"/>
      <c r="G2478" s="71"/>
      <c r="H2478" s="71"/>
      <c r="I2478" s="71"/>
      <c r="J2478" s="71"/>
      <c r="K2478" s="71"/>
    </row>
    <row r="2479" spans="1:11" x14ac:dyDescent="0.2">
      <c r="A2479" s="140"/>
      <c r="B2479" s="140"/>
      <c r="C2479" s="140"/>
      <c r="D2479" s="71"/>
      <c r="E2479" s="71"/>
      <c r="F2479" s="71"/>
      <c r="G2479" s="71"/>
      <c r="H2479" s="71"/>
      <c r="I2479" s="71"/>
      <c r="J2479" s="71"/>
      <c r="K2479" s="71"/>
    </row>
    <row r="2480" spans="1:11" x14ac:dyDescent="0.2">
      <c r="A2480" s="140"/>
      <c r="B2480" s="140"/>
      <c r="C2480" s="140"/>
      <c r="D2480" s="71"/>
      <c r="E2480" s="71"/>
      <c r="F2480" s="71"/>
      <c r="G2480" s="71"/>
      <c r="H2480" s="71"/>
      <c r="I2480" s="71"/>
      <c r="J2480" s="71"/>
      <c r="K2480" s="71"/>
    </row>
    <row r="2481" spans="1:11" x14ac:dyDescent="0.2">
      <c r="A2481" s="140"/>
      <c r="B2481" s="140"/>
      <c r="C2481" s="140"/>
      <c r="D2481" s="71"/>
      <c r="E2481" s="71"/>
      <c r="F2481" s="71"/>
      <c r="G2481" s="71"/>
      <c r="H2481" s="71"/>
      <c r="I2481" s="71"/>
      <c r="J2481" s="71"/>
      <c r="K2481" s="71"/>
    </row>
    <row r="2482" spans="1:11" x14ac:dyDescent="0.2">
      <c r="A2482" s="140"/>
      <c r="B2482" s="140"/>
      <c r="C2482" s="140"/>
      <c r="D2482" s="71"/>
      <c r="E2482" s="71"/>
      <c r="F2482" s="71"/>
      <c r="G2482" s="71"/>
      <c r="H2482" s="71"/>
      <c r="I2482" s="71"/>
      <c r="J2482" s="71"/>
      <c r="K2482" s="71"/>
    </row>
    <row r="2483" spans="1:11" x14ac:dyDescent="0.2">
      <c r="A2483" s="140"/>
      <c r="B2483" s="140"/>
      <c r="C2483" s="140"/>
      <c r="D2483" s="71"/>
      <c r="E2483" s="71"/>
      <c r="F2483" s="71"/>
      <c r="G2483" s="71"/>
      <c r="H2483" s="71"/>
      <c r="I2483" s="71"/>
      <c r="J2483" s="71"/>
      <c r="K2483" s="71"/>
    </row>
    <row r="2484" spans="1:11" x14ac:dyDescent="0.2">
      <c r="A2484" s="140"/>
      <c r="B2484" s="140"/>
      <c r="C2484" s="140"/>
      <c r="D2484" s="71"/>
      <c r="E2484" s="71"/>
      <c r="F2484" s="71"/>
      <c r="G2484" s="71"/>
      <c r="H2484" s="71"/>
      <c r="I2484" s="71"/>
      <c r="J2484" s="71"/>
      <c r="K2484" s="71"/>
    </row>
    <row r="2485" spans="1:11" x14ac:dyDescent="0.2">
      <c r="A2485" s="140"/>
      <c r="B2485" s="140"/>
      <c r="C2485" s="140"/>
      <c r="D2485" s="71"/>
      <c r="E2485" s="71"/>
      <c r="F2485" s="71"/>
      <c r="G2485" s="71"/>
      <c r="H2485" s="71"/>
      <c r="I2485" s="71"/>
      <c r="J2485" s="71"/>
      <c r="K2485" s="71"/>
    </row>
    <row r="2486" spans="1:11" x14ac:dyDescent="0.2">
      <c r="A2486" s="140"/>
      <c r="B2486" s="140"/>
      <c r="C2486" s="140"/>
      <c r="D2486" s="71"/>
      <c r="E2486" s="71"/>
      <c r="F2486" s="71"/>
      <c r="G2486" s="71"/>
      <c r="H2486" s="71"/>
      <c r="I2486" s="71"/>
      <c r="J2486" s="71"/>
      <c r="K2486" s="71"/>
    </row>
    <row r="2487" spans="1:11" x14ac:dyDescent="0.2">
      <c r="A2487" s="140"/>
      <c r="B2487" s="140"/>
      <c r="C2487" s="140"/>
      <c r="D2487" s="71"/>
      <c r="E2487" s="71"/>
      <c r="F2487" s="71"/>
      <c r="G2487" s="71"/>
      <c r="H2487" s="71"/>
      <c r="I2487" s="71"/>
      <c r="J2487" s="71"/>
      <c r="K2487" s="71"/>
    </row>
    <row r="2488" spans="1:11" x14ac:dyDescent="0.2">
      <c r="A2488" s="140"/>
      <c r="B2488" s="140"/>
      <c r="C2488" s="140"/>
      <c r="D2488" s="71"/>
      <c r="E2488" s="71"/>
      <c r="F2488" s="71"/>
      <c r="G2488" s="71"/>
      <c r="H2488" s="71"/>
      <c r="I2488" s="71"/>
      <c r="J2488" s="71"/>
      <c r="K2488" s="71"/>
    </row>
    <row r="2489" spans="1:11" x14ac:dyDescent="0.2">
      <c r="A2489" s="140"/>
      <c r="B2489" s="140"/>
      <c r="C2489" s="140"/>
      <c r="D2489" s="71"/>
      <c r="E2489" s="71"/>
      <c r="F2489" s="71"/>
      <c r="G2489" s="71"/>
      <c r="H2489" s="71"/>
      <c r="I2489" s="71"/>
      <c r="J2489" s="71"/>
      <c r="K2489" s="71"/>
    </row>
    <row r="2490" spans="1:11" x14ac:dyDescent="0.2">
      <c r="A2490" s="140"/>
      <c r="B2490" s="140"/>
      <c r="C2490" s="140"/>
      <c r="D2490" s="71"/>
      <c r="E2490" s="71"/>
      <c r="F2490" s="71"/>
      <c r="G2490" s="71"/>
      <c r="H2490" s="71"/>
      <c r="I2490" s="71"/>
      <c r="J2490" s="71"/>
      <c r="K2490" s="71"/>
    </row>
    <row r="2491" spans="1:11" x14ac:dyDescent="0.2">
      <c r="A2491" s="140"/>
      <c r="B2491" s="140"/>
      <c r="C2491" s="140"/>
      <c r="D2491" s="71"/>
      <c r="E2491" s="71"/>
      <c r="F2491" s="71"/>
      <c r="G2491" s="71"/>
      <c r="H2491" s="71"/>
      <c r="I2491" s="71"/>
      <c r="J2491" s="71"/>
      <c r="K2491" s="71"/>
    </row>
    <row r="2492" spans="1:11" x14ac:dyDescent="0.2">
      <c r="A2492" s="140"/>
      <c r="B2492" s="140"/>
      <c r="C2492" s="140"/>
      <c r="D2492" s="71"/>
      <c r="E2492" s="71"/>
      <c r="F2492" s="71"/>
      <c r="G2492" s="71"/>
      <c r="H2492" s="71"/>
      <c r="I2492" s="71"/>
      <c r="J2492" s="71"/>
      <c r="K2492" s="71"/>
    </row>
    <row r="2493" spans="1:11" x14ac:dyDescent="0.2">
      <c r="A2493" s="140"/>
      <c r="B2493" s="140"/>
      <c r="C2493" s="140"/>
      <c r="D2493" s="71"/>
      <c r="E2493" s="71"/>
      <c r="F2493" s="71"/>
      <c r="G2493" s="71"/>
      <c r="H2493" s="71"/>
      <c r="I2493" s="71"/>
      <c r="J2493" s="71"/>
      <c r="K2493" s="71"/>
    </row>
    <row r="2494" spans="1:11" x14ac:dyDescent="0.2">
      <c r="A2494" s="140"/>
      <c r="B2494" s="140"/>
      <c r="C2494" s="140"/>
      <c r="D2494" s="71"/>
      <c r="E2494" s="71"/>
      <c r="F2494" s="71"/>
      <c r="G2494" s="71"/>
      <c r="H2494" s="71"/>
      <c r="I2494" s="71"/>
      <c r="J2494" s="71"/>
      <c r="K2494" s="71"/>
    </row>
    <row r="2495" spans="1:11" x14ac:dyDescent="0.2">
      <c r="A2495" s="140"/>
      <c r="B2495" s="140"/>
      <c r="C2495" s="140"/>
      <c r="D2495" s="71"/>
      <c r="E2495" s="71"/>
      <c r="F2495" s="71"/>
      <c r="G2495" s="71"/>
      <c r="H2495" s="71"/>
      <c r="I2495" s="71"/>
      <c r="J2495" s="71"/>
      <c r="K2495" s="71"/>
    </row>
    <row r="2496" spans="1:11" x14ac:dyDescent="0.2">
      <c r="A2496" s="140"/>
      <c r="B2496" s="140"/>
      <c r="C2496" s="140"/>
      <c r="D2496" s="71"/>
      <c r="E2496" s="71"/>
      <c r="F2496" s="71"/>
      <c r="G2496" s="71"/>
      <c r="H2496" s="71"/>
      <c r="I2496" s="71"/>
      <c r="J2496" s="71"/>
      <c r="K2496" s="71"/>
    </row>
    <row r="2497" spans="1:11" x14ac:dyDescent="0.2">
      <c r="A2497" s="140"/>
      <c r="B2497" s="140"/>
      <c r="C2497" s="140"/>
      <c r="D2497" s="71"/>
      <c r="E2497" s="71"/>
      <c r="F2497" s="71"/>
      <c r="G2497" s="71"/>
      <c r="H2497" s="71"/>
      <c r="I2497" s="71"/>
      <c r="J2497" s="71"/>
      <c r="K2497" s="71"/>
    </row>
    <row r="2498" spans="1:11" x14ac:dyDescent="0.2">
      <c r="A2498" s="140"/>
      <c r="B2498" s="140"/>
      <c r="C2498" s="140"/>
      <c r="D2498" s="71"/>
      <c r="E2498" s="71"/>
      <c r="F2498" s="71"/>
      <c r="G2498" s="71"/>
      <c r="H2498" s="71"/>
      <c r="I2498" s="71"/>
      <c r="J2498" s="71"/>
      <c r="K2498" s="71"/>
    </row>
    <row r="2499" spans="1:11" x14ac:dyDescent="0.2">
      <c r="A2499" s="140"/>
      <c r="B2499" s="140"/>
      <c r="C2499" s="140"/>
      <c r="D2499" s="71"/>
      <c r="E2499" s="71"/>
      <c r="F2499" s="71"/>
      <c r="G2499" s="71"/>
      <c r="H2499" s="71"/>
      <c r="I2499" s="71"/>
      <c r="J2499" s="71"/>
      <c r="K2499" s="71"/>
    </row>
    <row r="2500" spans="1:11" x14ac:dyDescent="0.2">
      <c r="A2500" s="140"/>
      <c r="B2500" s="140"/>
      <c r="C2500" s="140"/>
      <c r="D2500" s="71"/>
      <c r="E2500" s="71"/>
      <c r="F2500" s="71"/>
      <c r="G2500" s="71"/>
      <c r="H2500" s="71"/>
      <c r="I2500" s="71"/>
      <c r="J2500" s="71"/>
      <c r="K2500" s="71"/>
    </row>
    <row r="2501" spans="1:11" x14ac:dyDescent="0.2">
      <c r="A2501" s="140"/>
      <c r="B2501" s="140"/>
      <c r="C2501" s="140"/>
      <c r="D2501" s="71"/>
      <c r="E2501" s="71"/>
      <c r="F2501" s="71"/>
      <c r="G2501" s="71"/>
      <c r="H2501" s="71"/>
      <c r="I2501" s="71"/>
      <c r="J2501" s="71"/>
      <c r="K2501" s="71"/>
    </row>
    <row r="2502" spans="1:11" x14ac:dyDescent="0.2">
      <c r="A2502" s="140"/>
      <c r="B2502" s="140"/>
      <c r="C2502" s="140"/>
      <c r="D2502" s="71"/>
      <c r="E2502" s="71"/>
      <c r="F2502" s="71"/>
      <c r="G2502" s="71"/>
      <c r="H2502" s="71"/>
      <c r="I2502" s="71"/>
      <c r="J2502" s="71"/>
      <c r="K2502" s="71"/>
    </row>
    <row r="2503" spans="1:11" x14ac:dyDescent="0.2">
      <c r="A2503" s="140"/>
      <c r="B2503" s="140"/>
      <c r="C2503" s="140"/>
      <c r="D2503" s="71"/>
      <c r="E2503" s="71"/>
      <c r="F2503" s="71"/>
      <c r="G2503" s="71"/>
      <c r="H2503" s="71"/>
      <c r="I2503" s="71"/>
      <c r="J2503" s="71"/>
      <c r="K2503" s="71"/>
    </row>
    <row r="2504" spans="1:11" x14ac:dyDescent="0.2">
      <c r="A2504" s="140"/>
      <c r="B2504" s="140"/>
      <c r="C2504" s="140"/>
      <c r="D2504" s="71"/>
      <c r="E2504" s="71"/>
      <c r="F2504" s="71"/>
      <c r="G2504" s="71"/>
      <c r="H2504" s="71"/>
      <c r="I2504" s="71"/>
      <c r="J2504" s="71"/>
      <c r="K2504" s="71"/>
    </row>
    <row r="2505" spans="1:11" x14ac:dyDescent="0.2">
      <c r="A2505" s="140"/>
      <c r="B2505" s="140"/>
      <c r="C2505" s="140"/>
      <c r="D2505" s="71"/>
      <c r="E2505" s="71"/>
      <c r="F2505" s="71"/>
      <c r="G2505" s="71"/>
      <c r="H2505" s="71"/>
      <c r="I2505" s="71"/>
      <c r="J2505" s="71"/>
      <c r="K2505" s="71"/>
    </row>
    <row r="2506" spans="1:11" x14ac:dyDescent="0.2">
      <c r="A2506" s="140"/>
      <c r="B2506" s="140"/>
      <c r="C2506" s="140"/>
      <c r="D2506" s="71"/>
      <c r="E2506" s="71"/>
      <c r="F2506" s="71"/>
      <c r="G2506" s="71"/>
      <c r="H2506" s="71"/>
      <c r="I2506" s="71"/>
      <c r="J2506" s="71"/>
      <c r="K2506" s="71"/>
    </row>
    <row r="2507" spans="1:11" x14ac:dyDescent="0.2">
      <c r="A2507" s="140"/>
      <c r="B2507" s="140"/>
      <c r="C2507" s="140"/>
      <c r="D2507" s="71"/>
      <c r="E2507" s="71"/>
      <c r="F2507" s="71"/>
      <c r="G2507" s="71"/>
      <c r="H2507" s="71"/>
      <c r="I2507" s="71"/>
      <c r="J2507" s="71"/>
      <c r="K2507" s="71"/>
    </row>
    <row r="2508" spans="1:11" x14ac:dyDescent="0.2">
      <c r="A2508" s="140"/>
      <c r="B2508" s="140"/>
      <c r="C2508" s="140"/>
      <c r="D2508" s="71"/>
      <c r="E2508" s="71"/>
      <c r="F2508" s="71"/>
      <c r="G2508" s="71"/>
      <c r="H2508" s="71"/>
      <c r="I2508" s="71"/>
      <c r="J2508" s="71"/>
      <c r="K2508" s="71"/>
    </row>
    <row r="2509" spans="1:11" x14ac:dyDescent="0.2">
      <c r="A2509" s="140"/>
      <c r="B2509" s="140"/>
      <c r="C2509" s="140"/>
      <c r="D2509" s="71"/>
      <c r="E2509" s="71"/>
      <c r="F2509" s="71"/>
      <c r="G2509" s="71"/>
      <c r="H2509" s="71"/>
      <c r="I2509" s="71"/>
      <c r="J2509" s="71"/>
      <c r="K2509" s="71"/>
    </row>
    <row r="2510" spans="1:11" x14ac:dyDescent="0.2">
      <c r="A2510" s="140"/>
      <c r="B2510" s="140"/>
      <c r="C2510" s="140"/>
      <c r="D2510" s="71"/>
      <c r="E2510" s="71"/>
      <c r="F2510" s="71"/>
      <c r="G2510" s="71"/>
      <c r="H2510" s="71"/>
      <c r="I2510" s="71"/>
      <c r="J2510" s="71"/>
      <c r="K2510" s="71"/>
    </row>
    <row r="2511" spans="1:11" x14ac:dyDescent="0.2">
      <c r="A2511" s="140"/>
      <c r="B2511" s="140"/>
      <c r="C2511" s="140"/>
      <c r="D2511" s="71"/>
      <c r="E2511" s="71"/>
      <c r="F2511" s="71"/>
      <c r="G2511" s="71"/>
      <c r="H2511" s="71"/>
      <c r="I2511" s="71"/>
      <c r="J2511" s="71"/>
      <c r="K2511" s="71"/>
    </row>
    <row r="2512" spans="1:11" x14ac:dyDescent="0.2">
      <c r="A2512" s="140"/>
      <c r="B2512" s="140"/>
      <c r="C2512" s="140"/>
      <c r="D2512" s="71"/>
      <c r="E2512" s="71"/>
      <c r="F2512" s="71"/>
      <c r="G2512" s="71"/>
      <c r="H2512" s="71"/>
      <c r="I2512" s="71"/>
      <c r="J2512" s="71"/>
      <c r="K2512" s="71"/>
    </row>
    <row r="2513" spans="1:11" x14ac:dyDescent="0.2">
      <c r="A2513" s="140"/>
      <c r="B2513" s="140"/>
      <c r="C2513" s="140"/>
      <c r="D2513" s="71"/>
      <c r="E2513" s="71"/>
      <c r="F2513" s="71"/>
      <c r="G2513" s="71"/>
      <c r="H2513" s="71"/>
      <c r="I2513" s="71"/>
      <c r="J2513" s="71"/>
      <c r="K2513" s="71"/>
    </row>
    <row r="2514" spans="1:11" x14ac:dyDescent="0.2">
      <c r="A2514" s="140"/>
      <c r="B2514" s="140"/>
      <c r="C2514" s="140"/>
      <c r="D2514" s="71"/>
      <c r="E2514" s="71"/>
      <c r="F2514" s="71"/>
      <c r="G2514" s="71"/>
      <c r="H2514" s="71"/>
      <c r="I2514" s="71"/>
      <c r="J2514" s="71"/>
      <c r="K2514" s="71"/>
    </row>
    <row r="2515" spans="1:11" x14ac:dyDescent="0.2">
      <c r="A2515" s="140"/>
      <c r="B2515" s="140"/>
      <c r="C2515" s="140"/>
      <c r="D2515" s="71"/>
      <c r="E2515" s="71"/>
      <c r="F2515" s="71"/>
      <c r="G2515" s="71"/>
      <c r="H2515" s="71"/>
      <c r="I2515" s="71"/>
      <c r="J2515" s="71"/>
      <c r="K2515" s="71"/>
    </row>
    <row r="2516" spans="1:11" x14ac:dyDescent="0.2">
      <c r="A2516" s="140"/>
      <c r="B2516" s="140"/>
      <c r="C2516" s="140"/>
      <c r="D2516" s="71"/>
      <c r="E2516" s="71"/>
      <c r="F2516" s="71"/>
      <c r="G2516" s="71"/>
      <c r="H2516" s="71"/>
      <c r="I2516" s="71"/>
      <c r="J2516" s="71"/>
      <c r="K2516" s="71"/>
    </row>
    <row r="2517" spans="1:11" x14ac:dyDescent="0.2">
      <c r="A2517" s="140"/>
      <c r="B2517" s="140"/>
      <c r="C2517" s="140"/>
      <c r="D2517" s="71"/>
      <c r="E2517" s="71"/>
      <c r="F2517" s="71"/>
      <c r="G2517" s="71"/>
      <c r="H2517" s="71"/>
      <c r="I2517" s="71"/>
      <c r="J2517" s="71"/>
      <c r="K2517" s="71"/>
    </row>
    <row r="2518" spans="1:11" x14ac:dyDescent="0.2">
      <c r="A2518" s="140"/>
      <c r="B2518" s="140"/>
      <c r="C2518" s="140"/>
      <c r="D2518" s="71"/>
      <c r="E2518" s="71"/>
      <c r="F2518" s="71"/>
      <c r="G2518" s="71"/>
      <c r="H2518" s="71"/>
      <c r="I2518" s="71"/>
      <c r="J2518" s="71"/>
      <c r="K2518" s="71"/>
    </row>
    <row r="2519" spans="1:11" x14ac:dyDescent="0.2">
      <c r="A2519" s="140"/>
      <c r="B2519" s="140"/>
      <c r="C2519" s="140"/>
      <c r="D2519" s="71"/>
      <c r="E2519" s="71"/>
      <c r="F2519" s="71"/>
      <c r="G2519" s="71"/>
      <c r="H2519" s="71"/>
      <c r="I2519" s="71"/>
      <c r="J2519" s="71"/>
      <c r="K2519" s="71"/>
    </row>
    <row r="2520" spans="1:11" x14ac:dyDescent="0.2">
      <c r="A2520" s="140"/>
      <c r="B2520" s="140"/>
      <c r="C2520" s="140"/>
      <c r="D2520" s="71"/>
      <c r="E2520" s="71"/>
      <c r="F2520" s="71"/>
      <c r="G2520" s="71"/>
      <c r="H2520" s="71"/>
      <c r="I2520" s="71"/>
      <c r="J2520" s="71"/>
      <c r="K2520" s="71"/>
    </row>
    <row r="2521" spans="1:11" x14ac:dyDescent="0.2">
      <c r="A2521" s="140"/>
      <c r="B2521" s="140"/>
      <c r="C2521" s="140"/>
      <c r="D2521" s="71"/>
      <c r="E2521" s="71"/>
      <c r="F2521" s="71"/>
      <c r="G2521" s="71"/>
      <c r="H2521" s="71"/>
      <c r="I2521" s="71"/>
      <c r="J2521" s="71"/>
      <c r="K2521" s="71"/>
    </row>
    <row r="2522" spans="1:11" x14ac:dyDescent="0.2">
      <c r="A2522" s="140"/>
      <c r="B2522" s="140"/>
      <c r="C2522" s="140"/>
      <c r="D2522" s="71"/>
      <c r="E2522" s="71"/>
      <c r="F2522" s="71"/>
      <c r="G2522" s="71"/>
      <c r="H2522" s="71"/>
      <c r="I2522" s="71"/>
      <c r="J2522" s="71"/>
      <c r="K2522" s="71"/>
    </row>
    <row r="2523" spans="1:11" x14ac:dyDescent="0.2">
      <c r="A2523" s="140"/>
      <c r="B2523" s="140"/>
      <c r="C2523" s="140"/>
      <c r="D2523" s="71"/>
      <c r="E2523" s="71"/>
      <c r="F2523" s="71"/>
      <c r="G2523" s="71"/>
      <c r="H2523" s="71"/>
      <c r="I2523" s="71"/>
      <c r="J2523" s="71"/>
      <c r="K2523" s="71"/>
    </row>
    <row r="2524" spans="1:11" x14ac:dyDescent="0.2">
      <c r="A2524" s="140"/>
      <c r="B2524" s="140"/>
      <c r="C2524" s="140"/>
      <c r="D2524" s="71"/>
      <c r="E2524" s="71"/>
      <c r="F2524" s="71"/>
      <c r="G2524" s="71"/>
      <c r="H2524" s="71"/>
      <c r="I2524" s="71"/>
      <c r="J2524" s="71"/>
      <c r="K2524" s="71"/>
    </row>
    <row r="2525" spans="1:11" x14ac:dyDescent="0.2">
      <c r="A2525" s="140"/>
      <c r="B2525" s="140"/>
      <c r="C2525" s="140"/>
      <c r="D2525" s="71"/>
      <c r="E2525" s="71"/>
      <c r="F2525" s="71"/>
      <c r="G2525" s="71"/>
      <c r="H2525" s="71"/>
      <c r="I2525" s="71"/>
      <c r="J2525" s="71"/>
      <c r="K2525" s="71"/>
    </row>
    <row r="2526" spans="1:11" x14ac:dyDescent="0.2">
      <c r="A2526" s="140"/>
      <c r="B2526" s="140"/>
      <c r="C2526" s="140"/>
      <c r="D2526" s="71"/>
      <c r="E2526" s="71"/>
      <c r="F2526" s="71"/>
      <c r="G2526" s="71"/>
      <c r="H2526" s="71"/>
      <c r="I2526" s="71"/>
      <c r="J2526" s="71"/>
      <c r="K2526" s="71"/>
    </row>
    <row r="2527" spans="1:11" x14ac:dyDescent="0.2">
      <c r="A2527" s="140"/>
      <c r="B2527" s="140"/>
      <c r="C2527" s="140"/>
      <c r="D2527" s="71"/>
      <c r="E2527" s="71"/>
      <c r="F2527" s="71"/>
      <c r="G2527" s="71"/>
      <c r="H2527" s="71"/>
      <c r="I2527" s="71"/>
      <c r="J2527" s="71"/>
      <c r="K2527" s="71"/>
    </row>
    <row r="2528" spans="1:11" x14ac:dyDescent="0.2">
      <c r="A2528" s="140"/>
      <c r="B2528" s="140"/>
      <c r="C2528" s="140"/>
      <c r="D2528" s="71"/>
      <c r="E2528" s="71"/>
      <c r="F2528" s="71"/>
      <c r="G2528" s="71"/>
      <c r="H2528" s="71"/>
      <c r="I2528" s="71"/>
      <c r="J2528" s="71"/>
      <c r="K2528" s="71"/>
    </row>
    <row r="2529" spans="1:11" x14ac:dyDescent="0.2">
      <c r="A2529" s="140"/>
      <c r="B2529" s="140"/>
      <c r="C2529" s="140"/>
      <c r="D2529" s="71"/>
      <c r="E2529" s="71"/>
      <c r="F2529" s="71"/>
      <c r="G2529" s="71"/>
      <c r="H2529" s="71"/>
      <c r="I2529" s="71"/>
      <c r="J2529" s="71"/>
      <c r="K2529" s="71"/>
    </row>
    <row r="2530" spans="1:11" x14ac:dyDescent="0.2">
      <c r="A2530" s="140"/>
      <c r="B2530" s="140"/>
      <c r="C2530" s="140"/>
      <c r="D2530" s="71"/>
      <c r="E2530" s="71"/>
      <c r="F2530" s="71"/>
      <c r="G2530" s="71"/>
      <c r="H2530" s="71"/>
      <c r="I2530" s="71"/>
      <c r="J2530" s="71"/>
      <c r="K2530" s="71"/>
    </row>
    <row r="2531" spans="1:11" x14ac:dyDescent="0.2">
      <c r="A2531" s="140"/>
      <c r="B2531" s="140"/>
      <c r="C2531" s="140"/>
      <c r="D2531" s="71"/>
      <c r="E2531" s="71"/>
      <c r="F2531" s="71"/>
      <c r="G2531" s="71"/>
      <c r="H2531" s="71"/>
      <c r="I2531" s="71"/>
      <c r="J2531" s="71"/>
      <c r="K2531" s="71"/>
    </row>
    <row r="2532" spans="1:11" x14ac:dyDescent="0.2">
      <c r="A2532" s="140"/>
      <c r="B2532" s="140"/>
      <c r="C2532" s="140"/>
      <c r="D2532" s="71"/>
      <c r="E2532" s="71"/>
      <c r="F2532" s="71"/>
      <c r="G2532" s="71"/>
      <c r="H2532" s="71"/>
      <c r="I2532" s="71"/>
      <c r="J2532" s="71"/>
      <c r="K2532" s="71"/>
    </row>
    <row r="2533" spans="1:11" x14ac:dyDescent="0.2">
      <c r="A2533" s="140"/>
      <c r="B2533" s="140"/>
      <c r="C2533" s="140"/>
      <c r="D2533" s="71"/>
      <c r="E2533" s="71"/>
      <c r="F2533" s="71"/>
      <c r="G2533" s="71"/>
      <c r="H2533" s="71"/>
      <c r="I2533" s="71"/>
      <c r="J2533" s="71"/>
      <c r="K2533" s="71"/>
    </row>
    <row r="2534" spans="1:11" x14ac:dyDescent="0.2">
      <c r="A2534" s="140"/>
      <c r="B2534" s="140"/>
      <c r="C2534" s="140"/>
      <c r="D2534" s="71"/>
      <c r="E2534" s="71"/>
      <c r="F2534" s="71"/>
      <c r="G2534" s="71"/>
      <c r="H2534" s="71"/>
      <c r="I2534" s="71"/>
      <c r="J2534" s="71"/>
      <c r="K2534" s="71"/>
    </row>
    <row r="2535" spans="1:11" x14ac:dyDescent="0.2">
      <c r="A2535" s="140"/>
      <c r="B2535" s="140"/>
      <c r="C2535" s="140"/>
      <c r="D2535" s="71"/>
      <c r="E2535" s="71"/>
      <c r="F2535" s="71"/>
      <c r="G2535" s="71"/>
      <c r="H2535" s="71"/>
      <c r="I2535" s="71"/>
      <c r="J2535" s="71"/>
      <c r="K2535" s="71"/>
    </row>
    <row r="2536" spans="1:11" x14ac:dyDescent="0.2">
      <c r="A2536" s="140"/>
      <c r="B2536" s="140"/>
      <c r="C2536" s="140"/>
      <c r="D2536" s="71"/>
      <c r="E2536" s="71"/>
      <c r="F2536" s="71"/>
      <c r="G2536" s="71"/>
      <c r="H2536" s="71"/>
      <c r="I2536" s="71"/>
      <c r="J2536" s="71"/>
      <c r="K2536" s="71"/>
    </row>
    <row r="2537" spans="1:11" x14ac:dyDescent="0.2">
      <c r="A2537" s="140"/>
      <c r="B2537" s="140"/>
      <c r="C2537" s="140"/>
      <c r="D2537" s="71"/>
      <c r="E2537" s="71"/>
      <c r="F2537" s="71"/>
      <c r="G2537" s="71"/>
      <c r="H2537" s="71"/>
      <c r="I2537" s="71"/>
      <c r="J2537" s="71"/>
      <c r="K2537" s="71"/>
    </row>
    <row r="2538" spans="1:11" x14ac:dyDescent="0.2">
      <c r="A2538" s="140"/>
      <c r="B2538" s="140"/>
      <c r="C2538" s="140"/>
      <c r="D2538" s="71"/>
      <c r="E2538" s="71"/>
      <c r="F2538" s="71"/>
      <c r="G2538" s="71"/>
      <c r="H2538" s="71"/>
      <c r="I2538" s="71"/>
      <c r="J2538" s="71"/>
      <c r="K2538" s="71"/>
    </row>
    <row r="2539" spans="1:11" x14ac:dyDescent="0.2">
      <c r="A2539" s="140"/>
      <c r="B2539" s="140"/>
      <c r="C2539" s="140"/>
      <c r="D2539" s="71"/>
      <c r="E2539" s="71"/>
      <c r="F2539" s="71"/>
      <c r="G2539" s="71"/>
      <c r="H2539" s="71"/>
      <c r="I2539" s="71"/>
      <c r="J2539" s="71"/>
      <c r="K2539" s="71"/>
    </row>
    <row r="2540" spans="1:11" x14ac:dyDescent="0.2">
      <c r="A2540" s="140"/>
      <c r="B2540" s="140"/>
      <c r="C2540" s="140"/>
      <c r="D2540" s="71"/>
      <c r="E2540" s="71"/>
      <c r="F2540" s="71"/>
      <c r="G2540" s="71"/>
      <c r="H2540" s="71"/>
      <c r="I2540" s="71"/>
      <c r="J2540" s="71"/>
      <c r="K2540" s="71"/>
    </row>
    <row r="2541" spans="1:11" x14ac:dyDescent="0.2">
      <c r="A2541" s="140"/>
      <c r="B2541" s="140"/>
      <c r="C2541" s="140"/>
      <c r="D2541" s="71"/>
      <c r="E2541" s="71"/>
      <c r="F2541" s="71"/>
      <c r="G2541" s="71"/>
      <c r="H2541" s="71"/>
      <c r="I2541" s="71"/>
      <c r="J2541" s="71"/>
      <c r="K2541" s="71"/>
    </row>
    <row r="2542" spans="1:11" x14ac:dyDescent="0.2">
      <c r="A2542" s="140"/>
      <c r="B2542" s="140"/>
      <c r="C2542" s="140"/>
      <c r="D2542" s="71"/>
      <c r="E2542" s="71"/>
      <c r="F2542" s="71"/>
      <c r="G2542" s="71"/>
      <c r="H2542" s="71"/>
      <c r="I2542" s="71"/>
      <c r="J2542" s="71"/>
      <c r="K2542" s="71"/>
    </row>
    <row r="2543" spans="1:11" x14ac:dyDescent="0.2">
      <c r="A2543" s="140"/>
      <c r="B2543" s="140"/>
      <c r="C2543" s="140"/>
      <c r="D2543" s="71"/>
      <c r="E2543" s="71"/>
      <c r="F2543" s="71"/>
      <c r="G2543" s="71"/>
      <c r="H2543" s="71"/>
      <c r="I2543" s="71"/>
      <c r="J2543" s="71"/>
      <c r="K2543" s="71"/>
    </row>
    <row r="2544" spans="1:11" x14ac:dyDescent="0.2">
      <c r="A2544" s="140"/>
      <c r="B2544" s="140"/>
      <c r="C2544" s="140"/>
      <c r="D2544" s="71"/>
      <c r="E2544" s="71"/>
      <c r="F2544" s="71"/>
      <c r="G2544" s="71"/>
      <c r="H2544" s="71"/>
      <c r="I2544" s="71"/>
      <c r="J2544" s="71"/>
      <c r="K2544" s="71"/>
    </row>
    <row r="2545" spans="1:11" x14ac:dyDescent="0.2">
      <c r="A2545" s="140"/>
      <c r="B2545" s="140"/>
      <c r="C2545" s="140"/>
      <c r="D2545" s="71"/>
      <c r="E2545" s="71"/>
      <c r="F2545" s="71"/>
      <c r="G2545" s="71"/>
      <c r="H2545" s="71"/>
      <c r="I2545" s="71"/>
      <c r="J2545" s="71"/>
      <c r="K2545" s="71"/>
    </row>
    <row r="2546" spans="1:11" x14ac:dyDescent="0.2">
      <c r="A2546" s="140"/>
      <c r="B2546" s="140"/>
      <c r="C2546" s="140"/>
      <c r="D2546" s="71"/>
      <c r="E2546" s="71"/>
      <c r="F2546" s="71"/>
      <c r="G2546" s="71"/>
      <c r="H2546" s="71"/>
      <c r="I2546" s="71"/>
      <c r="J2546" s="71"/>
      <c r="K2546" s="71"/>
    </row>
    <row r="2547" spans="1:11" x14ac:dyDescent="0.2">
      <c r="A2547" s="140"/>
      <c r="B2547" s="140"/>
      <c r="C2547" s="140"/>
      <c r="D2547" s="71"/>
      <c r="E2547" s="71"/>
      <c r="F2547" s="71"/>
      <c r="G2547" s="71"/>
      <c r="H2547" s="71"/>
      <c r="I2547" s="71"/>
      <c r="J2547" s="71"/>
      <c r="K2547" s="71"/>
    </row>
    <row r="2548" spans="1:11" x14ac:dyDescent="0.2">
      <c r="A2548" s="140"/>
      <c r="B2548" s="140"/>
      <c r="C2548" s="140"/>
      <c r="D2548" s="71"/>
      <c r="E2548" s="71"/>
      <c r="F2548" s="71"/>
      <c r="G2548" s="71"/>
      <c r="H2548" s="71"/>
      <c r="I2548" s="71"/>
      <c r="J2548" s="71"/>
      <c r="K2548" s="71"/>
    </row>
    <row r="2549" spans="1:11" x14ac:dyDescent="0.2">
      <c r="A2549" s="140"/>
      <c r="B2549" s="140"/>
      <c r="C2549" s="140"/>
      <c r="D2549" s="71"/>
      <c r="E2549" s="71"/>
      <c r="F2549" s="71"/>
      <c r="G2549" s="71"/>
      <c r="H2549" s="71"/>
      <c r="I2549" s="71"/>
      <c r="J2549" s="71"/>
      <c r="K2549" s="71"/>
    </row>
    <row r="2550" spans="1:11" x14ac:dyDescent="0.2">
      <c r="A2550" s="140"/>
      <c r="B2550" s="140"/>
      <c r="C2550" s="140"/>
      <c r="D2550" s="71"/>
      <c r="E2550" s="71"/>
      <c r="F2550" s="71"/>
      <c r="G2550" s="71"/>
      <c r="H2550" s="71"/>
      <c r="I2550" s="71"/>
      <c r="J2550" s="71"/>
      <c r="K2550" s="71"/>
    </row>
    <row r="2551" spans="1:11" x14ac:dyDescent="0.2">
      <c r="A2551" s="140"/>
      <c r="B2551" s="140"/>
      <c r="C2551" s="140"/>
      <c r="D2551" s="71"/>
      <c r="E2551" s="71"/>
      <c r="F2551" s="71"/>
      <c r="G2551" s="71"/>
      <c r="H2551" s="71"/>
      <c r="I2551" s="71"/>
      <c r="J2551" s="71"/>
      <c r="K2551" s="71"/>
    </row>
    <row r="2552" spans="1:11" x14ac:dyDescent="0.2">
      <c r="A2552" s="140"/>
      <c r="B2552" s="140"/>
      <c r="C2552" s="140"/>
      <c r="D2552" s="71"/>
      <c r="E2552" s="71"/>
      <c r="F2552" s="71"/>
      <c r="G2552" s="71"/>
      <c r="H2552" s="71"/>
      <c r="I2552" s="71"/>
      <c r="J2552" s="71"/>
      <c r="K2552" s="71"/>
    </row>
    <row r="2553" spans="1:11" x14ac:dyDescent="0.2">
      <c r="A2553" s="140"/>
      <c r="B2553" s="140"/>
      <c r="C2553" s="140"/>
      <c r="D2553" s="71"/>
      <c r="E2553" s="71"/>
      <c r="F2553" s="71"/>
      <c r="G2553" s="71"/>
      <c r="H2553" s="71"/>
      <c r="I2553" s="71"/>
      <c r="J2553" s="71"/>
      <c r="K2553" s="71"/>
    </row>
    <row r="2554" spans="1:11" x14ac:dyDescent="0.2">
      <c r="A2554" s="140"/>
      <c r="B2554" s="140"/>
      <c r="C2554" s="140"/>
      <c r="D2554" s="71"/>
      <c r="E2554" s="71"/>
      <c r="F2554" s="71"/>
      <c r="G2554" s="71"/>
      <c r="H2554" s="71"/>
      <c r="I2554" s="71"/>
      <c r="J2554" s="71"/>
      <c r="K2554" s="71"/>
    </row>
    <row r="2555" spans="1:11" x14ac:dyDescent="0.2">
      <c r="A2555" s="140"/>
      <c r="B2555" s="140"/>
      <c r="C2555" s="140"/>
      <c r="D2555" s="71"/>
      <c r="E2555" s="71"/>
      <c r="F2555" s="71"/>
      <c r="G2555" s="71"/>
      <c r="H2555" s="71"/>
      <c r="I2555" s="71"/>
      <c r="J2555" s="71"/>
      <c r="K2555" s="71"/>
    </row>
    <row r="2556" spans="1:11" x14ac:dyDescent="0.2">
      <c r="A2556" s="140"/>
      <c r="B2556" s="140"/>
      <c r="C2556" s="140"/>
      <c r="D2556" s="71"/>
      <c r="E2556" s="71"/>
      <c r="F2556" s="71"/>
      <c r="G2556" s="71"/>
      <c r="H2556" s="71"/>
      <c r="I2556" s="71"/>
      <c r="J2556" s="71"/>
      <c r="K2556" s="71"/>
    </row>
    <row r="2557" spans="1:11" x14ac:dyDescent="0.2">
      <c r="A2557" s="140"/>
      <c r="B2557" s="140"/>
      <c r="C2557" s="140"/>
      <c r="D2557" s="71"/>
      <c r="E2557" s="71"/>
      <c r="F2557" s="71"/>
      <c r="G2557" s="71"/>
      <c r="H2557" s="71"/>
      <c r="I2557" s="71"/>
      <c r="J2557" s="71"/>
      <c r="K2557" s="71"/>
    </row>
    <row r="2558" spans="1:11" x14ac:dyDescent="0.2">
      <c r="A2558" s="140"/>
      <c r="B2558" s="140"/>
      <c r="C2558" s="140"/>
      <c r="D2558" s="71"/>
      <c r="E2558" s="71"/>
      <c r="F2558" s="71"/>
      <c r="G2558" s="71"/>
      <c r="H2558" s="71"/>
      <c r="I2558" s="71"/>
      <c r="J2558" s="71"/>
      <c r="K2558" s="71"/>
    </row>
    <row r="2559" spans="1:11" x14ac:dyDescent="0.2">
      <c r="A2559" s="140"/>
      <c r="B2559" s="140"/>
      <c r="C2559" s="140"/>
      <c r="D2559" s="71"/>
      <c r="E2559" s="71"/>
      <c r="F2559" s="71"/>
      <c r="G2559" s="71"/>
      <c r="H2559" s="71"/>
      <c r="I2559" s="71"/>
      <c r="J2559" s="71"/>
      <c r="K2559" s="71"/>
    </row>
    <row r="2560" spans="1:11" x14ac:dyDescent="0.2">
      <c r="A2560" s="140"/>
      <c r="B2560" s="140"/>
      <c r="C2560" s="140"/>
      <c r="D2560" s="71"/>
      <c r="E2560" s="71"/>
      <c r="F2560" s="71"/>
      <c r="G2560" s="71"/>
      <c r="H2560" s="71"/>
      <c r="I2560" s="71"/>
      <c r="J2560" s="71"/>
      <c r="K2560" s="71"/>
    </row>
    <row r="2561" spans="1:11" x14ac:dyDescent="0.2">
      <c r="A2561" s="140"/>
      <c r="B2561" s="140"/>
      <c r="C2561" s="140"/>
      <c r="D2561" s="71"/>
      <c r="E2561" s="71"/>
      <c r="F2561" s="71"/>
      <c r="G2561" s="71"/>
      <c r="H2561" s="71"/>
      <c r="I2561" s="71"/>
      <c r="J2561" s="71"/>
      <c r="K2561" s="71"/>
    </row>
    <row r="2562" spans="1:11" x14ac:dyDescent="0.2">
      <c r="A2562" s="140"/>
      <c r="B2562" s="140"/>
      <c r="C2562" s="140"/>
      <c r="D2562" s="71"/>
      <c r="E2562" s="71"/>
      <c r="F2562" s="71"/>
      <c r="G2562" s="71"/>
      <c r="H2562" s="71"/>
      <c r="I2562" s="71"/>
      <c r="J2562" s="71"/>
      <c r="K2562" s="71"/>
    </row>
    <row r="2563" spans="1:11" x14ac:dyDescent="0.2">
      <c r="A2563" s="140"/>
      <c r="B2563" s="140"/>
      <c r="C2563" s="140"/>
      <c r="D2563" s="71"/>
      <c r="E2563" s="71"/>
      <c r="F2563" s="71"/>
      <c r="G2563" s="71"/>
      <c r="H2563" s="71"/>
      <c r="I2563" s="71"/>
      <c r="J2563" s="71"/>
      <c r="K2563" s="71"/>
    </row>
    <row r="2564" spans="1:11" x14ac:dyDescent="0.2">
      <c r="A2564" s="140"/>
      <c r="B2564" s="140"/>
      <c r="C2564" s="140"/>
      <c r="D2564" s="71"/>
      <c r="E2564" s="71"/>
      <c r="F2564" s="71"/>
      <c r="G2564" s="71"/>
      <c r="H2564" s="71"/>
      <c r="I2564" s="71"/>
      <c r="J2564" s="71"/>
      <c r="K2564" s="71"/>
    </row>
    <row r="2565" spans="1:11" x14ac:dyDescent="0.2">
      <c r="A2565" s="140"/>
      <c r="B2565" s="140"/>
      <c r="C2565" s="140"/>
      <c r="D2565" s="71"/>
      <c r="E2565" s="71"/>
      <c r="F2565" s="71"/>
      <c r="G2565" s="71"/>
      <c r="H2565" s="71"/>
      <c r="I2565" s="71"/>
      <c r="J2565" s="71"/>
      <c r="K2565" s="71"/>
    </row>
    <row r="2566" spans="1:11" x14ac:dyDescent="0.2">
      <c r="A2566" s="140"/>
      <c r="B2566" s="140"/>
      <c r="C2566" s="140"/>
      <c r="D2566" s="71"/>
      <c r="E2566" s="71"/>
      <c r="F2566" s="71"/>
      <c r="G2566" s="71"/>
      <c r="H2566" s="71"/>
      <c r="I2566" s="71"/>
      <c r="J2566" s="71"/>
      <c r="K2566" s="71"/>
    </row>
    <row r="2567" spans="1:11" x14ac:dyDescent="0.2">
      <c r="A2567" s="140"/>
      <c r="B2567" s="140"/>
      <c r="C2567" s="140"/>
      <c r="D2567" s="71"/>
      <c r="E2567" s="71"/>
      <c r="F2567" s="71"/>
      <c r="G2567" s="71"/>
      <c r="H2567" s="71"/>
      <c r="I2567" s="71"/>
      <c r="J2567" s="71"/>
      <c r="K2567" s="71"/>
    </row>
    <row r="2568" spans="1:11" x14ac:dyDescent="0.2">
      <c r="A2568" s="140"/>
      <c r="B2568" s="140"/>
      <c r="C2568" s="140"/>
      <c r="D2568" s="71"/>
      <c r="E2568" s="71"/>
      <c r="F2568" s="71"/>
      <c r="G2568" s="71"/>
      <c r="H2568" s="71"/>
      <c r="I2568" s="71"/>
      <c r="J2568" s="71"/>
      <c r="K2568" s="71"/>
    </row>
    <row r="2569" spans="1:11" x14ac:dyDescent="0.2">
      <c r="A2569" s="140"/>
      <c r="B2569" s="140"/>
      <c r="C2569" s="140"/>
      <c r="D2569" s="71"/>
      <c r="E2569" s="71"/>
      <c r="F2569" s="71"/>
      <c r="G2569" s="71"/>
      <c r="H2569" s="71"/>
      <c r="I2569" s="71"/>
      <c r="J2569" s="71"/>
      <c r="K2569" s="71"/>
    </row>
    <row r="2570" spans="1:11" x14ac:dyDescent="0.2">
      <c r="A2570" s="140"/>
      <c r="B2570" s="140"/>
      <c r="C2570" s="140"/>
      <c r="D2570" s="71"/>
      <c r="E2570" s="71"/>
      <c r="F2570" s="71"/>
      <c r="G2570" s="71"/>
      <c r="H2570" s="71"/>
      <c r="I2570" s="71"/>
      <c r="J2570" s="71"/>
      <c r="K2570" s="71"/>
    </row>
    <row r="2571" spans="1:11" x14ac:dyDescent="0.2">
      <c r="A2571" s="140"/>
      <c r="B2571" s="140"/>
      <c r="C2571" s="140"/>
      <c r="D2571" s="71"/>
      <c r="E2571" s="71"/>
      <c r="F2571" s="71"/>
      <c r="G2571" s="71"/>
      <c r="H2571" s="71"/>
      <c r="I2571" s="71"/>
      <c r="J2571" s="71"/>
      <c r="K2571" s="71"/>
    </row>
    <row r="2572" spans="1:11" x14ac:dyDescent="0.2">
      <c r="A2572" s="140"/>
      <c r="B2572" s="140"/>
      <c r="C2572" s="140"/>
      <c r="D2572" s="71"/>
      <c r="E2572" s="71"/>
      <c r="F2572" s="71"/>
      <c r="G2572" s="71"/>
      <c r="H2572" s="71"/>
      <c r="I2572" s="71"/>
      <c r="J2572" s="71"/>
      <c r="K2572" s="71"/>
    </row>
    <row r="2573" spans="1:11" x14ac:dyDescent="0.2">
      <c r="A2573" s="140"/>
      <c r="B2573" s="140"/>
      <c r="C2573" s="140"/>
      <c r="D2573" s="71"/>
      <c r="E2573" s="71"/>
      <c r="F2573" s="71"/>
      <c r="G2573" s="71"/>
      <c r="H2573" s="71"/>
      <c r="I2573" s="71"/>
      <c r="J2573" s="71"/>
      <c r="K2573" s="71"/>
    </row>
    <row r="2574" spans="1:11" x14ac:dyDescent="0.2">
      <c r="A2574" s="140"/>
      <c r="B2574" s="140"/>
      <c r="C2574" s="140"/>
      <c r="D2574" s="71"/>
      <c r="E2574" s="71"/>
      <c r="F2574" s="71"/>
      <c r="G2574" s="71"/>
      <c r="H2574" s="71"/>
      <c r="I2574" s="71"/>
      <c r="J2574" s="71"/>
      <c r="K2574" s="71"/>
    </row>
    <row r="2575" spans="1:11" x14ac:dyDescent="0.2">
      <c r="A2575" s="140"/>
      <c r="B2575" s="140"/>
      <c r="C2575" s="140"/>
      <c r="D2575" s="71"/>
      <c r="E2575" s="71"/>
      <c r="F2575" s="71"/>
      <c r="G2575" s="71"/>
      <c r="H2575" s="71"/>
      <c r="I2575" s="71"/>
      <c r="J2575" s="71"/>
      <c r="K2575" s="71"/>
    </row>
    <row r="2576" spans="1:11" x14ac:dyDescent="0.2">
      <c r="A2576" s="140"/>
      <c r="B2576" s="140"/>
      <c r="C2576" s="140"/>
      <c r="D2576" s="71"/>
      <c r="E2576" s="71"/>
      <c r="F2576" s="71"/>
      <c r="G2576" s="71"/>
      <c r="H2576" s="71"/>
      <c r="I2576" s="71"/>
      <c r="J2576" s="71"/>
      <c r="K2576" s="71"/>
    </row>
    <row r="2577" spans="1:11" x14ac:dyDescent="0.2">
      <c r="A2577" s="140"/>
      <c r="B2577" s="140"/>
      <c r="C2577" s="140"/>
      <c r="D2577" s="71"/>
      <c r="E2577" s="71"/>
      <c r="F2577" s="71"/>
      <c r="G2577" s="71"/>
      <c r="H2577" s="71"/>
      <c r="I2577" s="71"/>
      <c r="J2577" s="71"/>
      <c r="K2577" s="71"/>
    </row>
    <row r="2578" spans="1:11" x14ac:dyDescent="0.2">
      <c r="A2578" s="140"/>
      <c r="B2578" s="140"/>
      <c r="C2578" s="140"/>
      <c r="D2578" s="71"/>
      <c r="E2578" s="71"/>
      <c r="F2578" s="71"/>
      <c r="G2578" s="71"/>
      <c r="H2578" s="71"/>
      <c r="I2578" s="71"/>
      <c r="J2578" s="71"/>
      <c r="K2578" s="71"/>
    </row>
    <row r="2579" spans="1:11" x14ac:dyDescent="0.2">
      <c r="A2579" s="140"/>
      <c r="B2579" s="140"/>
      <c r="C2579" s="140"/>
      <c r="D2579" s="71"/>
      <c r="E2579" s="71"/>
      <c r="F2579" s="71"/>
      <c r="G2579" s="71"/>
      <c r="H2579" s="71"/>
      <c r="I2579" s="71"/>
      <c r="J2579" s="71"/>
      <c r="K2579" s="71"/>
    </row>
    <row r="2580" spans="1:11" x14ac:dyDescent="0.2">
      <c r="A2580" s="140"/>
      <c r="B2580" s="140"/>
      <c r="C2580" s="140"/>
      <c r="D2580" s="71"/>
      <c r="E2580" s="71"/>
      <c r="F2580" s="71"/>
      <c r="G2580" s="71"/>
      <c r="H2580" s="71"/>
      <c r="I2580" s="71"/>
      <c r="J2580" s="71"/>
      <c r="K2580" s="71"/>
    </row>
    <row r="2581" spans="1:11" x14ac:dyDescent="0.2">
      <c r="A2581" s="140"/>
      <c r="B2581" s="140"/>
      <c r="C2581" s="140"/>
      <c r="D2581" s="71"/>
      <c r="E2581" s="71"/>
      <c r="F2581" s="71"/>
      <c r="G2581" s="71"/>
      <c r="H2581" s="71"/>
      <c r="I2581" s="71"/>
      <c r="J2581" s="71"/>
      <c r="K2581" s="71"/>
    </row>
    <row r="2582" spans="1:11" x14ac:dyDescent="0.2">
      <c r="A2582" s="140"/>
      <c r="B2582" s="140"/>
      <c r="C2582" s="140"/>
      <c r="D2582" s="71"/>
      <c r="E2582" s="71"/>
      <c r="F2582" s="71"/>
      <c r="G2582" s="71"/>
      <c r="H2582" s="71"/>
      <c r="I2582" s="71"/>
      <c r="J2582" s="71"/>
      <c r="K2582" s="71"/>
    </row>
    <row r="2583" spans="1:11" x14ac:dyDescent="0.2">
      <c r="A2583" s="140"/>
      <c r="B2583" s="140"/>
      <c r="C2583" s="140"/>
      <c r="D2583" s="71"/>
      <c r="E2583" s="71"/>
      <c r="F2583" s="71"/>
      <c r="G2583" s="71"/>
      <c r="H2583" s="71"/>
      <c r="I2583" s="71"/>
      <c r="J2583" s="71"/>
      <c r="K2583" s="71"/>
    </row>
    <row r="2584" spans="1:11" x14ac:dyDescent="0.2">
      <c r="A2584" s="140"/>
      <c r="B2584" s="140"/>
      <c r="C2584" s="140"/>
      <c r="D2584" s="71"/>
      <c r="E2584" s="71"/>
      <c r="F2584" s="71"/>
      <c r="G2584" s="71"/>
      <c r="H2584" s="71"/>
      <c r="I2584" s="71"/>
      <c r="J2584" s="71"/>
      <c r="K2584" s="71"/>
    </row>
    <row r="2585" spans="1:11" x14ac:dyDescent="0.2">
      <c r="A2585" s="140"/>
      <c r="B2585" s="140"/>
      <c r="C2585" s="140"/>
      <c r="D2585" s="71"/>
      <c r="E2585" s="71"/>
      <c r="F2585" s="71"/>
      <c r="G2585" s="71"/>
      <c r="H2585" s="71"/>
      <c r="I2585" s="71"/>
      <c r="J2585" s="71"/>
      <c r="K2585" s="71"/>
    </row>
    <row r="2586" spans="1:11" x14ac:dyDescent="0.2">
      <c r="A2586" s="140"/>
      <c r="B2586" s="140"/>
      <c r="C2586" s="140"/>
      <c r="D2586" s="71"/>
      <c r="E2586" s="71"/>
      <c r="F2586" s="71"/>
      <c r="G2586" s="71"/>
      <c r="H2586" s="71"/>
      <c r="I2586" s="71"/>
      <c r="J2586" s="71"/>
      <c r="K2586" s="71"/>
    </row>
    <row r="2587" spans="1:11" x14ac:dyDescent="0.2">
      <c r="A2587" s="140"/>
      <c r="B2587" s="140"/>
      <c r="C2587" s="140"/>
      <c r="D2587" s="71"/>
      <c r="E2587" s="71"/>
      <c r="F2587" s="71"/>
      <c r="G2587" s="71"/>
      <c r="H2587" s="71"/>
      <c r="I2587" s="71"/>
      <c r="J2587" s="71"/>
      <c r="K2587" s="71"/>
    </row>
    <row r="2588" spans="1:11" x14ac:dyDescent="0.2">
      <c r="A2588" s="140"/>
      <c r="B2588" s="140"/>
      <c r="C2588" s="140"/>
      <c r="D2588" s="71"/>
      <c r="E2588" s="71"/>
      <c r="F2588" s="71"/>
      <c r="G2588" s="71"/>
      <c r="H2588" s="71"/>
      <c r="I2588" s="71"/>
      <c r="J2588" s="71"/>
      <c r="K2588" s="71"/>
    </row>
    <row r="2589" spans="1:11" x14ac:dyDescent="0.2">
      <c r="A2589" s="140"/>
      <c r="B2589" s="140"/>
      <c r="C2589" s="140"/>
      <c r="D2589" s="71"/>
      <c r="E2589" s="71"/>
      <c r="F2589" s="71"/>
      <c r="G2589" s="71"/>
      <c r="H2589" s="71"/>
      <c r="I2589" s="71"/>
      <c r="J2589" s="71"/>
      <c r="K2589" s="71"/>
    </row>
    <row r="2590" spans="1:11" x14ac:dyDescent="0.2">
      <c r="A2590" s="140"/>
      <c r="B2590" s="140"/>
      <c r="C2590" s="140"/>
      <c r="D2590" s="71"/>
      <c r="E2590" s="71"/>
      <c r="F2590" s="71"/>
      <c r="G2590" s="71"/>
      <c r="H2590" s="71"/>
      <c r="I2590" s="71"/>
      <c r="J2590" s="71"/>
      <c r="K2590" s="71"/>
    </row>
    <row r="2591" spans="1:11" x14ac:dyDescent="0.2">
      <c r="A2591" s="140"/>
      <c r="B2591" s="140"/>
      <c r="C2591" s="140"/>
      <c r="D2591" s="71"/>
      <c r="E2591" s="71"/>
      <c r="F2591" s="71"/>
      <c r="G2591" s="71"/>
      <c r="H2591" s="71"/>
      <c r="I2591" s="71"/>
      <c r="J2591" s="71"/>
      <c r="K2591" s="71"/>
    </row>
    <row r="2592" spans="1:11" x14ac:dyDescent="0.2">
      <c r="A2592" s="140"/>
      <c r="B2592" s="140"/>
      <c r="C2592" s="140"/>
      <c r="D2592" s="71"/>
      <c r="E2592" s="71"/>
      <c r="F2592" s="71"/>
      <c r="G2592" s="71"/>
      <c r="H2592" s="71"/>
      <c r="I2592" s="71"/>
      <c r="J2592" s="71"/>
      <c r="K2592" s="71"/>
    </row>
    <row r="2593" spans="1:11" x14ac:dyDescent="0.2">
      <c r="A2593" s="140"/>
      <c r="B2593" s="140"/>
      <c r="C2593" s="140"/>
      <c r="D2593" s="71"/>
      <c r="E2593" s="71"/>
      <c r="F2593" s="71"/>
      <c r="G2593" s="71"/>
      <c r="H2593" s="71"/>
      <c r="I2593" s="71"/>
      <c r="J2593" s="71"/>
      <c r="K2593" s="71"/>
    </row>
    <row r="2594" spans="1:11" x14ac:dyDescent="0.2">
      <c r="A2594" s="140"/>
      <c r="B2594" s="140"/>
      <c r="C2594" s="140"/>
      <c r="D2594" s="71"/>
      <c r="E2594" s="71"/>
      <c r="F2594" s="71"/>
      <c r="G2594" s="71"/>
      <c r="H2594" s="71"/>
      <c r="I2594" s="71"/>
      <c r="J2594" s="71"/>
      <c r="K2594" s="71"/>
    </row>
    <row r="2595" spans="1:11" x14ac:dyDescent="0.2">
      <c r="A2595" s="140"/>
      <c r="B2595" s="140"/>
      <c r="C2595" s="140"/>
      <c r="D2595" s="71"/>
      <c r="E2595" s="71"/>
      <c r="F2595" s="71"/>
      <c r="G2595" s="71"/>
      <c r="H2595" s="71"/>
      <c r="I2595" s="71"/>
      <c r="J2595" s="71"/>
      <c r="K2595" s="71"/>
    </row>
    <row r="2596" spans="1:11" x14ac:dyDescent="0.2">
      <c r="A2596" s="140"/>
      <c r="B2596" s="140"/>
      <c r="C2596" s="140"/>
      <c r="D2596" s="71"/>
      <c r="E2596" s="71"/>
      <c r="F2596" s="71"/>
      <c r="G2596" s="71"/>
      <c r="H2596" s="71"/>
      <c r="I2596" s="71"/>
      <c r="J2596" s="71"/>
      <c r="K2596" s="71"/>
    </row>
    <row r="2597" spans="1:11" x14ac:dyDescent="0.2">
      <c r="A2597" s="140"/>
      <c r="B2597" s="140"/>
      <c r="C2597" s="140"/>
      <c r="D2597" s="71"/>
      <c r="E2597" s="71"/>
      <c r="F2597" s="71"/>
      <c r="G2597" s="71"/>
      <c r="H2597" s="71"/>
      <c r="I2597" s="71"/>
      <c r="J2597" s="71"/>
      <c r="K2597" s="71"/>
    </row>
    <row r="2598" spans="1:11" x14ac:dyDescent="0.2">
      <c r="A2598" s="140"/>
      <c r="B2598" s="140"/>
      <c r="C2598" s="140"/>
      <c r="D2598" s="71"/>
      <c r="E2598" s="71"/>
      <c r="F2598" s="71"/>
      <c r="G2598" s="71"/>
      <c r="H2598" s="71"/>
      <c r="I2598" s="71"/>
      <c r="J2598" s="71"/>
      <c r="K2598" s="71"/>
    </row>
    <row r="2599" spans="1:11" x14ac:dyDescent="0.2">
      <c r="A2599" s="140"/>
      <c r="B2599" s="140"/>
      <c r="C2599" s="140"/>
      <c r="D2599" s="71"/>
      <c r="E2599" s="71"/>
      <c r="F2599" s="71"/>
      <c r="G2599" s="71"/>
      <c r="H2599" s="71"/>
      <c r="I2599" s="71"/>
      <c r="J2599" s="71"/>
      <c r="K2599" s="71"/>
    </row>
    <row r="2600" spans="1:11" x14ac:dyDescent="0.2">
      <c r="A2600" s="140"/>
      <c r="B2600" s="140"/>
      <c r="C2600" s="140"/>
      <c r="D2600" s="71"/>
      <c r="E2600" s="71"/>
      <c r="F2600" s="71"/>
      <c r="G2600" s="71"/>
      <c r="H2600" s="71"/>
      <c r="I2600" s="71"/>
      <c r="J2600" s="71"/>
      <c r="K2600" s="71"/>
    </row>
    <row r="2601" spans="1:11" x14ac:dyDescent="0.2">
      <c r="A2601" s="140"/>
      <c r="B2601" s="140"/>
      <c r="C2601" s="140"/>
      <c r="D2601" s="71"/>
      <c r="E2601" s="71"/>
      <c r="F2601" s="71"/>
      <c r="G2601" s="71"/>
      <c r="H2601" s="71"/>
      <c r="I2601" s="71"/>
      <c r="J2601" s="71"/>
      <c r="K2601" s="71"/>
    </row>
    <row r="2602" spans="1:11" x14ac:dyDescent="0.2">
      <c r="A2602" s="140"/>
      <c r="B2602" s="140"/>
      <c r="C2602" s="140"/>
      <c r="D2602" s="71"/>
      <c r="E2602" s="71"/>
      <c r="F2602" s="71"/>
      <c r="G2602" s="71"/>
      <c r="H2602" s="71"/>
      <c r="I2602" s="71"/>
      <c r="J2602" s="71"/>
      <c r="K2602" s="71"/>
    </row>
    <row r="2603" spans="1:11" x14ac:dyDescent="0.2">
      <c r="A2603" s="140"/>
      <c r="B2603" s="140"/>
      <c r="C2603" s="140"/>
      <c r="D2603" s="71"/>
      <c r="E2603" s="71"/>
      <c r="F2603" s="71"/>
      <c r="G2603" s="71"/>
      <c r="H2603" s="71"/>
      <c r="I2603" s="71"/>
      <c r="J2603" s="71"/>
      <c r="K2603" s="71"/>
    </row>
    <row r="2604" spans="1:11" x14ac:dyDescent="0.2">
      <c r="A2604" s="140"/>
      <c r="B2604" s="140"/>
      <c r="C2604" s="140"/>
      <c r="D2604" s="71"/>
      <c r="E2604" s="71"/>
      <c r="F2604" s="71"/>
      <c r="G2604" s="71"/>
      <c r="H2604" s="71"/>
      <c r="I2604" s="71"/>
      <c r="J2604" s="71"/>
      <c r="K2604" s="71"/>
    </row>
    <row r="2605" spans="1:11" x14ac:dyDescent="0.2">
      <c r="A2605" s="140"/>
      <c r="B2605" s="140"/>
      <c r="C2605" s="140"/>
      <c r="D2605" s="71"/>
      <c r="E2605" s="71"/>
      <c r="F2605" s="71"/>
      <c r="G2605" s="71"/>
      <c r="H2605" s="71"/>
      <c r="I2605" s="71"/>
      <c r="J2605" s="71"/>
      <c r="K2605" s="71"/>
    </row>
    <row r="2606" spans="1:11" x14ac:dyDescent="0.2">
      <c r="A2606" s="140"/>
      <c r="B2606" s="140"/>
      <c r="C2606" s="140"/>
      <c r="D2606" s="71"/>
      <c r="E2606" s="71"/>
      <c r="F2606" s="71"/>
      <c r="G2606" s="71"/>
      <c r="H2606" s="71"/>
      <c r="I2606" s="71"/>
      <c r="J2606" s="71"/>
      <c r="K2606" s="71"/>
    </row>
    <row r="2607" spans="1:11" x14ac:dyDescent="0.2">
      <c r="A2607" s="140"/>
      <c r="B2607" s="140"/>
      <c r="C2607" s="140"/>
      <c r="D2607" s="71"/>
      <c r="E2607" s="71"/>
      <c r="F2607" s="71"/>
      <c r="G2607" s="71"/>
      <c r="H2607" s="71"/>
      <c r="I2607" s="71"/>
      <c r="J2607" s="71"/>
      <c r="K2607" s="71"/>
    </row>
    <row r="2608" spans="1:11" x14ac:dyDescent="0.2">
      <c r="A2608" s="140"/>
      <c r="B2608" s="140"/>
      <c r="C2608" s="140"/>
      <c r="D2608" s="71"/>
      <c r="E2608" s="71"/>
      <c r="F2608" s="71"/>
      <c r="G2608" s="71"/>
      <c r="H2608" s="71"/>
      <c r="I2608" s="71"/>
      <c r="J2608" s="71"/>
      <c r="K2608" s="71"/>
    </row>
    <row r="2609" spans="1:11" x14ac:dyDescent="0.2">
      <c r="A2609" s="140"/>
      <c r="B2609" s="140"/>
      <c r="C2609" s="140"/>
      <c r="D2609" s="71"/>
      <c r="E2609" s="71"/>
      <c r="F2609" s="71"/>
      <c r="G2609" s="71"/>
      <c r="H2609" s="71"/>
      <c r="I2609" s="71"/>
      <c r="J2609" s="71"/>
      <c r="K2609" s="71"/>
    </row>
    <row r="2610" spans="1:11" x14ac:dyDescent="0.2">
      <c r="A2610" s="140"/>
      <c r="B2610" s="140"/>
      <c r="C2610" s="140"/>
      <c r="D2610" s="71"/>
      <c r="E2610" s="71"/>
      <c r="F2610" s="71"/>
      <c r="G2610" s="71"/>
      <c r="H2610" s="71"/>
      <c r="I2610" s="71"/>
      <c r="J2610" s="71"/>
      <c r="K2610" s="71"/>
    </row>
    <row r="2611" spans="1:11" x14ac:dyDescent="0.2">
      <c r="A2611" s="140"/>
      <c r="B2611" s="140"/>
      <c r="C2611" s="140"/>
      <c r="D2611" s="71"/>
      <c r="E2611" s="71"/>
      <c r="F2611" s="71"/>
      <c r="G2611" s="71"/>
      <c r="H2611" s="71"/>
      <c r="I2611" s="71"/>
      <c r="J2611" s="71"/>
      <c r="K2611" s="71"/>
    </row>
    <row r="2612" spans="1:11" x14ac:dyDescent="0.2">
      <c r="A2612" s="140"/>
      <c r="B2612" s="140"/>
      <c r="C2612" s="140"/>
      <c r="D2612" s="71"/>
      <c r="E2612" s="71"/>
      <c r="F2612" s="71"/>
      <c r="G2612" s="71"/>
      <c r="H2612" s="71"/>
      <c r="I2612" s="71"/>
      <c r="J2612" s="71"/>
      <c r="K2612" s="71"/>
    </row>
    <row r="2613" spans="1:11" x14ac:dyDescent="0.2">
      <c r="A2613" s="140"/>
      <c r="B2613" s="140"/>
      <c r="C2613" s="140"/>
      <c r="D2613" s="71"/>
      <c r="E2613" s="71"/>
      <c r="F2613" s="71"/>
      <c r="G2613" s="71"/>
      <c r="H2613" s="71"/>
      <c r="I2613" s="71"/>
      <c r="J2613" s="71"/>
      <c r="K2613" s="71"/>
    </row>
    <row r="2614" spans="1:11" x14ac:dyDescent="0.2">
      <c r="A2614" s="140"/>
      <c r="B2614" s="140"/>
      <c r="C2614" s="140"/>
      <c r="D2614" s="71"/>
      <c r="E2614" s="71"/>
      <c r="F2614" s="71"/>
      <c r="G2614" s="71"/>
      <c r="H2614" s="71"/>
      <c r="I2614" s="71"/>
      <c r="J2614" s="71"/>
      <c r="K2614" s="71"/>
    </row>
    <row r="2615" spans="1:11" x14ac:dyDescent="0.2">
      <c r="A2615" s="140"/>
      <c r="B2615" s="140"/>
      <c r="C2615" s="140"/>
      <c r="D2615" s="71"/>
      <c r="E2615" s="71"/>
      <c r="F2615" s="71"/>
      <c r="G2615" s="71"/>
      <c r="H2615" s="71"/>
      <c r="I2615" s="71"/>
      <c r="J2615" s="71"/>
      <c r="K2615" s="71"/>
    </row>
    <row r="2616" spans="1:11" x14ac:dyDescent="0.2">
      <c r="A2616" s="140"/>
      <c r="B2616" s="140"/>
      <c r="C2616" s="140"/>
      <c r="D2616" s="71"/>
      <c r="E2616" s="71"/>
      <c r="F2616" s="71"/>
      <c r="G2616" s="71"/>
      <c r="H2616" s="71"/>
      <c r="I2616" s="71"/>
      <c r="J2616" s="71"/>
      <c r="K2616" s="71"/>
    </row>
    <row r="2617" spans="1:11" x14ac:dyDescent="0.2">
      <c r="A2617" s="140"/>
      <c r="B2617" s="140"/>
      <c r="C2617" s="140"/>
      <c r="D2617" s="71"/>
      <c r="E2617" s="71"/>
      <c r="F2617" s="71"/>
      <c r="G2617" s="71"/>
      <c r="H2617" s="71"/>
      <c r="I2617" s="71"/>
      <c r="J2617" s="71"/>
      <c r="K2617" s="71"/>
    </row>
    <row r="2618" spans="1:11" x14ac:dyDescent="0.2">
      <c r="A2618" s="140"/>
      <c r="B2618" s="140"/>
      <c r="C2618" s="140"/>
      <c r="D2618" s="71"/>
      <c r="E2618" s="71"/>
      <c r="F2618" s="71"/>
      <c r="G2618" s="71"/>
      <c r="H2618" s="71"/>
      <c r="I2618" s="71"/>
      <c r="J2618" s="71"/>
      <c r="K2618" s="71"/>
    </row>
    <row r="2619" spans="1:11" x14ac:dyDescent="0.2">
      <c r="A2619" s="140"/>
      <c r="B2619" s="140"/>
      <c r="C2619" s="140"/>
      <c r="D2619" s="71"/>
      <c r="E2619" s="71"/>
      <c r="F2619" s="71"/>
      <c r="G2619" s="71"/>
      <c r="H2619" s="71"/>
      <c r="I2619" s="71"/>
      <c r="J2619" s="71"/>
      <c r="K2619" s="71"/>
    </row>
    <row r="2620" spans="1:11" x14ac:dyDescent="0.2">
      <c r="A2620" s="140"/>
      <c r="B2620" s="140"/>
      <c r="C2620" s="140"/>
      <c r="D2620" s="71"/>
      <c r="E2620" s="71"/>
      <c r="F2620" s="71"/>
      <c r="G2620" s="71"/>
      <c r="H2620" s="71"/>
      <c r="I2620" s="71"/>
      <c r="J2620" s="71"/>
      <c r="K2620" s="71"/>
    </row>
    <row r="2621" spans="1:11" x14ac:dyDescent="0.2">
      <c r="A2621" s="140"/>
      <c r="B2621" s="140"/>
      <c r="C2621" s="140"/>
      <c r="D2621" s="71"/>
      <c r="E2621" s="71"/>
      <c r="F2621" s="71"/>
      <c r="G2621" s="71"/>
      <c r="H2621" s="71"/>
      <c r="I2621" s="71"/>
      <c r="J2621" s="71"/>
      <c r="K2621" s="71"/>
    </row>
    <row r="2622" spans="1:11" x14ac:dyDescent="0.2">
      <c r="A2622" s="140"/>
      <c r="B2622" s="140"/>
      <c r="C2622" s="140"/>
      <c r="D2622" s="71"/>
      <c r="E2622" s="71"/>
      <c r="F2622" s="71"/>
      <c r="G2622" s="71"/>
      <c r="H2622" s="71"/>
      <c r="I2622" s="71"/>
      <c r="J2622" s="71"/>
      <c r="K2622" s="71"/>
    </row>
    <row r="2623" spans="1:11" x14ac:dyDescent="0.2">
      <c r="A2623" s="140"/>
      <c r="B2623" s="140"/>
      <c r="C2623" s="140"/>
      <c r="D2623" s="71"/>
      <c r="E2623" s="71"/>
      <c r="F2623" s="71"/>
      <c r="G2623" s="71"/>
      <c r="H2623" s="71"/>
      <c r="I2623" s="71"/>
      <c r="J2623" s="71"/>
      <c r="K2623" s="71"/>
    </row>
    <row r="2624" spans="1:11" x14ac:dyDescent="0.2">
      <c r="A2624" s="140"/>
      <c r="B2624" s="140"/>
      <c r="C2624" s="140"/>
      <c r="D2624" s="71"/>
      <c r="E2624" s="71"/>
      <c r="F2624" s="71"/>
      <c r="G2624" s="71"/>
      <c r="H2624" s="71"/>
      <c r="I2624" s="71"/>
      <c r="J2624" s="71"/>
      <c r="K2624" s="71"/>
    </row>
    <row r="2625" spans="1:11" x14ac:dyDescent="0.2">
      <c r="A2625" s="140"/>
      <c r="B2625" s="140"/>
      <c r="C2625" s="140"/>
      <c r="D2625" s="71"/>
      <c r="E2625" s="71"/>
      <c r="F2625" s="71"/>
      <c r="G2625" s="71"/>
      <c r="H2625" s="71"/>
      <c r="I2625" s="71"/>
      <c r="J2625" s="71"/>
      <c r="K2625" s="71"/>
    </row>
    <row r="2626" spans="1:11" x14ac:dyDescent="0.2">
      <c r="A2626" s="140"/>
      <c r="B2626" s="140"/>
      <c r="C2626" s="140"/>
      <c r="D2626" s="71"/>
      <c r="E2626" s="71"/>
      <c r="F2626" s="71"/>
      <c r="G2626" s="71"/>
      <c r="H2626" s="71"/>
      <c r="I2626" s="71"/>
      <c r="J2626" s="71"/>
      <c r="K2626" s="71"/>
    </row>
    <row r="2627" spans="1:11" x14ac:dyDescent="0.2">
      <c r="A2627" s="140"/>
      <c r="B2627" s="140"/>
      <c r="C2627" s="140"/>
      <c r="D2627" s="71"/>
      <c r="E2627" s="71"/>
      <c r="F2627" s="71"/>
      <c r="G2627" s="71"/>
      <c r="H2627" s="71"/>
      <c r="I2627" s="71"/>
      <c r="J2627" s="71"/>
      <c r="K2627" s="71"/>
    </row>
    <row r="2628" spans="1:11" x14ac:dyDescent="0.2">
      <c r="A2628" s="140"/>
      <c r="B2628" s="140"/>
      <c r="C2628" s="140"/>
      <c r="D2628" s="71"/>
      <c r="E2628" s="71"/>
      <c r="F2628" s="71"/>
      <c r="G2628" s="71"/>
      <c r="H2628" s="71"/>
      <c r="I2628" s="71"/>
      <c r="J2628" s="71"/>
      <c r="K2628" s="71"/>
    </row>
    <row r="2629" spans="1:11" x14ac:dyDescent="0.2">
      <c r="A2629" s="140"/>
      <c r="B2629" s="140"/>
      <c r="C2629" s="140"/>
      <c r="D2629" s="71"/>
      <c r="E2629" s="71"/>
      <c r="F2629" s="71"/>
      <c r="G2629" s="71"/>
      <c r="H2629" s="71"/>
      <c r="I2629" s="71"/>
      <c r="J2629" s="71"/>
      <c r="K2629" s="71"/>
    </row>
    <row r="2630" spans="1:11" x14ac:dyDescent="0.2">
      <c r="A2630" s="140"/>
      <c r="B2630" s="140"/>
      <c r="C2630" s="140"/>
      <c r="D2630" s="71"/>
      <c r="E2630" s="71"/>
      <c r="F2630" s="71"/>
      <c r="G2630" s="71"/>
      <c r="H2630" s="71"/>
      <c r="I2630" s="71"/>
      <c r="J2630" s="71"/>
      <c r="K2630" s="71"/>
    </row>
    <row r="2631" spans="1:11" x14ac:dyDescent="0.2">
      <c r="A2631" s="140"/>
      <c r="B2631" s="140"/>
      <c r="C2631" s="140"/>
      <c r="D2631" s="71"/>
      <c r="E2631" s="71"/>
      <c r="F2631" s="71"/>
      <c r="G2631" s="71"/>
      <c r="H2631" s="71"/>
      <c r="I2631" s="71"/>
      <c r="J2631" s="71"/>
      <c r="K2631" s="71"/>
    </row>
    <row r="2632" spans="1:11" x14ac:dyDescent="0.2">
      <c r="A2632" s="140"/>
      <c r="B2632" s="140"/>
      <c r="C2632" s="140"/>
      <c r="D2632" s="71"/>
      <c r="E2632" s="71"/>
      <c r="F2632" s="71"/>
      <c r="G2632" s="71"/>
      <c r="H2632" s="71"/>
      <c r="I2632" s="71"/>
      <c r="J2632" s="71"/>
      <c r="K2632" s="71"/>
    </row>
    <row r="2633" spans="1:11" x14ac:dyDescent="0.2">
      <c r="A2633" s="140"/>
      <c r="B2633" s="140"/>
      <c r="C2633" s="140"/>
      <c r="D2633" s="71"/>
      <c r="E2633" s="71"/>
      <c r="F2633" s="71"/>
      <c r="G2633" s="71"/>
      <c r="H2633" s="71"/>
      <c r="I2633" s="71"/>
      <c r="J2633" s="71"/>
      <c r="K2633" s="71"/>
    </row>
    <row r="2634" spans="1:11" x14ac:dyDescent="0.2">
      <c r="A2634" s="140"/>
      <c r="B2634" s="140"/>
      <c r="C2634" s="140"/>
      <c r="D2634" s="71"/>
      <c r="E2634" s="71"/>
      <c r="F2634" s="71"/>
      <c r="G2634" s="71"/>
      <c r="H2634" s="71"/>
      <c r="I2634" s="71"/>
      <c r="J2634" s="71"/>
      <c r="K2634" s="71"/>
    </row>
    <row r="2635" spans="1:11" x14ac:dyDescent="0.2">
      <c r="A2635" s="140"/>
      <c r="B2635" s="140"/>
      <c r="C2635" s="140"/>
      <c r="D2635" s="71"/>
      <c r="E2635" s="71"/>
      <c r="F2635" s="71"/>
      <c r="G2635" s="71"/>
      <c r="H2635" s="71"/>
      <c r="I2635" s="71"/>
      <c r="J2635" s="71"/>
      <c r="K2635" s="71"/>
    </row>
    <row r="2636" spans="1:11" x14ac:dyDescent="0.2">
      <c r="A2636" s="140"/>
      <c r="B2636" s="140"/>
      <c r="C2636" s="140"/>
      <c r="D2636" s="71"/>
      <c r="E2636" s="71"/>
      <c r="F2636" s="71"/>
      <c r="G2636" s="71"/>
      <c r="H2636" s="71"/>
      <c r="I2636" s="71"/>
      <c r="J2636" s="71"/>
      <c r="K2636" s="71"/>
    </row>
    <row r="2637" spans="1:11" x14ac:dyDescent="0.2">
      <c r="A2637" s="140"/>
      <c r="B2637" s="140"/>
      <c r="C2637" s="140"/>
      <c r="D2637" s="71"/>
      <c r="E2637" s="71"/>
      <c r="F2637" s="71"/>
      <c r="G2637" s="71"/>
      <c r="H2637" s="71"/>
      <c r="I2637" s="71"/>
      <c r="J2637" s="71"/>
      <c r="K2637" s="71"/>
    </row>
    <row r="2638" spans="1:11" x14ac:dyDescent="0.2">
      <c r="A2638" s="140"/>
      <c r="B2638" s="140"/>
      <c r="C2638" s="140"/>
      <c r="D2638" s="71"/>
      <c r="E2638" s="71"/>
      <c r="F2638" s="71"/>
      <c r="G2638" s="71"/>
      <c r="H2638" s="71"/>
      <c r="I2638" s="71"/>
      <c r="J2638" s="71"/>
      <c r="K2638" s="71"/>
    </row>
    <row r="2639" spans="1:11" x14ac:dyDescent="0.2">
      <c r="A2639" s="140"/>
      <c r="B2639" s="140"/>
      <c r="C2639" s="140"/>
      <c r="D2639" s="71"/>
      <c r="E2639" s="71"/>
      <c r="F2639" s="71"/>
      <c r="G2639" s="71"/>
      <c r="H2639" s="71"/>
      <c r="I2639" s="71"/>
      <c r="J2639" s="71"/>
      <c r="K2639" s="71"/>
    </row>
    <row r="2640" spans="1:11" x14ac:dyDescent="0.2">
      <c r="A2640" s="140"/>
      <c r="B2640" s="140"/>
      <c r="C2640" s="140"/>
      <c r="D2640" s="71"/>
      <c r="E2640" s="71"/>
      <c r="F2640" s="71"/>
      <c r="G2640" s="71"/>
      <c r="H2640" s="71"/>
      <c r="I2640" s="71"/>
      <c r="J2640" s="71"/>
      <c r="K2640" s="71"/>
    </row>
    <row r="2641" spans="1:11" x14ac:dyDescent="0.2">
      <c r="A2641" s="140"/>
      <c r="B2641" s="140"/>
      <c r="C2641" s="140"/>
      <c r="D2641" s="71"/>
      <c r="E2641" s="71"/>
      <c r="F2641" s="71"/>
      <c r="G2641" s="71"/>
      <c r="H2641" s="71"/>
      <c r="I2641" s="71"/>
      <c r="J2641" s="71"/>
      <c r="K2641" s="71"/>
    </row>
    <row r="2642" spans="1:11" x14ac:dyDescent="0.2">
      <c r="A2642" s="140"/>
      <c r="B2642" s="140"/>
      <c r="C2642" s="140"/>
      <c r="D2642" s="71"/>
      <c r="E2642" s="71"/>
      <c r="F2642" s="71"/>
      <c r="G2642" s="71"/>
      <c r="H2642" s="71"/>
      <c r="I2642" s="71"/>
      <c r="J2642" s="71"/>
      <c r="K2642" s="71"/>
    </row>
    <row r="2643" spans="1:11" x14ac:dyDescent="0.2">
      <c r="A2643" s="140"/>
      <c r="B2643" s="140"/>
      <c r="C2643" s="140"/>
      <c r="D2643" s="71"/>
      <c r="E2643" s="71"/>
      <c r="F2643" s="71"/>
      <c r="G2643" s="71"/>
      <c r="H2643" s="71"/>
      <c r="I2643" s="71"/>
      <c r="J2643" s="71"/>
      <c r="K2643" s="71"/>
    </row>
    <row r="2644" spans="1:11" x14ac:dyDescent="0.2">
      <c r="A2644" s="140"/>
      <c r="B2644" s="140"/>
      <c r="C2644" s="140"/>
      <c r="D2644" s="71"/>
      <c r="E2644" s="71"/>
      <c r="F2644" s="71"/>
      <c r="G2644" s="71"/>
      <c r="H2644" s="71"/>
      <c r="I2644" s="71"/>
      <c r="J2644" s="71"/>
      <c r="K2644" s="71"/>
    </row>
    <row r="2645" spans="1:11" x14ac:dyDescent="0.2">
      <c r="A2645" s="140"/>
      <c r="B2645" s="140"/>
      <c r="C2645" s="140"/>
      <c r="D2645" s="71"/>
      <c r="E2645" s="71"/>
      <c r="F2645" s="71"/>
      <c r="G2645" s="71"/>
      <c r="H2645" s="71"/>
      <c r="I2645" s="71"/>
      <c r="J2645" s="71"/>
      <c r="K2645" s="71"/>
    </row>
    <row r="2646" spans="1:11" x14ac:dyDescent="0.2">
      <c r="A2646" s="140"/>
      <c r="B2646" s="140"/>
      <c r="C2646" s="140"/>
      <c r="D2646" s="71"/>
      <c r="E2646" s="71"/>
      <c r="F2646" s="71"/>
      <c r="G2646" s="71"/>
      <c r="H2646" s="71"/>
      <c r="I2646" s="71"/>
      <c r="J2646" s="71"/>
      <c r="K2646" s="71"/>
    </row>
    <row r="2647" spans="1:11" x14ac:dyDescent="0.2">
      <c r="A2647" s="140"/>
      <c r="B2647" s="140"/>
      <c r="C2647" s="140"/>
      <c r="D2647" s="71"/>
      <c r="E2647" s="71"/>
      <c r="F2647" s="71"/>
      <c r="G2647" s="71"/>
      <c r="H2647" s="71"/>
      <c r="I2647" s="71"/>
      <c r="J2647" s="71"/>
      <c r="K2647" s="71"/>
    </row>
    <row r="2648" spans="1:11" x14ac:dyDescent="0.2">
      <c r="A2648" s="140"/>
      <c r="B2648" s="140"/>
      <c r="C2648" s="140"/>
      <c r="D2648" s="71"/>
      <c r="E2648" s="71"/>
      <c r="F2648" s="71"/>
      <c r="G2648" s="71"/>
      <c r="H2648" s="71"/>
      <c r="I2648" s="71"/>
      <c r="J2648" s="71"/>
      <c r="K2648" s="71"/>
    </row>
    <row r="2649" spans="1:11" x14ac:dyDescent="0.2">
      <c r="A2649" s="140"/>
      <c r="B2649" s="140"/>
      <c r="C2649" s="140"/>
      <c r="D2649" s="71"/>
      <c r="E2649" s="71"/>
      <c r="F2649" s="71"/>
      <c r="G2649" s="71"/>
      <c r="H2649" s="71"/>
      <c r="I2649" s="71"/>
      <c r="J2649" s="71"/>
      <c r="K2649" s="71"/>
    </row>
    <row r="2650" spans="1:11" x14ac:dyDescent="0.2">
      <c r="A2650" s="140"/>
      <c r="B2650" s="140"/>
      <c r="C2650" s="140"/>
      <c r="D2650" s="71"/>
      <c r="E2650" s="71"/>
      <c r="F2650" s="71"/>
      <c r="G2650" s="71"/>
      <c r="H2650" s="71"/>
      <c r="I2650" s="71"/>
      <c r="J2650" s="71"/>
      <c r="K2650" s="71"/>
    </row>
    <row r="2651" spans="1:11" x14ac:dyDescent="0.2">
      <c r="A2651" s="140"/>
      <c r="B2651" s="140"/>
      <c r="C2651" s="140"/>
      <c r="D2651" s="71"/>
      <c r="E2651" s="71"/>
      <c r="F2651" s="71"/>
      <c r="G2651" s="71"/>
      <c r="H2651" s="71"/>
      <c r="I2651" s="71"/>
      <c r="J2651" s="71"/>
      <c r="K2651" s="71"/>
    </row>
    <row r="2652" spans="1:11" x14ac:dyDescent="0.2">
      <c r="A2652" s="140"/>
      <c r="B2652" s="140"/>
      <c r="C2652" s="140"/>
      <c r="D2652" s="71"/>
      <c r="E2652" s="71"/>
      <c r="F2652" s="71"/>
      <c r="G2652" s="71"/>
      <c r="H2652" s="71"/>
      <c r="I2652" s="71"/>
      <c r="J2652" s="71"/>
      <c r="K2652" s="71"/>
    </row>
    <row r="2653" spans="1:11" x14ac:dyDescent="0.2">
      <c r="A2653" s="140"/>
      <c r="B2653" s="140"/>
      <c r="C2653" s="140"/>
      <c r="D2653" s="71"/>
      <c r="E2653" s="71"/>
      <c r="F2653" s="71"/>
      <c r="G2653" s="71"/>
      <c r="H2653" s="71"/>
      <c r="I2653" s="71"/>
      <c r="J2653" s="71"/>
      <c r="K2653" s="71"/>
    </row>
    <row r="2654" spans="1:11" x14ac:dyDescent="0.2">
      <c r="A2654" s="140"/>
      <c r="B2654" s="140"/>
      <c r="C2654" s="140"/>
      <c r="D2654" s="71"/>
      <c r="E2654" s="71"/>
      <c r="F2654" s="71"/>
      <c r="G2654" s="71"/>
      <c r="H2654" s="71"/>
      <c r="I2654" s="71"/>
      <c r="J2654" s="71"/>
      <c r="K2654" s="71"/>
    </row>
    <row r="2655" spans="1:11" x14ac:dyDescent="0.2">
      <c r="A2655" s="140"/>
      <c r="B2655" s="140"/>
      <c r="C2655" s="140"/>
      <c r="D2655" s="71"/>
      <c r="E2655" s="71"/>
      <c r="F2655" s="71"/>
      <c r="G2655" s="71"/>
      <c r="H2655" s="71"/>
      <c r="I2655" s="71"/>
      <c r="J2655" s="71"/>
      <c r="K2655" s="71"/>
    </row>
    <row r="2656" spans="1:11" x14ac:dyDescent="0.2">
      <c r="A2656" s="140"/>
      <c r="B2656" s="140"/>
      <c r="C2656" s="140"/>
      <c r="D2656" s="71"/>
      <c r="E2656" s="71"/>
      <c r="F2656" s="71"/>
      <c r="G2656" s="71"/>
      <c r="H2656" s="71"/>
      <c r="I2656" s="71"/>
      <c r="J2656" s="71"/>
      <c r="K2656" s="71"/>
    </row>
    <row r="2657" spans="1:11" x14ac:dyDescent="0.2">
      <c r="A2657" s="140"/>
      <c r="B2657" s="140"/>
      <c r="C2657" s="140"/>
      <c r="D2657" s="71"/>
      <c r="E2657" s="71"/>
      <c r="F2657" s="71"/>
      <c r="G2657" s="71"/>
      <c r="H2657" s="71"/>
      <c r="I2657" s="71"/>
      <c r="J2657" s="71"/>
      <c r="K2657" s="71"/>
    </row>
    <row r="2658" spans="1:11" x14ac:dyDescent="0.2">
      <c r="A2658" s="140"/>
      <c r="B2658" s="140"/>
      <c r="C2658" s="140"/>
      <c r="D2658" s="71"/>
      <c r="E2658" s="71"/>
      <c r="F2658" s="71"/>
      <c r="G2658" s="71"/>
      <c r="H2658" s="71"/>
      <c r="I2658" s="71"/>
      <c r="J2658" s="71"/>
      <c r="K2658" s="71"/>
    </row>
    <row r="2659" spans="1:11" x14ac:dyDescent="0.2">
      <c r="A2659" s="140"/>
      <c r="B2659" s="140"/>
      <c r="C2659" s="140"/>
      <c r="D2659" s="71"/>
      <c r="E2659" s="71"/>
      <c r="F2659" s="71"/>
      <c r="G2659" s="71"/>
      <c r="H2659" s="71"/>
      <c r="I2659" s="71"/>
      <c r="J2659" s="71"/>
      <c r="K2659" s="71"/>
    </row>
    <row r="2660" spans="1:11" x14ac:dyDescent="0.2">
      <c r="A2660" s="140"/>
      <c r="B2660" s="140"/>
      <c r="C2660" s="140"/>
      <c r="D2660" s="71"/>
      <c r="E2660" s="71"/>
      <c r="F2660" s="71"/>
      <c r="G2660" s="71"/>
      <c r="H2660" s="71"/>
      <c r="I2660" s="71"/>
      <c r="J2660" s="71"/>
      <c r="K2660" s="71"/>
    </row>
    <row r="2661" spans="1:11" x14ac:dyDescent="0.2">
      <c r="A2661" s="140"/>
      <c r="B2661" s="140"/>
      <c r="C2661" s="140"/>
      <c r="D2661" s="71"/>
      <c r="E2661" s="71"/>
      <c r="F2661" s="71"/>
      <c r="G2661" s="71"/>
      <c r="H2661" s="71"/>
      <c r="I2661" s="71"/>
      <c r="J2661" s="71"/>
      <c r="K2661" s="71"/>
    </row>
    <row r="2662" spans="1:11" x14ac:dyDescent="0.2">
      <c r="A2662" s="140"/>
      <c r="B2662" s="140"/>
      <c r="C2662" s="140"/>
      <c r="D2662" s="71"/>
      <c r="E2662" s="71"/>
      <c r="F2662" s="71"/>
      <c r="G2662" s="71"/>
      <c r="H2662" s="71"/>
      <c r="I2662" s="71"/>
      <c r="J2662" s="71"/>
      <c r="K2662" s="71"/>
    </row>
    <row r="2663" spans="1:11" x14ac:dyDescent="0.2">
      <c r="A2663" s="140"/>
      <c r="B2663" s="140"/>
      <c r="C2663" s="140"/>
      <c r="D2663" s="71"/>
      <c r="E2663" s="71"/>
      <c r="F2663" s="71"/>
      <c r="G2663" s="71"/>
      <c r="H2663" s="71"/>
      <c r="I2663" s="71"/>
      <c r="J2663" s="71"/>
      <c r="K2663" s="71"/>
    </row>
    <row r="2664" spans="1:11" x14ac:dyDescent="0.2">
      <c r="A2664" s="140"/>
      <c r="B2664" s="140"/>
      <c r="C2664" s="140"/>
      <c r="D2664" s="71"/>
      <c r="E2664" s="71"/>
      <c r="F2664" s="71"/>
      <c r="G2664" s="71"/>
      <c r="H2664" s="71"/>
      <c r="I2664" s="71"/>
      <c r="J2664" s="71"/>
      <c r="K2664" s="71"/>
    </row>
    <row r="2665" spans="1:11" x14ac:dyDescent="0.2">
      <c r="A2665" s="140"/>
      <c r="B2665" s="140"/>
      <c r="C2665" s="140"/>
      <c r="D2665" s="71"/>
      <c r="E2665" s="71"/>
      <c r="F2665" s="71"/>
      <c r="G2665" s="71"/>
      <c r="H2665" s="71"/>
      <c r="I2665" s="71"/>
      <c r="J2665" s="71"/>
      <c r="K2665" s="71"/>
    </row>
    <row r="2666" spans="1:11" x14ac:dyDescent="0.2">
      <c r="A2666" s="140"/>
      <c r="B2666" s="140"/>
      <c r="C2666" s="140"/>
      <c r="D2666" s="71"/>
      <c r="E2666" s="71"/>
      <c r="F2666" s="71"/>
      <c r="G2666" s="71"/>
      <c r="H2666" s="71"/>
      <c r="I2666" s="71"/>
      <c r="J2666" s="71"/>
      <c r="K2666" s="71"/>
    </row>
    <row r="2667" spans="1:11" x14ac:dyDescent="0.2">
      <c r="A2667" s="140"/>
      <c r="B2667" s="140"/>
      <c r="C2667" s="140"/>
      <c r="D2667" s="71"/>
      <c r="E2667" s="71"/>
      <c r="F2667" s="71"/>
      <c r="G2667" s="71"/>
      <c r="H2667" s="71"/>
      <c r="I2667" s="71"/>
      <c r="J2667" s="71"/>
      <c r="K2667" s="71"/>
    </row>
    <row r="2668" spans="1:11" x14ac:dyDescent="0.2">
      <c r="A2668" s="140"/>
      <c r="B2668" s="140"/>
      <c r="C2668" s="140"/>
      <c r="D2668" s="71"/>
      <c r="E2668" s="71"/>
      <c r="F2668" s="71"/>
      <c r="G2668" s="71"/>
      <c r="H2668" s="71"/>
      <c r="I2668" s="71"/>
      <c r="J2668" s="71"/>
      <c r="K2668" s="71"/>
    </row>
    <row r="2669" spans="1:11" x14ac:dyDescent="0.2">
      <c r="A2669" s="140"/>
      <c r="B2669" s="140"/>
      <c r="C2669" s="140"/>
      <c r="D2669" s="71"/>
      <c r="E2669" s="71"/>
      <c r="F2669" s="71"/>
      <c r="G2669" s="71"/>
      <c r="H2669" s="71"/>
      <c r="I2669" s="71"/>
      <c r="J2669" s="71"/>
      <c r="K2669" s="71"/>
    </row>
    <row r="2670" spans="1:11" x14ac:dyDescent="0.2">
      <c r="A2670" s="140"/>
      <c r="B2670" s="140"/>
      <c r="C2670" s="140"/>
      <c r="D2670" s="71"/>
      <c r="E2670" s="71"/>
      <c r="F2670" s="71"/>
      <c r="G2670" s="71"/>
      <c r="H2670" s="71"/>
      <c r="I2670" s="71"/>
      <c r="J2670" s="71"/>
      <c r="K2670" s="71"/>
    </row>
    <row r="2671" spans="1:11" x14ac:dyDescent="0.2">
      <c r="A2671" s="140"/>
      <c r="B2671" s="140"/>
      <c r="C2671" s="140"/>
      <c r="D2671" s="71"/>
      <c r="E2671" s="71"/>
      <c r="F2671" s="71"/>
      <c r="G2671" s="71"/>
      <c r="H2671" s="71"/>
      <c r="I2671" s="71"/>
      <c r="J2671" s="71"/>
      <c r="K2671" s="71"/>
    </row>
    <row r="2672" spans="1:11" x14ac:dyDescent="0.2">
      <c r="A2672" s="140"/>
      <c r="B2672" s="140"/>
      <c r="C2672" s="140"/>
      <c r="D2672" s="71"/>
      <c r="E2672" s="71"/>
      <c r="F2672" s="71"/>
      <c r="G2672" s="71"/>
      <c r="H2672" s="71"/>
      <c r="I2672" s="71"/>
      <c r="J2672" s="71"/>
      <c r="K2672" s="71"/>
    </row>
    <row r="2673" spans="1:11" x14ac:dyDescent="0.2">
      <c r="A2673" s="140"/>
      <c r="B2673" s="140"/>
      <c r="C2673" s="140"/>
      <c r="D2673" s="71"/>
      <c r="E2673" s="71"/>
      <c r="F2673" s="71"/>
      <c r="G2673" s="71"/>
      <c r="H2673" s="71"/>
      <c r="I2673" s="71"/>
      <c r="J2673" s="71"/>
      <c r="K2673" s="71"/>
    </row>
    <row r="2674" spans="1:11" x14ac:dyDescent="0.2">
      <c r="A2674" s="140"/>
      <c r="B2674" s="140"/>
      <c r="C2674" s="140"/>
      <c r="D2674" s="71"/>
      <c r="E2674" s="71"/>
      <c r="F2674" s="71"/>
      <c r="G2674" s="71"/>
      <c r="H2674" s="71"/>
      <c r="I2674" s="71"/>
      <c r="J2674" s="71"/>
      <c r="K2674" s="71"/>
    </row>
    <row r="2675" spans="1:11" x14ac:dyDescent="0.2">
      <c r="A2675" s="140"/>
      <c r="B2675" s="140"/>
      <c r="C2675" s="140"/>
      <c r="D2675" s="71"/>
      <c r="E2675" s="71"/>
      <c r="F2675" s="71"/>
      <c r="G2675" s="71"/>
      <c r="H2675" s="71"/>
      <c r="I2675" s="71"/>
      <c r="J2675" s="71"/>
      <c r="K2675" s="71"/>
    </row>
    <row r="2676" spans="1:11" x14ac:dyDescent="0.2">
      <c r="A2676" s="140"/>
      <c r="B2676" s="140"/>
      <c r="C2676" s="140"/>
      <c r="D2676" s="71"/>
      <c r="E2676" s="71"/>
      <c r="F2676" s="71"/>
      <c r="G2676" s="71"/>
      <c r="H2676" s="71"/>
      <c r="I2676" s="71"/>
      <c r="J2676" s="71"/>
      <c r="K2676" s="71"/>
    </row>
    <row r="2677" spans="1:11" x14ac:dyDescent="0.2">
      <c r="A2677" s="140"/>
      <c r="B2677" s="140"/>
      <c r="C2677" s="140"/>
      <c r="D2677" s="71"/>
      <c r="E2677" s="71"/>
      <c r="F2677" s="71"/>
      <c r="G2677" s="71"/>
      <c r="H2677" s="71"/>
      <c r="I2677" s="71"/>
      <c r="J2677" s="71"/>
      <c r="K2677" s="71"/>
    </row>
    <row r="2678" spans="1:11" x14ac:dyDescent="0.2">
      <c r="A2678" s="140"/>
      <c r="B2678" s="140"/>
      <c r="C2678" s="140"/>
      <c r="D2678" s="71"/>
      <c r="E2678" s="71"/>
      <c r="F2678" s="71"/>
      <c r="G2678" s="71"/>
      <c r="H2678" s="71"/>
      <c r="I2678" s="71"/>
      <c r="J2678" s="71"/>
      <c r="K2678" s="71"/>
    </row>
    <row r="2679" spans="1:11" x14ac:dyDescent="0.2">
      <c r="A2679" s="140"/>
      <c r="B2679" s="140"/>
      <c r="C2679" s="140"/>
      <c r="D2679" s="71"/>
      <c r="E2679" s="71"/>
      <c r="F2679" s="71"/>
      <c r="G2679" s="71"/>
      <c r="H2679" s="71"/>
      <c r="I2679" s="71"/>
      <c r="J2679" s="71"/>
      <c r="K2679" s="71"/>
    </row>
    <row r="2680" spans="1:11" x14ac:dyDescent="0.2">
      <c r="A2680" s="140"/>
      <c r="B2680" s="140"/>
      <c r="C2680" s="140"/>
      <c r="D2680" s="71"/>
      <c r="E2680" s="71"/>
      <c r="F2680" s="71"/>
      <c r="G2680" s="71"/>
      <c r="H2680" s="71"/>
      <c r="I2680" s="71"/>
      <c r="J2680" s="71"/>
      <c r="K2680" s="71"/>
    </row>
    <row r="2681" spans="1:11" x14ac:dyDescent="0.2">
      <c r="A2681" s="140"/>
      <c r="B2681" s="140"/>
      <c r="C2681" s="140"/>
      <c r="D2681" s="71"/>
      <c r="E2681" s="71"/>
      <c r="F2681" s="71"/>
      <c r="G2681" s="71"/>
      <c r="H2681" s="71"/>
      <c r="I2681" s="71"/>
      <c r="J2681" s="71"/>
      <c r="K2681" s="71"/>
    </row>
    <row r="2682" spans="1:11" x14ac:dyDescent="0.2">
      <c r="A2682" s="140"/>
      <c r="B2682" s="140"/>
      <c r="C2682" s="140"/>
      <c r="D2682" s="71"/>
      <c r="E2682" s="71"/>
      <c r="F2682" s="71"/>
      <c r="G2682" s="71"/>
      <c r="H2682" s="71"/>
      <c r="I2682" s="71"/>
      <c r="J2682" s="71"/>
      <c r="K2682" s="71"/>
    </row>
    <row r="2683" spans="1:11" x14ac:dyDescent="0.2">
      <c r="A2683" s="140"/>
      <c r="B2683" s="140"/>
      <c r="C2683" s="140"/>
      <c r="D2683" s="71"/>
      <c r="E2683" s="71"/>
      <c r="F2683" s="71"/>
      <c r="G2683" s="71"/>
      <c r="H2683" s="71"/>
      <c r="I2683" s="71"/>
      <c r="J2683" s="71"/>
      <c r="K2683" s="71"/>
    </row>
    <row r="2684" spans="1:11" x14ac:dyDescent="0.2">
      <c r="A2684" s="140"/>
      <c r="B2684" s="140"/>
      <c r="C2684" s="140"/>
      <c r="D2684" s="71"/>
      <c r="E2684" s="71"/>
      <c r="F2684" s="71"/>
      <c r="G2684" s="71"/>
      <c r="H2684" s="71"/>
      <c r="I2684" s="71"/>
      <c r="J2684" s="71"/>
      <c r="K2684" s="71"/>
    </row>
    <row r="2685" spans="1:11" x14ac:dyDescent="0.2">
      <c r="A2685" s="140"/>
      <c r="B2685" s="140"/>
      <c r="C2685" s="140"/>
      <c r="D2685" s="71"/>
      <c r="E2685" s="71"/>
      <c r="F2685" s="71"/>
      <c r="G2685" s="71"/>
      <c r="H2685" s="71"/>
      <c r="I2685" s="71"/>
      <c r="J2685" s="71"/>
      <c r="K2685" s="71"/>
    </row>
    <row r="2686" spans="1:11" x14ac:dyDescent="0.2">
      <c r="A2686" s="140"/>
      <c r="B2686" s="140"/>
      <c r="C2686" s="140"/>
      <c r="D2686" s="71"/>
      <c r="E2686" s="71"/>
      <c r="F2686" s="71"/>
      <c r="G2686" s="71"/>
      <c r="H2686" s="71"/>
      <c r="I2686" s="71"/>
      <c r="J2686" s="71"/>
      <c r="K2686" s="71"/>
    </row>
    <row r="2687" spans="1:11" x14ac:dyDescent="0.2">
      <c r="A2687" s="140"/>
      <c r="B2687" s="140"/>
      <c r="C2687" s="140"/>
      <c r="D2687" s="71"/>
      <c r="E2687" s="71"/>
      <c r="F2687" s="71"/>
      <c r="G2687" s="71"/>
      <c r="H2687" s="71"/>
      <c r="I2687" s="71"/>
      <c r="J2687" s="71"/>
      <c r="K2687" s="71"/>
    </row>
    <row r="2688" spans="1:11" x14ac:dyDescent="0.2">
      <c r="A2688" s="140"/>
      <c r="B2688" s="140"/>
      <c r="C2688" s="140"/>
      <c r="D2688" s="71"/>
      <c r="E2688" s="71"/>
      <c r="F2688" s="71"/>
      <c r="G2688" s="71"/>
      <c r="H2688" s="71"/>
      <c r="I2688" s="71"/>
      <c r="J2688" s="71"/>
      <c r="K2688" s="71"/>
    </row>
    <row r="2689" spans="1:11" x14ac:dyDescent="0.2">
      <c r="A2689" s="140"/>
      <c r="B2689" s="140"/>
      <c r="C2689" s="140"/>
      <c r="D2689" s="71"/>
      <c r="E2689" s="71"/>
      <c r="F2689" s="71"/>
      <c r="G2689" s="71"/>
      <c r="H2689" s="71"/>
      <c r="I2689" s="71"/>
      <c r="J2689" s="71"/>
      <c r="K2689" s="71"/>
    </row>
    <row r="2690" spans="1:11" x14ac:dyDescent="0.2">
      <c r="A2690" s="140"/>
      <c r="B2690" s="140"/>
      <c r="C2690" s="140"/>
      <c r="D2690" s="71"/>
      <c r="E2690" s="71"/>
      <c r="F2690" s="71"/>
      <c r="G2690" s="71"/>
      <c r="H2690" s="71"/>
      <c r="I2690" s="71"/>
      <c r="J2690" s="71"/>
      <c r="K2690" s="71"/>
    </row>
    <row r="2691" spans="1:11" x14ac:dyDescent="0.2">
      <c r="A2691" s="140"/>
      <c r="B2691" s="140"/>
      <c r="C2691" s="140"/>
      <c r="D2691" s="71"/>
      <c r="E2691" s="71"/>
      <c r="F2691" s="71"/>
      <c r="G2691" s="71"/>
      <c r="H2691" s="71"/>
      <c r="I2691" s="71"/>
      <c r="J2691" s="71"/>
      <c r="K2691" s="71"/>
    </row>
    <row r="2692" spans="1:11" x14ac:dyDescent="0.2">
      <c r="A2692" s="140"/>
      <c r="B2692" s="140"/>
      <c r="C2692" s="140"/>
      <c r="D2692" s="71"/>
      <c r="E2692" s="71"/>
      <c r="F2692" s="71"/>
      <c r="G2692" s="71"/>
      <c r="H2692" s="71"/>
      <c r="I2692" s="71"/>
      <c r="J2692" s="71"/>
      <c r="K2692" s="71"/>
    </row>
    <row r="2693" spans="1:11" x14ac:dyDescent="0.2">
      <c r="A2693" s="140"/>
      <c r="B2693" s="140"/>
      <c r="C2693" s="140"/>
      <c r="D2693" s="71"/>
      <c r="E2693" s="71"/>
      <c r="F2693" s="71"/>
      <c r="G2693" s="71"/>
      <c r="H2693" s="71"/>
      <c r="I2693" s="71"/>
      <c r="J2693" s="71"/>
      <c r="K2693" s="71"/>
    </row>
    <row r="2694" spans="1:11" x14ac:dyDescent="0.2">
      <c r="A2694" s="140"/>
      <c r="B2694" s="140"/>
      <c r="C2694" s="140"/>
      <c r="D2694" s="71"/>
      <c r="E2694" s="71"/>
      <c r="F2694" s="71"/>
      <c r="G2694" s="71"/>
      <c r="H2694" s="71"/>
      <c r="I2694" s="71"/>
      <c r="J2694" s="71"/>
      <c r="K2694" s="71"/>
    </row>
    <row r="2695" spans="1:11" x14ac:dyDescent="0.2">
      <c r="A2695" s="140"/>
      <c r="B2695" s="140"/>
      <c r="C2695" s="140"/>
      <c r="D2695" s="71"/>
      <c r="E2695" s="71"/>
      <c r="F2695" s="71"/>
      <c r="G2695" s="71"/>
      <c r="H2695" s="71"/>
      <c r="I2695" s="71"/>
      <c r="J2695" s="71"/>
      <c r="K2695" s="71"/>
    </row>
    <row r="2696" spans="1:11" x14ac:dyDescent="0.2">
      <c r="A2696" s="140"/>
      <c r="B2696" s="140"/>
      <c r="C2696" s="140"/>
      <c r="D2696" s="71"/>
      <c r="E2696" s="71"/>
      <c r="F2696" s="71"/>
      <c r="G2696" s="71"/>
      <c r="H2696" s="71"/>
      <c r="I2696" s="71"/>
      <c r="J2696" s="71"/>
      <c r="K2696" s="71"/>
    </row>
    <row r="2697" spans="1:11" x14ac:dyDescent="0.2">
      <c r="A2697" s="140"/>
      <c r="B2697" s="140"/>
      <c r="C2697" s="140"/>
      <c r="D2697" s="71"/>
      <c r="E2697" s="71"/>
      <c r="F2697" s="71"/>
      <c r="G2697" s="71"/>
      <c r="H2697" s="71"/>
      <c r="I2697" s="71"/>
      <c r="J2697" s="71"/>
      <c r="K2697" s="71"/>
    </row>
    <row r="2698" spans="1:11" x14ac:dyDescent="0.2">
      <c r="A2698" s="140"/>
      <c r="B2698" s="140"/>
      <c r="C2698" s="140"/>
      <c r="D2698" s="71"/>
      <c r="E2698" s="71"/>
      <c r="F2698" s="71"/>
      <c r="G2698" s="71"/>
      <c r="H2698" s="71"/>
      <c r="I2698" s="71"/>
      <c r="J2698" s="71"/>
      <c r="K2698" s="71"/>
    </row>
    <row r="2699" spans="1:11" x14ac:dyDescent="0.2">
      <c r="A2699" s="140"/>
      <c r="B2699" s="140"/>
      <c r="C2699" s="140"/>
      <c r="D2699" s="71"/>
      <c r="E2699" s="71"/>
      <c r="F2699" s="71"/>
      <c r="G2699" s="71"/>
      <c r="H2699" s="71"/>
      <c r="I2699" s="71"/>
      <c r="J2699" s="71"/>
      <c r="K2699" s="71"/>
    </row>
    <row r="2700" spans="1:11" x14ac:dyDescent="0.2">
      <c r="A2700" s="140"/>
      <c r="B2700" s="140"/>
      <c r="C2700" s="140"/>
      <c r="D2700" s="71"/>
      <c r="E2700" s="71"/>
      <c r="F2700" s="71"/>
      <c r="G2700" s="71"/>
      <c r="H2700" s="71"/>
      <c r="I2700" s="71"/>
      <c r="J2700" s="71"/>
      <c r="K2700" s="71"/>
    </row>
    <row r="2701" spans="1:11" x14ac:dyDescent="0.2">
      <c r="A2701" s="140"/>
      <c r="B2701" s="140"/>
      <c r="C2701" s="140"/>
      <c r="D2701" s="71"/>
      <c r="E2701" s="71"/>
      <c r="F2701" s="71"/>
      <c r="G2701" s="71"/>
      <c r="H2701" s="71"/>
      <c r="I2701" s="71"/>
      <c r="J2701" s="71"/>
      <c r="K2701" s="71"/>
    </row>
    <row r="2702" spans="1:11" x14ac:dyDescent="0.2">
      <c r="A2702" s="140"/>
      <c r="B2702" s="140"/>
      <c r="C2702" s="140"/>
      <c r="D2702" s="71"/>
      <c r="E2702" s="71"/>
      <c r="F2702" s="71"/>
      <c r="G2702" s="71"/>
      <c r="H2702" s="71"/>
      <c r="I2702" s="71"/>
      <c r="J2702" s="71"/>
      <c r="K2702" s="71"/>
    </row>
    <row r="2703" spans="1:11" x14ac:dyDescent="0.2">
      <c r="A2703" s="140"/>
      <c r="B2703" s="140"/>
      <c r="C2703" s="140"/>
      <c r="D2703" s="71"/>
      <c r="E2703" s="71"/>
      <c r="F2703" s="71"/>
      <c r="G2703" s="71"/>
      <c r="H2703" s="71"/>
      <c r="I2703" s="71"/>
      <c r="J2703" s="71"/>
      <c r="K2703" s="71"/>
    </row>
    <row r="2704" spans="1:11" x14ac:dyDescent="0.2">
      <c r="A2704" s="140"/>
      <c r="B2704" s="140"/>
      <c r="C2704" s="140"/>
      <c r="D2704" s="71"/>
      <c r="E2704" s="71"/>
      <c r="F2704" s="71"/>
      <c r="G2704" s="71"/>
      <c r="H2704" s="71"/>
      <c r="I2704" s="71"/>
      <c r="J2704" s="71"/>
      <c r="K2704" s="71"/>
    </row>
    <row r="2705" spans="1:11" x14ac:dyDescent="0.2">
      <c r="A2705" s="140"/>
      <c r="B2705" s="140"/>
      <c r="C2705" s="140"/>
      <c r="D2705" s="71"/>
      <c r="E2705" s="71"/>
      <c r="F2705" s="71"/>
      <c r="G2705" s="71"/>
      <c r="H2705" s="71"/>
      <c r="I2705" s="71"/>
      <c r="J2705" s="71"/>
      <c r="K2705" s="71"/>
    </row>
    <row r="2706" spans="1:11" x14ac:dyDescent="0.2">
      <c r="A2706" s="140"/>
      <c r="B2706" s="140"/>
      <c r="C2706" s="140"/>
      <c r="D2706" s="71"/>
      <c r="E2706" s="71"/>
      <c r="F2706" s="71"/>
      <c r="G2706" s="71"/>
      <c r="H2706" s="71"/>
      <c r="I2706" s="71"/>
      <c r="J2706" s="71"/>
      <c r="K2706" s="71"/>
    </row>
    <row r="2707" spans="1:11" x14ac:dyDescent="0.2">
      <c r="A2707" s="140"/>
      <c r="B2707" s="140"/>
      <c r="C2707" s="140"/>
      <c r="D2707" s="71"/>
      <c r="E2707" s="71"/>
      <c r="F2707" s="71"/>
      <c r="G2707" s="71"/>
      <c r="H2707" s="71"/>
      <c r="I2707" s="71"/>
      <c r="J2707" s="71"/>
      <c r="K2707" s="71"/>
    </row>
    <row r="2708" spans="1:11" x14ac:dyDescent="0.2">
      <c r="A2708" s="140"/>
      <c r="B2708" s="140"/>
      <c r="C2708" s="140"/>
      <c r="D2708" s="71"/>
      <c r="E2708" s="71"/>
      <c r="F2708" s="71"/>
      <c r="G2708" s="71"/>
      <c r="H2708" s="71"/>
      <c r="I2708" s="71"/>
      <c r="J2708" s="71"/>
      <c r="K2708" s="71"/>
    </row>
    <row r="2709" spans="1:11" x14ac:dyDescent="0.2">
      <c r="A2709" s="140"/>
      <c r="B2709" s="140"/>
      <c r="C2709" s="140"/>
      <c r="D2709" s="71"/>
      <c r="E2709" s="71"/>
      <c r="F2709" s="71"/>
      <c r="G2709" s="71"/>
      <c r="H2709" s="71"/>
      <c r="I2709" s="71"/>
      <c r="J2709" s="71"/>
      <c r="K2709" s="71"/>
    </row>
    <row r="2710" spans="1:11" x14ac:dyDescent="0.2">
      <c r="A2710" s="140"/>
      <c r="B2710" s="140"/>
      <c r="C2710" s="140"/>
      <c r="D2710" s="71"/>
      <c r="E2710" s="71"/>
      <c r="F2710" s="71"/>
      <c r="G2710" s="71"/>
      <c r="H2710" s="71"/>
      <c r="I2710" s="71"/>
      <c r="J2710" s="71"/>
      <c r="K2710" s="71"/>
    </row>
    <row r="2711" spans="1:11" x14ac:dyDescent="0.2">
      <c r="A2711" s="140"/>
      <c r="B2711" s="140"/>
      <c r="C2711" s="140"/>
      <c r="D2711" s="71"/>
      <c r="E2711" s="71"/>
      <c r="F2711" s="71"/>
      <c r="G2711" s="71"/>
      <c r="H2711" s="71"/>
      <c r="I2711" s="71"/>
      <c r="J2711" s="71"/>
      <c r="K2711" s="71"/>
    </row>
    <row r="2712" spans="1:11" x14ac:dyDescent="0.2">
      <c r="A2712" s="140"/>
      <c r="B2712" s="140"/>
      <c r="C2712" s="140"/>
      <c r="D2712" s="71"/>
      <c r="E2712" s="71"/>
      <c r="F2712" s="71"/>
      <c r="G2712" s="71"/>
      <c r="H2712" s="71"/>
      <c r="I2712" s="71"/>
      <c r="J2712" s="71"/>
      <c r="K2712" s="71"/>
    </row>
    <row r="2713" spans="1:11" x14ac:dyDescent="0.2">
      <c r="A2713" s="140"/>
      <c r="B2713" s="140"/>
      <c r="C2713" s="140"/>
      <c r="D2713" s="71"/>
      <c r="E2713" s="71"/>
      <c r="F2713" s="71"/>
      <c r="G2713" s="71"/>
      <c r="H2713" s="71"/>
      <c r="I2713" s="71"/>
      <c r="J2713" s="71"/>
      <c r="K2713" s="71"/>
    </row>
    <row r="2714" spans="1:11" x14ac:dyDescent="0.2">
      <c r="A2714" s="140"/>
      <c r="B2714" s="140"/>
      <c r="C2714" s="140"/>
      <c r="D2714" s="71"/>
      <c r="E2714" s="71"/>
      <c r="F2714" s="71"/>
      <c r="G2714" s="71"/>
      <c r="H2714" s="71"/>
      <c r="I2714" s="71"/>
      <c r="J2714" s="71"/>
      <c r="K2714" s="71"/>
    </row>
    <row r="2715" spans="1:11" x14ac:dyDescent="0.2">
      <c r="A2715" s="140"/>
      <c r="B2715" s="140"/>
      <c r="C2715" s="140"/>
      <c r="D2715" s="71"/>
      <c r="E2715" s="71"/>
      <c r="F2715" s="71"/>
      <c r="G2715" s="71"/>
      <c r="H2715" s="71"/>
      <c r="I2715" s="71"/>
      <c r="J2715" s="71"/>
      <c r="K2715" s="71"/>
    </row>
    <row r="2716" spans="1:11" x14ac:dyDescent="0.2">
      <c r="A2716" s="140"/>
      <c r="B2716" s="140"/>
      <c r="C2716" s="140"/>
      <c r="D2716" s="71"/>
      <c r="E2716" s="71"/>
      <c r="F2716" s="71"/>
      <c r="G2716" s="71"/>
      <c r="H2716" s="71"/>
      <c r="I2716" s="71"/>
      <c r="J2716" s="71"/>
      <c r="K2716" s="71"/>
    </row>
    <row r="2717" spans="1:11" x14ac:dyDescent="0.2">
      <c r="A2717" s="140"/>
      <c r="B2717" s="140"/>
      <c r="C2717" s="140"/>
      <c r="D2717" s="71"/>
      <c r="E2717" s="71"/>
      <c r="F2717" s="71"/>
      <c r="G2717" s="71"/>
      <c r="H2717" s="71"/>
      <c r="I2717" s="71"/>
      <c r="J2717" s="71"/>
      <c r="K2717" s="71"/>
    </row>
    <row r="2718" spans="1:11" x14ac:dyDescent="0.2">
      <c r="A2718" s="140"/>
      <c r="B2718" s="140"/>
      <c r="C2718" s="140"/>
      <c r="D2718" s="71"/>
      <c r="E2718" s="71"/>
      <c r="F2718" s="71"/>
      <c r="G2718" s="71"/>
      <c r="H2718" s="71"/>
      <c r="I2718" s="71"/>
      <c r="J2718" s="71"/>
      <c r="K2718" s="71"/>
    </row>
    <row r="2719" spans="1:11" x14ac:dyDescent="0.2">
      <c r="A2719" s="140"/>
      <c r="B2719" s="140"/>
      <c r="C2719" s="140"/>
      <c r="D2719" s="71"/>
      <c r="E2719" s="71"/>
      <c r="F2719" s="71"/>
      <c r="G2719" s="71"/>
      <c r="H2719" s="71"/>
      <c r="I2719" s="71"/>
      <c r="J2719" s="71"/>
      <c r="K2719" s="71"/>
    </row>
    <row r="2720" spans="1:11" x14ac:dyDescent="0.2">
      <c r="A2720" s="140"/>
      <c r="B2720" s="140"/>
      <c r="C2720" s="140"/>
      <c r="D2720" s="71"/>
      <c r="E2720" s="71"/>
      <c r="F2720" s="71"/>
      <c r="G2720" s="71"/>
      <c r="H2720" s="71"/>
      <c r="I2720" s="71"/>
      <c r="J2720" s="71"/>
      <c r="K2720" s="71"/>
    </row>
    <row r="2721" spans="1:11" x14ac:dyDescent="0.2">
      <c r="A2721" s="140"/>
      <c r="B2721" s="140"/>
      <c r="C2721" s="140"/>
      <c r="D2721" s="71"/>
      <c r="E2721" s="71"/>
      <c r="F2721" s="71"/>
      <c r="G2721" s="71"/>
      <c r="H2721" s="71"/>
      <c r="I2721" s="71"/>
      <c r="J2721" s="71"/>
      <c r="K2721" s="71"/>
    </row>
    <row r="2722" spans="1:11" x14ac:dyDescent="0.2">
      <c r="A2722" s="140"/>
      <c r="B2722" s="140"/>
      <c r="C2722" s="140"/>
      <c r="D2722" s="71"/>
      <c r="E2722" s="71"/>
      <c r="F2722" s="71"/>
      <c r="G2722" s="71"/>
      <c r="H2722" s="71"/>
      <c r="I2722" s="71"/>
      <c r="J2722" s="71"/>
      <c r="K2722" s="71"/>
    </row>
    <row r="2723" spans="1:11" x14ac:dyDescent="0.2">
      <c r="A2723" s="140"/>
      <c r="B2723" s="140"/>
      <c r="C2723" s="140"/>
      <c r="D2723" s="71"/>
      <c r="E2723" s="71"/>
      <c r="F2723" s="71"/>
      <c r="G2723" s="71"/>
      <c r="H2723" s="71"/>
      <c r="I2723" s="71"/>
      <c r="J2723" s="71"/>
      <c r="K2723" s="71"/>
    </row>
    <row r="2724" spans="1:11" x14ac:dyDescent="0.2">
      <c r="A2724" s="140"/>
      <c r="B2724" s="140"/>
      <c r="C2724" s="140"/>
      <c r="D2724" s="71"/>
      <c r="E2724" s="71"/>
      <c r="F2724" s="71"/>
      <c r="G2724" s="71"/>
      <c r="H2724" s="71"/>
      <c r="I2724" s="71"/>
      <c r="J2724" s="71"/>
      <c r="K2724" s="71"/>
    </row>
    <row r="2725" spans="1:11" x14ac:dyDescent="0.2">
      <c r="A2725" s="140"/>
      <c r="B2725" s="140"/>
      <c r="C2725" s="140"/>
      <c r="D2725" s="71"/>
      <c r="E2725" s="71"/>
      <c r="F2725" s="71"/>
      <c r="G2725" s="71"/>
      <c r="H2725" s="71"/>
      <c r="I2725" s="71"/>
      <c r="J2725" s="71"/>
      <c r="K2725" s="71"/>
    </row>
    <row r="2726" spans="1:11" x14ac:dyDescent="0.2">
      <c r="A2726" s="140"/>
      <c r="B2726" s="140"/>
      <c r="C2726" s="140"/>
      <c r="D2726" s="71"/>
      <c r="E2726" s="71"/>
      <c r="F2726" s="71"/>
      <c r="G2726" s="71"/>
      <c r="H2726" s="71"/>
      <c r="I2726" s="71"/>
      <c r="J2726" s="71"/>
      <c r="K2726" s="71"/>
    </row>
    <row r="2727" spans="1:11" x14ac:dyDescent="0.2">
      <c r="A2727" s="140"/>
      <c r="B2727" s="140"/>
      <c r="C2727" s="140"/>
      <c r="D2727" s="71"/>
      <c r="E2727" s="71"/>
      <c r="F2727" s="71"/>
      <c r="G2727" s="71"/>
      <c r="H2727" s="71"/>
      <c r="I2727" s="71"/>
      <c r="J2727" s="71"/>
      <c r="K2727" s="71"/>
    </row>
    <row r="2728" spans="1:11" x14ac:dyDescent="0.2">
      <c r="A2728" s="140"/>
      <c r="B2728" s="140"/>
      <c r="C2728" s="140"/>
      <c r="D2728" s="71"/>
      <c r="E2728" s="71"/>
      <c r="F2728" s="71"/>
      <c r="G2728" s="71"/>
      <c r="H2728" s="71"/>
      <c r="I2728" s="71"/>
      <c r="J2728" s="71"/>
      <c r="K2728" s="71"/>
    </row>
    <row r="2729" spans="1:11" x14ac:dyDescent="0.2">
      <c r="A2729" s="140"/>
      <c r="B2729" s="140"/>
      <c r="C2729" s="140"/>
      <c r="D2729" s="71"/>
      <c r="E2729" s="71"/>
      <c r="F2729" s="71"/>
      <c r="G2729" s="71"/>
      <c r="H2729" s="71"/>
      <c r="I2729" s="71"/>
      <c r="J2729" s="71"/>
      <c r="K2729" s="71"/>
    </row>
    <row r="2730" spans="1:11" x14ac:dyDescent="0.2">
      <c r="A2730" s="140"/>
      <c r="B2730" s="140"/>
      <c r="C2730" s="140"/>
      <c r="D2730" s="71"/>
      <c r="E2730" s="71"/>
      <c r="F2730" s="71"/>
      <c r="G2730" s="71"/>
      <c r="H2730" s="71"/>
      <c r="I2730" s="71"/>
      <c r="J2730" s="71"/>
      <c r="K2730" s="71"/>
    </row>
    <row r="2731" spans="1:11" x14ac:dyDescent="0.2">
      <c r="A2731" s="140"/>
      <c r="B2731" s="140"/>
      <c r="C2731" s="140"/>
      <c r="D2731" s="71"/>
      <c r="E2731" s="71"/>
      <c r="F2731" s="71"/>
      <c r="G2731" s="71"/>
      <c r="H2731" s="71"/>
      <c r="I2731" s="71"/>
      <c r="J2731" s="71"/>
      <c r="K2731" s="71"/>
    </row>
    <row r="2732" spans="1:11" x14ac:dyDescent="0.2">
      <c r="A2732" s="140"/>
      <c r="B2732" s="140"/>
      <c r="C2732" s="140"/>
      <c r="D2732" s="71"/>
      <c r="E2732" s="71"/>
      <c r="F2732" s="71"/>
      <c r="G2732" s="71"/>
      <c r="H2732" s="71"/>
      <c r="I2732" s="71"/>
      <c r="J2732" s="71"/>
      <c r="K2732" s="71"/>
    </row>
    <row r="2733" spans="1:11" x14ac:dyDescent="0.2">
      <c r="A2733" s="140"/>
      <c r="B2733" s="140"/>
      <c r="C2733" s="140"/>
      <c r="D2733" s="71"/>
      <c r="E2733" s="71"/>
      <c r="F2733" s="71"/>
      <c r="G2733" s="71"/>
      <c r="H2733" s="71"/>
      <c r="I2733" s="71"/>
      <c r="J2733" s="71"/>
      <c r="K2733" s="71"/>
    </row>
    <row r="2734" spans="1:11" x14ac:dyDescent="0.2">
      <c r="A2734" s="140"/>
      <c r="B2734" s="140"/>
      <c r="C2734" s="140"/>
      <c r="D2734" s="71"/>
      <c r="E2734" s="71"/>
      <c r="F2734" s="71"/>
      <c r="G2734" s="71"/>
      <c r="H2734" s="71"/>
      <c r="I2734" s="71"/>
      <c r="J2734" s="71"/>
      <c r="K2734" s="71"/>
    </row>
    <row r="2735" spans="1:11" x14ac:dyDescent="0.2">
      <c r="A2735" s="140"/>
      <c r="B2735" s="140"/>
      <c r="C2735" s="140"/>
      <c r="D2735" s="71"/>
      <c r="E2735" s="71"/>
      <c r="F2735" s="71"/>
      <c r="G2735" s="71"/>
      <c r="H2735" s="71"/>
      <c r="I2735" s="71"/>
      <c r="J2735" s="71"/>
      <c r="K2735" s="71"/>
    </row>
    <row r="2736" spans="1:11" x14ac:dyDescent="0.2">
      <c r="A2736" s="140"/>
      <c r="B2736" s="140"/>
      <c r="C2736" s="140"/>
      <c r="D2736" s="71"/>
      <c r="E2736" s="71"/>
      <c r="F2736" s="71"/>
      <c r="G2736" s="71"/>
      <c r="H2736" s="71"/>
      <c r="I2736" s="71"/>
      <c r="J2736" s="71"/>
      <c r="K2736" s="71"/>
    </row>
    <row r="2737" spans="1:11" x14ac:dyDescent="0.2">
      <c r="A2737" s="140"/>
      <c r="B2737" s="140"/>
      <c r="C2737" s="140"/>
      <c r="D2737" s="71"/>
      <c r="E2737" s="71"/>
      <c r="F2737" s="71"/>
      <c r="G2737" s="71"/>
      <c r="H2737" s="71"/>
      <c r="I2737" s="71"/>
      <c r="J2737" s="71"/>
      <c r="K2737" s="71"/>
    </row>
    <row r="2738" spans="1:11" x14ac:dyDescent="0.2">
      <c r="A2738" s="140"/>
      <c r="B2738" s="140"/>
      <c r="C2738" s="140"/>
      <c r="D2738" s="71"/>
      <c r="E2738" s="71"/>
      <c r="F2738" s="71"/>
      <c r="G2738" s="71"/>
      <c r="H2738" s="71"/>
      <c r="I2738" s="71"/>
      <c r="J2738" s="71"/>
      <c r="K2738" s="71"/>
    </row>
    <row r="2739" spans="1:11" x14ac:dyDescent="0.2">
      <c r="A2739" s="140"/>
      <c r="B2739" s="140"/>
      <c r="C2739" s="140"/>
      <c r="D2739" s="71"/>
      <c r="E2739" s="71"/>
      <c r="F2739" s="71"/>
      <c r="G2739" s="71"/>
      <c r="H2739" s="71"/>
      <c r="I2739" s="71"/>
      <c r="J2739" s="71"/>
      <c r="K2739" s="71"/>
    </row>
    <row r="2740" spans="1:11" x14ac:dyDescent="0.2">
      <c r="A2740" s="140"/>
      <c r="B2740" s="140"/>
      <c r="C2740" s="140"/>
      <c r="D2740" s="71"/>
      <c r="E2740" s="71"/>
      <c r="F2740" s="71"/>
      <c r="G2740" s="71"/>
      <c r="H2740" s="71"/>
      <c r="I2740" s="71"/>
      <c r="J2740" s="71"/>
      <c r="K2740" s="71"/>
    </row>
    <row r="2741" spans="1:11" x14ac:dyDescent="0.2">
      <c r="A2741" s="140"/>
      <c r="B2741" s="140"/>
      <c r="C2741" s="140"/>
      <c r="D2741" s="71"/>
      <c r="E2741" s="71"/>
      <c r="F2741" s="71"/>
      <c r="G2741" s="71"/>
      <c r="H2741" s="71"/>
      <c r="I2741" s="71"/>
      <c r="J2741" s="71"/>
      <c r="K2741" s="71"/>
    </row>
    <row r="2742" spans="1:11" x14ac:dyDescent="0.2">
      <c r="A2742" s="140"/>
      <c r="B2742" s="140"/>
      <c r="C2742" s="140"/>
      <c r="D2742" s="71"/>
      <c r="E2742" s="71"/>
      <c r="F2742" s="71"/>
      <c r="G2742" s="71"/>
      <c r="H2742" s="71"/>
      <c r="I2742" s="71"/>
      <c r="J2742" s="71"/>
      <c r="K2742" s="71"/>
    </row>
    <row r="2743" spans="1:11" x14ac:dyDescent="0.2">
      <c r="A2743" s="140"/>
      <c r="B2743" s="140"/>
      <c r="C2743" s="140"/>
      <c r="D2743" s="71"/>
      <c r="E2743" s="71"/>
      <c r="F2743" s="71"/>
      <c r="G2743" s="71"/>
      <c r="H2743" s="71"/>
      <c r="I2743" s="71"/>
      <c r="J2743" s="71"/>
      <c r="K2743" s="71"/>
    </row>
    <row r="2744" spans="1:11" x14ac:dyDescent="0.2">
      <c r="A2744" s="140"/>
      <c r="B2744" s="140"/>
      <c r="C2744" s="140"/>
      <c r="D2744" s="71"/>
      <c r="E2744" s="71"/>
      <c r="F2744" s="71"/>
      <c r="G2744" s="71"/>
      <c r="H2744" s="71"/>
      <c r="I2744" s="71"/>
      <c r="J2744" s="71"/>
      <c r="K2744" s="71"/>
    </row>
    <row r="2745" spans="1:11" x14ac:dyDescent="0.2">
      <c r="A2745" s="140"/>
      <c r="B2745" s="140"/>
      <c r="C2745" s="140"/>
      <c r="D2745" s="71"/>
      <c r="E2745" s="71"/>
      <c r="F2745" s="71"/>
      <c r="G2745" s="71"/>
      <c r="H2745" s="71"/>
      <c r="I2745" s="71"/>
      <c r="J2745" s="71"/>
      <c r="K2745" s="71"/>
    </row>
    <row r="2746" spans="1:11" x14ac:dyDescent="0.2">
      <c r="A2746" s="140"/>
      <c r="B2746" s="140"/>
      <c r="C2746" s="140"/>
      <c r="D2746" s="71"/>
      <c r="E2746" s="71"/>
      <c r="F2746" s="71"/>
      <c r="G2746" s="71"/>
      <c r="H2746" s="71"/>
      <c r="I2746" s="71"/>
      <c r="J2746" s="71"/>
      <c r="K2746" s="71"/>
    </row>
    <row r="2747" spans="1:11" x14ac:dyDescent="0.2">
      <c r="A2747" s="140"/>
      <c r="B2747" s="140"/>
      <c r="C2747" s="140"/>
      <c r="D2747" s="71"/>
      <c r="E2747" s="71"/>
      <c r="F2747" s="71"/>
      <c r="G2747" s="71"/>
      <c r="H2747" s="71"/>
      <c r="I2747" s="71"/>
      <c r="J2747" s="71"/>
      <c r="K2747" s="71"/>
    </row>
    <row r="2748" spans="1:11" x14ac:dyDescent="0.2">
      <c r="A2748" s="140"/>
      <c r="B2748" s="140"/>
      <c r="C2748" s="140"/>
      <c r="D2748" s="71"/>
      <c r="E2748" s="71"/>
      <c r="F2748" s="71"/>
      <c r="G2748" s="71"/>
      <c r="H2748" s="71"/>
      <c r="I2748" s="71"/>
      <c r="J2748" s="71"/>
      <c r="K2748" s="71"/>
    </row>
    <row r="2749" spans="1:11" x14ac:dyDescent="0.2">
      <c r="A2749" s="140"/>
      <c r="B2749" s="140"/>
      <c r="C2749" s="140"/>
      <c r="D2749" s="71"/>
      <c r="E2749" s="71"/>
      <c r="F2749" s="71"/>
      <c r="G2749" s="71"/>
      <c r="H2749" s="71"/>
      <c r="I2749" s="71"/>
      <c r="J2749" s="71"/>
      <c r="K2749" s="71"/>
    </row>
    <row r="2750" spans="1:11" x14ac:dyDescent="0.2">
      <c r="A2750" s="140"/>
      <c r="B2750" s="140"/>
      <c r="C2750" s="140"/>
      <c r="D2750" s="71"/>
      <c r="E2750" s="71"/>
      <c r="F2750" s="71"/>
      <c r="G2750" s="71"/>
      <c r="H2750" s="71"/>
      <c r="I2750" s="71"/>
      <c r="J2750" s="71"/>
      <c r="K2750" s="71"/>
    </row>
    <row r="2751" spans="1:11" x14ac:dyDescent="0.2">
      <c r="A2751" s="140"/>
      <c r="B2751" s="140"/>
      <c r="C2751" s="140"/>
      <c r="D2751" s="71"/>
      <c r="E2751" s="71"/>
      <c r="F2751" s="71"/>
      <c r="G2751" s="71"/>
      <c r="H2751" s="71"/>
      <c r="I2751" s="71"/>
      <c r="J2751" s="71"/>
      <c r="K2751" s="71"/>
    </row>
    <row r="2752" spans="1:11" x14ac:dyDescent="0.2">
      <c r="A2752" s="140"/>
      <c r="B2752" s="140"/>
      <c r="C2752" s="140"/>
      <c r="D2752" s="71"/>
      <c r="E2752" s="71"/>
      <c r="F2752" s="71"/>
      <c r="G2752" s="71"/>
      <c r="H2752" s="71"/>
      <c r="I2752" s="71"/>
      <c r="J2752" s="71"/>
      <c r="K2752" s="71"/>
    </row>
    <row r="2753" spans="1:11" x14ac:dyDescent="0.2">
      <c r="A2753" s="140"/>
      <c r="B2753" s="140"/>
      <c r="C2753" s="140"/>
      <c r="D2753" s="71"/>
      <c r="E2753" s="71"/>
      <c r="F2753" s="71"/>
      <c r="G2753" s="71"/>
      <c r="H2753" s="71"/>
      <c r="I2753" s="71"/>
      <c r="J2753" s="71"/>
      <c r="K2753" s="71"/>
    </row>
    <row r="2754" spans="1:11" x14ac:dyDescent="0.2">
      <c r="A2754" s="140"/>
      <c r="B2754" s="140"/>
      <c r="C2754" s="140"/>
      <c r="D2754" s="71"/>
      <c r="E2754" s="71"/>
      <c r="F2754" s="71"/>
      <c r="G2754" s="71"/>
      <c r="H2754" s="71"/>
      <c r="I2754" s="71"/>
      <c r="J2754" s="71"/>
      <c r="K2754" s="71"/>
    </row>
    <row r="2755" spans="1:11" x14ac:dyDescent="0.2">
      <c r="A2755" s="140"/>
      <c r="B2755" s="140"/>
      <c r="C2755" s="140"/>
      <c r="D2755" s="71"/>
      <c r="E2755" s="71"/>
      <c r="F2755" s="71"/>
      <c r="G2755" s="71"/>
      <c r="H2755" s="71"/>
      <c r="I2755" s="71"/>
      <c r="J2755" s="71"/>
      <c r="K2755" s="71"/>
    </row>
    <row r="2756" spans="1:11" x14ac:dyDescent="0.2">
      <c r="A2756" s="140"/>
      <c r="B2756" s="140"/>
      <c r="C2756" s="140"/>
      <c r="D2756" s="71"/>
      <c r="E2756" s="71"/>
      <c r="F2756" s="71"/>
      <c r="G2756" s="71"/>
      <c r="H2756" s="71"/>
      <c r="I2756" s="71"/>
      <c r="J2756" s="71"/>
      <c r="K2756" s="71"/>
    </row>
    <row r="2757" spans="1:11" x14ac:dyDescent="0.2">
      <c r="A2757" s="140"/>
      <c r="B2757" s="140"/>
      <c r="C2757" s="140"/>
      <c r="D2757" s="71"/>
      <c r="E2757" s="71"/>
      <c r="F2757" s="71"/>
      <c r="G2757" s="71"/>
      <c r="H2757" s="71"/>
      <c r="I2757" s="71"/>
      <c r="J2757" s="71"/>
      <c r="K2757" s="71"/>
    </row>
    <row r="2758" spans="1:11" x14ac:dyDescent="0.2">
      <c r="A2758" s="140"/>
      <c r="B2758" s="140"/>
      <c r="C2758" s="140"/>
      <c r="D2758" s="71"/>
      <c r="E2758" s="71"/>
      <c r="F2758" s="71"/>
      <c r="G2758" s="71"/>
      <c r="H2758" s="71"/>
      <c r="I2758" s="71"/>
      <c r="J2758" s="71"/>
      <c r="K2758" s="71"/>
    </row>
    <row r="2759" spans="1:11" x14ac:dyDescent="0.2">
      <c r="A2759" s="140"/>
      <c r="B2759" s="140"/>
      <c r="C2759" s="140"/>
      <c r="D2759" s="71"/>
      <c r="E2759" s="71"/>
      <c r="F2759" s="71"/>
      <c r="G2759" s="71"/>
      <c r="H2759" s="71"/>
      <c r="I2759" s="71"/>
      <c r="J2759" s="71"/>
      <c r="K2759" s="71"/>
    </row>
    <row r="2760" spans="1:11" x14ac:dyDescent="0.2">
      <c r="A2760" s="140"/>
      <c r="B2760" s="140"/>
      <c r="C2760" s="140"/>
      <c r="D2760" s="71"/>
      <c r="E2760" s="71"/>
      <c r="F2760" s="71"/>
      <c r="G2760" s="71"/>
      <c r="H2760" s="71"/>
      <c r="I2760" s="71"/>
      <c r="J2760" s="71"/>
      <c r="K2760" s="71"/>
    </row>
    <row r="2761" spans="1:11" x14ac:dyDescent="0.2">
      <c r="A2761" s="140"/>
      <c r="B2761" s="140"/>
      <c r="C2761" s="140"/>
      <c r="D2761" s="71"/>
      <c r="E2761" s="71"/>
      <c r="F2761" s="71"/>
      <c r="G2761" s="71"/>
      <c r="H2761" s="71"/>
      <c r="I2761" s="71"/>
      <c r="J2761" s="71"/>
      <c r="K2761" s="71"/>
    </row>
    <row r="2762" spans="1:11" x14ac:dyDescent="0.2">
      <c r="A2762" s="140"/>
      <c r="B2762" s="140"/>
      <c r="C2762" s="140"/>
      <c r="D2762" s="71"/>
      <c r="E2762" s="71"/>
      <c r="F2762" s="71"/>
      <c r="G2762" s="71"/>
      <c r="H2762" s="71"/>
      <c r="I2762" s="71"/>
      <c r="J2762" s="71"/>
      <c r="K2762" s="71"/>
    </row>
    <row r="2763" spans="1:11" x14ac:dyDescent="0.2">
      <c r="A2763" s="140"/>
      <c r="B2763" s="140"/>
      <c r="C2763" s="140"/>
      <c r="D2763" s="71"/>
      <c r="E2763" s="71"/>
      <c r="F2763" s="71"/>
      <c r="G2763" s="71"/>
      <c r="H2763" s="71"/>
      <c r="I2763" s="71"/>
      <c r="J2763" s="71"/>
      <c r="K2763" s="71"/>
    </row>
    <row r="2764" spans="1:11" x14ac:dyDescent="0.2">
      <c r="A2764" s="140"/>
      <c r="B2764" s="140"/>
      <c r="C2764" s="140"/>
      <c r="D2764" s="71"/>
      <c r="E2764" s="71"/>
      <c r="F2764" s="71"/>
      <c r="G2764" s="71"/>
      <c r="H2764" s="71"/>
      <c r="I2764" s="71"/>
      <c r="J2764" s="71"/>
      <c r="K2764" s="71"/>
    </row>
    <row r="2765" spans="1:11" x14ac:dyDescent="0.2">
      <c r="A2765" s="140"/>
      <c r="B2765" s="140"/>
      <c r="C2765" s="140"/>
      <c r="D2765" s="71"/>
      <c r="E2765" s="71"/>
      <c r="F2765" s="71"/>
      <c r="G2765" s="71"/>
      <c r="H2765" s="71"/>
      <c r="I2765" s="71"/>
      <c r="J2765" s="71"/>
      <c r="K2765" s="71"/>
    </row>
    <row r="2766" spans="1:11" x14ac:dyDescent="0.2">
      <c r="A2766" s="140"/>
      <c r="B2766" s="140"/>
      <c r="C2766" s="140"/>
      <c r="D2766" s="71"/>
      <c r="E2766" s="71"/>
      <c r="F2766" s="71"/>
      <c r="G2766" s="71"/>
      <c r="H2766" s="71"/>
      <c r="I2766" s="71"/>
      <c r="J2766" s="71"/>
      <c r="K2766" s="71"/>
    </row>
    <row r="2767" spans="1:11" x14ac:dyDescent="0.2">
      <c r="A2767" s="140"/>
      <c r="B2767" s="140"/>
      <c r="C2767" s="140"/>
      <c r="D2767" s="71"/>
      <c r="E2767" s="71"/>
      <c r="F2767" s="71"/>
      <c r="G2767" s="71"/>
      <c r="H2767" s="71"/>
      <c r="I2767" s="71"/>
      <c r="J2767" s="71"/>
      <c r="K2767" s="71"/>
    </row>
    <row r="2768" spans="1:11" x14ac:dyDescent="0.2">
      <c r="A2768" s="140"/>
      <c r="B2768" s="140"/>
      <c r="C2768" s="140"/>
      <c r="D2768" s="71"/>
      <c r="E2768" s="71"/>
      <c r="F2768" s="71"/>
      <c r="G2768" s="71"/>
      <c r="H2768" s="71"/>
      <c r="I2768" s="71"/>
      <c r="J2768" s="71"/>
      <c r="K2768" s="71"/>
    </row>
    <row r="2769" spans="1:11" x14ac:dyDescent="0.2">
      <c r="A2769" s="140"/>
      <c r="B2769" s="140"/>
      <c r="C2769" s="140"/>
      <c r="D2769" s="71"/>
      <c r="E2769" s="71"/>
      <c r="F2769" s="71"/>
      <c r="G2769" s="71"/>
      <c r="H2769" s="71"/>
      <c r="I2769" s="71"/>
      <c r="J2769" s="71"/>
      <c r="K2769" s="71"/>
    </row>
    <row r="2770" spans="1:11" x14ac:dyDescent="0.2">
      <c r="A2770" s="140"/>
      <c r="B2770" s="140"/>
      <c r="C2770" s="140"/>
      <c r="D2770" s="71"/>
      <c r="E2770" s="71"/>
      <c r="F2770" s="71"/>
      <c r="G2770" s="71"/>
      <c r="H2770" s="71"/>
      <c r="I2770" s="71"/>
      <c r="J2770" s="71"/>
      <c r="K2770" s="71"/>
    </row>
    <row r="2771" spans="1:11" x14ac:dyDescent="0.2">
      <c r="A2771" s="140"/>
      <c r="B2771" s="140"/>
      <c r="C2771" s="140"/>
      <c r="D2771" s="71"/>
      <c r="E2771" s="71"/>
      <c r="F2771" s="71"/>
      <c r="G2771" s="71"/>
      <c r="H2771" s="71"/>
      <c r="I2771" s="71"/>
      <c r="J2771" s="71"/>
      <c r="K2771" s="71"/>
    </row>
    <row r="2772" spans="1:11" x14ac:dyDescent="0.2">
      <c r="A2772" s="140"/>
      <c r="B2772" s="140"/>
      <c r="C2772" s="140"/>
      <c r="D2772" s="71"/>
      <c r="E2772" s="71"/>
      <c r="F2772" s="71"/>
      <c r="G2772" s="71"/>
      <c r="H2772" s="71"/>
      <c r="I2772" s="71"/>
      <c r="J2772" s="71"/>
      <c r="K2772" s="71"/>
    </row>
    <row r="2773" spans="1:11" x14ac:dyDescent="0.2">
      <c r="A2773" s="140"/>
      <c r="B2773" s="140"/>
      <c r="C2773" s="140"/>
      <c r="D2773" s="71"/>
      <c r="E2773" s="71"/>
      <c r="F2773" s="71"/>
      <c r="G2773" s="71"/>
      <c r="H2773" s="71"/>
      <c r="I2773" s="71"/>
      <c r="J2773" s="71"/>
      <c r="K2773" s="71"/>
    </row>
    <row r="2774" spans="1:11" x14ac:dyDescent="0.2">
      <c r="A2774" s="140"/>
      <c r="B2774" s="140"/>
      <c r="C2774" s="140"/>
      <c r="D2774" s="71"/>
      <c r="E2774" s="71"/>
      <c r="F2774" s="71"/>
      <c r="G2774" s="71"/>
      <c r="H2774" s="71"/>
      <c r="I2774" s="71"/>
      <c r="J2774" s="71"/>
      <c r="K2774" s="71"/>
    </row>
    <row r="2775" spans="1:11" x14ac:dyDescent="0.2">
      <c r="A2775" s="140"/>
      <c r="B2775" s="140"/>
      <c r="C2775" s="140"/>
      <c r="D2775" s="71"/>
      <c r="E2775" s="71"/>
      <c r="F2775" s="71"/>
      <c r="G2775" s="71"/>
      <c r="H2775" s="71"/>
      <c r="I2775" s="71"/>
      <c r="J2775" s="71"/>
      <c r="K2775" s="71"/>
    </row>
    <row r="2776" spans="1:11" x14ac:dyDescent="0.2">
      <c r="A2776" s="140"/>
      <c r="B2776" s="140"/>
      <c r="C2776" s="140"/>
      <c r="D2776" s="71"/>
      <c r="E2776" s="71"/>
      <c r="F2776" s="71"/>
      <c r="G2776" s="71"/>
      <c r="H2776" s="71"/>
      <c r="I2776" s="71"/>
      <c r="J2776" s="71"/>
      <c r="K2776" s="71"/>
    </row>
    <row r="2777" spans="1:11" x14ac:dyDescent="0.2">
      <c r="A2777" s="140"/>
      <c r="B2777" s="140"/>
      <c r="C2777" s="140"/>
      <c r="D2777" s="71"/>
      <c r="E2777" s="71"/>
      <c r="F2777" s="71"/>
      <c r="G2777" s="71"/>
      <c r="H2777" s="71"/>
      <c r="I2777" s="71"/>
      <c r="J2777" s="71"/>
      <c r="K2777" s="71"/>
    </row>
    <row r="2778" spans="1:11" x14ac:dyDescent="0.2">
      <c r="A2778" s="140"/>
      <c r="B2778" s="140"/>
      <c r="C2778" s="140"/>
      <c r="D2778" s="71"/>
      <c r="E2778" s="71"/>
      <c r="F2778" s="71"/>
      <c r="G2778" s="71"/>
      <c r="H2778" s="71"/>
      <c r="I2778" s="71"/>
      <c r="J2778" s="71"/>
      <c r="K2778" s="71"/>
    </row>
    <row r="2779" spans="1:11" x14ac:dyDescent="0.2">
      <c r="A2779" s="140"/>
      <c r="B2779" s="140"/>
      <c r="C2779" s="140"/>
      <c r="D2779" s="71"/>
      <c r="E2779" s="71"/>
      <c r="F2779" s="71"/>
      <c r="G2779" s="71"/>
      <c r="H2779" s="71"/>
      <c r="I2779" s="71"/>
      <c r="J2779" s="71"/>
      <c r="K2779" s="71"/>
    </row>
    <row r="2780" spans="1:11" x14ac:dyDescent="0.2">
      <c r="A2780" s="140"/>
      <c r="B2780" s="140"/>
      <c r="C2780" s="140"/>
      <c r="D2780" s="71"/>
      <c r="E2780" s="71"/>
      <c r="F2780" s="71"/>
      <c r="G2780" s="71"/>
      <c r="H2780" s="71"/>
      <c r="I2780" s="71"/>
      <c r="J2780" s="71"/>
      <c r="K2780" s="71"/>
    </row>
    <row r="2781" spans="1:11" x14ac:dyDescent="0.2">
      <c r="A2781" s="140"/>
      <c r="B2781" s="140"/>
      <c r="C2781" s="140"/>
      <c r="D2781" s="71"/>
      <c r="E2781" s="71"/>
      <c r="F2781" s="71"/>
      <c r="G2781" s="71"/>
      <c r="H2781" s="71"/>
      <c r="I2781" s="71"/>
      <c r="J2781" s="71"/>
      <c r="K2781" s="71"/>
    </row>
    <row r="2782" spans="1:11" x14ac:dyDescent="0.2">
      <c r="A2782" s="140"/>
      <c r="B2782" s="140"/>
      <c r="C2782" s="140"/>
      <c r="D2782" s="71"/>
      <c r="E2782" s="71"/>
      <c r="F2782" s="71"/>
      <c r="G2782" s="71"/>
      <c r="H2782" s="71"/>
      <c r="I2782" s="71"/>
      <c r="J2782" s="71"/>
      <c r="K2782" s="71"/>
    </row>
    <row r="2783" spans="1:11" x14ac:dyDescent="0.2">
      <c r="A2783" s="140"/>
      <c r="B2783" s="140"/>
      <c r="C2783" s="140"/>
      <c r="D2783" s="71"/>
      <c r="E2783" s="71"/>
      <c r="F2783" s="71"/>
      <c r="G2783" s="71"/>
      <c r="H2783" s="71"/>
      <c r="I2783" s="71"/>
      <c r="J2783" s="71"/>
      <c r="K2783" s="71"/>
    </row>
    <row r="2784" spans="1:11" x14ac:dyDescent="0.2">
      <c r="A2784" s="140"/>
      <c r="B2784" s="140"/>
      <c r="C2784" s="140"/>
      <c r="D2784" s="71"/>
      <c r="E2784" s="71"/>
      <c r="F2784" s="71"/>
      <c r="G2784" s="71"/>
      <c r="H2784" s="71"/>
      <c r="I2784" s="71"/>
      <c r="J2784" s="71"/>
      <c r="K2784" s="71"/>
    </row>
    <row r="2785" spans="1:11" x14ac:dyDescent="0.2">
      <c r="A2785" s="140"/>
      <c r="B2785" s="140"/>
      <c r="C2785" s="140"/>
      <c r="D2785" s="71"/>
      <c r="E2785" s="71"/>
      <c r="F2785" s="71"/>
      <c r="G2785" s="71"/>
      <c r="H2785" s="71"/>
      <c r="I2785" s="71"/>
      <c r="J2785" s="71"/>
      <c r="K2785" s="71"/>
    </row>
    <row r="2786" spans="1:11" x14ac:dyDescent="0.2">
      <c r="A2786" s="140"/>
      <c r="B2786" s="140"/>
      <c r="C2786" s="140"/>
      <c r="D2786" s="71"/>
      <c r="E2786" s="71"/>
      <c r="F2786" s="71"/>
      <c r="G2786" s="71"/>
      <c r="H2786" s="71"/>
      <c r="I2786" s="71"/>
      <c r="J2786" s="71"/>
      <c r="K2786" s="71"/>
    </row>
    <row r="2787" spans="1:11" x14ac:dyDescent="0.2">
      <c r="A2787" s="140"/>
      <c r="B2787" s="140"/>
      <c r="C2787" s="140"/>
      <c r="D2787" s="71"/>
      <c r="E2787" s="71"/>
      <c r="F2787" s="71"/>
      <c r="G2787" s="71"/>
      <c r="H2787" s="71"/>
      <c r="I2787" s="71"/>
      <c r="J2787" s="71"/>
      <c r="K2787" s="71"/>
    </row>
    <row r="2788" spans="1:11" x14ac:dyDescent="0.2">
      <c r="A2788" s="140"/>
      <c r="B2788" s="140"/>
      <c r="C2788" s="140"/>
      <c r="D2788" s="71"/>
      <c r="E2788" s="71"/>
      <c r="F2788" s="71"/>
      <c r="G2788" s="71"/>
      <c r="H2788" s="71"/>
      <c r="I2788" s="71"/>
      <c r="J2788" s="71"/>
      <c r="K2788" s="71"/>
    </row>
    <row r="2789" spans="1:11" x14ac:dyDescent="0.2">
      <c r="A2789" s="140"/>
      <c r="B2789" s="140"/>
      <c r="C2789" s="140"/>
      <c r="D2789" s="71"/>
      <c r="E2789" s="71"/>
      <c r="F2789" s="71"/>
      <c r="G2789" s="71"/>
      <c r="H2789" s="71"/>
      <c r="I2789" s="71"/>
      <c r="J2789" s="71"/>
      <c r="K2789" s="71"/>
    </row>
    <row r="2790" spans="1:11" x14ac:dyDescent="0.2">
      <c r="A2790" s="140"/>
      <c r="B2790" s="140"/>
      <c r="C2790" s="140"/>
      <c r="D2790" s="71"/>
      <c r="E2790" s="71"/>
      <c r="F2790" s="71"/>
      <c r="G2790" s="71"/>
      <c r="H2790" s="71"/>
      <c r="I2790" s="71"/>
      <c r="J2790" s="71"/>
      <c r="K2790" s="71"/>
    </row>
    <row r="2791" spans="1:11" x14ac:dyDescent="0.2">
      <c r="A2791" s="140"/>
      <c r="B2791" s="140"/>
      <c r="C2791" s="140"/>
      <c r="D2791" s="71"/>
      <c r="E2791" s="71"/>
      <c r="F2791" s="71"/>
      <c r="G2791" s="71"/>
      <c r="H2791" s="71"/>
      <c r="I2791" s="71"/>
      <c r="J2791" s="71"/>
      <c r="K2791" s="71"/>
    </row>
    <row r="2792" spans="1:11" x14ac:dyDescent="0.2">
      <c r="A2792" s="140"/>
      <c r="B2792" s="140"/>
      <c r="C2792" s="140"/>
      <c r="D2792" s="71"/>
      <c r="E2792" s="71"/>
      <c r="F2792" s="71"/>
      <c r="G2792" s="71"/>
      <c r="H2792" s="71"/>
      <c r="I2792" s="71"/>
      <c r="J2792" s="71"/>
      <c r="K2792" s="71"/>
    </row>
    <row r="2793" spans="1:11" x14ac:dyDescent="0.2">
      <c r="A2793" s="140"/>
      <c r="B2793" s="140"/>
      <c r="C2793" s="140"/>
      <c r="D2793" s="71"/>
      <c r="E2793" s="71"/>
      <c r="F2793" s="71"/>
      <c r="G2793" s="71"/>
      <c r="H2793" s="71"/>
      <c r="I2793" s="71"/>
      <c r="J2793" s="71"/>
      <c r="K2793" s="71"/>
    </row>
    <row r="2794" spans="1:11" x14ac:dyDescent="0.2">
      <c r="A2794" s="140"/>
      <c r="B2794" s="140"/>
      <c r="C2794" s="140"/>
      <c r="D2794" s="71"/>
      <c r="E2794" s="71"/>
      <c r="F2794" s="71"/>
      <c r="G2794" s="71"/>
      <c r="H2794" s="71"/>
      <c r="I2794" s="71"/>
      <c r="J2794" s="71"/>
      <c r="K2794" s="71"/>
    </row>
    <row r="2795" spans="1:11" x14ac:dyDescent="0.2">
      <c r="A2795" s="140"/>
      <c r="B2795" s="140"/>
      <c r="C2795" s="140"/>
      <c r="D2795" s="71"/>
      <c r="E2795" s="71"/>
      <c r="F2795" s="71"/>
      <c r="G2795" s="71"/>
      <c r="H2795" s="71"/>
      <c r="I2795" s="71"/>
      <c r="J2795" s="71"/>
      <c r="K2795" s="71"/>
    </row>
    <row r="2796" spans="1:11" x14ac:dyDescent="0.2">
      <c r="A2796" s="140"/>
      <c r="B2796" s="140"/>
      <c r="C2796" s="140"/>
      <c r="D2796" s="71"/>
      <c r="E2796" s="71"/>
      <c r="F2796" s="71"/>
      <c r="G2796" s="71"/>
      <c r="H2796" s="71"/>
      <c r="I2796" s="71"/>
      <c r="J2796" s="71"/>
      <c r="K2796" s="71"/>
    </row>
    <row r="2797" spans="1:11" x14ac:dyDescent="0.2">
      <c r="A2797" s="140"/>
      <c r="B2797" s="140"/>
      <c r="C2797" s="140"/>
      <c r="D2797" s="71"/>
      <c r="E2797" s="71"/>
      <c r="F2797" s="71"/>
      <c r="G2797" s="71"/>
      <c r="H2797" s="71"/>
      <c r="I2797" s="71"/>
      <c r="J2797" s="71"/>
      <c r="K2797" s="71"/>
    </row>
    <row r="2798" spans="1:11" x14ac:dyDescent="0.2">
      <c r="A2798" s="140"/>
      <c r="B2798" s="140"/>
      <c r="C2798" s="140"/>
      <c r="D2798" s="71"/>
      <c r="E2798" s="71"/>
      <c r="F2798" s="71"/>
      <c r="G2798" s="71"/>
      <c r="H2798" s="71"/>
      <c r="I2798" s="71"/>
      <c r="J2798" s="71"/>
      <c r="K2798" s="71"/>
    </row>
    <row r="2799" spans="1:11" x14ac:dyDescent="0.2">
      <c r="A2799" s="140"/>
      <c r="B2799" s="140"/>
      <c r="C2799" s="140"/>
      <c r="D2799" s="71"/>
      <c r="E2799" s="71"/>
      <c r="F2799" s="71"/>
      <c r="G2799" s="71"/>
      <c r="H2799" s="71"/>
      <c r="I2799" s="71"/>
      <c r="J2799" s="71"/>
      <c r="K2799" s="71"/>
    </row>
    <row r="2800" spans="1:11" x14ac:dyDescent="0.2">
      <c r="A2800" s="140"/>
      <c r="B2800" s="140"/>
      <c r="C2800" s="140"/>
      <c r="D2800" s="71"/>
      <c r="E2800" s="71"/>
      <c r="F2800" s="71"/>
      <c r="G2800" s="71"/>
      <c r="H2800" s="71"/>
      <c r="I2800" s="71"/>
      <c r="J2800" s="71"/>
      <c r="K2800" s="71"/>
    </row>
    <row r="2801" spans="1:11" x14ac:dyDescent="0.2">
      <c r="A2801" s="140"/>
      <c r="B2801" s="140"/>
      <c r="C2801" s="140"/>
      <c r="D2801" s="71"/>
      <c r="E2801" s="71"/>
      <c r="F2801" s="71"/>
      <c r="G2801" s="71"/>
      <c r="H2801" s="71"/>
      <c r="I2801" s="71"/>
      <c r="J2801" s="71"/>
      <c r="K2801" s="71"/>
    </row>
    <row r="2802" spans="1:11" x14ac:dyDescent="0.2">
      <c r="A2802" s="140"/>
      <c r="B2802" s="140"/>
      <c r="C2802" s="140"/>
      <c r="D2802" s="71"/>
      <c r="E2802" s="71"/>
      <c r="F2802" s="71"/>
      <c r="G2802" s="71"/>
      <c r="H2802" s="71"/>
      <c r="I2802" s="71"/>
      <c r="J2802" s="71"/>
      <c r="K2802" s="71"/>
    </row>
    <row r="2803" spans="1:11" x14ac:dyDescent="0.2">
      <c r="A2803" s="140"/>
      <c r="B2803" s="140"/>
      <c r="C2803" s="140"/>
      <c r="D2803" s="71"/>
      <c r="E2803" s="71"/>
      <c r="F2803" s="71"/>
      <c r="G2803" s="71"/>
      <c r="H2803" s="71"/>
      <c r="I2803" s="71"/>
      <c r="J2803" s="71"/>
      <c r="K2803" s="71"/>
    </row>
    <row r="2804" spans="1:11" x14ac:dyDescent="0.2">
      <c r="A2804" s="140"/>
      <c r="B2804" s="140"/>
      <c r="C2804" s="140"/>
      <c r="D2804" s="71"/>
      <c r="E2804" s="71"/>
      <c r="F2804" s="71"/>
      <c r="G2804" s="71"/>
      <c r="H2804" s="71"/>
      <c r="I2804" s="71"/>
      <c r="J2804" s="71"/>
      <c r="K2804" s="71"/>
    </row>
    <row r="2805" spans="1:11" x14ac:dyDescent="0.2">
      <c r="A2805" s="140"/>
      <c r="B2805" s="140"/>
      <c r="C2805" s="140"/>
      <c r="D2805" s="71"/>
      <c r="E2805" s="71"/>
      <c r="F2805" s="71"/>
      <c r="G2805" s="71"/>
      <c r="H2805" s="71"/>
      <c r="I2805" s="71"/>
      <c r="J2805" s="71"/>
      <c r="K2805" s="71"/>
    </row>
    <row r="2806" spans="1:11" x14ac:dyDescent="0.2">
      <c r="A2806" s="140"/>
      <c r="B2806" s="140"/>
      <c r="C2806" s="140"/>
      <c r="D2806" s="71"/>
      <c r="E2806" s="71"/>
      <c r="F2806" s="71"/>
      <c r="G2806" s="71"/>
      <c r="H2806" s="71"/>
      <c r="I2806" s="71"/>
      <c r="J2806" s="71"/>
      <c r="K2806" s="71"/>
    </row>
    <row r="2807" spans="1:11" x14ac:dyDescent="0.2">
      <c r="A2807" s="140"/>
      <c r="B2807" s="140"/>
      <c r="C2807" s="140"/>
      <c r="D2807" s="71"/>
      <c r="E2807" s="71"/>
      <c r="F2807" s="71"/>
      <c r="G2807" s="71"/>
      <c r="H2807" s="71"/>
      <c r="I2807" s="71"/>
      <c r="J2807" s="71"/>
      <c r="K2807" s="71"/>
    </row>
    <row r="2808" spans="1:11" x14ac:dyDescent="0.2">
      <c r="A2808" s="140"/>
      <c r="B2808" s="140"/>
      <c r="C2808" s="140"/>
      <c r="D2808" s="71"/>
      <c r="E2808" s="71"/>
      <c r="F2808" s="71"/>
      <c r="G2808" s="71"/>
      <c r="H2808" s="71"/>
      <c r="I2808" s="71"/>
      <c r="J2808" s="71"/>
      <c r="K2808" s="71"/>
    </row>
    <row r="2809" spans="1:11" x14ac:dyDescent="0.2">
      <c r="A2809" s="140"/>
      <c r="B2809" s="140"/>
      <c r="C2809" s="140"/>
      <c r="D2809" s="71"/>
      <c r="E2809" s="71"/>
      <c r="F2809" s="71"/>
      <c r="G2809" s="71"/>
      <c r="H2809" s="71"/>
      <c r="I2809" s="71"/>
      <c r="J2809" s="71"/>
      <c r="K2809" s="71"/>
    </row>
    <row r="2810" spans="1:11" x14ac:dyDescent="0.2">
      <c r="A2810" s="140"/>
      <c r="B2810" s="140"/>
      <c r="C2810" s="140"/>
      <c r="D2810" s="71"/>
      <c r="E2810" s="71"/>
      <c r="F2810" s="71"/>
      <c r="G2810" s="71"/>
      <c r="H2810" s="71"/>
      <c r="I2810" s="71"/>
      <c r="J2810" s="71"/>
      <c r="K2810" s="71"/>
    </row>
    <row r="2811" spans="1:11" x14ac:dyDescent="0.2">
      <c r="A2811" s="140"/>
      <c r="B2811" s="140"/>
      <c r="C2811" s="140"/>
      <c r="D2811" s="71"/>
      <c r="E2811" s="71"/>
      <c r="F2811" s="71"/>
      <c r="G2811" s="71"/>
      <c r="H2811" s="71"/>
      <c r="I2811" s="71"/>
      <c r="J2811" s="71"/>
      <c r="K2811" s="71"/>
    </row>
    <row r="2812" spans="1:11" x14ac:dyDescent="0.2">
      <c r="A2812" s="140"/>
      <c r="B2812" s="140"/>
      <c r="C2812" s="140"/>
      <c r="D2812" s="71"/>
      <c r="E2812" s="71"/>
      <c r="F2812" s="71"/>
      <c r="G2812" s="71"/>
      <c r="H2812" s="71"/>
      <c r="I2812" s="71"/>
      <c r="J2812" s="71"/>
      <c r="K2812" s="71"/>
    </row>
    <row r="2813" spans="1:11" x14ac:dyDescent="0.2">
      <c r="A2813" s="140"/>
      <c r="B2813" s="140"/>
      <c r="C2813" s="140"/>
      <c r="D2813" s="71"/>
      <c r="E2813" s="71"/>
      <c r="F2813" s="71"/>
      <c r="G2813" s="71"/>
      <c r="H2813" s="71"/>
      <c r="I2813" s="71"/>
      <c r="J2813" s="71"/>
      <c r="K2813" s="71"/>
    </row>
    <row r="2814" spans="1:11" x14ac:dyDescent="0.2">
      <c r="A2814" s="140"/>
      <c r="B2814" s="140"/>
      <c r="C2814" s="140"/>
      <c r="D2814" s="71"/>
      <c r="E2814" s="71"/>
      <c r="F2814" s="71"/>
      <c r="G2814" s="71"/>
      <c r="H2814" s="71"/>
      <c r="I2814" s="71"/>
      <c r="J2814" s="71"/>
      <c r="K2814" s="71"/>
    </row>
    <row r="2815" spans="1:11" x14ac:dyDescent="0.2">
      <c r="A2815" s="140"/>
      <c r="B2815" s="140"/>
      <c r="C2815" s="140"/>
      <c r="D2815" s="71"/>
      <c r="E2815" s="71"/>
      <c r="F2815" s="71"/>
      <c r="G2815" s="71"/>
      <c r="H2815" s="71"/>
      <c r="I2815" s="71"/>
      <c r="J2815" s="71"/>
      <c r="K2815" s="71"/>
    </row>
    <row r="2816" spans="1:11" x14ac:dyDescent="0.2">
      <c r="A2816" s="140"/>
      <c r="B2816" s="140"/>
      <c r="C2816" s="140"/>
      <c r="D2816" s="71"/>
      <c r="E2816" s="71"/>
      <c r="F2816" s="71"/>
      <c r="G2816" s="71"/>
      <c r="H2816" s="71"/>
      <c r="I2816" s="71"/>
      <c r="J2816" s="71"/>
      <c r="K2816" s="71"/>
    </row>
    <row r="2817" spans="1:11" x14ac:dyDescent="0.2">
      <c r="A2817" s="140"/>
      <c r="B2817" s="140"/>
      <c r="C2817" s="140"/>
      <c r="D2817" s="71"/>
      <c r="E2817" s="71"/>
      <c r="F2817" s="71"/>
      <c r="G2817" s="71"/>
      <c r="H2817" s="71"/>
      <c r="I2817" s="71"/>
      <c r="J2817" s="71"/>
      <c r="K2817" s="71"/>
    </row>
    <row r="2818" spans="1:11" x14ac:dyDescent="0.2">
      <c r="A2818" s="140"/>
      <c r="B2818" s="140"/>
      <c r="C2818" s="140"/>
      <c r="D2818" s="71"/>
      <c r="E2818" s="71"/>
      <c r="F2818" s="71"/>
      <c r="G2818" s="71"/>
      <c r="H2818" s="71"/>
      <c r="I2818" s="71"/>
      <c r="J2818" s="71"/>
      <c r="K2818" s="71"/>
    </row>
    <row r="2819" spans="1:11" x14ac:dyDescent="0.2">
      <c r="A2819" s="140"/>
      <c r="B2819" s="140"/>
      <c r="C2819" s="140"/>
      <c r="D2819" s="71"/>
      <c r="E2819" s="71"/>
      <c r="F2819" s="71"/>
      <c r="G2819" s="71"/>
      <c r="H2819" s="71"/>
      <c r="I2819" s="71"/>
      <c r="J2819" s="71"/>
      <c r="K2819" s="71"/>
    </row>
    <row r="2820" spans="1:11" x14ac:dyDescent="0.2">
      <c r="A2820" s="140"/>
      <c r="B2820" s="140"/>
      <c r="C2820" s="140"/>
      <c r="D2820" s="71"/>
      <c r="E2820" s="71"/>
      <c r="F2820" s="71"/>
      <c r="G2820" s="71"/>
      <c r="H2820" s="71"/>
      <c r="I2820" s="71"/>
      <c r="J2820" s="71"/>
      <c r="K2820" s="71"/>
    </row>
    <row r="2821" spans="1:11" x14ac:dyDescent="0.2">
      <c r="A2821" s="140"/>
      <c r="B2821" s="140"/>
      <c r="C2821" s="140"/>
      <c r="D2821" s="71"/>
      <c r="E2821" s="71"/>
      <c r="F2821" s="71"/>
      <c r="G2821" s="71"/>
      <c r="H2821" s="71"/>
      <c r="I2821" s="71"/>
      <c r="J2821" s="71"/>
      <c r="K2821" s="71"/>
    </row>
    <row r="2822" spans="1:11" x14ac:dyDescent="0.2">
      <c r="A2822" s="140"/>
      <c r="B2822" s="140"/>
      <c r="C2822" s="140"/>
      <c r="D2822" s="71"/>
      <c r="E2822" s="71"/>
      <c r="F2822" s="71"/>
      <c r="G2822" s="71"/>
      <c r="H2822" s="71"/>
      <c r="I2822" s="71"/>
      <c r="J2822" s="71"/>
      <c r="K2822" s="71"/>
    </row>
    <row r="2823" spans="1:11" x14ac:dyDescent="0.2">
      <c r="A2823" s="140"/>
      <c r="B2823" s="140"/>
      <c r="C2823" s="140"/>
      <c r="D2823" s="71"/>
      <c r="E2823" s="71"/>
      <c r="F2823" s="71"/>
      <c r="G2823" s="71"/>
      <c r="H2823" s="71"/>
      <c r="I2823" s="71"/>
      <c r="J2823" s="71"/>
      <c r="K2823" s="71"/>
    </row>
    <row r="2824" spans="1:11" x14ac:dyDescent="0.2">
      <c r="A2824" s="140"/>
      <c r="B2824" s="140"/>
      <c r="C2824" s="140"/>
      <c r="D2824" s="71"/>
      <c r="E2824" s="71"/>
      <c r="F2824" s="71"/>
      <c r="G2824" s="71"/>
      <c r="H2824" s="71"/>
      <c r="I2824" s="71"/>
      <c r="J2824" s="71"/>
      <c r="K2824" s="71"/>
    </row>
    <row r="2825" spans="1:11" x14ac:dyDescent="0.2">
      <c r="A2825" s="140"/>
      <c r="B2825" s="140"/>
      <c r="C2825" s="140"/>
      <c r="D2825" s="71"/>
      <c r="E2825" s="71"/>
      <c r="F2825" s="71"/>
      <c r="G2825" s="71"/>
      <c r="H2825" s="71"/>
      <c r="I2825" s="71"/>
      <c r="J2825" s="71"/>
      <c r="K2825" s="71"/>
    </row>
    <row r="2826" spans="1:11" x14ac:dyDescent="0.2">
      <c r="A2826" s="140"/>
      <c r="B2826" s="140"/>
      <c r="C2826" s="140"/>
      <c r="D2826" s="71"/>
      <c r="E2826" s="71"/>
      <c r="F2826" s="71"/>
      <c r="G2826" s="71"/>
      <c r="H2826" s="71"/>
      <c r="I2826" s="71"/>
      <c r="J2826" s="71"/>
      <c r="K2826" s="71"/>
    </row>
    <row r="2827" spans="1:11" x14ac:dyDescent="0.2">
      <c r="A2827" s="140"/>
      <c r="B2827" s="140"/>
      <c r="C2827" s="140"/>
      <c r="D2827" s="71"/>
      <c r="E2827" s="71"/>
      <c r="F2827" s="71"/>
      <c r="G2827" s="71"/>
      <c r="H2827" s="71"/>
      <c r="I2827" s="71"/>
      <c r="J2827" s="71"/>
      <c r="K2827" s="71"/>
    </row>
    <row r="2828" spans="1:11" x14ac:dyDescent="0.2">
      <c r="A2828" s="140"/>
      <c r="B2828" s="140"/>
      <c r="C2828" s="140"/>
      <c r="D2828" s="71"/>
      <c r="E2828" s="71"/>
      <c r="F2828" s="71"/>
      <c r="G2828" s="71"/>
      <c r="H2828" s="71"/>
      <c r="I2828" s="71"/>
      <c r="J2828" s="71"/>
      <c r="K2828" s="71"/>
    </row>
    <row r="2829" spans="1:11" x14ac:dyDescent="0.2">
      <c r="A2829" s="140"/>
      <c r="B2829" s="140"/>
      <c r="C2829" s="140"/>
      <c r="D2829" s="71"/>
      <c r="E2829" s="71"/>
      <c r="F2829" s="71"/>
      <c r="G2829" s="71"/>
      <c r="H2829" s="71"/>
      <c r="I2829" s="71"/>
      <c r="J2829" s="71"/>
      <c r="K2829" s="71"/>
    </row>
    <row r="2830" spans="1:11" x14ac:dyDescent="0.2">
      <c r="A2830" s="140"/>
      <c r="B2830" s="140"/>
      <c r="C2830" s="140"/>
      <c r="D2830" s="71"/>
      <c r="E2830" s="71"/>
      <c r="F2830" s="71"/>
      <c r="G2830" s="71"/>
      <c r="H2830" s="71"/>
      <c r="I2830" s="71"/>
      <c r="J2830" s="71"/>
      <c r="K2830" s="71"/>
    </row>
    <row r="2831" spans="1:11" x14ac:dyDescent="0.2">
      <c r="A2831" s="140"/>
      <c r="B2831" s="140"/>
      <c r="C2831" s="140"/>
      <c r="D2831" s="71"/>
      <c r="E2831" s="71"/>
      <c r="F2831" s="71"/>
      <c r="G2831" s="71"/>
      <c r="H2831" s="71"/>
      <c r="I2831" s="71"/>
      <c r="J2831" s="71"/>
      <c r="K2831" s="71"/>
    </row>
    <row r="2832" spans="1:11" x14ac:dyDescent="0.2">
      <c r="A2832" s="140"/>
      <c r="B2832" s="140"/>
      <c r="C2832" s="140"/>
      <c r="D2832" s="71"/>
      <c r="E2832" s="71"/>
      <c r="F2832" s="71"/>
      <c r="G2832" s="71"/>
      <c r="H2832" s="71"/>
      <c r="I2832" s="71"/>
      <c r="J2832" s="71"/>
      <c r="K2832" s="71"/>
    </row>
    <row r="2833" spans="1:11" x14ac:dyDescent="0.2">
      <c r="A2833" s="140"/>
      <c r="B2833" s="140"/>
      <c r="C2833" s="140"/>
      <c r="D2833" s="71"/>
      <c r="E2833" s="71"/>
      <c r="F2833" s="71"/>
      <c r="G2833" s="71"/>
      <c r="H2833" s="71"/>
      <c r="I2833" s="71"/>
      <c r="J2833" s="71"/>
      <c r="K2833" s="71"/>
    </row>
    <row r="2834" spans="1:11" x14ac:dyDescent="0.2">
      <c r="A2834" s="140"/>
      <c r="B2834" s="140"/>
      <c r="C2834" s="140"/>
      <c r="D2834" s="71"/>
      <c r="E2834" s="71"/>
      <c r="F2834" s="71"/>
      <c r="G2834" s="71"/>
      <c r="H2834" s="71"/>
      <c r="I2834" s="71"/>
      <c r="J2834" s="71"/>
      <c r="K2834" s="71"/>
    </row>
    <row r="2835" spans="1:11" x14ac:dyDescent="0.2">
      <c r="A2835" s="140"/>
      <c r="B2835" s="140"/>
      <c r="C2835" s="140"/>
      <c r="D2835" s="71"/>
      <c r="E2835" s="71"/>
      <c r="F2835" s="71"/>
      <c r="G2835" s="71"/>
      <c r="H2835" s="71"/>
      <c r="I2835" s="71"/>
      <c r="J2835" s="71"/>
      <c r="K2835" s="71"/>
    </row>
    <row r="2836" spans="1:11" x14ac:dyDescent="0.2">
      <c r="A2836" s="140"/>
      <c r="B2836" s="140"/>
      <c r="C2836" s="140"/>
      <c r="D2836" s="71"/>
      <c r="E2836" s="71"/>
      <c r="F2836" s="71"/>
      <c r="G2836" s="71"/>
      <c r="H2836" s="71"/>
      <c r="I2836" s="71"/>
      <c r="J2836" s="71"/>
      <c r="K2836" s="71"/>
    </row>
    <row r="2837" spans="1:11" x14ac:dyDescent="0.2">
      <c r="A2837" s="140"/>
      <c r="B2837" s="140"/>
      <c r="C2837" s="140"/>
      <c r="D2837" s="71"/>
      <c r="E2837" s="71"/>
      <c r="F2837" s="71"/>
      <c r="G2837" s="71"/>
      <c r="H2837" s="71"/>
      <c r="I2837" s="71"/>
      <c r="J2837" s="71"/>
      <c r="K2837" s="71"/>
    </row>
    <row r="2838" spans="1:11" x14ac:dyDescent="0.2">
      <c r="A2838" s="140"/>
      <c r="B2838" s="140"/>
      <c r="C2838" s="140"/>
      <c r="D2838" s="71"/>
      <c r="E2838" s="71"/>
      <c r="F2838" s="71"/>
      <c r="G2838" s="71"/>
      <c r="H2838" s="71"/>
      <c r="I2838" s="71"/>
      <c r="J2838" s="71"/>
      <c r="K2838" s="71"/>
    </row>
    <row r="2839" spans="1:11" x14ac:dyDescent="0.2">
      <c r="A2839" s="140"/>
      <c r="B2839" s="140"/>
      <c r="C2839" s="140"/>
      <c r="D2839" s="71"/>
      <c r="E2839" s="71"/>
      <c r="F2839" s="71"/>
      <c r="G2839" s="71"/>
      <c r="H2839" s="71"/>
      <c r="I2839" s="71"/>
      <c r="J2839" s="71"/>
      <c r="K2839" s="71"/>
    </row>
    <row r="2840" spans="1:11" x14ac:dyDescent="0.2">
      <c r="A2840" s="140"/>
      <c r="B2840" s="140"/>
      <c r="C2840" s="140"/>
      <c r="D2840" s="71"/>
      <c r="E2840" s="71"/>
      <c r="F2840" s="71"/>
      <c r="G2840" s="71"/>
      <c r="H2840" s="71"/>
      <c r="I2840" s="71"/>
      <c r="J2840" s="71"/>
      <c r="K2840" s="71"/>
    </row>
    <row r="2841" spans="1:11" x14ac:dyDescent="0.2">
      <c r="A2841" s="140"/>
      <c r="B2841" s="140"/>
      <c r="C2841" s="140"/>
      <c r="D2841" s="71"/>
      <c r="E2841" s="71"/>
      <c r="F2841" s="71"/>
      <c r="G2841" s="71"/>
      <c r="H2841" s="71"/>
      <c r="I2841" s="71"/>
      <c r="J2841" s="71"/>
      <c r="K2841" s="71"/>
    </row>
    <row r="2842" spans="1:11" x14ac:dyDescent="0.2">
      <c r="A2842" s="140"/>
      <c r="B2842" s="140"/>
      <c r="C2842" s="140"/>
      <c r="D2842" s="71"/>
      <c r="E2842" s="71"/>
      <c r="F2842" s="71"/>
      <c r="G2842" s="71"/>
      <c r="H2842" s="71"/>
      <c r="I2842" s="71"/>
      <c r="J2842" s="71"/>
      <c r="K2842" s="71"/>
    </row>
    <row r="2843" spans="1:11" x14ac:dyDescent="0.2">
      <c r="A2843" s="140"/>
      <c r="B2843" s="140"/>
      <c r="C2843" s="140"/>
      <c r="D2843" s="71"/>
      <c r="E2843" s="71"/>
      <c r="F2843" s="71"/>
      <c r="G2843" s="71"/>
      <c r="H2843" s="71"/>
      <c r="I2843" s="71"/>
      <c r="J2843" s="71"/>
      <c r="K2843" s="71"/>
    </row>
    <row r="2844" spans="1:11" x14ac:dyDescent="0.2">
      <c r="A2844" s="140"/>
      <c r="B2844" s="140"/>
      <c r="C2844" s="140"/>
      <c r="D2844" s="71"/>
      <c r="E2844" s="71"/>
      <c r="F2844" s="71"/>
      <c r="G2844" s="71"/>
      <c r="H2844" s="71"/>
      <c r="I2844" s="71"/>
      <c r="J2844" s="71"/>
      <c r="K2844" s="71"/>
    </row>
    <row r="2845" spans="1:11" x14ac:dyDescent="0.2">
      <c r="A2845" s="140"/>
      <c r="B2845" s="140"/>
      <c r="C2845" s="140"/>
      <c r="D2845" s="71"/>
      <c r="E2845" s="71"/>
      <c r="F2845" s="71"/>
      <c r="G2845" s="71"/>
      <c r="H2845" s="71"/>
      <c r="I2845" s="71"/>
      <c r="J2845" s="71"/>
      <c r="K2845" s="71"/>
    </row>
    <row r="2846" spans="1:11" x14ac:dyDescent="0.2">
      <c r="A2846" s="140"/>
      <c r="B2846" s="140"/>
      <c r="C2846" s="140"/>
      <c r="D2846" s="71"/>
      <c r="E2846" s="71"/>
      <c r="F2846" s="71"/>
      <c r="G2846" s="71"/>
      <c r="H2846" s="71"/>
      <c r="I2846" s="71"/>
      <c r="J2846" s="71"/>
      <c r="K2846" s="71"/>
    </row>
    <row r="2847" spans="1:11" x14ac:dyDescent="0.2">
      <c r="A2847" s="140"/>
      <c r="B2847" s="140"/>
      <c r="C2847" s="140"/>
      <c r="D2847" s="71"/>
      <c r="E2847" s="71"/>
      <c r="F2847" s="71"/>
      <c r="G2847" s="71"/>
      <c r="H2847" s="71"/>
      <c r="I2847" s="71"/>
      <c r="J2847" s="71"/>
      <c r="K2847" s="71"/>
    </row>
    <row r="2848" spans="1:11" x14ac:dyDescent="0.2">
      <c r="A2848" s="140"/>
      <c r="B2848" s="140"/>
      <c r="C2848" s="140"/>
      <c r="D2848" s="71"/>
      <c r="E2848" s="71"/>
      <c r="F2848" s="71"/>
      <c r="G2848" s="71"/>
      <c r="H2848" s="71"/>
      <c r="I2848" s="71"/>
      <c r="J2848" s="71"/>
      <c r="K2848" s="71"/>
    </row>
    <row r="2849" spans="1:11" x14ac:dyDescent="0.2">
      <c r="A2849" s="140"/>
      <c r="B2849" s="140"/>
      <c r="C2849" s="140"/>
      <c r="D2849" s="71"/>
      <c r="E2849" s="71"/>
      <c r="F2849" s="71"/>
      <c r="G2849" s="71"/>
      <c r="H2849" s="71"/>
      <c r="I2849" s="71"/>
      <c r="J2849" s="71"/>
      <c r="K2849" s="71"/>
    </row>
    <row r="2850" spans="1:11" x14ac:dyDescent="0.2">
      <c r="A2850" s="140"/>
      <c r="B2850" s="140"/>
      <c r="C2850" s="140"/>
      <c r="D2850" s="71"/>
      <c r="E2850" s="71"/>
      <c r="F2850" s="71"/>
      <c r="G2850" s="71"/>
      <c r="H2850" s="71"/>
      <c r="I2850" s="71"/>
      <c r="J2850" s="71"/>
      <c r="K2850" s="71"/>
    </row>
    <row r="2851" spans="1:11" x14ac:dyDescent="0.2">
      <c r="A2851" s="140"/>
      <c r="B2851" s="140"/>
      <c r="C2851" s="140"/>
      <c r="D2851" s="71"/>
      <c r="E2851" s="71"/>
      <c r="F2851" s="71"/>
      <c r="G2851" s="71"/>
      <c r="H2851" s="71"/>
      <c r="I2851" s="71"/>
      <c r="J2851" s="71"/>
      <c r="K2851" s="71"/>
    </row>
    <row r="2852" spans="1:11" x14ac:dyDescent="0.2">
      <c r="A2852" s="140"/>
      <c r="B2852" s="140"/>
      <c r="C2852" s="140"/>
      <c r="D2852" s="71"/>
      <c r="E2852" s="71"/>
      <c r="F2852" s="71"/>
      <c r="G2852" s="71"/>
      <c r="H2852" s="71"/>
      <c r="I2852" s="71"/>
      <c r="J2852" s="71"/>
      <c r="K2852" s="71"/>
    </row>
    <row r="2853" spans="1:11" x14ac:dyDescent="0.2">
      <c r="A2853" s="140"/>
      <c r="B2853" s="140"/>
      <c r="C2853" s="140"/>
      <c r="D2853" s="71"/>
      <c r="E2853" s="71"/>
      <c r="F2853" s="71"/>
      <c r="G2853" s="71"/>
      <c r="H2853" s="71"/>
      <c r="I2853" s="71"/>
      <c r="J2853" s="71"/>
      <c r="K2853" s="71"/>
    </row>
    <row r="2854" spans="1:11" x14ac:dyDescent="0.2">
      <c r="A2854" s="140"/>
      <c r="B2854" s="140"/>
      <c r="C2854" s="140"/>
      <c r="D2854" s="71"/>
      <c r="E2854" s="71"/>
      <c r="F2854" s="71"/>
      <c r="G2854" s="71"/>
      <c r="H2854" s="71"/>
      <c r="I2854" s="71"/>
      <c r="J2854" s="71"/>
      <c r="K2854" s="71"/>
    </row>
    <row r="2855" spans="1:11" x14ac:dyDescent="0.2">
      <c r="A2855" s="140"/>
      <c r="B2855" s="140"/>
      <c r="C2855" s="140"/>
      <c r="D2855" s="71"/>
      <c r="E2855" s="71"/>
      <c r="F2855" s="71"/>
      <c r="G2855" s="71"/>
      <c r="H2855" s="71"/>
      <c r="I2855" s="71"/>
      <c r="J2855" s="71"/>
      <c r="K2855" s="71"/>
    </row>
    <row r="2856" spans="1:11" x14ac:dyDescent="0.2">
      <c r="A2856" s="140"/>
      <c r="B2856" s="140"/>
      <c r="C2856" s="140"/>
      <c r="D2856" s="71"/>
      <c r="E2856" s="71"/>
      <c r="F2856" s="71"/>
      <c r="G2856" s="71"/>
      <c r="H2856" s="71"/>
      <c r="I2856" s="71"/>
      <c r="J2856" s="71"/>
      <c r="K2856" s="71"/>
    </row>
    <row r="2857" spans="1:11" x14ac:dyDescent="0.2">
      <c r="A2857" s="140"/>
      <c r="B2857" s="140"/>
      <c r="C2857" s="140"/>
      <c r="D2857" s="71"/>
      <c r="E2857" s="71"/>
      <c r="F2857" s="71"/>
      <c r="G2857" s="71"/>
      <c r="H2857" s="71"/>
      <c r="I2857" s="71"/>
      <c r="J2857" s="71"/>
      <c r="K2857" s="71"/>
    </row>
    <row r="2858" spans="1:11" x14ac:dyDescent="0.2">
      <c r="A2858" s="140"/>
      <c r="B2858" s="140"/>
      <c r="C2858" s="140"/>
      <c r="D2858" s="71"/>
      <c r="E2858" s="71"/>
      <c r="F2858" s="71"/>
      <c r="G2858" s="71"/>
      <c r="H2858" s="71"/>
      <c r="I2858" s="71"/>
      <c r="J2858" s="71"/>
      <c r="K2858" s="71"/>
    </row>
    <row r="2859" spans="1:11" x14ac:dyDescent="0.2">
      <c r="A2859" s="140"/>
      <c r="B2859" s="140"/>
      <c r="C2859" s="140"/>
      <c r="D2859" s="71"/>
      <c r="E2859" s="71"/>
      <c r="F2859" s="71"/>
      <c r="G2859" s="71"/>
      <c r="H2859" s="71"/>
      <c r="I2859" s="71"/>
      <c r="J2859" s="71"/>
      <c r="K2859" s="71"/>
    </row>
    <row r="2860" spans="1:11" x14ac:dyDescent="0.2">
      <c r="A2860" s="140"/>
      <c r="B2860" s="140"/>
      <c r="C2860" s="140"/>
      <c r="D2860" s="71"/>
      <c r="E2860" s="71"/>
      <c r="F2860" s="71"/>
      <c r="G2860" s="71"/>
      <c r="H2860" s="71"/>
      <c r="I2860" s="71"/>
      <c r="J2860" s="71"/>
      <c r="K2860" s="71"/>
    </row>
    <row r="2861" spans="1:11" x14ac:dyDescent="0.2">
      <c r="A2861" s="140"/>
      <c r="B2861" s="140"/>
      <c r="C2861" s="140"/>
      <c r="D2861" s="71"/>
      <c r="E2861" s="71"/>
      <c r="F2861" s="71"/>
      <c r="G2861" s="71"/>
      <c r="H2861" s="71"/>
      <c r="I2861" s="71"/>
      <c r="J2861" s="71"/>
      <c r="K2861" s="71"/>
    </row>
    <row r="2862" spans="1:11" x14ac:dyDescent="0.2">
      <c r="A2862" s="140"/>
      <c r="B2862" s="140"/>
      <c r="C2862" s="140"/>
      <c r="D2862" s="71"/>
      <c r="E2862" s="71"/>
      <c r="F2862" s="71"/>
      <c r="G2862" s="71"/>
      <c r="H2862" s="71"/>
      <c r="I2862" s="71"/>
      <c r="J2862" s="71"/>
      <c r="K2862" s="71"/>
    </row>
    <row r="2863" spans="1:11" x14ac:dyDescent="0.2">
      <c r="A2863" s="140"/>
      <c r="B2863" s="140"/>
      <c r="C2863" s="140"/>
      <c r="D2863" s="71"/>
      <c r="E2863" s="71"/>
      <c r="F2863" s="71"/>
      <c r="G2863" s="71"/>
      <c r="H2863" s="71"/>
      <c r="I2863" s="71"/>
      <c r="J2863" s="71"/>
      <c r="K2863" s="71"/>
    </row>
    <row r="2864" spans="1:11" x14ac:dyDescent="0.2">
      <c r="A2864" s="140"/>
      <c r="B2864" s="140"/>
      <c r="C2864" s="140"/>
      <c r="D2864" s="71"/>
      <c r="E2864" s="71"/>
      <c r="F2864" s="71"/>
      <c r="G2864" s="71"/>
      <c r="H2864" s="71"/>
      <c r="I2864" s="71"/>
      <c r="J2864" s="71"/>
      <c r="K2864" s="71"/>
    </row>
    <row r="2865" spans="1:11" x14ac:dyDescent="0.2">
      <c r="A2865" s="140"/>
      <c r="B2865" s="140"/>
      <c r="C2865" s="140"/>
      <c r="D2865" s="71"/>
      <c r="E2865" s="71"/>
      <c r="F2865" s="71"/>
      <c r="G2865" s="71"/>
      <c r="H2865" s="71"/>
      <c r="I2865" s="71"/>
      <c r="J2865" s="71"/>
      <c r="K2865" s="71"/>
    </row>
    <row r="2866" spans="1:11" x14ac:dyDescent="0.2">
      <c r="A2866" s="140"/>
      <c r="B2866" s="140"/>
      <c r="C2866" s="140"/>
      <c r="D2866" s="71"/>
      <c r="E2866" s="71"/>
      <c r="F2866" s="71"/>
      <c r="G2866" s="71"/>
      <c r="H2866" s="71"/>
      <c r="I2866" s="71"/>
      <c r="J2866" s="71"/>
      <c r="K2866" s="71"/>
    </row>
    <row r="2867" spans="1:11" x14ac:dyDescent="0.2">
      <c r="A2867" s="140"/>
      <c r="B2867" s="140"/>
      <c r="C2867" s="140"/>
      <c r="D2867" s="71"/>
      <c r="E2867" s="71"/>
      <c r="F2867" s="71"/>
      <c r="G2867" s="71"/>
      <c r="H2867" s="71"/>
      <c r="I2867" s="71"/>
      <c r="J2867" s="71"/>
      <c r="K2867" s="71"/>
    </row>
    <row r="2868" spans="1:11" x14ac:dyDescent="0.2">
      <c r="A2868" s="140"/>
      <c r="B2868" s="140"/>
      <c r="C2868" s="140"/>
      <c r="D2868" s="71"/>
      <c r="E2868" s="71"/>
      <c r="F2868" s="71"/>
      <c r="G2868" s="71"/>
      <c r="H2868" s="71"/>
      <c r="I2868" s="71"/>
      <c r="J2868" s="71"/>
      <c r="K2868" s="71"/>
    </row>
    <row r="2869" spans="1:11" x14ac:dyDescent="0.2">
      <c r="A2869" s="140"/>
      <c r="B2869" s="140"/>
      <c r="C2869" s="140"/>
      <c r="D2869" s="71"/>
      <c r="E2869" s="71"/>
      <c r="F2869" s="71"/>
      <c r="G2869" s="71"/>
      <c r="H2869" s="71"/>
      <c r="I2869" s="71"/>
      <c r="J2869" s="71"/>
      <c r="K2869" s="71"/>
    </row>
    <row r="2870" spans="1:11" x14ac:dyDescent="0.2">
      <c r="A2870" s="140"/>
      <c r="B2870" s="140"/>
      <c r="C2870" s="140"/>
      <c r="D2870" s="71"/>
      <c r="E2870" s="71"/>
      <c r="F2870" s="71"/>
      <c r="G2870" s="71"/>
      <c r="H2870" s="71"/>
      <c r="I2870" s="71"/>
      <c r="J2870" s="71"/>
      <c r="K2870" s="71"/>
    </row>
    <row r="2871" spans="1:11" x14ac:dyDescent="0.2">
      <c r="A2871" s="140"/>
      <c r="B2871" s="140"/>
      <c r="C2871" s="140"/>
      <c r="D2871" s="71"/>
      <c r="E2871" s="71"/>
      <c r="F2871" s="71"/>
      <c r="G2871" s="71"/>
      <c r="H2871" s="71"/>
      <c r="I2871" s="71"/>
      <c r="J2871" s="71"/>
      <c r="K2871" s="71"/>
    </row>
    <row r="2872" spans="1:11" x14ac:dyDescent="0.2">
      <c r="A2872" s="140"/>
      <c r="B2872" s="140"/>
      <c r="C2872" s="140"/>
      <c r="D2872" s="71"/>
      <c r="E2872" s="71"/>
      <c r="F2872" s="71"/>
      <c r="G2872" s="71"/>
      <c r="H2872" s="71"/>
      <c r="I2872" s="71"/>
      <c r="J2872" s="71"/>
      <c r="K2872" s="71"/>
    </row>
    <row r="2873" spans="1:11" x14ac:dyDescent="0.2">
      <c r="A2873" s="140"/>
      <c r="B2873" s="140"/>
      <c r="C2873" s="140"/>
      <c r="D2873" s="71"/>
      <c r="E2873" s="71"/>
      <c r="F2873" s="71"/>
      <c r="G2873" s="71"/>
      <c r="H2873" s="71"/>
      <c r="I2873" s="71"/>
      <c r="J2873" s="71"/>
      <c r="K2873" s="71"/>
    </row>
    <row r="2874" spans="1:11" x14ac:dyDescent="0.2">
      <c r="A2874" s="140"/>
      <c r="B2874" s="140"/>
      <c r="C2874" s="140"/>
      <c r="D2874" s="71"/>
      <c r="E2874" s="71"/>
      <c r="F2874" s="71"/>
      <c r="G2874" s="71"/>
      <c r="H2874" s="71"/>
      <c r="I2874" s="71"/>
      <c r="J2874" s="71"/>
      <c r="K2874" s="71"/>
    </row>
    <row r="2875" spans="1:11" x14ac:dyDescent="0.2">
      <c r="A2875" s="140"/>
      <c r="B2875" s="140"/>
      <c r="C2875" s="140"/>
      <c r="D2875" s="71"/>
      <c r="E2875" s="71"/>
      <c r="F2875" s="71"/>
      <c r="G2875" s="71"/>
      <c r="H2875" s="71"/>
      <c r="I2875" s="71"/>
      <c r="J2875" s="71"/>
      <c r="K2875" s="71"/>
    </row>
    <row r="2876" spans="1:11" x14ac:dyDescent="0.2">
      <c r="A2876" s="140"/>
      <c r="B2876" s="140"/>
      <c r="C2876" s="140"/>
      <c r="D2876" s="71"/>
      <c r="E2876" s="71"/>
      <c r="F2876" s="71"/>
      <c r="G2876" s="71"/>
      <c r="H2876" s="71"/>
      <c r="I2876" s="71"/>
      <c r="J2876" s="71"/>
      <c r="K2876" s="71"/>
    </row>
    <row r="2877" spans="1:11" x14ac:dyDescent="0.2">
      <c r="A2877" s="140"/>
      <c r="B2877" s="140"/>
      <c r="C2877" s="140"/>
      <c r="D2877" s="71"/>
      <c r="E2877" s="71"/>
      <c r="F2877" s="71"/>
      <c r="G2877" s="71"/>
      <c r="H2877" s="71"/>
      <c r="I2877" s="71"/>
      <c r="J2877" s="71"/>
      <c r="K2877" s="71"/>
    </row>
    <row r="2878" spans="1:11" x14ac:dyDescent="0.2">
      <c r="A2878" s="140"/>
      <c r="B2878" s="140"/>
      <c r="C2878" s="140"/>
      <c r="D2878" s="71"/>
      <c r="E2878" s="71"/>
      <c r="F2878" s="71"/>
      <c r="G2878" s="71"/>
      <c r="H2878" s="71"/>
      <c r="I2878" s="71"/>
      <c r="J2878" s="71"/>
      <c r="K2878" s="71"/>
    </row>
    <row r="2879" spans="1:11" x14ac:dyDescent="0.2">
      <c r="A2879" s="140"/>
      <c r="B2879" s="140"/>
      <c r="C2879" s="140"/>
      <c r="D2879" s="71"/>
      <c r="E2879" s="71"/>
      <c r="F2879" s="71"/>
      <c r="G2879" s="71"/>
      <c r="H2879" s="71"/>
      <c r="I2879" s="71"/>
      <c r="J2879" s="71"/>
      <c r="K2879" s="71"/>
    </row>
    <row r="2880" spans="1:11" x14ac:dyDescent="0.2">
      <c r="A2880" s="140"/>
      <c r="B2880" s="140"/>
      <c r="C2880" s="140"/>
      <c r="D2880" s="71"/>
      <c r="E2880" s="71"/>
      <c r="F2880" s="71"/>
      <c r="G2880" s="71"/>
      <c r="H2880" s="71"/>
      <c r="I2880" s="71"/>
      <c r="J2880" s="71"/>
      <c r="K2880" s="71"/>
    </row>
    <row r="2881" spans="1:11" x14ac:dyDescent="0.2">
      <c r="A2881" s="140"/>
      <c r="B2881" s="140"/>
      <c r="C2881" s="140"/>
      <c r="D2881" s="71"/>
      <c r="E2881" s="71"/>
      <c r="F2881" s="71"/>
      <c r="G2881" s="71"/>
      <c r="H2881" s="71"/>
      <c r="I2881" s="71"/>
      <c r="J2881" s="71"/>
      <c r="K2881" s="71"/>
    </row>
    <row r="2882" spans="1:11" x14ac:dyDescent="0.2">
      <c r="A2882" s="140"/>
      <c r="B2882" s="140"/>
      <c r="C2882" s="140"/>
      <c r="D2882" s="71"/>
      <c r="E2882" s="71"/>
      <c r="F2882" s="71"/>
      <c r="G2882" s="71"/>
      <c r="H2882" s="71"/>
      <c r="I2882" s="71"/>
      <c r="J2882" s="71"/>
      <c r="K2882" s="71"/>
    </row>
    <row r="2883" spans="1:11" x14ac:dyDescent="0.2">
      <c r="A2883" s="140"/>
      <c r="B2883" s="140"/>
      <c r="C2883" s="140"/>
      <c r="D2883" s="71"/>
      <c r="E2883" s="71"/>
      <c r="F2883" s="71"/>
      <c r="G2883" s="71"/>
      <c r="H2883" s="71"/>
      <c r="I2883" s="71"/>
      <c r="J2883" s="71"/>
      <c r="K2883" s="71"/>
    </row>
    <row r="2884" spans="1:11" x14ac:dyDescent="0.2">
      <c r="A2884" s="140"/>
      <c r="B2884" s="140"/>
      <c r="C2884" s="140"/>
      <c r="D2884" s="71"/>
      <c r="E2884" s="71"/>
      <c r="F2884" s="71"/>
      <c r="G2884" s="71"/>
      <c r="H2884" s="71"/>
      <c r="I2884" s="71"/>
      <c r="J2884" s="71"/>
      <c r="K2884" s="71"/>
    </row>
    <row r="2885" spans="1:11" x14ac:dyDescent="0.2">
      <c r="A2885" s="140"/>
      <c r="B2885" s="140"/>
      <c r="C2885" s="140"/>
      <c r="D2885" s="71"/>
      <c r="E2885" s="71"/>
      <c r="F2885" s="71"/>
      <c r="G2885" s="71"/>
      <c r="H2885" s="71"/>
      <c r="I2885" s="71"/>
      <c r="J2885" s="71"/>
      <c r="K2885" s="71"/>
    </row>
    <row r="2886" spans="1:11" x14ac:dyDescent="0.2">
      <c r="A2886" s="140"/>
      <c r="B2886" s="140"/>
      <c r="C2886" s="140"/>
      <c r="D2886" s="71"/>
      <c r="E2886" s="71"/>
      <c r="F2886" s="71"/>
      <c r="G2886" s="71"/>
      <c r="H2886" s="71"/>
      <c r="I2886" s="71"/>
      <c r="J2886" s="71"/>
      <c r="K2886" s="71"/>
    </row>
    <row r="2887" spans="1:11" x14ac:dyDescent="0.2">
      <c r="A2887" s="140"/>
      <c r="B2887" s="140"/>
      <c r="C2887" s="140"/>
      <c r="D2887" s="71"/>
      <c r="E2887" s="71"/>
      <c r="F2887" s="71"/>
      <c r="G2887" s="71"/>
      <c r="H2887" s="71"/>
      <c r="I2887" s="71"/>
      <c r="J2887" s="71"/>
      <c r="K2887" s="71"/>
    </row>
    <row r="2888" spans="1:11" x14ac:dyDescent="0.2">
      <c r="A2888" s="140"/>
      <c r="B2888" s="140"/>
      <c r="C2888" s="140"/>
      <c r="D2888" s="71"/>
      <c r="E2888" s="71"/>
      <c r="F2888" s="71"/>
      <c r="G2888" s="71"/>
      <c r="H2888" s="71"/>
      <c r="I2888" s="71"/>
      <c r="J2888" s="71"/>
      <c r="K2888" s="71"/>
    </row>
    <row r="2889" spans="1:11" x14ac:dyDescent="0.2">
      <c r="A2889" s="140"/>
      <c r="B2889" s="140"/>
      <c r="C2889" s="140"/>
      <c r="D2889" s="71"/>
      <c r="E2889" s="71"/>
      <c r="F2889" s="71"/>
      <c r="G2889" s="71"/>
      <c r="H2889" s="71"/>
      <c r="I2889" s="71"/>
      <c r="J2889" s="71"/>
      <c r="K2889" s="71"/>
    </row>
    <row r="2890" spans="1:11" x14ac:dyDescent="0.2">
      <c r="A2890" s="140"/>
      <c r="B2890" s="140"/>
      <c r="C2890" s="140"/>
      <c r="D2890" s="71"/>
      <c r="E2890" s="71"/>
      <c r="F2890" s="71"/>
      <c r="G2890" s="71"/>
      <c r="H2890" s="71"/>
      <c r="I2890" s="71"/>
      <c r="J2890" s="71"/>
      <c r="K2890" s="71"/>
    </row>
    <row r="2891" spans="1:11" x14ac:dyDescent="0.2">
      <c r="A2891" s="140"/>
      <c r="B2891" s="140"/>
      <c r="C2891" s="140"/>
      <c r="D2891" s="71"/>
      <c r="E2891" s="71"/>
      <c r="F2891" s="71"/>
      <c r="G2891" s="71"/>
      <c r="H2891" s="71"/>
      <c r="I2891" s="71"/>
      <c r="J2891" s="71"/>
      <c r="K2891" s="71"/>
    </row>
    <row r="2892" spans="1:11" x14ac:dyDescent="0.2">
      <c r="A2892" s="140"/>
      <c r="B2892" s="140"/>
      <c r="C2892" s="140"/>
      <c r="D2892" s="71"/>
      <c r="E2892" s="71"/>
      <c r="F2892" s="71"/>
      <c r="G2892" s="71"/>
      <c r="H2892" s="71"/>
      <c r="I2892" s="71"/>
      <c r="J2892" s="71"/>
      <c r="K2892" s="71"/>
    </row>
    <row r="2893" spans="1:11" x14ac:dyDescent="0.2">
      <c r="A2893" s="140"/>
      <c r="B2893" s="140"/>
      <c r="C2893" s="140"/>
      <c r="D2893" s="71"/>
      <c r="E2893" s="71"/>
      <c r="F2893" s="71"/>
      <c r="G2893" s="71"/>
      <c r="H2893" s="71"/>
      <c r="I2893" s="71"/>
      <c r="J2893" s="71"/>
      <c r="K2893" s="71"/>
    </row>
    <row r="2894" spans="1:11" x14ac:dyDescent="0.2">
      <c r="A2894" s="140"/>
      <c r="B2894" s="140"/>
      <c r="C2894" s="140"/>
      <c r="D2894" s="71"/>
      <c r="E2894" s="71"/>
      <c r="F2894" s="71"/>
      <c r="G2894" s="71"/>
      <c r="H2894" s="71"/>
      <c r="I2894" s="71"/>
      <c r="J2894" s="71"/>
      <c r="K2894" s="71"/>
    </row>
    <row r="2895" spans="1:11" x14ac:dyDescent="0.2">
      <c r="A2895" s="140"/>
      <c r="B2895" s="140"/>
      <c r="C2895" s="140"/>
      <c r="D2895" s="71"/>
      <c r="E2895" s="71"/>
      <c r="F2895" s="71"/>
      <c r="G2895" s="71"/>
      <c r="H2895" s="71"/>
      <c r="I2895" s="71"/>
      <c r="J2895" s="71"/>
      <c r="K2895" s="71"/>
    </row>
    <row r="2896" spans="1:11" x14ac:dyDescent="0.2">
      <c r="A2896" s="140"/>
      <c r="B2896" s="140"/>
      <c r="C2896" s="140"/>
      <c r="D2896" s="71"/>
      <c r="E2896" s="71"/>
      <c r="F2896" s="71"/>
      <c r="G2896" s="71"/>
      <c r="H2896" s="71"/>
      <c r="I2896" s="71"/>
      <c r="J2896" s="71"/>
      <c r="K2896" s="71"/>
    </row>
    <row r="2897" spans="1:11" x14ac:dyDescent="0.2">
      <c r="A2897" s="140"/>
      <c r="B2897" s="140"/>
      <c r="C2897" s="140"/>
      <c r="D2897" s="71"/>
      <c r="E2897" s="71"/>
      <c r="F2897" s="71"/>
      <c r="G2897" s="71"/>
      <c r="H2897" s="71"/>
      <c r="I2897" s="71"/>
      <c r="J2897" s="71"/>
      <c r="K2897" s="71"/>
    </row>
    <row r="2898" spans="1:11" x14ac:dyDescent="0.2">
      <c r="A2898" s="140"/>
      <c r="B2898" s="140"/>
      <c r="C2898" s="140"/>
      <c r="D2898" s="71"/>
      <c r="E2898" s="71"/>
      <c r="F2898" s="71"/>
      <c r="G2898" s="71"/>
      <c r="H2898" s="71"/>
      <c r="I2898" s="71"/>
      <c r="J2898" s="71"/>
      <c r="K2898" s="71"/>
    </row>
    <row r="2899" spans="1:11" x14ac:dyDescent="0.2">
      <c r="A2899" s="140"/>
      <c r="B2899" s="140"/>
      <c r="C2899" s="140"/>
      <c r="D2899" s="71"/>
      <c r="E2899" s="71"/>
      <c r="F2899" s="71"/>
      <c r="G2899" s="71"/>
      <c r="H2899" s="71"/>
      <c r="I2899" s="71"/>
      <c r="J2899" s="71"/>
      <c r="K2899" s="71"/>
    </row>
    <row r="2900" spans="1:11" x14ac:dyDescent="0.2">
      <c r="A2900" s="140"/>
      <c r="B2900" s="140"/>
      <c r="C2900" s="140"/>
      <c r="D2900" s="71"/>
      <c r="E2900" s="71"/>
      <c r="F2900" s="71"/>
      <c r="G2900" s="71"/>
      <c r="H2900" s="71"/>
      <c r="I2900" s="71"/>
      <c r="J2900" s="71"/>
      <c r="K2900" s="71"/>
    </row>
    <row r="2901" spans="1:11" x14ac:dyDescent="0.2">
      <c r="A2901" s="140"/>
      <c r="B2901" s="140"/>
      <c r="C2901" s="140"/>
      <c r="D2901" s="71"/>
      <c r="E2901" s="71"/>
      <c r="F2901" s="71"/>
      <c r="G2901" s="71"/>
      <c r="H2901" s="71"/>
      <c r="I2901" s="71"/>
      <c r="J2901" s="71"/>
      <c r="K2901" s="71"/>
    </row>
    <row r="2902" spans="1:11" x14ac:dyDescent="0.2">
      <c r="A2902" s="140"/>
      <c r="B2902" s="140"/>
      <c r="C2902" s="140"/>
      <c r="D2902" s="71"/>
      <c r="E2902" s="71"/>
      <c r="F2902" s="71"/>
      <c r="G2902" s="71"/>
      <c r="H2902" s="71"/>
      <c r="I2902" s="71"/>
      <c r="J2902" s="71"/>
      <c r="K2902" s="71"/>
    </row>
    <row r="2903" spans="1:11" x14ac:dyDescent="0.2">
      <c r="A2903" s="140"/>
      <c r="B2903" s="140"/>
      <c r="C2903" s="140"/>
      <c r="D2903" s="71"/>
      <c r="E2903" s="71"/>
      <c r="F2903" s="71"/>
      <c r="G2903" s="71"/>
      <c r="H2903" s="71"/>
      <c r="I2903" s="71"/>
      <c r="J2903" s="71"/>
      <c r="K2903" s="71"/>
    </row>
    <row r="2904" spans="1:11" x14ac:dyDescent="0.2">
      <c r="A2904" s="140"/>
      <c r="B2904" s="140"/>
      <c r="C2904" s="140"/>
      <c r="D2904" s="71"/>
      <c r="E2904" s="71"/>
      <c r="F2904" s="71"/>
      <c r="G2904" s="71"/>
      <c r="H2904" s="71"/>
      <c r="I2904" s="71"/>
      <c r="J2904" s="71"/>
      <c r="K2904" s="71"/>
    </row>
    <row r="2905" spans="1:11" x14ac:dyDescent="0.2">
      <c r="A2905" s="140"/>
      <c r="B2905" s="140"/>
      <c r="C2905" s="140"/>
      <c r="D2905" s="71"/>
      <c r="E2905" s="71"/>
      <c r="F2905" s="71"/>
      <c r="G2905" s="71"/>
      <c r="H2905" s="71"/>
      <c r="I2905" s="71"/>
      <c r="J2905" s="71"/>
      <c r="K2905" s="71"/>
    </row>
    <row r="2906" spans="1:11" x14ac:dyDescent="0.2">
      <c r="A2906" s="140"/>
      <c r="B2906" s="140"/>
      <c r="C2906" s="140"/>
      <c r="D2906" s="71"/>
      <c r="E2906" s="71"/>
      <c r="F2906" s="71"/>
      <c r="G2906" s="71"/>
      <c r="H2906" s="71"/>
      <c r="I2906" s="71"/>
      <c r="J2906" s="71"/>
      <c r="K2906" s="71"/>
    </row>
    <row r="2907" spans="1:11" x14ac:dyDescent="0.2">
      <c r="A2907" s="140"/>
      <c r="B2907" s="140"/>
      <c r="C2907" s="140"/>
      <c r="D2907" s="71"/>
      <c r="E2907" s="71"/>
      <c r="F2907" s="71"/>
      <c r="G2907" s="71"/>
      <c r="H2907" s="71"/>
      <c r="I2907" s="71"/>
      <c r="J2907" s="71"/>
      <c r="K2907" s="71"/>
    </row>
    <row r="2908" spans="1:11" x14ac:dyDescent="0.2">
      <c r="A2908" s="140"/>
      <c r="B2908" s="140"/>
      <c r="C2908" s="140"/>
      <c r="D2908" s="71"/>
      <c r="E2908" s="71"/>
      <c r="F2908" s="71"/>
      <c r="G2908" s="71"/>
      <c r="H2908" s="71"/>
      <c r="I2908" s="71"/>
      <c r="J2908" s="71"/>
      <c r="K2908" s="71"/>
    </row>
    <row r="2909" spans="1:11" x14ac:dyDescent="0.2">
      <c r="A2909" s="140"/>
      <c r="B2909" s="140"/>
      <c r="C2909" s="140"/>
      <c r="D2909" s="71"/>
      <c r="E2909" s="71"/>
      <c r="F2909" s="71"/>
      <c r="G2909" s="71"/>
      <c r="H2909" s="71"/>
      <c r="I2909" s="71"/>
      <c r="J2909" s="71"/>
      <c r="K2909" s="71"/>
    </row>
    <row r="2910" spans="1:11" x14ac:dyDescent="0.2">
      <c r="A2910" s="140"/>
      <c r="B2910" s="140"/>
      <c r="C2910" s="140"/>
      <c r="D2910" s="71"/>
      <c r="E2910" s="71"/>
      <c r="F2910" s="71"/>
      <c r="G2910" s="71"/>
      <c r="H2910" s="71"/>
      <c r="I2910" s="71"/>
      <c r="J2910" s="71"/>
      <c r="K2910" s="71"/>
    </row>
    <row r="2911" spans="1:11" x14ac:dyDescent="0.2">
      <c r="A2911" s="140"/>
      <c r="B2911" s="140"/>
      <c r="C2911" s="140"/>
      <c r="D2911" s="71"/>
      <c r="E2911" s="71"/>
      <c r="F2911" s="71"/>
      <c r="G2911" s="71"/>
      <c r="H2911" s="71"/>
      <c r="I2911" s="71"/>
      <c r="J2911" s="71"/>
      <c r="K2911" s="71"/>
    </row>
    <row r="2912" spans="1:11" x14ac:dyDescent="0.2">
      <c r="A2912" s="140"/>
      <c r="B2912" s="140"/>
      <c r="C2912" s="140"/>
      <c r="D2912" s="71"/>
      <c r="E2912" s="71"/>
      <c r="F2912" s="71"/>
      <c r="G2912" s="71"/>
      <c r="H2912" s="71"/>
      <c r="I2912" s="71"/>
      <c r="J2912" s="71"/>
      <c r="K2912" s="71"/>
    </row>
    <row r="2913" spans="1:11" x14ac:dyDescent="0.2">
      <c r="A2913" s="140"/>
      <c r="B2913" s="140"/>
      <c r="C2913" s="140"/>
      <c r="D2913" s="71"/>
      <c r="E2913" s="71"/>
      <c r="F2913" s="71"/>
      <c r="G2913" s="71"/>
      <c r="H2913" s="71"/>
      <c r="I2913" s="71"/>
      <c r="J2913" s="71"/>
      <c r="K2913" s="71"/>
    </row>
    <row r="2914" spans="1:11" x14ac:dyDescent="0.2">
      <c r="A2914" s="140"/>
      <c r="B2914" s="140"/>
      <c r="C2914" s="140"/>
      <c r="D2914" s="71"/>
      <c r="E2914" s="71"/>
      <c r="F2914" s="71"/>
      <c r="G2914" s="71"/>
      <c r="H2914" s="71"/>
      <c r="I2914" s="71"/>
      <c r="J2914" s="71"/>
      <c r="K2914" s="71"/>
    </row>
    <row r="2915" spans="1:11" x14ac:dyDescent="0.2">
      <c r="A2915" s="140"/>
      <c r="B2915" s="140"/>
      <c r="C2915" s="140"/>
      <c r="D2915" s="71"/>
      <c r="E2915" s="71"/>
      <c r="F2915" s="71"/>
      <c r="G2915" s="71"/>
      <c r="H2915" s="71"/>
      <c r="I2915" s="71"/>
      <c r="J2915" s="71"/>
      <c r="K2915" s="71"/>
    </row>
    <row r="2916" spans="1:11" x14ac:dyDescent="0.2">
      <c r="A2916" s="140"/>
      <c r="B2916" s="140"/>
      <c r="C2916" s="140"/>
      <c r="D2916" s="71"/>
      <c r="E2916" s="71"/>
      <c r="F2916" s="71"/>
      <c r="G2916" s="71"/>
      <c r="H2916" s="71"/>
      <c r="I2916" s="71"/>
      <c r="J2916" s="71"/>
      <c r="K2916" s="71"/>
    </row>
    <row r="2917" spans="1:11" x14ac:dyDescent="0.2">
      <c r="A2917" s="140"/>
      <c r="B2917" s="140"/>
      <c r="C2917" s="140"/>
      <c r="D2917" s="71"/>
      <c r="E2917" s="71"/>
      <c r="F2917" s="71"/>
      <c r="G2917" s="71"/>
      <c r="H2917" s="71"/>
      <c r="I2917" s="71"/>
      <c r="J2917" s="71"/>
      <c r="K2917" s="71"/>
    </row>
    <row r="2918" spans="1:11" x14ac:dyDescent="0.2">
      <c r="A2918" s="140"/>
      <c r="B2918" s="140"/>
      <c r="C2918" s="140"/>
      <c r="D2918" s="71"/>
      <c r="E2918" s="71"/>
      <c r="F2918" s="71"/>
      <c r="G2918" s="71"/>
      <c r="H2918" s="71"/>
      <c r="I2918" s="71"/>
      <c r="J2918" s="71"/>
      <c r="K2918" s="71"/>
    </row>
    <row r="2919" spans="1:11" x14ac:dyDescent="0.2">
      <c r="A2919" s="140"/>
      <c r="B2919" s="140"/>
      <c r="C2919" s="140"/>
      <c r="D2919" s="71"/>
      <c r="E2919" s="71"/>
      <c r="F2919" s="71"/>
      <c r="G2919" s="71"/>
      <c r="H2919" s="71"/>
      <c r="I2919" s="71"/>
      <c r="J2919" s="71"/>
      <c r="K2919" s="71"/>
    </row>
    <row r="2920" spans="1:11" x14ac:dyDescent="0.2">
      <c r="A2920" s="140"/>
      <c r="B2920" s="140"/>
      <c r="C2920" s="140"/>
      <c r="D2920" s="71"/>
      <c r="E2920" s="71"/>
      <c r="F2920" s="71"/>
      <c r="G2920" s="71"/>
      <c r="H2920" s="71"/>
      <c r="I2920" s="71"/>
      <c r="J2920" s="71"/>
      <c r="K2920" s="71"/>
    </row>
    <row r="2921" spans="1:11" x14ac:dyDescent="0.2">
      <c r="A2921" s="140"/>
      <c r="B2921" s="140"/>
      <c r="C2921" s="140"/>
      <c r="D2921" s="71"/>
      <c r="E2921" s="71"/>
      <c r="F2921" s="71"/>
      <c r="G2921" s="71"/>
      <c r="H2921" s="71"/>
      <c r="I2921" s="71"/>
      <c r="J2921" s="71"/>
      <c r="K2921" s="71"/>
    </row>
    <row r="2922" spans="1:11" x14ac:dyDescent="0.2">
      <c r="A2922" s="140"/>
      <c r="B2922" s="140"/>
      <c r="C2922" s="140"/>
      <c r="D2922" s="71"/>
      <c r="E2922" s="71"/>
      <c r="F2922" s="71"/>
      <c r="G2922" s="71"/>
      <c r="H2922" s="71"/>
      <c r="I2922" s="71"/>
      <c r="J2922" s="71"/>
      <c r="K2922" s="71"/>
    </row>
    <row r="2923" spans="1:11" x14ac:dyDescent="0.2">
      <c r="A2923" s="140"/>
      <c r="B2923" s="140"/>
      <c r="C2923" s="140"/>
      <c r="D2923" s="71"/>
      <c r="E2923" s="71"/>
      <c r="F2923" s="71"/>
      <c r="G2923" s="71"/>
      <c r="H2923" s="71"/>
      <c r="I2923" s="71"/>
      <c r="J2923" s="71"/>
      <c r="K2923" s="71"/>
    </row>
    <row r="2924" spans="1:11" x14ac:dyDescent="0.2">
      <c r="A2924" s="140"/>
      <c r="B2924" s="140"/>
      <c r="C2924" s="140"/>
      <c r="D2924" s="71"/>
      <c r="E2924" s="71"/>
      <c r="F2924" s="71"/>
      <c r="G2924" s="71"/>
      <c r="H2924" s="71"/>
      <c r="I2924" s="71"/>
      <c r="J2924" s="71"/>
      <c r="K2924" s="71"/>
    </row>
    <row r="2925" spans="1:11" x14ac:dyDescent="0.2">
      <c r="A2925" s="140"/>
      <c r="B2925" s="140"/>
      <c r="C2925" s="140"/>
      <c r="D2925" s="71"/>
      <c r="E2925" s="71"/>
      <c r="F2925" s="71"/>
      <c r="G2925" s="71"/>
      <c r="H2925" s="71"/>
      <c r="I2925" s="71"/>
      <c r="J2925" s="71"/>
      <c r="K2925" s="71"/>
    </row>
    <row r="2926" spans="1:11" x14ac:dyDescent="0.2">
      <c r="A2926" s="140"/>
      <c r="B2926" s="140"/>
      <c r="C2926" s="14"/>
    </row>
    <row r="2927" spans="1:11" x14ac:dyDescent="0.2">
      <c r="A2927" s="140"/>
      <c r="B2927" s="140"/>
      <c r="C2927" s="14"/>
    </row>
    <row r="2928" spans="1:11" x14ac:dyDescent="0.2">
      <c r="A2928" s="140"/>
      <c r="B2928" s="140"/>
      <c r="C2928" s="14"/>
    </row>
    <row r="2929" spans="1:3" x14ac:dyDescent="0.2">
      <c r="A2929" s="140"/>
      <c r="B2929" s="140"/>
      <c r="C2929" s="14"/>
    </row>
    <row r="2930" spans="1:3" x14ac:dyDescent="0.2">
      <c r="A2930" s="140"/>
      <c r="B2930" s="140"/>
      <c r="C2930" s="14"/>
    </row>
    <row r="2931" spans="1:3" x14ac:dyDescent="0.2">
      <c r="A2931" s="140"/>
      <c r="B2931" s="140"/>
      <c r="C2931" s="14"/>
    </row>
    <row r="2932" spans="1:3" x14ac:dyDescent="0.2">
      <c r="A2932" s="140"/>
      <c r="B2932" s="140"/>
      <c r="C2932" s="14"/>
    </row>
    <row r="2933" spans="1:3" x14ac:dyDescent="0.2">
      <c r="A2933" s="140"/>
      <c r="B2933" s="140"/>
      <c r="C2933" s="14"/>
    </row>
    <row r="2934" spans="1:3" x14ac:dyDescent="0.2">
      <c r="A2934" s="140"/>
      <c r="B2934" s="140"/>
      <c r="C2934" s="14"/>
    </row>
    <row r="2935" spans="1:3" x14ac:dyDescent="0.2">
      <c r="A2935" s="140"/>
      <c r="B2935" s="140"/>
      <c r="C2935" s="14"/>
    </row>
    <row r="2936" spans="1:3" x14ac:dyDescent="0.2">
      <c r="A2936" s="140"/>
      <c r="B2936" s="140"/>
      <c r="C2936" s="14"/>
    </row>
    <row r="2937" spans="1:3" x14ac:dyDescent="0.2">
      <c r="A2937" s="140"/>
      <c r="B2937" s="140"/>
      <c r="C2937" s="14"/>
    </row>
    <row r="2938" spans="1:3" x14ac:dyDescent="0.2">
      <c r="A2938" s="140"/>
      <c r="B2938" s="140"/>
      <c r="C2938" s="14"/>
    </row>
    <row r="2939" spans="1:3" x14ac:dyDescent="0.2">
      <c r="A2939" s="140"/>
      <c r="B2939" s="140"/>
      <c r="C2939" s="14"/>
    </row>
    <row r="2940" spans="1:3" x14ac:dyDescent="0.2">
      <c r="A2940" s="140"/>
      <c r="B2940" s="140"/>
      <c r="C2940" s="14"/>
    </row>
    <row r="2941" spans="1:3" x14ac:dyDescent="0.2">
      <c r="A2941" s="140"/>
      <c r="B2941" s="140"/>
      <c r="C2941" s="14"/>
    </row>
    <row r="2942" spans="1:3" x14ac:dyDescent="0.2">
      <c r="A2942" s="140"/>
      <c r="B2942" s="140"/>
      <c r="C2942" s="14"/>
    </row>
    <row r="2943" spans="1:3" x14ac:dyDescent="0.2">
      <c r="A2943" s="140"/>
      <c r="B2943" s="140"/>
      <c r="C2943" s="14"/>
    </row>
    <row r="2944" spans="1:3" x14ac:dyDescent="0.2">
      <c r="A2944" s="140"/>
      <c r="B2944" s="140"/>
      <c r="C2944" s="14"/>
    </row>
    <row r="2945" spans="1:3" x14ac:dyDescent="0.2">
      <c r="A2945" s="140"/>
      <c r="B2945" s="140"/>
      <c r="C2945" s="14"/>
    </row>
    <row r="2946" spans="1:3" x14ac:dyDescent="0.2">
      <c r="A2946" s="140"/>
      <c r="B2946" s="140"/>
      <c r="C2946" s="14"/>
    </row>
    <row r="2947" spans="1:3" x14ac:dyDescent="0.2">
      <c r="A2947" s="140"/>
      <c r="B2947" s="140"/>
      <c r="C2947" s="14"/>
    </row>
    <row r="2948" spans="1:3" x14ac:dyDescent="0.2">
      <c r="A2948" s="140"/>
      <c r="B2948" s="140"/>
      <c r="C2948" s="14"/>
    </row>
    <row r="2949" spans="1:3" x14ac:dyDescent="0.2">
      <c r="A2949" s="140"/>
      <c r="B2949" s="140"/>
      <c r="C2949" s="14"/>
    </row>
    <row r="2950" spans="1:3" x14ac:dyDescent="0.2">
      <c r="A2950" s="140"/>
      <c r="B2950" s="140"/>
      <c r="C2950" s="14"/>
    </row>
    <row r="2951" spans="1:3" x14ac:dyDescent="0.2">
      <c r="A2951" s="140"/>
      <c r="B2951" s="140"/>
      <c r="C2951" s="14"/>
    </row>
    <row r="2952" spans="1:3" x14ac:dyDescent="0.2">
      <c r="A2952" s="140"/>
      <c r="B2952" s="140"/>
      <c r="C2952" s="14"/>
    </row>
    <row r="2953" spans="1:3" x14ac:dyDescent="0.2">
      <c r="A2953" s="140"/>
      <c r="B2953" s="140"/>
      <c r="C2953" s="14"/>
    </row>
    <row r="2954" spans="1:3" x14ac:dyDescent="0.2">
      <c r="A2954" s="140"/>
      <c r="B2954" s="140"/>
      <c r="C2954" s="14"/>
    </row>
    <row r="2955" spans="1:3" x14ac:dyDescent="0.2">
      <c r="A2955" s="140"/>
      <c r="B2955" s="140"/>
      <c r="C2955" s="14"/>
    </row>
    <row r="2956" spans="1:3" x14ac:dyDescent="0.2">
      <c r="A2956" s="140"/>
      <c r="B2956" s="140"/>
      <c r="C2956" s="14"/>
    </row>
    <row r="2957" spans="1:3" x14ac:dyDescent="0.2">
      <c r="A2957" s="140"/>
      <c r="B2957" s="140"/>
      <c r="C2957" s="14"/>
    </row>
    <row r="2958" spans="1:3" x14ac:dyDescent="0.2">
      <c r="A2958" s="140"/>
      <c r="B2958" s="140"/>
      <c r="C2958" s="14"/>
    </row>
    <row r="2959" spans="1:3" x14ac:dyDescent="0.2">
      <c r="A2959" s="140"/>
      <c r="B2959" s="140"/>
      <c r="C2959" s="14"/>
    </row>
    <row r="2960" spans="1:3" x14ac:dyDescent="0.2">
      <c r="A2960" s="140"/>
      <c r="B2960" s="140"/>
      <c r="C2960" s="14"/>
    </row>
    <row r="2961" spans="1:3" x14ac:dyDescent="0.2">
      <c r="A2961" s="140"/>
      <c r="B2961" s="140"/>
      <c r="C2961" s="14"/>
    </row>
    <row r="2962" spans="1:3" x14ac:dyDescent="0.2">
      <c r="A2962" s="140"/>
      <c r="B2962" s="140"/>
      <c r="C2962" s="14"/>
    </row>
    <row r="2963" spans="1:3" x14ac:dyDescent="0.2">
      <c r="A2963" s="140"/>
      <c r="B2963" s="140"/>
      <c r="C2963" s="14"/>
    </row>
    <row r="2964" spans="1:3" x14ac:dyDescent="0.2">
      <c r="A2964" s="140"/>
      <c r="B2964" s="140"/>
      <c r="C2964" s="14"/>
    </row>
    <row r="2965" spans="1:3" x14ac:dyDescent="0.2">
      <c r="A2965" s="140"/>
      <c r="B2965" s="140"/>
      <c r="C2965" s="14"/>
    </row>
    <row r="2966" spans="1:3" x14ac:dyDescent="0.2">
      <c r="A2966" s="140"/>
      <c r="B2966" s="140"/>
      <c r="C2966" s="14"/>
    </row>
    <row r="2967" spans="1:3" x14ac:dyDescent="0.2">
      <c r="A2967" s="140"/>
      <c r="B2967" s="140"/>
      <c r="C2967" s="14"/>
    </row>
    <row r="2968" spans="1:3" x14ac:dyDescent="0.2">
      <c r="A2968" s="140"/>
      <c r="B2968" s="140"/>
      <c r="C2968" s="14"/>
    </row>
    <row r="2969" spans="1:3" x14ac:dyDescent="0.2">
      <c r="A2969" s="140"/>
      <c r="B2969" s="140"/>
      <c r="C2969" s="14"/>
    </row>
    <row r="2970" spans="1:3" x14ac:dyDescent="0.2">
      <c r="A2970" s="140"/>
      <c r="B2970" s="140"/>
      <c r="C2970" s="14"/>
    </row>
    <row r="2971" spans="1:3" x14ac:dyDescent="0.2">
      <c r="A2971" s="140"/>
      <c r="B2971" s="140"/>
      <c r="C2971" s="14"/>
    </row>
    <row r="2972" spans="1:3" x14ac:dyDescent="0.2">
      <c r="A2972" s="140"/>
      <c r="B2972" s="140"/>
      <c r="C2972" s="14"/>
    </row>
    <row r="2973" spans="1:3" x14ac:dyDescent="0.2">
      <c r="A2973" s="140"/>
      <c r="B2973" s="140"/>
      <c r="C2973" s="14"/>
    </row>
    <row r="2974" spans="1:3" x14ac:dyDescent="0.2">
      <c r="A2974" s="140"/>
      <c r="B2974" s="140"/>
      <c r="C2974" s="14"/>
    </row>
    <row r="2975" spans="1:3" x14ac:dyDescent="0.2">
      <c r="A2975" s="140"/>
      <c r="B2975" s="140"/>
      <c r="C2975" s="14"/>
    </row>
    <row r="2976" spans="1:3" x14ac:dyDescent="0.2">
      <c r="A2976" s="140"/>
      <c r="B2976" s="140"/>
      <c r="C2976" s="14"/>
    </row>
    <row r="2977" spans="1:3" x14ac:dyDescent="0.2">
      <c r="A2977" s="140"/>
      <c r="B2977" s="140"/>
      <c r="C2977" s="14"/>
    </row>
    <row r="2978" spans="1:3" x14ac:dyDescent="0.2">
      <c r="A2978" s="140"/>
      <c r="B2978" s="140"/>
      <c r="C2978" s="14"/>
    </row>
    <row r="2979" spans="1:3" x14ac:dyDescent="0.2">
      <c r="A2979" s="140"/>
      <c r="B2979" s="140"/>
      <c r="C2979" s="14"/>
    </row>
    <row r="2980" spans="1:3" x14ac:dyDescent="0.2">
      <c r="A2980" s="140"/>
      <c r="B2980" s="140"/>
      <c r="C2980" s="14"/>
    </row>
    <row r="2981" spans="1:3" x14ac:dyDescent="0.2">
      <c r="A2981" s="140"/>
      <c r="B2981" s="140"/>
      <c r="C2981" s="14"/>
    </row>
    <row r="2982" spans="1:3" x14ac:dyDescent="0.2">
      <c r="A2982" s="140"/>
      <c r="B2982" s="140"/>
      <c r="C2982" s="14"/>
    </row>
    <row r="2983" spans="1:3" x14ac:dyDescent="0.2">
      <c r="A2983" s="140"/>
      <c r="B2983" s="140"/>
      <c r="C2983" s="14"/>
    </row>
    <row r="2984" spans="1:3" x14ac:dyDescent="0.2">
      <c r="A2984" s="140"/>
      <c r="B2984" s="140"/>
      <c r="C2984" s="14"/>
    </row>
    <row r="2985" spans="1:3" x14ac:dyDescent="0.2">
      <c r="A2985" s="140"/>
      <c r="B2985" s="140"/>
      <c r="C2985" s="14"/>
    </row>
    <row r="2986" spans="1:3" x14ac:dyDescent="0.2">
      <c r="A2986" s="140"/>
      <c r="B2986" s="140"/>
      <c r="C2986" s="14"/>
    </row>
    <row r="2987" spans="1:3" x14ac:dyDescent="0.2">
      <c r="A2987" s="140"/>
      <c r="B2987" s="140"/>
      <c r="C2987" s="14"/>
    </row>
    <row r="2988" spans="1:3" x14ac:dyDescent="0.2">
      <c r="A2988" s="140"/>
      <c r="B2988" s="140"/>
      <c r="C2988" s="14"/>
    </row>
    <row r="2989" spans="1:3" x14ac:dyDescent="0.2">
      <c r="A2989" s="140"/>
      <c r="B2989" s="140"/>
      <c r="C2989" s="14"/>
    </row>
    <row r="2990" spans="1:3" x14ac:dyDescent="0.2">
      <c r="A2990" s="140"/>
      <c r="B2990" s="140"/>
      <c r="C2990" s="14"/>
    </row>
    <row r="2991" spans="1:3" x14ac:dyDescent="0.2">
      <c r="A2991" s="140"/>
      <c r="B2991" s="140"/>
      <c r="C2991" s="14"/>
    </row>
    <row r="2992" spans="1:3" x14ac:dyDescent="0.2">
      <c r="A2992" s="140"/>
      <c r="B2992" s="140"/>
      <c r="C2992" s="14"/>
    </row>
    <row r="2993" spans="1:3" x14ac:dyDescent="0.2">
      <c r="A2993" s="140"/>
      <c r="B2993" s="140"/>
      <c r="C2993" s="14"/>
    </row>
    <row r="2994" spans="1:3" x14ac:dyDescent="0.2">
      <c r="A2994" s="140"/>
      <c r="B2994" s="140"/>
      <c r="C2994" s="14"/>
    </row>
    <row r="2995" spans="1:3" x14ac:dyDescent="0.2">
      <c r="A2995" s="140"/>
      <c r="B2995" s="140"/>
      <c r="C2995" s="14"/>
    </row>
    <row r="2996" spans="1:3" x14ac:dyDescent="0.2">
      <c r="A2996" s="140"/>
      <c r="B2996" s="140"/>
      <c r="C2996" s="14"/>
    </row>
    <row r="2997" spans="1:3" x14ac:dyDescent="0.2">
      <c r="A2997" s="140"/>
      <c r="B2997" s="140"/>
      <c r="C2997" s="14"/>
    </row>
    <row r="2998" spans="1:3" x14ac:dyDescent="0.2">
      <c r="A2998" s="140"/>
      <c r="B2998" s="140"/>
      <c r="C2998" s="14"/>
    </row>
    <row r="2999" spans="1:3" x14ac:dyDescent="0.2">
      <c r="A2999" s="140"/>
      <c r="B2999" s="140"/>
      <c r="C2999" s="14"/>
    </row>
    <row r="3000" spans="1:3" x14ac:dyDescent="0.2">
      <c r="A3000" s="140"/>
      <c r="B3000" s="140"/>
      <c r="C3000" s="14"/>
    </row>
    <row r="3001" spans="1:3" x14ac:dyDescent="0.2">
      <c r="A3001" s="140"/>
      <c r="B3001" s="140"/>
      <c r="C3001" s="14"/>
    </row>
    <row r="3002" spans="1:3" x14ac:dyDescent="0.2">
      <c r="A3002" s="140"/>
      <c r="B3002" s="140"/>
      <c r="C3002" s="14"/>
    </row>
    <row r="3003" spans="1:3" x14ac:dyDescent="0.2">
      <c r="A3003" s="140"/>
      <c r="B3003" s="140"/>
      <c r="C3003" s="14"/>
    </row>
    <row r="3004" spans="1:3" x14ac:dyDescent="0.2">
      <c r="A3004" s="140"/>
      <c r="B3004" s="140"/>
      <c r="C3004" s="14"/>
    </row>
    <row r="3005" spans="1:3" x14ac:dyDescent="0.2">
      <c r="A3005" s="140"/>
      <c r="B3005" s="140"/>
      <c r="C3005" s="14"/>
    </row>
    <row r="3006" spans="1:3" x14ac:dyDescent="0.2">
      <c r="A3006" s="140"/>
      <c r="B3006" s="140"/>
      <c r="C3006" s="14"/>
    </row>
    <row r="3007" spans="1:3" x14ac:dyDescent="0.2">
      <c r="A3007" s="140"/>
      <c r="B3007" s="140"/>
      <c r="C3007" s="14"/>
    </row>
    <row r="3008" spans="1:3" x14ac:dyDescent="0.2">
      <c r="A3008" s="140"/>
      <c r="B3008" s="140"/>
      <c r="C3008" s="14"/>
    </row>
    <row r="3009" spans="1:3" x14ac:dyDescent="0.2">
      <c r="A3009" s="140"/>
      <c r="B3009" s="140"/>
      <c r="C3009" s="14"/>
    </row>
    <row r="3010" spans="1:3" x14ac:dyDescent="0.2">
      <c r="A3010" s="140"/>
      <c r="B3010" s="140"/>
      <c r="C3010" s="14"/>
    </row>
    <row r="3011" spans="1:3" x14ac:dyDescent="0.2">
      <c r="A3011" s="140"/>
      <c r="B3011" s="140"/>
      <c r="C3011" s="14"/>
    </row>
    <row r="3012" spans="1:3" x14ac:dyDescent="0.2">
      <c r="A3012" s="140"/>
      <c r="B3012" s="140"/>
      <c r="C3012" s="14"/>
    </row>
    <row r="3013" spans="1:3" x14ac:dyDescent="0.2">
      <c r="A3013" s="140"/>
      <c r="B3013" s="140"/>
      <c r="C3013" s="14"/>
    </row>
    <row r="3014" spans="1:3" x14ac:dyDescent="0.2">
      <c r="A3014" s="140"/>
      <c r="B3014" s="140"/>
      <c r="C3014" s="14"/>
    </row>
    <row r="3015" spans="1:3" x14ac:dyDescent="0.2">
      <c r="A3015" s="140"/>
      <c r="B3015" s="140"/>
      <c r="C3015" s="14"/>
    </row>
    <row r="3016" spans="1:3" x14ac:dyDescent="0.2">
      <c r="A3016" s="140"/>
      <c r="B3016" s="140"/>
      <c r="C3016" s="14"/>
    </row>
    <row r="3017" spans="1:3" x14ac:dyDescent="0.2">
      <c r="A3017" s="140"/>
      <c r="B3017" s="140"/>
      <c r="C3017" s="14"/>
    </row>
    <row r="3018" spans="1:3" x14ac:dyDescent="0.2">
      <c r="A3018" s="140"/>
      <c r="B3018" s="140"/>
      <c r="C3018" s="14"/>
    </row>
    <row r="3019" spans="1:3" x14ac:dyDescent="0.2">
      <c r="A3019" s="140"/>
      <c r="B3019" s="140"/>
      <c r="C3019" s="14"/>
    </row>
    <row r="3020" spans="1:3" x14ac:dyDescent="0.2">
      <c r="A3020" s="140"/>
      <c r="B3020" s="140"/>
      <c r="C3020" s="14"/>
    </row>
    <row r="3021" spans="1:3" x14ac:dyDescent="0.2">
      <c r="A3021" s="140"/>
      <c r="B3021" s="140"/>
      <c r="C3021" s="14"/>
    </row>
    <row r="3022" spans="1:3" x14ac:dyDescent="0.2">
      <c r="A3022" s="140"/>
      <c r="B3022" s="140"/>
      <c r="C3022" s="14"/>
    </row>
    <row r="3023" spans="1:3" x14ac:dyDescent="0.2">
      <c r="A3023" s="140"/>
      <c r="B3023" s="140"/>
      <c r="C3023" s="14"/>
    </row>
    <row r="3024" spans="1:3" x14ac:dyDescent="0.2">
      <c r="A3024" s="140"/>
      <c r="B3024" s="140"/>
      <c r="C3024" s="14"/>
    </row>
    <row r="3025" spans="1:3" x14ac:dyDescent="0.2">
      <c r="A3025" s="140"/>
      <c r="B3025" s="140"/>
      <c r="C3025" s="14"/>
    </row>
    <row r="3026" spans="1:3" x14ac:dyDescent="0.2">
      <c r="A3026" s="140"/>
      <c r="B3026" s="140"/>
      <c r="C3026" s="14"/>
    </row>
    <row r="3027" spans="1:3" x14ac:dyDescent="0.2">
      <c r="A3027" s="140"/>
      <c r="B3027" s="140"/>
      <c r="C3027" s="14"/>
    </row>
    <row r="3028" spans="1:3" x14ac:dyDescent="0.2">
      <c r="A3028" s="140"/>
      <c r="B3028" s="140"/>
      <c r="C3028" s="14"/>
    </row>
    <row r="3029" spans="1:3" x14ac:dyDescent="0.2">
      <c r="A3029" s="140"/>
      <c r="B3029" s="140"/>
      <c r="C3029" s="14"/>
    </row>
    <row r="3030" spans="1:3" x14ac:dyDescent="0.2">
      <c r="A3030" s="140"/>
      <c r="B3030" s="140"/>
      <c r="C3030" s="14"/>
    </row>
    <row r="3031" spans="1:3" x14ac:dyDescent="0.2">
      <c r="A3031" s="140"/>
      <c r="B3031" s="140"/>
      <c r="C3031" s="14"/>
    </row>
    <row r="3032" spans="1:3" x14ac:dyDescent="0.2">
      <c r="A3032" s="140"/>
      <c r="B3032" s="140"/>
      <c r="C3032" s="14"/>
    </row>
    <row r="3033" spans="1:3" x14ac:dyDescent="0.2">
      <c r="A3033" s="140"/>
      <c r="B3033" s="140"/>
      <c r="C3033" s="14"/>
    </row>
    <row r="3034" spans="1:3" x14ac:dyDescent="0.2">
      <c r="A3034" s="140"/>
      <c r="B3034" s="140"/>
      <c r="C3034" s="14"/>
    </row>
    <row r="3035" spans="1:3" x14ac:dyDescent="0.2">
      <c r="A3035" s="140"/>
      <c r="B3035" s="140"/>
      <c r="C3035" s="14"/>
    </row>
    <row r="3036" spans="1:3" x14ac:dyDescent="0.2">
      <c r="A3036" s="140"/>
      <c r="B3036" s="140"/>
      <c r="C3036" s="14"/>
    </row>
    <row r="3037" spans="1:3" x14ac:dyDescent="0.2">
      <c r="A3037" s="140"/>
      <c r="B3037" s="140"/>
      <c r="C3037" s="14"/>
    </row>
    <row r="3038" spans="1:3" x14ac:dyDescent="0.2">
      <c r="A3038" s="140"/>
      <c r="B3038" s="140"/>
      <c r="C3038" s="14"/>
    </row>
    <row r="3039" spans="1:3" x14ac:dyDescent="0.2">
      <c r="A3039" s="140"/>
      <c r="B3039" s="140"/>
      <c r="C3039" s="14"/>
    </row>
    <row r="3040" spans="1:3" x14ac:dyDescent="0.2">
      <c r="A3040" s="140"/>
      <c r="B3040" s="140"/>
      <c r="C3040" s="14"/>
    </row>
    <row r="3041" spans="1:3" x14ac:dyDescent="0.2">
      <c r="A3041" s="140"/>
      <c r="B3041" s="140"/>
      <c r="C3041" s="14"/>
    </row>
    <row r="3042" spans="1:3" x14ac:dyDescent="0.2">
      <c r="A3042" s="140"/>
      <c r="B3042" s="140"/>
      <c r="C3042" s="14"/>
    </row>
    <row r="3043" spans="1:3" x14ac:dyDescent="0.2">
      <c r="A3043" s="140"/>
      <c r="B3043" s="140"/>
      <c r="C3043" s="14"/>
    </row>
    <row r="3044" spans="1:3" x14ac:dyDescent="0.2">
      <c r="A3044" s="140"/>
      <c r="B3044" s="140"/>
      <c r="C3044" s="14"/>
    </row>
    <row r="3045" spans="1:3" x14ac:dyDescent="0.2">
      <c r="A3045" s="140"/>
      <c r="B3045" s="140"/>
      <c r="C3045" s="14"/>
    </row>
    <row r="3046" spans="1:3" x14ac:dyDescent="0.2">
      <c r="A3046" s="140"/>
      <c r="B3046" s="140"/>
      <c r="C3046" s="14"/>
    </row>
    <row r="3047" spans="1:3" x14ac:dyDescent="0.2">
      <c r="A3047" s="140"/>
      <c r="B3047" s="140"/>
      <c r="C3047" s="14"/>
    </row>
    <row r="3048" spans="1:3" x14ac:dyDescent="0.2">
      <c r="A3048" s="140"/>
      <c r="B3048" s="140"/>
      <c r="C3048" s="14"/>
    </row>
    <row r="3049" spans="1:3" x14ac:dyDescent="0.2">
      <c r="A3049" s="140"/>
      <c r="B3049" s="140"/>
      <c r="C3049" s="14"/>
    </row>
    <row r="3050" spans="1:3" x14ac:dyDescent="0.2">
      <c r="A3050" s="140"/>
      <c r="B3050" s="140"/>
      <c r="C3050" s="14"/>
    </row>
    <row r="3051" spans="1:3" x14ac:dyDescent="0.2">
      <c r="A3051" s="140"/>
      <c r="B3051" s="140"/>
      <c r="C3051" s="14"/>
    </row>
    <row r="3052" spans="1:3" x14ac:dyDescent="0.2">
      <c r="A3052" s="140"/>
      <c r="B3052" s="140"/>
      <c r="C3052" s="14"/>
    </row>
    <row r="3053" spans="1:3" x14ac:dyDescent="0.2">
      <c r="A3053" s="140"/>
      <c r="B3053" s="140"/>
      <c r="C3053" s="14"/>
    </row>
    <row r="3054" spans="1:3" x14ac:dyDescent="0.2">
      <c r="A3054" s="140"/>
      <c r="B3054" s="140"/>
      <c r="C3054" s="14"/>
    </row>
    <row r="3055" spans="1:3" x14ac:dyDescent="0.2">
      <c r="A3055" s="140"/>
      <c r="B3055" s="140"/>
      <c r="C3055" s="14"/>
    </row>
    <row r="3056" spans="1:3" x14ac:dyDescent="0.2">
      <c r="A3056" s="140"/>
      <c r="B3056" s="140"/>
      <c r="C3056" s="14"/>
    </row>
    <row r="3057" spans="1:3" x14ac:dyDescent="0.2">
      <c r="A3057" s="140"/>
      <c r="B3057" s="140"/>
      <c r="C3057" s="14"/>
    </row>
    <row r="3058" spans="1:3" x14ac:dyDescent="0.2">
      <c r="A3058" s="140"/>
      <c r="B3058" s="140"/>
      <c r="C3058" s="14"/>
    </row>
    <row r="3059" spans="1:3" x14ac:dyDescent="0.2">
      <c r="A3059" s="140"/>
      <c r="B3059" s="140"/>
      <c r="C3059" s="14"/>
    </row>
    <row r="3060" spans="1:3" x14ac:dyDescent="0.2">
      <c r="A3060" s="140"/>
      <c r="B3060" s="140"/>
      <c r="C3060" s="14"/>
    </row>
    <row r="3061" spans="1:3" x14ac:dyDescent="0.2">
      <c r="A3061" s="140"/>
      <c r="B3061" s="140"/>
      <c r="C3061" s="14"/>
    </row>
    <row r="3062" spans="1:3" x14ac:dyDescent="0.2">
      <c r="A3062" s="140"/>
      <c r="B3062" s="140"/>
      <c r="C3062" s="14"/>
    </row>
    <row r="3063" spans="1:3" x14ac:dyDescent="0.2">
      <c r="A3063" s="140"/>
      <c r="B3063" s="140"/>
      <c r="C3063" s="14"/>
    </row>
    <row r="3064" spans="1:3" x14ac:dyDescent="0.2">
      <c r="A3064" s="140"/>
      <c r="B3064" s="140"/>
      <c r="C3064" s="14"/>
    </row>
    <row r="3065" spans="1:3" x14ac:dyDescent="0.2">
      <c r="A3065" s="140"/>
      <c r="B3065" s="140"/>
      <c r="C3065" s="14"/>
    </row>
    <row r="3066" spans="1:3" x14ac:dyDescent="0.2">
      <c r="A3066" s="140"/>
      <c r="B3066" s="140"/>
      <c r="C3066" s="14"/>
    </row>
    <row r="3067" spans="1:3" x14ac:dyDescent="0.2">
      <c r="A3067" s="140"/>
      <c r="B3067" s="140"/>
      <c r="C3067" s="14"/>
    </row>
    <row r="3068" spans="1:3" x14ac:dyDescent="0.2">
      <c r="A3068" s="140"/>
      <c r="B3068" s="140"/>
      <c r="C3068" s="14"/>
    </row>
    <row r="3069" spans="1:3" x14ac:dyDescent="0.2">
      <c r="A3069" s="140"/>
      <c r="B3069" s="140"/>
      <c r="C3069" s="14"/>
    </row>
    <row r="3070" spans="1:3" x14ac:dyDescent="0.2">
      <c r="A3070" s="140"/>
      <c r="B3070" s="140"/>
      <c r="C3070" s="14"/>
    </row>
    <row r="3071" spans="1:3" x14ac:dyDescent="0.2">
      <c r="A3071" s="140"/>
      <c r="B3071" s="140"/>
      <c r="C3071" s="14"/>
    </row>
    <row r="3072" spans="1:3" x14ac:dyDescent="0.2">
      <c r="A3072" s="140"/>
      <c r="B3072" s="140"/>
      <c r="C3072" s="14"/>
    </row>
    <row r="3073" spans="1:3" x14ac:dyDescent="0.2">
      <c r="A3073" s="140"/>
      <c r="B3073" s="140"/>
      <c r="C3073" s="14"/>
    </row>
    <row r="3074" spans="1:3" x14ac:dyDescent="0.2">
      <c r="A3074" s="140"/>
      <c r="B3074" s="140"/>
      <c r="C3074" s="14"/>
    </row>
    <row r="3075" spans="1:3" x14ac:dyDescent="0.2">
      <c r="A3075" s="140"/>
      <c r="B3075" s="140"/>
      <c r="C3075" s="14"/>
    </row>
    <row r="3076" spans="1:3" x14ac:dyDescent="0.2">
      <c r="A3076" s="140"/>
      <c r="B3076" s="140"/>
      <c r="C3076" s="14"/>
    </row>
    <row r="3077" spans="1:3" x14ac:dyDescent="0.2">
      <c r="A3077" s="140"/>
      <c r="B3077" s="140"/>
      <c r="C3077" s="14"/>
    </row>
    <row r="3078" spans="1:3" x14ac:dyDescent="0.2">
      <c r="A3078" s="140"/>
      <c r="B3078" s="140"/>
      <c r="C3078" s="14"/>
    </row>
    <row r="3079" spans="1:3" x14ac:dyDescent="0.2">
      <c r="A3079" s="140"/>
      <c r="B3079" s="140"/>
      <c r="C3079" s="14"/>
    </row>
    <row r="3080" spans="1:3" x14ac:dyDescent="0.2">
      <c r="A3080" s="140"/>
      <c r="B3080" s="140"/>
      <c r="C3080" s="14"/>
    </row>
    <row r="3081" spans="1:3" x14ac:dyDescent="0.2">
      <c r="A3081" s="140"/>
      <c r="B3081" s="140"/>
      <c r="C3081" s="14"/>
    </row>
    <row r="3082" spans="1:3" x14ac:dyDescent="0.2">
      <c r="A3082" s="140"/>
      <c r="B3082" s="140"/>
      <c r="C3082" s="14"/>
    </row>
    <row r="3083" spans="1:3" x14ac:dyDescent="0.2">
      <c r="A3083" s="140"/>
      <c r="B3083" s="140"/>
      <c r="C3083" s="14"/>
    </row>
    <row r="3084" spans="1:3" x14ac:dyDescent="0.2">
      <c r="A3084" s="140"/>
      <c r="B3084" s="140"/>
      <c r="C3084" s="14"/>
    </row>
    <row r="3085" spans="1:3" x14ac:dyDescent="0.2">
      <c r="A3085" s="140"/>
      <c r="B3085" s="140"/>
      <c r="C3085" s="14"/>
    </row>
    <row r="3086" spans="1:3" x14ac:dyDescent="0.2">
      <c r="A3086" s="140"/>
      <c r="B3086" s="140"/>
      <c r="C3086" s="14"/>
    </row>
    <row r="3087" spans="1:3" x14ac:dyDescent="0.2">
      <c r="A3087" s="140"/>
      <c r="B3087" s="140"/>
      <c r="C3087" s="14"/>
    </row>
    <row r="3088" spans="1:3" x14ac:dyDescent="0.2">
      <c r="A3088" s="140"/>
      <c r="B3088" s="140"/>
      <c r="C3088" s="14"/>
    </row>
    <row r="3089" spans="1:3" x14ac:dyDescent="0.2">
      <c r="A3089" s="140"/>
      <c r="B3089" s="140"/>
      <c r="C3089" s="14"/>
    </row>
    <row r="3090" spans="1:3" x14ac:dyDescent="0.2">
      <c r="A3090" s="140"/>
      <c r="B3090" s="140"/>
      <c r="C3090" s="14"/>
    </row>
    <row r="3091" spans="1:3" x14ac:dyDescent="0.2">
      <c r="A3091" s="140"/>
      <c r="B3091" s="140"/>
      <c r="C3091" s="14"/>
    </row>
    <row r="3092" spans="1:3" x14ac:dyDescent="0.2">
      <c r="A3092" s="140"/>
      <c r="B3092" s="140"/>
      <c r="C3092" s="14"/>
    </row>
    <row r="3093" spans="1:3" x14ac:dyDescent="0.2">
      <c r="A3093" s="140"/>
      <c r="B3093" s="140"/>
      <c r="C3093" s="14"/>
    </row>
    <row r="3094" spans="1:3" x14ac:dyDescent="0.2">
      <c r="A3094" s="140"/>
      <c r="B3094" s="140"/>
      <c r="C3094" s="14"/>
    </row>
    <row r="3095" spans="1:3" x14ac:dyDescent="0.2">
      <c r="A3095" s="140"/>
      <c r="B3095" s="140"/>
      <c r="C3095" s="14"/>
    </row>
    <row r="3096" spans="1:3" x14ac:dyDescent="0.2">
      <c r="A3096" s="140"/>
      <c r="B3096" s="140"/>
      <c r="C3096" s="14"/>
    </row>
    <row r="3097" spans="1:3" x14ac:dyDescent="0.2">
      <c r="A3097" s="140"/>
      <c r="B3097" s="140"/>
      <c r="C3097" s="14"/>
    </row>
    <row r="3098" spans="1:3" x14ac:dyDescent="0.2">
      <c r="A3098" s="140"/>
      <c r="B3098" s="140"/>
      <c r="C3098" s="14"/>
    </row>
    <row r="3099" spans="1:3" x14ac:dyDescent="0.2">
      <c r="A3099" s="140"/>
      <c r="B3099" s="140"/>
      <c r="C3099" s="14"/>
    </row>
    <row r="3100" spans="1:3" x14ac:dyDescent="0.2">
      <c r="A3100" s="140"/>
      <c r="B3100" s="140"/>
      <c r="C3100" s="14"/>
    </row>
    <row r="3101" spans="1:3" x14ac:dyDescent="0.2">
      <c r="A3101" s="140"/>
      <c r="B3101" s="140"/>
      <c r="C3101" s="14"/>
    </row>
    <row r="3102" spans="1:3" x14ac:dyDescent="0.2">
      <c r="A3102" s="140"/>
      <c r="B3102" s="140"/>
      <c r="C3102" s="14"/>
    </row>
    <row r="3103" spans="1:3" x14ac:dyDescent="0.2">
      <c r="A3103" s="140"/>
      <c r="B3103" s="140"/>
      <c r="C3103" s="14"/>
    </row>
    <row r="3104" spans="1:3" x14ac:dyDescent="0.2">
      <c r="A3104" s="140"/>
      <c r="B3104" s="140"/>
      <c r="C3104" s="14"/>
    </row>
    <row r="3105" spans="1:3" x14ac:dyDescent="0.2">
      <c r="A3105" s="140"/>
      <c r="B3105" s="140"/>
      <c r="C3105" s="14"/>
    </row>
    <row r="3106" spans="1:3" x14ac:dyDescent="0.2">
      <c r="A3106" s="140"/>
      <c r="B3106" s="140"/>
      <c r="C3106" s="14"/>
    </row>
    <row r="3107" spans="1:3" x14ac:dyDescent="0.2">
      <c r="A3107" s="140"/>
      <c r="B3107" s="140"/>
      <c r="C3107" s="14"/>
    </row>
    <row r="3108" spans="1:3" x14ac:dyDescent="0.2">
      <c r="A3108" s="140"/>
      <c r="B3108" s="140"/>
      <c r="C3108" s="14"/>
    </row>
    <row r="3109" spans="1:3" x14ac:dyDescent="0.2">
      <c r="A3109" s="140"/>
      <c r="B3109" s="140"/>
      <c r="C3109" s="14"/>
    </row>
    <row r="3110" spans="1:3" x14ac:dyDescent="0.2">
      <c r="A3110" s="140"/>
      <c r="B3110" s="140"/>
      <c r="C3110" s="14"/>
    </row>
    <row r="3111" spans="1:3" x14ac:dyDescent="0.2">
      <c r="A3111" s="140"/>
      <c r="B3111" s="140"/>
      <c r="C3111" s="14"/>
    </row>
    <row r="3112" spans="1:3" x14ac:dyDescent="0.2">
      <c r="A3112" s="140"/>
      <c r="B3112" s="140"/>
      <c r="C3112" s="14"/>
    </row>
    <row r="3113" spans="1:3" x14ac:dyDescent="0.2">
      <c r="A3113" s="140"/>
      <c r="B3113" s="140"/>
      <c r="C3113" s="14"/>
    </row>
    <row r="3114" spans="1:3" x14ac:dyDescent="0.2">
      <c r="A3114" s="140"/>
      <c r="B3114" s="140"/>
      <c r="C3114" s="14"/>
    </row>
    <row r="3115" spans="1:3" x14ac:dyDescent="0.2">
      <c r="A3115" s="140"/>
      <c r="B3115" s="140"/>
      <c r="C3115" s="14"/>
    </row>
    <row r="3116" spans="1:3" x14ac:dyDescent="0.2">
      <c r="A3116" s="140"/>
      <c r="B3116" s="140"/>
      <c r="C3116" s="14"/>
    </row>
    <row r="3117" spans="1:3" x14ac:dyDescent="0.2">
      <c r="A3117" s="140"/>
      <c r="B3117" s="140"/>
      <c r="C3117" s="14"/>
    </row>
    <row r="3118" spans="1:3" x14ac:dyDescent="0.2">
      <c r="A3118" s="140"/>
      <c r="B3118" s="140"/>
      <c r="C3118" s="14"/>
    </row>
    <row r="3119" spans="1:3" x14ac:dyDescent="0.2">
      <c r="A3119" s="140"/>
      <c r="B3119" s="140"/>
      <c r="C3119" s="14"/>
    </row>
    <row r="3120" spans="1:3" x14ac:dyDescent="0.2">
      <c r="A3120" s="140"/>
      <c r="B3120" s="140"/>
      <c r="C3120" s="14"/>
    </row>
    <row r="3121" spans="1:3" x14ac:dyDescent="0.2">
      <c r="A3121" s="140"/>
      <c r="B3121" s="140"/>
      <c r="C3121" s="14"/>
    </row>
    <row r="3122" spans="1:3" x14ac:dyDescent="0.2">
      <c r="A3122" s="140"/>
      <c r="B3122" s="140"/>
      <c r="C3122" s="14"/>
    </row>
    <row r="3123" spans="1:3" x14ac:dyDescent="0.2">
      <c r="A3123" s="140"/>
      <c r="B3123" s="140"/>
      <c r="C3123" s="14"/>
    </row>
    <row r="3124" spans="1:3" x14ac:dyDescent="0.2">
      <c r="A3124" s="140"/>
      <c r="B3124" s="140"/>
      <c r="C3124" s="14"/>
    </row>
    <row r="3125" spans="1:3" x14ac:dyDescent="0.2">
      <c r="A3125" s="140"/>
      <c r="B3125" s="140"/>
      <c r="C3125" s="14"/>
    </row>
    <row r="3126" spans="1:3" x14ac:dyDescent="0.2">
      <c r="A3126" s="140"/>
      <c r="B3126" s="140"/>
      <c r="C3126" s="14"/>
    </row>
    <row r="3127" spans="1:3" x14ac:dyDescent="0.2">
      <c r="A3127" s="140"/>
      <c r="B3127" s="140"/>
      <c r="C3127" s="14"/>
    </row>
    <row r="3128" spans="1:3" x14ac:dyDescent="0.2">
      <c r="A3128" s="140"/>
      <c r="B3128" s="140"/>
      <c r="C3128" s="14"/>
    </row>
    <row r="3129" spans="1:3" x14ac:dyDescent="0.2">
      <c r="A3129" s="140"/>
      <c r="B3129" s="140"/>
      <c r="C3129" s="14"/>
    </row>
    <row r="3130" spans="1:3" x14ac:dyDescent="0.2">
      <c r="A3130" s="140"/>
      <c r="B3130" s="140"/>
      <c r="C3130" s="14"/>
    </row>
    <row r="3131" spans="1:3" x14ac:dyDescent="0.2">
      <c r="A3131" s="140"/>
      <c r="B3131" s="140"/>
      <c r="C3131" s="14"/>
    </row>
    <row r="3132" spans="1:3" x14ac:dyDescent="0.2">
      <c r="A3132" s="140"/>
      <c r="B3132" s="140"/>
      <c r="C3132" s="14"/>
    </row>
    <row r="3133" spans="1:3" x14ac:dyDescent="0.2">
      <c r="A3133" s="140"/>
      <c r="B3133" s="140"/>
      <c r="C3133" s="14"/>
    </row>
    <row r="3134" spans="1:3" x14ac:dyDescent="0.2">
      <c r="A3134" s="140"/>
      <c r="B3134" s="140"/>
      <c r="C3134" s="14"/>
    </row>
    <row r="3135" spans="1:3" x14ac:dyDescent="0.2">
      <c r="A3135" s="140"/>
      <c r="B3135" s="140"/>
      <c r="C3135" s="14"/>
    </row>
    <row r="3136" spans="1:3" x14ac:dyDescent="0.2">
      <c r="A3136" s="140"/>
      <c r="B3136" s="140"/>
      <c r="C3136" s="14"/>
    </row>
    <row r="3137" spans="1:3" x14ac:dyDescent="0.2">
      <c r="A3137" s="140"/>
      <c r="B3137" s="140"/>
      <c r="C3137" s="14"/>
    </row>
    <row r="3138" spans="1:3" x14ac:dyDescent="0.2">
      <c r="A3138" s="140"/>
      <c r="B3138" s="140"/>
      <c r="C3138" s="14"/>
    </row>
    <row r="3139" spans="1:3" x14ac:dyDescent="0.2">
      <c r="A3139" s="140"/>
      <c r="B3139" s="140"/>
      <c r="C3139" s="14"/>
    </row>
    <row r="3140" spans="1:3" x14ac:dyDescent="0.2">
      <c r="A3140" s="140"/>
      <c r="B3140" s="140"/>
      <c r="C3140" s="14"/>
    </row>
    <row r="3141" spans="1:3" x14ac:dyDescent="0.2">
      <c r="A3141" s="140"/>
      <c r="B3141" s="140"/>
      <c r="C3141" s="14"/>
    </row>
    <row r="3142" spans="1:3" x14ac:dyDescent="0.2">
      <c r="A3142" s="140"/>
      <c r="B3142" s="140"/>
      <c r="C3142" s="14"/>
    </row>
    <row r="3143" spans="1:3" x14ac:dyDescent="0.2">
      <c r="A3143" s="140"/>
      <c r="B3143" s="140"/>
      <c r="C3143" s="14"/>
    </row>
    <row r="3144" spans="1:3" x14ac:dyDescent="0.2">
      <c r="A3144" s="140"/>
      <c r="B3144" s="140"/>
      <c r="C3144" s="14"/>
    </row>
    <row r="3145" spans="1:3" x14ac:dyDescent="0.2">
      <c r="A3145" s="140"/>
      <c r="B3145" s="140"/>
      <c r="C3145" s="14"/>
    </row>
    <row r="3146" spans="1:3" x14ac:dyDescent="0.2">
      <c r="A3146" s="140"/>
      <c r="B3146" s="140"/>
      <c r="C3146" s="14"/>
    </row>
    <row r="3147" spans="1:3" x14ac:dyDescent="0.2">
      <c r="A3147" s="140"/>
      <c r="B3147" s="140"/>
      <c r="C3147" s="14"/>
    </row>
    <row r="3148" spans="1:3" x14ac:dyDescent="0.2">
      <c r="A3148" s="140"/>
      <c r="B3148" s="140"/>
      <c r="C3148" s="14"/>
    </row>
    <row r="3149" spans="1:3" x14ac:dyDescent="0.2">
      <c r="A3149" s="140"/>
      <c r="B3149" s="140"/>
      <c r="C3149" s="14"/>
    </row>
    <row r="3150" spans="1:3" x14ac:dyDescent="0.2">
      <c r="A3150" s="140"/>
      <c r="B3150" s="140"/>
      <c r="C3150" s="14"/>
    </row>
    <row r="3151" spans="1:3" x14ac:dyDescent="0.2">
      <c r="A3151" s="140"/>
      <c r="B3151" s="140"/>
      <c r="C3151" s="14"/>
    </row>
    <row r="3152" spans="1:3" x14ac:dyDescent="0.2">
      <c r="A3152" s="140"/>
      <c r="B3152" s="140"/>
      <c r="C3152" s="14"/>
    </row>
    <row r="3153" spans="1:3" x14ac:dyDescent="0.2">
      <c r="A3153" s="140"/>
      <c r="B3153" s="140"/>
      <c r="C3153" s="14"/>
    </row>
    <row r="3154" spans="1:3" x14ac:dyDescent="0.2">
      <c r="A3154" s="140"/>
      <c r="B3154" s="140"/>
      <c r="C3154" s="14"/>
    </row>
    <row r="3155" spans="1:3" x14ac:dyDescent="0.2">
      <c r="A3155" s="140"/>
      <c r="B3155" s="140"/>
      <c r="C3155" s="14"/>
    </row>
    <row r="3156" spans="1:3" x14ac:dyDescent="0.2">
      <c r="A3156" s="140"/>
      <c r="B3156" s="140"/>
      <c r="C3156" s="14"/>
    </row>
    <row r="3157" spans="1:3" x14ac:dyDescent="0.2">
      <c r="A3157" s="140"/>
      <c r="B3157" s="140"/>
      <c r="C3157" s="14"/>
    </row>
    <row r="3158" spans="1:3" x14ac:dyDescent="0.2">
      <c r="A3158" s="140"/>
      <c r="B3158" s="140"/>
      <c r="C3158" s="14"/>
    </row>
    <row r="3159" spans="1:3" x14ac:dyDescent="0.2">
      <c r="A3159" s="140"/>
      <c r="B3159" s="140"/>
      <c r="C3159" s="14"/>
    </row>
    <row r="3160" spans="1:3" x14ac:dyDescent="0.2">
      <c r="A3160" s="140"/>
      <c r="B3160" s="140"/>
      <c r="C3160" s="14"/>
    </row>
    <row r="3161" spans="1:3" x14ac:dyDescent="0.2">
      <c r="A3161" s="140"/>
      <c r="B3161" s="140"/>
      <c r="C3161" s="14"/>
    </row>
    <row r="3162" spans="1:3" x14ac:dyDescent="0.2">
      <c r="A3162" s="140"/>
      <c r="B3162" s="140"/>
      <c r="C3162" s="14"/>
    </row>
    <row r="3163" spans="1:3" x14ac:dyDescent="0.2">
      <c r="A3163" s="140"/>
      <c r="B3163" s="140"/>
      <c r="C3163" s="14"/>
    </row>
    <row r="3164" spans="1:3" x14ac:dyDescent="0.2">
      <c r="A3164" s="140"/>
      <c r="B3164" s="140"/>
      <c r="C3164" s="14"/>
    </row>
    <row r="3165" spans="1:3" x14ac:dyDescent="0.2">
      <c r="A3165" s="140"/>
      <c r="B3165" s="140"/>
      <c r="C3165" s="14"/>
    </row>
    <row r="3166" spans="1:3" x14ac:dyDescent="0.2">
      <c r="A3166" s="140"/>
      <c r="B3166" s="140"/>
      <c r="C3166" s="14"/>
    </row>
    <row r="3167" spans="1:3" x14ac:dyDescent="0.2">
      <c r="A3167" s="140"/>
      <c r="B3167" s="140"/>
      <c r="C3167" s="14"/>
    </row>
    <row r="3168" spans="1:3" x14ac:dyDescent="0.2">
      <c r="A3168" s="140"/>
      <c r="B3168" s="140"/>
      <c r="C3168" s="14"/>
    </row>
    <row r="3169" spans="1:3" x14ac:dyDescent="0.2">
      <c r="A3169" s="140"/>
      <c r="B3169" s="140"/>
      <c r="C3169" s="14"/>
    </row>
    <row r="3170" spans="1:3" x14ac:dyDescent="0.2">
      <c r="A3170" s="140"/>
      <c r="B3170" s="140"/>
      <c r="C3170" s="14"/>
    </row>
    <row r="3171" spans="1:3" x14ac:dyDescent="0.2">
      <c r="A3171" s="140"/>
      <c r="B3171" s="140"/>
      <c r="C3171" s="14"/>
    </row>
    <row r="3172" spans="1:3" x14ac:dyDescent="0.2">
      <c r="A3172" s="140"/>
      <c r="B3172" s="140"/>
      <c r="C3172" s="14"/>
    </row>
    <row r="3173" spans="1:3" x14ac:dyDescent="0.2">
      <c r="A3173" s="140"/>
      <c r="B3173" s="140"/>
      <c r="C3173" s="14"/>
    </row>
    <row r="3174" spans="1:3" x14ac:dyDescent="0.2">
      <c r="A3174" s="140"/>
      <c r="B3174" s="140"/>
      <c r="C3174" s="14"/>
    </row>
    <row r="3175" spans="1:3" x14ac:dyDescent="0.2">
      <c r="A3175" s="140"/>
      <c r="B3175" s="140"/>
      <c r="C3175" s="14"/>
    </row>
    <row r="3176" spans="1:3" x14ac:dyDescent="0.2">
      <c r="A3176" s="140"/>
      <c r="B3176" s="140"/>
      <c r="C3176" s="14"/>
    </row>
    <row r="3177" spans="1:3" x14ac:dyDescent="0.2">
      <c r="A3177" s="140"/>
      <c r="B3177" s="140"/>
      <c r="C3177" s="14"/>
    </row>
    <row r="3178" spans="1:3" x14ac:dyDescent="0.2">
      <c r="A3178" s="140"/>
      <c r="B3178" s="140"/>
      <c r="C3178" s="14"/>
    </row>
    <row r="3179" spans="1:3" x14ac:dyDescent="0.2">
      <c r="A3179" s="140"/>
      <c r="B3179" s="140"/>
      <c r="C3179" s="14"/>
    </row>
    <row r="3180" spans="1:3" x14ac:dyDescent="0.2">
      <c r="A3180" s="140"/>
      <c r="B3180" s="140"/>
      <c r="C3180" s="14"/>
    </row>
    <row r="3181" spans="1:3" x14ac:dyDescent="0.2">
      <c r="A3181" s="140"/>
      <c r="B3181" s="140"/>
      <c r="C3181" s="14"/>
    </row>
    <row r="3182" spans="1:3" x14ac:dyDescent="0.2">
      <c r="A3182" s="140"/>
      <c r="B3182" s="140"/>
      <c r="C3182" s="14"/>
    </row>
    <row r="3183" spans="1:3" x14ac:dyDescent="0.2">
      <c r="A3183" s="140"/>
      <c r="B3183" s="140"/>
      <c r="C3183" s="14"/>
    </row>
    <row r="3184" spans="1:3" x14ac:dyDescent="0.2">
      <c r="A3184" s="140"/>
      <c r="B3184" s="140"/>
      <c r="C3184" s="14"/>
    </row>
    <row r="3185" spans="1:3" x14ac:dyDescent="0.2">
      <c r="A3185" s="140"/>
      <c r="B3185" s="140"/>
      <c r="C3185" s="14"/>
    </row>
    <row r="3186" spans="1:3" x14ac:dyDescent="0.2">
      <c r="A3186" s="140"/>
      <c r="B3186" s="140"/>
      <c r="C3186" s="14"/>
    </row>
    <row r="3187" spans="1:3" x14ac:dyDescent="0.2">
      <c r="A3187" s="140"/>
      <c r="B3187" s="140"/>
      <c r="C3187" s="14"/>
    </row>
    <row r="3188" spans="1:3" x14ac:dyDescent="0.2">
      <c r="A3188" s="140"/>
      <c r="B3188" s="140"/>
      <c r="C3188" s="14"/>
    </row>
    <row r="3189" spans="1:3" x14ac:dyDescent="0.2">
      <c r="A3189" s="140"/>
      <c r="B3189" s="140"/>
      <c r="C3189" s="14"/>
    </row>
    <row r="3190" spans="1:3" x14ac:dyDescent="0.2">
      <c r="A3190" s="140"/>
      <c r="B3190" s="140"/>
      <c r="C3190" s="14"/>
    </row>
    <row r="3191" spans="1:3" x14ac:dyDescent="0.2">
      <c r="A3191" s="140"/>
      <c r="B3191" s="140"/>
      <c r="C3191" s="14"/>
    </row>
    <row r="3192" spans="1:3" x14ac:dyDescent="0.2">
      <c r="A3192" s="140"/>
      <c r="B3192" s="140"/>
      <c r="C3192" s="14"/>
    </row>
    <row r="3193" spans="1:3" x14ac:dyDescent="0.2">
      <c r="A3193" s="140"/>
      <c r="B3193" s="140"/>
      <c r="C3193" s="14"/>
    </row>
    <row r="3194" spans="1:3" x14ac:dyDescent="0.2">
      <c r="A3194" s="140"/>
      <c r="B3194" s="140"/>
      <c r="C3194" s="14"/>
    </row>
    <row r="3195" spans="1:3" x14ac:dyDescent="0.2">
      <c r="A3195" s="140"/>
      <c r="B3195" s="140"/>
      <c r="C3195" s="14"/>
    </row>
    <row r="3196" spans="1:3" x14ac:dyDescent="0.2">
      <c r="A3196" s="140"/>
      <c r="B3196" s="140"/>
      <c r="C3196" s="14"/>
    </row>
    <row r="3197" spans="1:3" x14ac:dyDescent="0.2">
      <c r="A3197" s="140"/>
      <c r="B3197" s="140"/>
      <c r="C3197" s="14"/>
    </row>
    <row r="3198" spans="1:3" x14ac:dyDescent="0.2">
      <c r="A3198" s="140"/>
      <c r="B3198" s="140"/>
      <c r="C3198" s="14"/>
    </row>
    <row r="3199" spans="1:3" x14ac:dyDescent="0.2">
      <c r="A3199" s="140"/>
      <c r="B3199" s="140"/>
      <c r="C3199" s="14"/>
    </row>
    <row r="3200" spans="1:3" x14ac:dyDescent="0.2">
      <c r="A3200" s="140"/>
      <c r="B3200" s="140"/>
      <c r="C3200" s="14"/>
    </row>
    <row r="3201" spans="1:3" x14ac:dyDescent="0.2">
      <c r="A3201" s="140"/>
      <c r="B3201" s="140"/>
      <c r="C3201" s="14"/>
    </row>
    <row r="3202" spans="1:3" x14ac:dyDescent="0.2">
      <c r="A3202" s="140"/>
      <c r="B3202" s="140"/>
      <c r="C3202" s="14"/>
    </row>
    <row r="3203" spans="1:3" x14ac:dyDescent="0.2">
      <c r="A3203" s="140"/>
      <c r="B3203" s="140"/>
      <c r="C3203" s="14"/>
    </row>
    <row r="3204" spans="1:3" x14ac:dyDescent="0.2">
      <c r="A3204" s="140"/>
      <c r="B3204" s="140"/>
      <c r="C3204" s="14"/>
    </row>
    <row r="3205" spans="1:3" x14ac:dyDescent="0.2">
      <c r="A3205" s="140"/>
      <c r="B3205" s="140"/>
      <c r="C3205" s="14"/>
    </row>
    <row r="3206" spans="1:3" x14ac:dyDescent="0.2">
      <c r="A3206" s="140"/>
      <c r="B3206" s="140"/>
      <c r="C3206" s="14"/>
    </row>
    <row r="3207" spans="1:3" x14ac:dyDescent="0.2">
      <c r="A3207" s="140"/>
      <c r="B3207" s="140"/>
      <c r="C3207" s="14"/>
    </row>
    <row r="3208" spans="1:3" x14ac:dyDescent="0.2">
      <c r="A3208" s="140"/>
      <c r="B3208" s="140"/>
      <c r="C3208" s="14"/>
    </row>
    <row r="3209" spans="1:3" x14ac:dyDescent="0.2">
      <c r="A3209" s="140"/>
      <c r="B3209" s="140"/>
      <c r="C3209" s="14"/>
    </row>
    <row r="3210" spans="1:3" x14ac:dyDescent="0.2">
      <c r="A3210" s="140"/>
      <c r="B3210" s="140"/>
      <c r="C3210" s="14"/>
    </row>
    <row r="3211" spans="1:3" x14ac:dyDescent="0.2">
      <c r="A3211" s="140"/>
      <c r="B3211" s="140"/>
      <c r="C3211" s="14"/>
    </row>
    <row r="3212" spans="1:3" x14ac:dyDescent="0.2">
      <c r="A3212" s="140"/>
      <c r="B3212" s="140"/>
      <c r="C3212" s="14"/>
    </row>
    <row r="3213" spans="1:3" x14ac:dyDescent="0.2">
      <c r="A3213" s="140"/>
      <c r="B3213" s="140"/>
      <c r="C3213" s="14"/>
    </row>
    <row r="3214" spans="1:3" x14ac:dyDescent="0.2">
      <c r="A3214" s="140"/>
      <c r="B3214" s="140"/>
      <c r="C3214" s="14"/>
    </row>
    <row r="3215" spans="1:3" x14ac:dyDescent="0.2">
      <c r="A3215" s="140"/>
      <c r="B3215" s="140"/>
      <c r="C3215" s="14"/>
    </row>
    <row r="3216" spans="1:3" x14ac:dyDescent="0.2">
      <c r="A3216" s="140"/>
      <c r="B3216" s="140"/>
      <c r="C3216" s="14"/>
    </row>
    <row r="3217" spans="1:3" x14ac:dyDescent="0.2">
      <c r="A3217" s="140"/>
      <c r="B3217" s="140"/>
      <c r="C3217" s="14"/>
    </row>
    <row r="3218" spans="1:3" x14ac:dyDescent="0.2">
      <c r="A3218" s="140"/>
      <c r="B3218" s="140"/>
      <c r="C3218" s="14"/>
    </row>
    <row r="3219" spans="1:3" x14ac:dyDescent="0.2">
      <c r="A3219" s="140"/>
      <c r="B3219" s="140"/>
      <c r="C3219" s="14"/>
    </row>
    <row r="3220" spans="1:3" x14ac:dyDescent="0.2">
      <c r="A3220" s="140"/>
      <c r="B3220" s="140"/>
      <c r="C3220" s="14"/>
    </row>
    <row r="3221" spans="1:3" x14ac:dyDescent="0.2">
      <c r="A3221" s="140"/>
      <c r="B3221" s="140"/>
      <c r="C3221" s="14"/>
    </row>
    <row r="3222" spans="1:3" x14ac:dyDescent="0.2">
      <c r="A3222" s="140"/>
      <c r="B3222" s="140"/>
      <c r="C3222" s="14"/>
    </row>
    <row r="3223" spans="1:3" x14ac:dyDescent="0.2">
      <c r="A3223" s="140"/>
      <c r="B3223" s="140"/>
      <c r="C3223" s="14"/>
    </row>
    <row r="3224" spans="1:3" x14ac:dyDescent="0.2">
      <c r="A3224" s="140"/>
      <c r="B3224" s="140"/>
      <c r="C3224" s="14"/>
    </row>
    <row r="3225" spans="1:3" x14ac:dyDescent="0.2">
      <c r="A3225" s="140"/>
      <c r="B3225" s="140"/>
      <c r="C3225" s="14"/>
    </row>
    <row r="3226" spans="1:3" x14ac:dyDescent="0.2">
      <c r="A3226" s="140"/>
      <c r="B3226" s="140"/>
      <c r="C3226" s="14"/>
    </row>
    <row r="3227" spans="1:3" x14ac:dyDescent="0.2">
      <c r="A3227" s="140"/>
      <c r="B3227" s="140"/>
      <c r="C3227" s="14"/>
    </row>
    <row r="3228" spans="1:3" x14ac:dyDescent="0.2">
      <c r="A3228" s="140"/>
      <c r="B3228" s="140"/>
      <c r="C3228" s="14"/>
    </row>
    <row r="3229" spans="1:3" x14ac:dyDescent="0.2">
      <c r="A3229" s="140"/>
      <c r="B3229" s="140"/>
      <c r="C3229" s="14"/>
    </row>
    <row r="3230" spans="1:3" x14ac:dyDescent="0.2">
      <c r="A3230" s="140"/>
      <c r="B3230" s="140"/>
      <c r="C3230" s="14"/>
    </row>
    <row r="3231" spans="1:3" x14ac:dyDescent="0.2">
      <c r="A3231" s="140"/>
      <c r="B3231" s="140"/>
      <c r="C3231" s="14"/>
    </row>
    <row r="3232" spans="1:3" x14ac:dyDescent="0.2">
      <c r="A3232" s="140"/>
      <c r="B3232" s="140"/>
      <c r="C3232" s="14"/>
    </row>
    <row r="3233" spans="1:3" x14ac:dyDescent="0.2">
      <c r="A3233" s="140"/>
      <c r="B3233" s="140"/>
      <c r="C3233" s="14"/>
    </row>
    <row r="3234" spans="1:3" x14ac:dyDescent="0.2">
      <c r="A3234" s="140"/>
      <c r="B3234" s="140"/>
      <c r="C3234" s="14"/>
    </row>
    <row r="3235" spans="1:3" x14ac:dyDescent="0.2">
      <c r="A3235" s="140"/>
      <c r="B3235" s="140"/>
      <c r="C3235" s="14"/>
    </row>
    <row r="3236" spans="1:3" x14ac:dyDescent="0.2">
      <c r="A3236" s="140"/>
      <c r="B3236" s="140"/>
      <c r="C3236" s="14"/>
    </row>
    <row r="3237" spans="1:3" x14ac:dyDescent="0.2">
      <c r="A3237" s="140"/>
      <c r="B3237" s="140"/>
      <c r="C3237" s="14"/>
    </row>
    <row r="3238" spans="1:3" x14ac:dyDescent="0.2">
      <c r="A3238" s="140"/>
      <c r="B3238" s="140"/>
      <c r="C3238" s="14"/>
    </row>
    <row r="3239" spans="1:3" x14ac:dyDescent="0.2">
      <c r="A3239" s="140"/>
      <c r="B3239" s="140"/>
      <c r="C3239" s="14"/>
    </row>
    <row r="3240" spans="1:3" x14ac:dyDescent="0.2">
      <c r="A3240" s="140"/>
      <c r="B3240" s="140"/>
      <c r="C3240" s="14"/>
    </row>
    <row r="3241" spans="1:3" x14ac:dyDescent="0.2">
      <c r="A3241" s="140"/>
      <c r="B3241" s="140"/>
      <c r="C3241" s="14"/>
    </row>
    <row r="3242" spans="1:3" x14ac:dyDescent="0.2">
      <c r="A3242" s="140"/>
      <c r="B3242" s="140"/>
      <c r="C3242" s="14"/>
    </row>
    <row r="3243" spans="1:3" x14ac:dyDescent="0.2">
      <c r="A3243" s="140"/>
      <c r="B3243" s="140"/>
      <c r="C3243" s="14"/>
    </row>
    <row r="3244" spans="1:3" x14ac:dyDescent="0.2">
      <c r="A3244" s="140"/>
      <c r="B3244" s="140"/>
      <c r="C3244" s="14"/>
    </row>
    <row r="3245" spans="1:3" x14ac:dyDescent="0.2">
      <c r="A3245" s="140"/>
      <c r="B3245" s="140"/>
      <c r="C3245" s="14"/>
    </row>
    <row r="3246" spans="1:3" x14ac:dyDescent="0.2">
      <c r="A3246" s="140"/>
      <c r="B3246" s="140"/>
      <c r="C3246" s="14"/>
    </row>
    <row r="3247" spans="1:3" x14ac:dyDescent="0.2">
      <c r="A3247" s="140"/>
      <c r="B3247" s="140"/>
      <c r="C3247" s="14"/>
    </row>
    <row r="3248" spans="1:3" x14ac:dyDescent="0.2">
      <c r="A3248" s="140"/>
      <c r="B3248" s="140"/>
      <c r="C3248" s="14"/>
    </row>
    <row r="3249" spans="1:3" x14ac:dyDescent="0.2">
      <c r="A3249" s="140"/>
      <c r="B3249" s="140"/>
      <c r="C3249" s="14"/>
    </row>
    <row r="3250" spans="1:3" x14ac:dyDescent="0.2">
      <c r="A3250" s="140"/>
      <c r="B3250" s="140"/>
      <c r="C3250" s="14"/>
    </row>
    <row r="3251" spans="1:3" x14ac:dyDescent="0.2">
      <c r="A3251" s="140"/>
      <c r="B3251" s="140"/>
      <c r="C3251" s="14"/>
    </row>
    <row r="3252" spans="1:3" x14ac:dyDescent="0.2">
      <c r="A3252" s="140"/>
      <c r="B3252" s="140"/>
      <c r="C3252" s="14"/>
    </row>
    <row r="3253" spans="1:3" x14ac:dyDescent="0.2">
      <c r="A3253" s="140"/>
      <c r="B3253" s="140"/>
      <c r="C3253" s="14"/>
    </row>
    <row r="3254" spans="1:3" x14ac:dyDescent="0.2">
      <c r="A3254" s="140"/>
      <c r="B3254" s="140"/>
      <c r="C3254" s="14"/>
    </row>
    <row r="3255" spans="1:3" x14ac:dyDescent="0.2">
      <c r="A3255" s="140"/>
      <c r="B3255" s="140"/>
      <c r="C3255" s="14"/>
    </row>
    <row r="3256" spans="1:3" x14ac:dyDescent="0.2">
      <c r="A3256" s="140"/>
      <c r="B3256" s="140"/>
      <c r="C3256" s="14"/>
    </row>
    <row r="3257" spans="1:3" x14ac:dyDescent="0.2">
      <c r="A3257" s="140"/>
      <c r="B3257" s="140"/>
      <c r="C3257" s="14"/>
    </row>
    <row r="3258" spans="1:3" x14ac:dyDescent="0.2">
      <c r="A3258" s="140"/>
      <c r="B3258" s="140"/>
      <c r="C3258" s="14"/>
    </row>
    <row r="3259" spans="1:3" x14ac:dyDescent="0.2">
      <c r="A3259" s="140"/>
      <c r="B3259" s="140"/>
      <c r="C3259" s="14"/>
    </row>
    <row r="3260" spans="1:3" x14ac:dyDescent="0.2">
      <c r="A3260" s="140"/>
      <c r="B3260" s="140"/>
      <c r="C3260" s="14"/>
    </row>
    <row r="3261" spans="1:3" x14ac:dyDescent="0.2">
      <c r="A3261" s="140"/>
      <c r="B3261" s="140"/>
      <c r="C3261" s="14"/>
    </row>
    <row r="3262" spans="1:3" x14ac:dyDescent="0.2">
      <c r="A3262" s="140"/>
      <c r="B3262" s="140"/>
      <c r="C3262" s="14"/>
    </row>
    <row r="3263" spans="1:3" x14ac:dyDescent="0.2">
      <c r="A3263" s="140"/>
      <c r="B3263" s="140"/>
      <c r="C3263" s="14"/>
    </row>
    <row r="3264" spans="1:3" x14ac:dyDescent="0.2">
      <c r="A3264" s="140"/>
      <c r="B3264" s="140"/>
      <c r="C3264" s="14"/>
    </row>
    <row r="3265" spans="1:3" x14ac:dyDescent="0.2">
      <c r="A3265" s="140"/>
      <c r="B3265" s="140"/>
      <c r="C3265" s="14"/>
    </row>
    <row r="3266" spans="1:3" x14ac:dyDescent="0.2">
      <c r="A3266" s="140"/>
      <c r="B3266" s="140"/>
      <c r="C3266" s="14"/>
    </row>
    <row r="3267" spans="1:3" x14ac:dyDescent="0.2">
      <c r="A3267" s="140"/>
      <c r="B3267" s="140"/>
      <c r="C3267" s="14"/>
    </row>
    <row r="3268" spans="1:3" x14ac:dyDescent="0.2">
      <c r="A3268" s="140"/>
      <c r="B3268" s="140"/>
      <c r="C3268" s="14"/>
    </row>
    <row r="3269" spans="1:3" x14ac:dyDescent="0.2">
      <c r="A3269" s="140"/>
      <c r="B3269" s="140"/>
      <c r="C3269" s="14"/>
    </row>
    <row r="3270" spans="1:3" x14ac:dyDescent="0.2">
      <c r="A3270" s="140"/>
      <c r="B3270" s="140"/>
      <c r="C3270" s="14"/>
    </row>
    <row r="3271" spans="1:3" x14ac:dyDescent="0.2">
      <c r="A3271" s="140"/>
      <c r="B3271" s="140"/>
      <c r="C3271" s="14"/>
    </row>
    <row r="3272" spans="1:3" x14ac:dyDescent="0.2">
      <c r="A3272" s="140"/>
      <c r="B3272" s="140"/>
      <c r="C3272" s="14"/>
    </row>
    <row r="3273" spans="1:3" x14ac:dyDescent="0.2">
      <c r="A3273" s="140"/>
      <c r="B3273" s="140"/>
      <c r="C3273" s="14"/>
    </row>
    <row r="3274" spans="1:3" x14ac:dyDescent="0.2">
      <c r="A3274" s="140"/>
      <c r="B3274" s="140"/>
      <c r="C3274" s="14"/>
    </row>
    <row r="3275" spans="1:3" x14ac:dyDescent="0.2">
      <c r="A3275" s="140"/>
      <c r="B3275" s="140"/>
      <c r="C3275" s="14"/>
    </row>
    <row r="3276" spans="1:3" x14ac:dyDescent="0.2">
      <c r="A3276" s="140"/>
      <c r="B3276" s="140"/>
      <c r="C3276" s="14"/>
    </row>
    <row r="3277" spans="1:3" x14ac:dyDescent="0.2">
      <c r="A3277" s="140"/>
      <c r="B3277" s="140"/>
      <c r="C3277" s="14"/>
    </row>
    <row r="3278" spans="1:3" x14ac:dyDescent="0.2">
      <c r="A3278" s="140"/>
      <c r="B3278" s="140"/>
      <c r="C3278" s="14"/>
    </row>
    <row r="3279" spans="1:3" x14ac:dyDescent="0.2">
      <c r="A3279" s="140"/>
      <c r="B3279" s="140"/>
      <c r="C3279" s="14"/>
    </row>
    <row r="3280" spans="1:3" x14ac:dyDescent="0.2">
      <c r="A3280" s="140"/>
      <c r="B3280" s="140"/>
      <c r="C3280" s="14"/>
    </row>
    <row r="3281" spans="1:3" x14ac:dyDescent="0.2">
      <c r="A3281" s="140"/>
      <c r="B3281" s="140"/>
      <c r="C3281" s="14"/>
    </row>
    <row r="3282" spans="1:3" x14ac:dyDescent="0.2">
      <c r="A3282" s="140"/>
      <c r="B3282" s="140"/>
      <c r="C3282" s="14"/>
    </row>
    <row r="3283" spans="1:3" x14ac:dyDescent="0.2">
      <c r="A3283" s="140"/>
      <c r="B3283" s="140"/>
      <c r="C3283" s="14"/>
    </row>
    <row r="3284" spans="1:3" x14ac:dyDescent="0.2">
      <c r="A3284" s="140"/>
      <c r="B3284" s="140"/>
      <c r="C3284" s="14"/>
    </row>
    <row r="3285" spans="1:3" x14ac:dyDescent="0.2">
      <c r="A3285" s="140"/>
      <c r="B3285" s="140"/>
      <c r="C3285" s="14"/>
    </row>
    <row r="3286" spans="1:3" x14ac:dyDescent="0.2">
      <c r="A3286" s="140"/>
      <c r="B3286" s="140"/>
      <c r="C3286" s="14"/>
    </row>
    <row r="3287" spans="1:3" x14ac:dyDescent="0.2">
      <c r="A3287" s="140"/>
      <c r="B3287" s="140"/>
      <c r="C3287" s="14"/>
    </row>
    <row r="3288" spans="1:3" x14ac:dyDescent="0.2">
      <c r="A3288" s="140"/>
      <c r="B3288" s="140"/>
      <c r="C3288" s="14"/>
    </row>
    <row r="3289" spans="1:3" x14ac:dyDescent="0.2">
      <c r="A3289" s="140"/>
      <c r="B3289" s="140"/>
      <c r="C3289" s="14"/>
    </row>
    <row r="3290" spans="1:3" x14ac:dyDescent="0.2">
      <c r="A3290" s="140"/>
      <c r="B3290" s="140"/>
      <c r="C3290" s="14"/>
    </row>
    <row r="3291" spans="1:3" x14ac:dyDescent="0.2">
      <c r="A3291" s="140"/>
      <c r="B3291" s="140"/>
      <c r="C3291" s="14"/>
    </row>
    <row r="3292" spans="1:3" x14ac:dyDescent="0.2">
      <c r="A3292" s="140"/>
      <c r="B3292" s="140"/>
      <c r="C3292" s="14"/>
    </row>
    <row r="3293" spans="1:3" x14ac:dyDescent="0.2">
      <c r="A3293" s="140"/>
      <c r="B3293" s="140"/>
      <c r="C3293" s="14"/>
    </row>
    <row r="3294" spans="1:3" x14ac:dyDescent="0.2">
      <c r="A3294" s="140"/>
      <c r="B3294" s="140"/>
      <c r="C3294" s="14"/>
    </row>
    <row r="3295" spans="1:3" x14ac:dyDescent="0.2">
      <c r="A3295" s="140"/>
      <c r="B3295" s="140"/>
      <c r="C3295" s="14"/>
    </row>
    <row r="3296" spans="1:3" x14ac:dyDescent="0.2">
      <c r="A3296" s="140"/>
      <c r="B3296" s="140"/>
      <c r="C3296" s="14"/>
    </row>
    <row r="3297" spans="1:3" x14ac:dyDescent="0.2">
      <c r="A3297" s="140"/>
      <c r="B3297" s="140"/>
      <c r="C3297" s="14"/>
    </row>
    <row r="3298" spans="1:3" x14ac:dyDescent="0.2">
      <c r="A3298" s="140"/>
      <c r="B3298" s="140"/>
      <c r="C3298" s="14"/>
    </row>
    <row r="3299" spans="1:3" x14ac:dyDescent="0.2">
      <c r="A3299" s="140"/>
      <c r="B3299" s="140"/>
      <c r="C3299" s="14"/>
    </row>
    <row r="3300" spans="1:3" x14ac:dyDescent="0.2">
      <c r="A3300" s="140"/>
      <c r="B3300" s="140"/>
      <c r="C3300" s="14"/>
    </row>
    <row r="3301" spans="1:3" x14ac:dyDescent="0.2">
      <c r="A3301" s="140"/>
      <c r="B3301" s="140"/>
      <c r="C3301" s="14"/>
    </row>
    <row r="3302" spans="1:3" x14ac:dyDescent="0.2">
      <c r="A3302" s="140"/>
      <c r="B3302" s="140"/>
      <c r="C3302" s="14"/>
    </row>
    <row r="3303" spans="1:3" x14ac:dyDescent="0.2">
      <c r="A3303" s="140"/>
      <c r="B3303" s="140"/>
      <c r="C3303" s="14"/>
    </row>
    <row r="3304" spans="1:3" x14ac:dyDescent="0.2">
      <c r="A3304" s="140"/>
      <c r="B3304" s="140"/>
      <c r="C3304" s="14"/>
    </row>
    <row r="3305" spans="1:3" x14ac:dyDescent="0.2">
      <c r="A3305" s="140"/>
      <c r="B3305" s="140"/>
      <c r="C3305" s="14"/>
    </row>
    <row r="3306" spans="1:3" x14ac:dyDescent="0.2">
      <c r="A3306" s="140"/>
      <c r="B3306" s="140"/>
      <c r="C3306" s="14"/>
    </row>
    <row r="3307" spans="1:3" x14ac:dyDescent="0.2">
      <c r="A3307" s="140"/>
      <c r="B3307" s="140"/>
      <c r="C3307" s="14"/>
    </row>
    <row r="3308" spans="1:3" x14ac:dyDescent="0.2">
      <c r="A3308" s="140"/>
      <c r="B3308" s="140"/>
      <c r="C3308" s="14"/>
    </row>
    <row r="3309" spans="1:3" x14ac:dyDescent="0.2">
      <c r="A3309" s="140"/>
      <c r="B3309" s="140"/>
      <c r="C3309" s="14"/>
    </row>
    <row r="3310" spans="1:3" x14ac:dyDescent="0.2">
      <c r="A3310" s="140"/>
      <c r="B3310" s="140"/>
      <c r="C3310" s="14"/>
    </row>
    <row r="3311" spans="1:3" x14ac:dyDescent="0.2">
      <c r="A3311" s="140"/>
      <c r="B3311" s="140"/>
      <c r="C3311" s="14"/>
    </row>
    <row r="3312" spans="1:3" x14ac:dyDescent="0.2">
      <c r="A3312" s="140"/>
      <c r="B3312" s="140"/>
      <c r="C3312" s="14"/>
    </row>
    <row r="3313" spans="1:3" x14ac:dyDescent="0.2">
      <c r="A3313" s="140"/>
      <c r="B3313" s="140"/>
      <c r="C3313" s="14"/>
    </row>
    <row r="3314" spans="1:3" x14ac:dyDescent="0.2">
      <c r="A3314" s="140"/>
      <c r="B3314" s="140"/>
      <c r="C3314" s="14"/>
    </row>
    <row r="3315" spans="1:3" x14ac:dyDescent="0.2">
      <c r="A3315" s="140"/>
      <c r="B3315" s="140"/>
      <c r="C3315" s="14"/>
    </row>
    <row r="3316" spans="1:3" x14ac:dyDescent="0.2">
      <c r="A3316" s="140"/>
      <c r="B3316" s="140"/>
      <c r="C3316" s="14"/>
    </row>
    <row r="3317" spans="1:3" x14ac:dyDescent="0.2">
      <c r="A3317" s="140"/>
      <c r="B3317" s="140"/>
      <c r="C3317" s="14"/>
    </row>
    <row r="3318" spans="1:3" x14ac:dyDescent="0.2">
      <c r="A3318" s="140"/>
      <c r="B3318" s="140"/>
      <c r="C3318" s="14"/>
    </row>
    <row r="3319" spans="1:3" x14ac:dyDescent="0.2">
      <c r="A3319" s="140"/>
      <c r="B3319" s="140"/>
      <c r="C3319" s="14"/>
    </row>
    <row r="3320" spans="1:3" x14ac:dyDescent="0.2">
      <c r="A3320" s="140"/>
      <c r="B3320" s="140"/>
      <c r="C3320" s="14"/>
    </row>
    <row r="3321" spans="1:3" x14ac:dyDescent="0.2">
      <c r="A3321" s="140"/>
      <c r="B3321" s="140"/>
      <c r="C3321" s="14"/>
    </row>
    <row r="3322" spans="1:3" x14ac:dyDescent="0.2">
      <c r="A3322" s="140"/>
      <c r="B3322" s="140"/>
      <c r="C3322" s="14"/>
    </row>
    <row r="3323" spans="1:3" x14ac:dyDescent="0.2">
      <c r="A3323" s="140"/>
      <c r="B3323" s="140"/>
      <c r="C3323" s="14"/>
    </row>
    <row r="3324" spans="1:3" x14ac:dyDescent="0.2">
      <c r="A3324" s="140"/>
      <c r="B3324" s="140"/>
      <c r="C3324" s="14"/>
    </row>
    <row r="3325" spans="1:3" x14ac:dyDescent="0.2">
      <c r="A3325" s="140"/>
      <c r="B3325" s="140"/>
      <c r="C3325" s="14"/>
    </row>
    <row r="3326" spans="1:3" x14ac:dyDescent="0.2">
      <c r="A3326" s="140"/>
      <c r="B3326" s="140"/>
      <c r="C3326" s="14"/>
    </row>
    <row r="3327" spans="1:3" x14ac:dyDescent="0.2">
      <c r="A3327" s="140"/>
      <c r="B3327" s="140"/>
      <c r="C3327" s="14"/>
    </row>
    <row r="3328" spans="1:3" x14ac:dyDescent="0.2">
      <c r="A3328" s="140"/>
      <c r="B3328" s="140"/>
      <c r="C3328" s="14"/>
    </row>
    <row r="3329" spans="1:3" x14ac:dyDescent="0.2">
      <c r="A3329" s="140"/>
      <c r="B3329" s="140"/>
      <c r="C3329" s="14"/>
    </row>
    <row r="3330" spans="1:3" x14ac:dyDescent="0.2">
      <c r="A3330" s="140"/>
      <c r="B3330" s="140"/>
      <c r="C3330" s="14"/>
    </row>
    <row r="3331" spans="1:3" x14ac:dyDescent="0.2">
      <c r="A3331" s="140"/>
      <c r="B3331" s="140"/>
      <c r="C3331" s="14"/>
    </row>
    <row r="3332" spans="1:3" x14ac:dyDescent="0.2">
      <c r="A3332" s="140"/>
      <c r="B3332" s="140"/>
      <c r="C3332" s="14"/>
    </row>
    <row r="3333" spans="1:3" x14ac:dyDescent="0.2">
      <c r="A3333" s="140"/>
      <c r="B3333" s="140"/>
      <c r="C3333" s="14"/>
    </row>
    <row r="3334" spans="1:3" x14ac:dyDescent="0.2">
      <c r="A3334" s="140"/>
      <c r="B3334" s="140"/>
      <c r="C3334" s="14"/>
    </row>
    <row r="3335" spans="1:3" x14ac:dyDescent="0.2">
      <c r="A3335" s="140"/>
      <c r="B3335" s="140"/>
      <c r="C3335" s="14"/>
    </row>
    <row r="3336" spans="1:3" x14ac:dyDescent="0.2">
      <c r="A3336" s="140"/>
      <c r="B3336" s="140"/>
      <c r="C3336" s="14"/>
    </row>
    <row r="3337" spans="1:3" x14ac:dyDescent="0.2">
      <c r="A3337" s="140"/>
      <c r="B3337" s="140"/>
      <c r="C3337" s="14"/>
    </row>
    <row r="3338" spans="1:3" x14ac:dyDescent="0.2">
      <c r="A3338" s="140"/>
      <c r="B3338" s="140"/>
      <c r="C3338" s="14"/>
    </row>
    <row r="3339" spans="1:3" x14ac:dyDescent="0.2">
      <c r="A3339" s="140"/>
      <c r="B3339" s="140"/>
      <c r="C3339" s="14"/>
    </row>
    <row r="3340" spans="1:3" x14ac:dyDescent="0.2">
      <c r="A3340" s="140"/>
      <c r="B3340" s="140"/>
      <c r="C3340" s="14"/>
    </row>
    <row r="3341" spans="1:3" x14ac:dyDescent="0.2">
      <c r="A3341" s="140"/>
      <c r="B3341" s="140"/>
      <c r="C3341" s="14"/>
    </row>
    <row r="3342" spans="1:3" x14ac:dyDescent="0.2">
      <c r="A3342" s="140"/>
      <c r="B3342" s="140"/>
      <c r="C3342" s="14"/>
    </row>
    <row r="3343" spans="1:3" x14ac:dyDescent="0.2">
      <c r="A3343" s="140"/>
      <c r="B3343" s="140"/>
      <c r="C3343" s="14"/>
    </row>
    <row r="3344" spans="1:3" x14ac:dyDescent="0.2">
      <c r="A3344" s="140"/>
      <c r="B3344" s="140"/>
      <c r="C3344" s="14"/>
    </row>
    <row r="3345" spans="1:3" x14ac:dyDescent="0.2">
      <c r="A3345" s="140"/>
      <c r="B3345" s="140"/>
      <c r="C3345" s="14"/>
    </row>
    <row r="3346" spans="1:3" x14ac:dyDescent="0.2">
      <c r="A3346" s="140"/>
      <c r="B3346" s="140"/>
      <c r="C3346" s="14"/>
    </row>
    <row r="3347" spans="1:3" x14ac:dyDescent="0.2">
      <c r="A3347" s="140"/>
      <c r="B3347" s="140"/>
      <c r="C3347" s="14"/>
    </row>
    <row r="3348" spans="1:3" x14ac:dyDescent="0.2">
      <c r="A3348" s="140"/>
      <c r="B3348" s="140"/>
      <c r="C3348" s="14"/>
    </row>
  </sheetData>
  <sheetProtection password="BA66" sheet="1" objects="1" scenarios="1"/>
  <mergeCells count="77">
    <mergeCell ref="A63:B63"/>
    <mergeCell ref="A58:B58"/>
    <mergeCell ref="A59:B59"/>
    <mergeCell ref="A60:B60"/>
    <mergeCell ref="A1:G1"/>
    <mergeCell ref="A2:G2"/>
    <mergeCell ref="A3:G3"/>
    <mergeCell ref="A5:G5"/>
    <mergeCell ref="A50:B50"/>
    <mergeCell ref="A37:B37"/>
    <mergeCell ref="A38:B38"/>
    <mergeCell ref="A10:G10"/>
    <mergeCell ref="A12:B12"/>
    <mergeCell ref="A14:B14"/>
    <mergeCell ref="A25:B25"/>
    <mergeCell ref="A21:B21"/>
    <mergeCell ref="A16:B16"/>
    <mergeCell ref="A27:G27"/>
    <mergeCell ref="A48:G48"/>
    <mergeCell ref="A24:B24"/>
    <mergeCell ref="A40:B40"/>
    <mergeCell ref="A47:B47"/>
    <mergeCell ref="A34:G34"/>
    <mergeCell ref="A41:G41"/>
    <mergeCell ref="A36:B36"/>
    <mergeCell ref="A26:B26"/>
    <mergeCell ref="A28:B28"/>
    <mergeCell ref="A22:B22"/>
    <mergeCell ref="A23:B23"/>
    <mergeCell ref="A19:B19"/>
    <mergeCell ref="A70:B70"/>
    <mergeCell ref="A30:B30"/>
    <mergeCell ref="A31:B31"/>
    <mergeCell ref="A32:B32"/>
    <mergeCell ref="A57:B57"/>
    <mergeCell ref="A64:B64"/>
    <mergeCell ref="A35:B35"/>
    <mergeCell ref="A42:B42"/>
    <mergeCell ref="A49:B49"/>
    <mergeCell ref="A53:B53"/>
    <mergeCell ref="A62:G62"/>
    <mergeCell ref="A54:B54"/>
    <mergeCell ref="A61:B61"/>
    <mergeCell ref="A68:B68"/>
    <mergeCell ref="A43:B43"/>
    <mergeCell ref="A65:B65"/>
    <mergeCell ref="A66:B66"/>
    <mergeCell ref="A67:B67"/>
    <mergeCell ref="A72:B72"/>
    <mergeCell ref="A73:B73"/>
    <mergeCell ref="A71:B71"/>
    <mergeCell ref="A69:G69"/>
    <mergeCell ref="A82:B82"/>
    <mergeCell ref="A80:B80"/>
    <mergeCell ref="A81:B81"/>
    <mergeCell ref="A78:B78"/>
    <mergeCell ref="A74:B74"/>
    <mergeCell ref="A76:G76"/>
    <mergeCell ref="A79:B79"/>
    <mergeCell ref="A77:B77"/>
    <mergeCell ref="A75:B75"/>
    <mergeCell ref="A6:G6"/>
    <mergeCell ref="A20:G20"/>
    <mergeCell ref="A13:G13"/>
    <mergeCell ref="A56:B56"/>
    <mergeCell ref="A39:B39"/>
    <mergeCell ref="A51:B51"/>
    <mergeCell ref="A52:B52"/>
    <mergeCell ref="A55:G55"/>
    <mergeCell ref="A44:B44"/>
    <mergeCell ref="A45:B45"/>
    <mergeCell ref="A46:B46"/>
    <mergeCell ref="A29:B29"/>
    <mergeCell ref="A33:B33"/>
    <mergeCell ref="A15:B15"/>
    <mergeCell ref="A17:B17"/>
    <mergeCell ref="A18:B18"/>
  </mergeCells>
  <phoneticPr fontId="0" type="noConversion"/>
  <printOptions horizontalCentered="1"/>
  <pageMargins left="0.57999999999999996" right="0.39370078740157483" top="0.4" bottom="0.39370078740157483" header="0" footer="0"/>
  <pageSetup paperSize="9" scale="54" fitToHeight="44" orientation="landscape" horizontalDpi="4294967292" verticalDpi="1200" r:id="rId1"/>
  <headerFooter alignWithMargins="0"/>
  <rowBreaks count="1" manualBreakCount="1">
    <brk id="55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baseColWidth="10" defaultColWidth="11.42578125" defaultRowHeight="12.75" x14ac:dyDescent="0.2"/>
  <sheetData>
    <row r="1" spans="1:2" x14ac:dyDescent="0.2">
      <c r="A1" s="2" t="s">
        <v>88</v>
      </c>
      <c r="B1" s="2">
        <v>270000</v>
      </c>
    </row>
    <row r="2" spans="1:2" x14ac:dyDescent="0.2">
      <c r="A2" s="2" t="s">
        <v>89</v>
      </c>
      <c r="B2" s="2">
        <v>24</v>
      </c>
    </row>
  </sheetData>
  <sheetProtection password="BA66" sheet="1" objects="1" scenarios="1"/>
  <phoneticPr fontId="2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9</vt:i4>
      </vt:variant>
    </vt:vector>
  </HeadingPairs>
  <TitlesOfParts>
    <vt:vector size="18" baseType="lpstr">
      <vt:lpstr>Indice</vt:lpstr>
      <vt:lpstr>Bienes a adquirir</vt:lpstr>
      <vt:lpstr>R. Humanos</vt:lpstr>
      <vt:lpstr>Consultoria</vt:lpstr>
      <vt:lpstr>Materiales e Insumos</vt:lpstr>
      <vt:lpstr>Otros Costos</vt:lpstr>
      <vt:lpstr>Costos totales - AgenciaEmpresa</vt:lpstr>
      <vt:lpstr>Plan de Trabajo</vt:lpstr>
      <vt:lpstr>Oculta</vt:lpstr>
      <vt:lpstr>'Bienes a adquirir'!Área_de_impresión</vt:lpstr>
      <vt:lpstr>Consultoria!Área_de_impresión</vt:lpstr>
      <vt:lpstr>'Costos totales - AgenciaEmpresa'!Área_de_impresión</vt:lpstr>
      <vt:lpstr>Indice!Área_de_impresión</vt:lpstr>
      <vt:lpstr>'Materiales e Insumos'!Área_de_impresión</vt:lpstr>
      <vt:lpstr>'Otros Costos'!Área_de_impresión</vt:lpstr>
      <vt:lpstr>'R. Humanos'!Área_de_impresión</vt:lpstr>
      <vt:lpstr>duracion</vt:lpstr>
      <vt:lpstr>'Plan de Trabajo'!Títulos_a_imprimir</vt:lpstr>
    </vt:vector>
  </TitlesOfParts>
  <Company>FONTAR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Palazzo</dc:creator>
  <cp:lastModifiedBy>gaston</cp:lastModifiedBy>
  <cp:lastPrinted>2012-01-23T18:05:48Z</cp:lastPrinted>
  <dcterms:created xsi:type="dcterms:W3CDTF">2003-08-07T20:46:01Z</dcterms:created>
  <dcterms:modified xsi:type="dcterms:W3CDTF">2012-03-24T20:54:17Z</dcterms:modified>
</cp:coreProperties>
</file>