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8800" windowHeight="17540" activeTab="3"/>
  </bookViews>
  <sheets>
    <sheet name="Clipping" sheetId="11" r:id="rId1"/>
    <sheet name="SM Shares" sheetId="12" r:id="rId2"/>
    <sheet name="Dissemination Data" sheetId="13" r:id="rId3"/>
    <sheet name="Run Down Data" sheetId="6" r:id="rId4"/>
    <sheet name="Statistics" sheetId="8" r:id="rId5"/>
    <sheet name="Graphics" sheetId="10" r:id="rId6"/>
  </sheets>
  <calcPr calcId="140001" concurrentCalc="0"/>
  <fileRecoveryPr repairLoad="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" i="8" l="1"/>
  <c r="B38" i="8"/>
  <c r="B39" i="8"/>
  <c r="B40" i="8"/>
  <c r="B41" i="8"/>
  <c r="B42" i="8"/>
  <c r="B43" i="8"/>
  <c r="B44" i="8"/>
  <c r="B45" i="8"/>
  <c r="B46" i="8"/>
  <c r="B47" i="8"/>
  <c r="B36" i="8"/>
  <c r="B32" i="8"/>
  <c r="B31" i="8"/>
  <c r="T20" i="8"/>
  <c r="T21" i="8"/>
  <c r="T22" i="8"/>
  <c r="T23" i="8"/>
  <c r="T24" i="8"/>
  <c r="T25" i="8"/>
  <c r="T26" i="8"/>
  <c r="T27" i="8"/>
  <c r="T28" i="8"/>
  <c r="T29" i="8"/>
  <c r="T30" i="8"/>
  <c r="S20" i="8"/>
  <c r="S21" i="8"/>
  <c r="S22" i="8"/>
  <c r="S23" i="8"/>
  <c r="S24" i="8"/>
  <c r="S25" i="8"/>
  <c r="S26" i="8"/>
  <c r="S27" i="8"/>
  <c r="S28" i="8"/>
  <c r="S29" i="8"/>
  <c r="S30" i="8"/>
  <c r="R20" i="8"/>
  <c r="R21" i="8"/>
  <c r="R22" i="8"/>
  <c r="R23" i="8"/>
  <c r="R24" i="8"/>
  <c r="R25" i="8"/>
  <c r="R26" i="8"/>
  <c r="R27" i="8"/>
  <c r="R28" i="8"/>
  <c r="R29" i="8"/>
  <c r="R30" i="8"/>
  <c r="Q20" i="8"/>
  <c r="Q21" i="8"/>
  <c r="Q22" i="8"/>
  <c r="Q23" i="8"/>
  <c r="Q24" i="8"/>
  <c r="Q25" i="8"/>
  <c r="Q26" i="8"/>
  <c r="Q27" i="8"/>
  <c r="Q28" i="8"/>
  <c r="Q29" i="8"/>
  <c r="Q30" i="8"/>
  <c r="T19" i="8"/>
  <c r="S19" i="8"/>
  <c r="R19" i="8"/>
  <c r="Q19" i="8"/>
  <c r="N20" i="8"/>
  <c r="N21" i="8"/>
  <c r="N22" i="8"/>
  <c r="N23" i="8"/>
  <c r="N24" i="8"/>
  <c r="N25" i="8"/>
  <c r="N26" i="8"/>
  <c r="N27" i="8"/>
  <c r="N28" i="8"/>
  <c r="N29" i="8"/>
  <c r="N30" i="8"/>
  <c r="N19" i="8"/>
  <c r="M20" i="8"/>
  <c r="M21" i="8"/>
  <c r="M22" i="8"/>
  <c r="M23" i="8"/>
  <c r="M24" i="8"/>
  <c r="M25" i="8"/>
  <c r="M26" i="8"/>
  <c r="M27" i="8"/>
  <c r="M28" i="8"/>
  <c r="M29" i="8"/>
  <c r="M30" i="8"/>
  <c r="M19" i="8"/>
  <c r="L20" i="8"/>
  <c r="L21" i="8"/>
  <c r="L22" i="8"/>
  <c r="L23" i="8"/>
  <c r="L24" i="8"/>
  <c r="L25" i="8"/>
  <c r="L26" i="8"/>
  <c r="L27" i="8"/>
  <c r="L28" i="8"/>
  <c r="L29" i="8"/>
  <c r="L30" i="8"/>
  <c r="L19" i="8"/>
  <c r="K20" i="8"/>
  <c r="K21" i="8"/>
  <c r="K22" i="8"/>
  <c r="K23" i="8"/>
  <c r="K24" i="8"/>
  <c r="K25" i="8"/>
  <c r="K26" i="8"/>
  <c r="K27" i="8"/>
  <c r="K28" i="8"/>
  <c r="K29" i="8"/>
  <c r="K30" i="8"/>
  <c r="K19" i="8"/>
  <c r="B18" i="8"/>
  <c r="G3" i="8"/>
  <c r="H3" i="8"/>
  <c r="G4" i="8"/>
  <c r="H4" i="8"/>
  <c r="G5" i="8"/>
  <c r="H5" i="8"/>
  <c r="G6" i="8"/>
  <c r="H6" i="8"/>
  <c r="G2" i="8"/>
  <c r="H2" i="8"/>
  <c r="B19" i="8"/>
  <c r="B20" i="8"/>
  <c r="B21" i="8"/>
  <c r="B22" i="8"/>
  <c r="B23" i="8"/>
  <c r="B24" i="8"/>
  <c r="B25" i="8"/>
  <c r="L3" i="8"/>
  <c r="L4" i="8"/>
  <c r="L2" i="8"/>
  <c r="E3" i="8"/>
  <c r="E4" i="8"/>
  <c r="E2" i="8"/>
  <c r="B4" i="8"/>
  <c r="B5" i="8"/>
  <c r="B6" i="8"/>
  <c r="B7" i="8"/>
  <c r="B8" i="8"/>
  <c r="B9" i="8"/>
  <c r="B10" i="8"/>
  <c r="B11" i="8"/>
  <c r="B12" i="8"/>
  <c r="B13" i="8"/>
  <c r="B14" i="8"/>
  <c r="B3" i="8"/>
  <c r="E27" i="8"/>
  <c r="E26" i="8"/>
  <c r="E25" i="8"/>
  <c r="E24" i="8"/>
  <c r="E23" i="8"/>
  <c r="E22" i="8"/>
  <c r="E21" i="8"/>
  <c r="E20" i="8"/>
  <c r="E19" i="8"/>
  <c r="E18" i="8"/>
</calcChain>
</file>

<file path=xl/sharedStrings.xml><?xml version="1.0" encoding="utf-8"?>
<sst xmlns="http://schemas.openxmlformats.org/spreadsheetml/2006/main" count="284" uniqueCount="136">
  <si>
    <t>Audience</t>
  </si>
  <si>
    <t>Month</t>
  </si>
  <si>
    <t>Date</t>
  </si>
  <si>
    <t>Media Name</t>
  </si>
  <si>
    <t>Media Web</t>
  </si>
  <si>
    <t>Type of Media</t>
  </si>
  <si>
    <t>Media Content</t>
  </si>
  <si>
    <t>Media Coverage</t>
  </si>
  <si>
    <t>Section</t>
  </si>
  <si>
    <t>Headline</t>
  </si>
  <si>
    <t>Format</t>
  </si>
  <si>
    <t>Video</t>
  </si>
  <si>
    <t>Spokesperson</t>
  </si>
  <si>
    <t>Language</t>
  </si>
  <si>
    <t>Proactivity</t>
  </si>
  <si>
    <t>Uploaded</t>
  </si>
  <si>
    <t>PR/News</t>
  </si>
  <si>
    <t>Summary</t>
  </si>
  <si>
    <t>Short/Share URL</t>
  </si>
  <si>
    <t>Original URL</t>
  </si>
  <si>
    <t>Comments</t>
  </si>
  <si>
    <t>January</t>
  </si>
  <si>
    <t>Institutional</t>
  </si>
  <si>
    <t>Science Specialised</t>
  </si>
  <si>
    <t>International</t>
  </si>
  <si>
    <t>News</t>
  </si>
  <si>
    <t>Online</t>
  </si>
  <si>
    <t>Yes</t>
  </si>
  <si>
    <t>No</t>
  </si>
  <si>
    <t>Spanish</t>
  </si>
  <si>
    <t>English</t>
  </si>
  <si>
    <t>Press Release</t>
  </si>
  <si>
    <t>PR</t>
  </si>
  <si>
    <t>General Interest</t>
  </si>
  <si>
    <t>National</t>
  </si>
  <si>
    <t>Blog</t>
  </si>
  <si>
    <t>News Agency</t>
  </si>
  <si>
    <t>Technology</t>
  </si>
  <si>
    <t>Interview</t>
  </si>
  <si>
    <t>Number of Posts</t>
  </si>
  <si>
    <t>Account Name</t>
  </si>
  <si>
    <t>Message</t>
  </si>
  <si>
    <t>Classification</t>
  </si>
  <si>
    <t>Source URL</t>
  </si>
  <si>
    <t>Instagram</t>
  </si>
  <si>
    <t>Events</t>
  </si>
  <si>
    <t>Both</t>
  </si>
  <si>
    <t>Awards</t>
  </si>
  <si>
    <t>Other</t>
  </si>
  <si>
    <t>Projects</t>
  </si>
  <si>
    <t>Careers</t>
  </si>
  <si>
    <t xml:space="preserve">Type of Publication </t>
  </si>
  <si>
    <t>Nº photos</t>
  </si>
  <si>
    <t xml:space="preserve"> Statements</t>
  </si>
  <si>
    <t>Local</t>
  </si>
  <si>
    <t>Article</t>
  </si>
  <si>
    <t>February</t>
  </si>
  <si>
    <t>Content Aggregator</t>
  </si>
  <si>
    <t>Business</t>
  </si>
  <si>
    <t>Print</t>
  </si>
  <si>
    <t>Column</t>
  </si>
  <si>
    <t>March</t>
  </si>
  <si>
    <t>Economy Specialised</t>
  </si>
  <si>
    <t>Computing/Engineering</t>
  </si>
  <si>
    <t>April</t>
  </si>
  <si>
    <t>Magazine</t>
  </si>
  <si>
    <t>Technology Specialised</t>
  </si>
  <si>
    <t>Economy</t>
  </si>
  <si>
    <t>May</t>
  </si>
  <si>
    <t>Newsletter</t>
  </si>
  <si>
    <t>Specialised</t>
  </si>
  <si>
    <t>Education</t>
  </si>
  <si>
    <t>News Brief</t>
  </si>
  <si>
    <t>June</t>
  </si>
  <si>
    <t>Newspaper</t>
  </si>
  <si>
    <t>Environment</t>
  </si>
  <si>
    <t>Podcast</t>
  </si>
  <si>
    <t>July</t>
  </si>
  <si>
    <t>Innovation</t>
  </si>
  <si>
    <t>August</t>
  </si>
  <si>
    <t>Online Media</t>
  </si>
  <si>
    <t>September</t>
  </si>
  <si>
    <t>Radio</t>
  </si>
  <si>
    <t>October</t>
  </si>
  <si>
    <t>TV</t>
  </si>
  <si>
    <t>November</t>
  </si>
  <si>
    <t>Opinion</t>
  </si>
  <si>
    <t>December</t>
  </si>
  <si>
    <t>Podcasts</t>
  </si>
  <si>
    <t>Privacy &amp; Security</t>
  </si>
  <si>
    <t>Science</t>
  </si>
  <si>
    <t>Social Media</t>
  </si>
  <si>
    <t>Society</t>
  </si>
  <si>
    <t>Telecommunications</t>
  </si>
  <si>
    <t>Trends</t>
  </si>
  <si>
    <t>Wireless</t>
  </si>
  <si>
    <t>SOCIAL MEDIA SHARES RUNDOWN</t>
  </si>
  <si>
    <t>Twitter</t>
  </si>
  <si>
    <t>Facebook</t>
  </si>
  <si>
    <t>Linkedin</t>
  </si>
  <si>
    <t>Collaboration</t>
  </si>
  <si>
    <t>5TONIC Linkedin</t>
  </si>
  <si>
    <t>External</t>
  </si>
  <si>
    <t>5TONIC Twitter</t>
  </si>
  <si>
    <t>Incorporations/Departures</t>
  </si>
  <si>
    <t>Publications</t>
  </si>
  <si>
    <t>Mention</t>
  </si>
  <si>
    <t>Media impacts</t>
  </si>
  <si>
    <t>1 - SM Posts by month</t>
  </si>
  <si>
    <t>6 - National, international, local</t>
  </si>
  <si>
    <t>13 - Media content</t>
  </si>
  <si>
    <t>8 Impacts by language</t>
  </si>
  <si>
    <t>MONTH</t>
  </si>
  <si>
    <t>POST</t>
  </si>
  <si>
    <t>10 - Type of publication</t>
  </si>
  <si>
    <t>12 - Type of media</t>
  </si>
  <si>
    <t>9 - Dissemination Activities: PR, News, SM</t>
  </si>
  <si>
    <t>7 - Dissemination, media impacts, other media impact, news</t>
  </si>
  <si>
    <t>Total PR+News</t>
  </si>
  <si>
    <t>Post</t>
  </si>
  <si>
    <t>MONT</t>
  </si>
  <si>
    <t>Dissemination</t>
  </si>
  <si>
    <t>Impacts</t>
  </si>
  <si>
    <t>Other m.i.</t>
  </si>
  <si>
    <t>11 - Format</t>
  </si>
  <si>
    <t>uploaded</t>
  </si>
  <si>
    <t>proact</t>
  </si>
  <si>
    <t>pr/news</t>
  </si>
  <si>
    <t>12 - Publicaciones con Video</t>
  </si>
  <si>
    <t xml:space="preserve">Catalan </t>
  </si>
  <si>
    <t>Announcements</t>
  </si>
  <si>
    <t>Media Impacts</t>
  </si>
  <si>
    <t>Job Advertisements</t>
  </si>
  <si>
    <t>Post URL</t>
  </si>
  <si>
    <t>Social Media Name</t>
  </si>
  <si>
    <t>Pubications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</si>
</sst>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9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0" fillId="0" borderId="3" xfId="0" applyFont="1" applyBorder="1" applyAlignment="1">
      <alignment wrapText="1"/>
    </xf>
    <xf numFmtId="0" fontId="0" fillId="0" borderId="0" xfId="0" applyNumberFormat="1"/>
    <xf numFmtId="0" fontId="0" fillId="0" borderId="0" xfId="0" applyBorder="1" applyAlignme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4" borderId="2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SM</a:t>
            </a:r>
            <a:r>
              <a:rPr lang="es-ES" baseline="0"/>
              <a:t> Posts by month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Statistics!$B$3:$B$14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6B-4750-9C23-8B7ACA3CCB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32579320"/>
        <c:axId val="-2132430040"/>
      </c:barChart>
      <c:catAx>
        <c:axId val="-213257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30040"/>
        <c:crosses val="autoZero"/>
        <c:auto val="1"/>
        <c:lblAlgn val="ctr"/>
        <c:lblOffset val="100"/>
        <c:noMultiLvlLbl val="0"/>
      </c:catAx>
      <c:valAx>
        <c:axId val="-21324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7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National,</a:t>
            </a:r>
            <a:r>
              <a:rPr lang="es-ES" baseline="0"/>
              <a:t> International, Local</a:t>
            </a:r>
            <a:endParaRPr lang="es-ES"/>
          </a:p>
        </c:rich>
      </c:tx>
      <c:layout>
        <c:manualLayout>
          <c:xMode val="edge"/>
          <c:yMode val="edge"/>
          <c:x val="0.177870690691965"/>
          <c:y val="0.03199998656168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BC-435A-9EE6-CDC85622B7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7BC-435A-9EE6-CDC85622B7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7BC-435A-9EE6-CDC85622B7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Statistics!$D$2:$D$4</c:f>
              <c:strCache>
                <c:ptCount val="3"/>
                <c:pt idx="0">
                  <c:v>National</c:v>
                </c:pt>
                <c:pt idx="1">
                  <c:v>International</c:v>
                </c:pt>
                <c:pt idx="2">
                  <c:v>Local</c:v>
                </c:pt>
              </c:strCache>
            </c:strRef>
          </c:cat>
          <c:val>
            <c:numRef>
              <c:f>Statistics!$E$2:$E$4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7BC-435A-9EE6-CDC85622B7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Dissemination,</a:t>
            </a:r>
            <a:r>
              <a:rPr lang="es-ES" baseline="0"/>
              <a:t> media impacts, other media impact, news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Statistics!$Q$18</c:f>
              <c:strCache>
                <c:ptCount val="1"/>
                <c:pt idx="0">
                  <c:v>Dissemination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Statistics!$P$19:$P$30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Statistics!$Q$19:$Q$30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2A-4473-93C4-B8CCA41FDE2D}"/>
            </c:ext>
          </c:extLst>
        </c:ser>
        <c:ser>
          <c:idx val="1"/>
          <c:order val="1"/>
          <c:tx>
            <c:strRef>
              <c:f>Statistics!$R$18</c:f>
              <c:strCache>
                <c:ptCount val="1"/>
                <c:pt idx="0">
                  <c:v>Impacts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Statistics!$P$19:$P$30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Statistics!$R$19:$R$30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2A-4473-93C4-B8CCA41FDE2D}"/>
            </c:ext>
          </c:extLst>
        </c:ser>
        <c:ser>
          <c:idx val="2"/>
          <c:order val="2"/>
          <c:tx>
            <c:strRef>
              <c:f>Statistics!$S$18</c:f>
              <c:strCache>
                <c:ptCount val="1"/>
                <c:pt idx="0">
                  <c:v>Other m.i.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Statistics!$P$19:$P$30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Statistics!$S$19:$S$30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2A-4473-93C4-B8CCA41FDE2D}"/>
            </c:ext>
          </c:extLst>
        </c:ser>
        <c:ser>
          <c:idx val="3"/>
          <c:order val="3"/>
          <c:tx>
            <c:strRef>
              <c:f>Statistics!$T$18</c:f>
              <c:strCache>
                <c:ptCount val="1"/>
                <c:pt idx="0">
                  <c:v>News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Statistics!$P$19:$P$30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Statistics!$T$19:$T$30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2A-4473-93C4-B8CCA41FD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5392344"/>
        <c:axId val="2125356504"/>
      </c:barChart>
      <c:catAx>
        <c:axId val="212539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56504"/>
        <c:crosses val="autoZero"/>
        <c:auto val="1"/>
        <c:lblAlgn val="ctr"/>
        <c:lblOffset val="100"/>
        <c:noMultiLvlLbl val="0"/>
      </c:catAx>
      <c:valAx>
        <c:axId val="21253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Impacts</a:t>
            </a:r>
            <a:r>
              <a:rPr lang="es-ES" baseline="0"/>
              <a:t> by language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1951662292214"/>
          <c:y val="0.183009259259259"/>
          <c:w val="0.396096894138233"/>
          <c:h val="0.6601614902303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2A2-42FB-A0A0-044F1123CB7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2A2-42FB-A0A0-044F1123CB7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2A2-42FB-A0A0-044F1123CB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Statistics!$K$2:$K$4</c:f>
              <c:strCache>
                <c:ptCount val="3"/>
                <c:pt idx="0">
                  <c:v>Spanish</c:v>
                </c:pt>
                <c:pt idx="1">
                  <c:v>English</c:v>
                </c:pt>
                <c:pt idx="2">
                  <c:v>Other</c:v>
                </c:pt>
              </c:strCache>
            </c:strRef>
          </c:cat>
          <c:val>
            <c:numRef>
              <c:f>Statistics!$L$2:$L$4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A2-42FB-A0A0-044F1123CB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Dissemination</a:t>
            </a:r>
            <a:r>
              <a:rPr lang="es-ES" baseline="0"/>
              <a:t> Activities: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baseline="0"/>
              <a:t>PR, News, SM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Statistics!$K$18</c:f>
              <c:strCache>
                <c:ptCount val="1"/>
                <c:pt idx="0">
                  <c:v>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Statistics!$J$19:$J$30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Statistics!$K$19:$K$30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17-4C31-AE8F-F09F2DE3C258}"/>
            </c:ext>
          </c:extLst>
        </c:ser>
        <c:ser>
          <c:idx val="1"/>
          <c:order val="1"/>
          <c:tx>
            <c:strRef>
              <c:f>Statistics!$L$18</c:f>
              <c:strCache>
                <c:ptCount val="1"/>
                <c:pt idx="0">
                  <c:v>News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Statistics!$J$19:$J$30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Statistics!$L$19:$L$30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17-4C31-AE8F-F09F2DE3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131841208"/>
        <c:axId val="-2132434696"/>
      </c:barChart>
      <c:lineChart>
        <c:grouping val="standard"/>
        <c:varyColors val="0"/>
        <c:ser>
          <c:idx val="2"/>
          <c:order val="2"/>
          <c:tx>
            <c:strRef>
              <c:f>Statistics!$M$18</c:f>
              <c:strCache>
                <c:ptCount val="1"/>
                <c:pt idx="0">
                  <c:v>Total PR+News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Statistics!$J$19:$J$30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Statistics!$M$19:$M$30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17-4C31-AE8F-F09F2DE3C258}"/>
            </c:ext>
          </c:extLst>
        </c:ser>
        <c:ser>
          <c:idx val="3"/>
          <c:order val="3"/>
          <c:tx>
            <c:strRef>
              <c:f>Statistics!$N$18</c:f>
              <c:strCache>
                <c:ptCount val="1"/>
                <c:pt idx="0">
                  <c:v>Post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Statistics!$J$19:$J$30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Statistics!$N$19:$N$30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617-4C31-AE8F-F09F2DE3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40872"/>
        <c:axId val="-2132233496"/>
      </c:lineChart>
      <c:catAx>
        <c:axId val="-213184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34696"/>
        <c:crosses val="autoZero"/>
        <c:auto val="1"/>
        <c:lblAlgn val="ctr"/>
        <c:lblOffset val="100"/>
        <c:noMultiLvlLbl val="0"/>
      </c:catAx>
      <c:valAx>
        <c:axId val="-21324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841208"/>
        <c:crosses val="autoZero"/>
        <c:crossBetween val="between"/>
      </c:valAx>
      <c:valAx>
        <c:axId val="-2132233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40872"/>
        <c:crosses val="max"/>
        <c:crossBetween val="between"/>
      </c:valAx>
      <c:catAx>
        <c:axId val="2125440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2233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 Type</a:t>
            </a:r>
            <a:r>
              <a:rPr lang="es-ES" baseline="0"/>
              <a:t> of publication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Statistics!$A$18:$A$25</c:f>
              <c:strCache>
                <c:ptCount val="8"/>
                <c:pt idx="0">
                  <c:v>Article</c:v>
                </c:pt>
                <c:pt idx="1">
                  <c:v>Column</c:v>
                </c:pt>
                <c:pt idx="2">
                  <c:v>Interview</c:v>
                </c:pt>
                <c:pt idx="3">
                  <c:v>News</c:v>
                </c:pt>
                <c:pt idx="4">
                  <c:v>News Brief</c:v>
                </c:pt>
                <c:pt idx="5">
                  <c:v>Podcast</c:v>
                </c:pt>
                <c:pt idx="6">
                  <c:v>Press Release</c:v>
                </c:pt>
                <c:pt idx="7">
                  <c:v>Video</c:v>
                </c:pt>
              </c:strCache>
            </c:strRef>
          </c:cat>
          <c:val>
            <c:numRef>
              <c:f>Statistics!$B$18:$B$25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EA-4B53-93D6-E186522739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32163480"/>
        <c:axId val="-2132232344"/>
      </c:barChart>
      <c:catAx>
        <c:axId val="-21321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32344"/>
        <c:crosses val="autoZero"/>
        <c:auto val="1"/>
        <c:lblAlgn val="ctr"/>
        <c:lblOffset val="100"/>
        <c:noMultiLvlLbl val="0"/>
      </c:catAx>
      <c:valAx>
        <c:axId val="-213223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Format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1951662292214"/>
          <c:y val="0.187638888888889"/>
          <c:w val="0.396096894138233"/>
          <c:h val="0.6601614902303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F8A-47DC-8A3C-90D5C18447E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F8A-47DC-8A3C-90D5C18447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Statistics!$A$31:$A$32</c:f>
              <c:strCache>
                <c:ptCount val="2"/>
                <c:pt idx="0">
                  <c:v>Online</c:v>
                </c:pt>
                <c:pt idx="1">
                  <c:v>Print</c:v>
                </c:pt>
              </c:strCache>
            </c:strRef>
          </c:cat>
          <c:val>
            <c:numRef>
              <c:f>Statistics!$B$31:$B$32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F8A-47DC-8A3C-90D5C18447E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Publicaciones</a:t>
            </a:r>
            <a:r>
              <a:rPr lang="es-ES" baseline="0"/>
              <a:t> con video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Statistics!$A$36:$A$47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Statistics!$B$36:$B$47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8A-4D30-9CA7-9D3AC7E8B1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32448536"/>
        <c:axId val="2125206584"/>
      </c:barChart>
      <c:catAx>
        <c:axId val="-2132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06584"/>
        <c:crosses val="autoZero"/>
        <c:auto val="1"/>
        <c:lblAlgn val="ctr"/>
        <c:lblOffset val="100"/>
        <c:noMultiLvlLbl val="0"/>
      </c:catAx>
      <c:valAx>
        <c:axId val="212520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4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content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A8-47CA-9D96-5B4662F0BC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A8-47CA-9D96-5B4662F0BC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4A8-47CA-9D96-5B4662F0BC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4A8-47CA-9D96-5B4662F0BC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4A8-47CA-9D96-5B4662F0BC97}"/>
              </c:ext>
            </c:extLst>
          </c:dPt>
          <c:dLbls>
            <c:dLbl>
              <c:idx val="3"/>
              <c:layout>
                <c:manualLayout>
                  <c:x val="0.0160860001801174"/>
                  <c:y val="0.02134167409212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A8-47CA-9D96-5B4662F0B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Statistics!$G$2:$G$6</c:f>
              <c:strCache>
                <c:ptCount val="5"/>
                <c:pt idx="0">
                  <c:v>General Interest</c:v>
                </c:pt>
                <c:pt idx="1">
                  <c:v>Science Specialised</c:v>
                </c:pt>
                <c:pt idx="2">
                  <c:v>Economy Specialised</c:v>
                </c:pt>
                <c:pt idx="3">
                  <c:v>Technology Specialised</c:v>
                </c:pt>
                <c:pt idx="4">
                  <c:v>Specialised</c:v>
                </c:pt>
              </c:strCache>
            </c:strRef>
          </c:cat>
          <c:val>
            <c:numRef>
              <c:f>Statistics!$H$2:$H$6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4A8-47CA-9D96-5B4662F0BC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0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95250</xdr:colOff>
      <xdr:row>17</xdr:row>
      <xdr:rowOff>9525</xdr:rowOff>
    </xdr:from>
    <xdr:to>
      <xdr:col>15</xdr:col>
      <xdr:colOff>400446</xdr:colOff>
      <xdr:row>31</xdr:row>
      <xdr:rowOff>85963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3248025"/>
          <a:ext cx="4572396" cy="274343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180974</xdr:rowOff>
    </xdr:from>
    <xdr:to>
      <xdr:col>5</xdr:col>
      <xdr:colOff>485775</xdr:colOff>
      <xdr:row>45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1</xdr:row>
      <xdr:rowOff>9525</xdr:rowOff>
    </xdr:from>
    <xdr:to>
      <xdr:col>15</xdr:col>
      <xdr:colOff>361950</xdr:colOff>
      <xdr:row>15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171451</xdr:colOff>
      <xdr:row>32</xdr:row>
      <xdr:rowOff>190499</xdr:rowOff>
    </xdr:from>
    <xdr:to>
      <xdr:col>12</xdr:col>
      <xdr:colOff>342901</xdr:colOff>
      <xdr:row>45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171450</xdr:rowOff>
    </xdr:from>
    <xdr:to>
      <xdr:col>7</xdr:col>
      <xdr:colOff>304800</xdr:colOff>
      <xdr:row>31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</xdr:colOff>
      <xdr:row>61</xdr:row>
      <xdr:rowOff>28575</xdr:rowOff>
    </xdr:from>
    <xdr:to>
      <xdr:col>15</xdr:col>
      <xdr:colOff>342900</xdr:colOff>
      <xdr:row>75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85725</xdr:colOff>
      <xdr:row>46</xdr:row>
      <xdr:rowOff>123825</xdr:rowOff>
    </xdr:from>
    <xdr:to>
      <xdr:col>13</xdr:col>
      <xdr:colOff>285750</xdr:colOff>
      <xdr:row>60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38100</xdr:rowOff>
    </xdr:from>
    <xdr:to>
      <xdr:col>7</xdr:col>
      <xdr:colOff>304800</xdr:colOff>
      <xdr:row>75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46</xdr:row>
      <xdr:rowOff>114300</xdr:rowOff>
    </xdr:from>
    <xdr:to>
      <xdr:col>6</xdr:col>
      <xdr:colOff>428624</xdr:colOff>
      <xdr:row>60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5" sqref="J45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K1" workbookViewId="0">
      <selection activeCell="P34" sqref="P34"/>
    </sheetView>
  </sheetViews>
  <sheetFormatPr baseColWidth="10" defaultColWidth="8.83203125" defaultRowHeight="14" x14ac:dyDescent="0"/>
  <cols>
    <col min="1" max="1" width="10.83203125" customWidth="1"/>
    <col min="2" max="2" width="19.1640625" customWidth="1"/>
    <col min="3" max="3" width="11" customWidth="1"/>
    <col min="4" max="4" width="12.6640625" customWidth="1"/>
    <col min="5" max="6" width="14.5" customWidth="1"/>
    <col min="7" max="8" width="21.5" customWidth="1"/>
    <col min="9" max="9" width="16.5" style="1" customWidth="1"/>
    <col min="10" max="10" width="20" style="1" customWidth="1"/>
    <col min="12" max="12" width="13.33203125" customWidth="1"/>
    <col min="13" max="13" width="14.5" customWidth="1"/>
    <col min="14" max="14" width="12.5" customWidth="1"/>
    <col min="15" max="15" width="13.6640625" customWidth="1"/>
    <col min="16" max="17" width="14.83203125" customWidth="1"/>
    <col min="18" max="18" width="13.83203125" customWidth="1"/>
    <col min="19" max="19" width="15" customWidth="1"/>
    <col min="20" max="21" width="13" customWidth="1"/>
    <col min="22" max="22" width="13.6640625" customWidth="1"/>
    <col min="23" max="23" width="28.83203125" customWidth="1"/>
    <col min="24" max="24" width="11.6640625" customWidth="1"/>
    <col min="25" max="25" width="13.5" customWidth="1"/>
  </cols>
  <sheetData>
    <row r="1" spans="1:26" s="10" customFormat="1" ht="2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51</v>
      </c>
      <c r="M1" s="10" t="s">
        <v>11</v>
      </c>
      <c r="N1" s="10" t="s">
        <v>52</v>
      </c>
      <c r="O1" s="10" t="s">
        <v>53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42</v>
      </c>
      <c r="V1" s="10" t="s">
        <v>17</v>
      </c>
      <c r="W1" s="10" t="s">
        <v>18</v>
      </c>
      <c r="X1" s="10" t="s">
        <v>19</v>
      </c>
      <c r="Y1" s="10" t="s">
        <v>20</v>
      </c>
    </row>
    <row r="2" spans="1:26">
      <c r="A2" s="1"/>
      <c r="B2" s="1" t="s">
        <v>21</v>
      </c>
      <c r="C2" s="1"/>
      <c r="D2" s="1"/>
      <c r="E2" s="1"/>
      <c r="F2" s="1" t="s">
        <v>35</v>
      </c>
      <c r="G2" s="1" t="s">
        <v>33</v>
      </c>
      <c r="H2" s="1" t="s">
        <v>54</v>
      </c>
      <c r="I2" s="1" t="s">
        <v>35</v>
      </c>
      <c r="K2" s="1" t="s">
        <v>26</v>
      </c>
      <c r="L2" s="1" t="s">
        <v>55</v>
      </c>
      <c r="M2" s="1" t="s">
        <v>27</v>
      </c>
      <c r="N2">
        <v>0</v>
      </c>
      <c r="O2" s="1" t="s">
        <v>27</v>
      </c>
      <c r="P2" s="1"/>
      <c r="Q2" s="1" t="s">
        <v>30</v>
      </c>
      <c r="R2" s="1" t="s">
        <v>27</v>
      </c>
      <c r="S2" s="1" t="s">
        <v>27</v>
      </c>
      <c r="T2" s="1" t="s">
        <v>32</v>
      </c>
      <c r="U2" s="1" t="s">
        <v>47</v>
      </c>
      <c r="V2" s="1"/>
      <c r="W2" s="1"/>
      <c r="X2" s="1"/>
      <c r="Y2" s="1"/>
    </row>
    <row r="3" spans="1:26" ht="28">
      <c r="A3" s="1"/>
      <c r="B3" s="1" t="s">
        <v>56</v>
      </c>
      <c r="C3" s="1"/>
      <c r="D3" s="1"/>
      <c r="E3" s="1"/>
      <c r="F3" s="1" t="s">
        <v>57</v>
      </c>
      <c r="G3" s="1" t="s">
        <v>23</v>
      </c>
      <c r="H3" s="1" t="s">
        <v>34</v>
      </c>
      <c r="I3" s="1" t="s">
        <v>58</v>
      </c>
      <c r="K3" s="1" t="s">
        <v>59</v>
      </c>
      <c r="L3" s="1" t="s">
        <v>60</v>
      </c>
      <c r="M3" s="1" t="s">
        <v>28</v>
      </c>
      <c r="N3" s="1">
        <v>1</v>
      </c>
      <c r="O3" s="1" t="s">
        <v>28</v>
      </c>
      <c r="P3" s="1"/>
      <c r="Q3" s="1" t="s">
        <v>29</v>
      </c>
      <c r="R3" s="1" t="s">
        <v>28</v>
      </c>
      <c r="S3" s="1" t="s">
        <v>28</v>
      </c>
      <c r="T3" s="1" t="s">
        <v>25</v>
      </c>
      <c r="U3" s="1" t="s">
        <v>50</v>
      </c>
      <c r="V3" s="1"/>
      <c r="W3" s="1"/>
      <c r="X3" s="1"/>
      <c r="Y3" s="1"/>
    </row>
    <row r="4" spans="1:26" ht="28">
      <c r="A4" s="1"/>
      <c r="B4" s="1" t="s">
        <v>61</v>
      </c>
      <c r="C4" s="1"/>
      <c r="D4" s="1"/>
      <c r="E4" s="1"/>
      <c r="F4" s="1" t="s">
        <v>22</v>
      </c>
      <c r="G4" s="1" t="s">
        <v>62</v>
      </c>
      <c r="H4" s="1" t="s">
        <v>24</v>
      </c>
      <c r="I4" s="1" t="s">
        <v>63</v>
      </c>
      <c r="K4" s="1"/>
      <c r="L4" s="1" t="s">
        <v>38</v>
      </c>
      <c r="M4" s="1"/>
      <c r="N4" s="1">
        <v>2</v>
      </c>
      <c r="O4" s="1"/>
      <c r="P4" s="1"/>
      <c r="Q4" s="1" t="s">
        <v>48</v>
      </c>
      <c r="R4" s="1"/>
      <c r="S4" s="1"/>
      <c r="T4" s="1"/>
      <c r="U4" s="1" t="s">
        <v>100</v>
      </c>
      <c r="V4" s="1"/>
      <c r="W4" s="1"/>
      <c r="X4" s="1"/>
      <c r="Y4" s="1"/>
    </row>
    <row r="5" spans="1:26">
      <c r="A5" s="1"/>
      <c r="B5" s="1" t="s">
        <v>64</v>
      </c>
      <c r="C5" s="1"/>
      <c r="D5" s="1"/>
      <c r="E5" s="1"/>
      <c r="F5" s="1" t="s">
        <v>65</v>
      </c>
      <c r="G5" s="1" t="s">
        <v>66</v>
      </c>
      <c r="H5" s="1"/>
      <c r="I5" s="1" t="s">
        <v>67</v>
      </c>
      <c r="K5" s="1"/>
      <c r="L5" s="1" t="s">
        <v>25</v>
      </c>
      <c r="M5" s="1"/>
      <c r="N5" s="1">
        <v>3</v>
      </c>
      <c r="O5" s="1"/>
      <c r="P5" s="1"/>
      <c r="Q5" s="1"/>
      <c r="R5" s="1"/>
      <c r="S5" s="1"/>
      <c r="T5" s="1"/>
      <c r="U5" s="1" t="s">
        <v>45</v>
      </c>
      <c r="V5" s="1"/>
      <c r="W5" s="1"/>
      <c r="X5" s="1"/>
      <c r="Y5" s="1"/>
    </row>
    <row r="6" spans="1:26">
      <c r="A6" s="1"/>
      <c r="B6" s="1" t="s">
        <v>68</v>
      </c>
      <c r="C6" s="1"/>
      <c r="D6" s="1"/>
      <c r="E6" s="1"/>
      <c r="F6" s="1" t="s">
        <v>69</v>
      </c>
      <c r="G6" s="1" t="s">
        <v>70</v>
      </c>
      <c r="H6" s="1"/>
      <c r="I6" s="1" t="s">
        <v>71</v>
      </c>
      <c r="K6" s="1"/>
      <c r="L6" s="1" t="s">
        <v>72</v>
      </c>
      <c r="M6" s="1"/>
      <c r="N6" s="1">
        <v>4</v>
      </c>
      <c r="O6" s="1"/>
      <c r="P6" s="1"/>
      <c r="Q6" s="1"/>
      <c r="R6" s="1"/>
      <c r="S6" s="1"/>
      <c r="T6" s="1"/>
      <c r="U6" s="1" t="s">
        <v>102</v>
      </c>
      <c r="V6" s="1"/>
      <c r="W6" s="1"/>
      <c r="X6" s="1"/>
      <c r="Y6" s="1"/>
    </row>
    <row r="7" spans="1:26" ht="28">
      <c r="A7" s="1"/>
      <c r="B7" s="1" t="s">
        <v>73</v>
      </c>
      <c r="C7" s="1"/>
      <c r="D7" s="1"/>
      <c r="E7" s="1"/>
      <c r="F7" s="1" t="s">
        <v>74</v>
      </c>
      <c r="H7" s="1"/>
      <c r="I7" s="1" t="s">
        <v>75</v>
      </c>
      <c r="K7" s="1"/>
      <c r="L7" s="1" t="s">
        <v>76</v>
      </c>
      <c r="M7" s="1"/>
      <c r="N7" s="1">
        <v>5</v>
      </c>
      <c r="O7" s="1"/>
      <c r="P7" s="1"/>
      <c r="Q7" s="1"/>
      <c r="R7" s="1"/>
      <c r="S7" s="1"/>
      <c r="T7" s="1"/>
      <c r="U7" s="1" t="s">
        <v>104</v>
      </c>
      <c r="V7" s="1"/>
      <c r="W7" s="1"/>
      <c r="X7" s="1"/>
      <c r="Y7" s="1"/>
    </row>
    <row r="8" spans="1:26">
      <c r="A8" s="1"/>
      <c r="B8" s="1" t="s">
        <v>77</v>
      </c>
      <c r="C8" s="1"/>
      <c r="D8" s="1"/>
      <c r="E8" s="1"/>
      <c r="F8" s="1" t="s">
        <v>36</v>
      </c>
      <c r="G8" s="1"/>
      <c r="H8" s="1"/>
      <c r="I8" s="1" t="s">
        <v>78</v>
      </c>
      <c r="K8" s="1"/>
      <c r="L8" s="1" t="s">
        <v>31</v>
      </c>
      <c r="M8" s="1"/>
      <c r="N8" s="1"/>
      <c r="O8" s="1"/>
      <c r="P8" s="1"/>
      <c r="Q8" s="1"/>
      <c r="R8" s="1"/>
      <c r="S8" s="1"/>
      <c r="T8" s="1"/>
      <c r="U8" s="1" t="s">
        <v>22</v>
      </c>
      <c r="V8" s="1"/>
      <c r="W8" s="1"/>
      <c r="X8" s="1"/>
      <c r="Y8" s="1"/>
    </row>
    <row r="9" spans="1:26">
      <c r="A9" s="1"/>
      <c r="B9" s="1" t="s">
        <v>79</v>
      </c>
      <c r="C9" s="1"/>
      <c r="D9" s="1"/>
      <c r="E9" s="1"/>
      <c r="F9" s="1" t="s">
        <v>80</v>
      </c>
      <c r="G9" s="1"/>
      <c r="H9" s="1"/>
      <c r="I9" s="1" t="s">
        <v>24</v>
      </c>
      <c r="K9" s="1"/>
      <c r="L9" s="1" t="s">
        <v>11</v>
      </c>
      <c r="M9" s="1"/>
      <c r="N9" s="1"/>
      <c r="O9" s="1"/>
      <c r="P9" s="1"/>
      <c r="Q9" s="1"/>
      <c r="R9" s="1"/>
      <c r="S9" s="1"/>
      <c r="T9" s="1"/>
      <c r="U9" s="1" t="s">
        <v>106</v>
      </c>
      <c r="V9" s="1"/>
      <c r="W9" s="1"/>
      <c r="X9" s="1"/>
      <c r="Y9" s="1"/>
    </row>
    <row r="10" spans="1:26">
      <c r="A10" s="1"/>
      <c r="B10" s="1" t="s">
        <v>81</v>
      </c>
      <c r="C10" s="1"/>
      <c r="D10" s="1"/>
      <c r="E10" s="1"/>
      <c r="F10" s="1" t="s">
        <v>82</v>
      </c>
      <c r="G10" s="1"/>
      <c r="H10" s="1"/>
      <c r="I10" s="1" t="s">
        <v>34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107</v>
      </c>
      <c r="V10" s="1"/>
      <c r="W10" s="1"/>
      <c r="X10" s="1"/>
      <c r="Y10" s="1"/>
      <c r="Z10" s="1"/>
    </row>
    <row r="11" spans="1:26">
      <c r="A11" s="1"/>
      <c r="B11" s="1" t="s">
        <v>83</v>
      </c>
      <c r="C11" s="1"/>
      <c r="D11" s="1"/>
      <c r="E11" s="1"/>
      <c r="F11" s="1" t="s">
        <v>84</v>
      </c>
      <c r="G11" s="1"/>
      <c r="H11" s="1"/>
      <c r="I11" s="1" t="s">
        <v>25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48</v>
      </c>
      <c r="V11" s="1"/>
      <c r="W11" s="1"/>
      <c r="X11" s="1"/>
      <c r="Y11" s="1"/>
      <c r="Z11" s="1"/>
    </row>
    <row r="12" spans="1:26">
      <c r="A12" s="1"/>
      <c r="B12" s="1" t="s">
        <v>85</v>
      </c>
      <c r="C12" s="1"/>
      <c r="D12" s="1"/>
      <c r="E12" s="1"/>
      <c r="F12" s="1"/>
      <c r="G12" s="1"/>
      <c r="H12" s="1"/>
      <c r="I12" s="1" t="s">
        <v>86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49</v>
      </c>
      <c r="V12" s="1"/>
      <c r="W12" s="1"/>
      <c r="X12" s="1"/>
      <c r="Y12" s="1"/>
      <c r="Z12" s="1"/>
    </row>
    <row r="13" spans="1:26">
      <c r="A13" s="1"/>
      <c r="B13" s="1" t="s">
        <v>87</v>
      </c>
      <c r="C13" s="1"/>
      <c r="D13" s="1"/>
      <c r="E13" s="1"/>
      <c r="F13" s="1"/>
      <c r="G13" s="1"/>
      <c r="H13" s="1"/>
      <c r="I13" s="1" t="s">
        <v>31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135</v>
      </c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 t="s">
        <v>88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 t="s">
        <v>89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 t="s">
        <v>90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 t="s">
        <v>91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 t="s">
        <v>92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 t="s">
        <v>37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">
      <c r="A20" s="1"/>
      <c r="B20" s="1"/>
      <c r="C20" s="1"/>
      <c r="D20" s="1"/>
      <c r="E20" s="1"/>
      <c r="F20" s="1"/>
      <c r="G20" s="1"/>
      <c r="H20" s="1"/>
      <c r="I20" s="1" t="s">
        <v>93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 t="s">
        <v>94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 t="s">
        <v>95</v>
      </c>
      <c r="K22" s="1"/>
      <c r="L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H23" s="1"/>
      <c r="J23"/>
    </row>
    <row r="24" spans="1:26">
      <c r="H24" s="1"/>
      <c r="J24"/>
    </row>
    <row r="25" spans="1:26">
      <c r="H25" s="1"/>
      <c r="J25"/>
    </row>
    <row r="26" spans="1:26" ht="15" customHeight="1">
      <c r="A26" s="16" t="s">
        <v>96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26" ht="28">
      <c r="A27" s="9" t="s">
        <v>39</v>
      </c>
      <c r="B27" s="5" t="s">
        <v>1</v>
      </c>
      <c r="C27" s="5" t="s">
        <v>2</v>
      </c>
      <c r="D27" s="6" t="s">
        <v>134</v>
      </c>
      <c r="E27" s="5" t="s">
        <v>40</v>
      </c>
      <c r="F27" s="5" t="s">
        <v>9</v>
      </c>
      <c r="G27" s="5" t="s">
        <v>41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42</v>
      </c>
      <c r="M27" s="6" t="s">
        <v>17</v>
      </c>
      <c r="N27" s="5" t="s">
        <v>133</v>
      </c>
      <c r="O27" s="6" t="s">
        <v>18</v>
      </c>
      <c r="P27" s="5" t="s">
        <v>43</v>
      </c>
      <c r="Q27" s="5" t="s">
        <v>20</v>
      </c>
    </row>
    <row r="28" spans="1:26">
      <c r="B28" s="1" t="s">
        <v>21</v>
      </c>
      <c r="D28" s="8" t="s">
        <v>97</v>
      </c>
      <c r="G28" s="7"/>
      <c r="H28" s="8" t="s">
        <v>29</v>
      </c>
      <c r="I28" s="8" t="s">
        <v>27</v>
      </c>
      <c r="J28" s="8" t="s">
        <v>27</v>
      </c>
      <c r="K28" s="4" t="s">
        <v>32</v>
      </c>
      <c r="L28" s="8" t="s">
        <v>47</v>
      </c>
      <c r="M28" s="4" t="s">
        <v>131</v>
      </c>
    </row>
    <row r="29" spans="1:26" ht="28">
      <c r="B29" s="1" t="s">
        <v>56</v>
      </c>
      <c r="C29" s="7"/>
      <c r="D29" s="8" t="s">
        <v>98</v>
      </c>
      <c r="G29" s="7"/>
      <c r="H29" s="8" t="s">
        <v>30</v>
      </c>
      <c r="I29" s="8" t="s">
        <v>28</v>
      </c>
      <c r="J29" s="8" t="s">
        <v>28</v>
      </c>
      <c r="K29" s="4" t="s">
        <v>25</v>
      </c>
      <c r="L29" s="8" t="s">
        <v>50</v>
      </c>
      <c r="M29" s="4" t="s">
        <v>132</v>
      </c>
    </row>
    <row r="30" spans="1:26">
      <c r="B30" s="1" t="s">
        <v>61</v>
      </c>
      <c r="C30" s="7"/>
      <c r="D30" s="8" t="s">
        <v>99</v>
      </c>
      <c r="G30" s="7"/>
      <c r="H30" s="8" t="s">
        <v>46</v>
      </c>
      <c r="I30" s="8"/>
      <c r="J30" s="8"/>
      <c r="K30" s="7"/>
      <c r="L30" s="8" t="s">
        <v>100</v>
      </c>
      <c r="M30" t="s">
        <v>130</v>
      </c>
    </row>
    <row r="31" spans="1:26">
      <c r="B31" s="1" t="s">
        <v>64</v>
      </c>
      <c r="C31" s="8"/>
      <c r="D31" s="8" t="s">
        <v>44</v>
      </c>
      <c r="G31" s="7"/>
      <c r="H31" s="4" t="s">
        <v>129</v>
      </c>
      <c r="I31" s="8"/>
      <c r="J31" s="8"/>
      <c r="K31" s="7"/>
      <c r="L31" s="8" t="s">
        <v>45</v>
      </c>
      <c r="M31" t="s">
        <v>45</v>
      </c>
    </row>
    <row r="32" spans="1:26" ht="28">
      <c r="B32" s="1" t="s">
        <v>68</v>
      </c>
      <c r="C32" s="8"/>
      <c r="D32" s="8" t="s">
        <v>101</v>
      </c>
      <c r="G32" s="7"/>
      <c r="H32" s="7"/>
      <c r="I32" s="8"/>
      <c r="J32" s="8"/>
      <c r="K32" s="7"/>
      <c r="L32" s="8" t="s">
        <v>102</v>
      </c>
    </row>
    <row r="33" spans="2:12" ht="28">
      <c r="B33" s="1" t="s">
        <v>73</v>
      </c>
      <c r="C33" s="8"/>
      <c r="D33" s="8" t="s">
        <v>103</v>
      </c>
      <c r="G33" s="7"/>
      <c r="H33" s="7"/>
      <c r="I33" s="8"/>
      <c r="J33" s="8"/>
      <c r="K33" s="7"/>
      <c r="L33" s="8" t="s">
        <v>104</v>
      </c>
    </row>
    <row r="34" spans="2:12">
      <c r="B34" s="1" t="s">
        <v>77</v>
      </c>
      <c r="C34" s="8"/>
      <c r="E34" s="8"/>
      <c r="F34" s="8"/>
      <c r="G34" s="7"/>
      <c r="H34" s="7"/>
      <c r="I34" s="8"/>
      <c r="J34" s="8"/>
      <c r="K34" s="7"/>
      <c r="L34" s="8" t="s">
        <v>22</v>
      </c>
    </row>
    <row r="35" spans="2:12">
      <c r="B35" s="1"/>
      <c r="C35" s="8"/>
      <c r="E35" s="8"/>
      <c r="F35" s="8"/>
      <c r="G35" s="7"/>
      <c r="H35" s="7"/>
      <c r="I35" s="8"/>
      <c r="J35" s="8"/>
      <c r="K35" s="7"/>
      <c r="L35" s="8" t="s">
        <v>106</v>
      </c>
    </row>
    <row r="36" spans="2:12">
      <c r="B36" s="1"/>
      <c r="C36" s="8"/>
      <c r="E36" s="8"/>
      <c r="F36" s="8"/>
      <c r="G36" s="7"/>
      <c r="H36" s="7"/>
      <c r="I36" s="8"/>
      <c r="J36" s="8"/>
      <c r="K36" s="7"/>
      <c r="L36" s="8" t="s">
        <v>107</v>
      </c>
    </row>
    <row r="37" spans="2:12">
      <c r="B37" s="1" t="s">
        <v>79</v>
      </c>
      <c r="C37" s="8"/>
      <c r="E37" s="8"/>
      <c r="F37" s="8"/>
      <c r="G37" s="7"/>
      <c r="H37" s="7"/>
      <c r="I37" s="8"/>
      <c r="J37" s="8"/>
      <c r="K37" s="7"/>
      <c r="L37" s="8" t="s">
        <v>48</v>
      </c>
    </row>
    <row r="38" spans="2:12">
      <c r="B38" s="1" t="s">
        <v>81</v>
      </c>
      <c r="C38" s="8"/>
      <c r="E38" s="8"/>
      <c r="F38" s="8"/>
      <c r="G38" s="7"/>
      <c r="H38" s="7"/>
      <c r="I38" s="8"/>
      <c r="J38" s="8"/>
      <c r="K38" s="7"/>
      <c r="L38" s="8" t="s">
        <v>49</v>
      </c>
    </row>
    <row r="39" spans="2:12">
      <c r="B39" s="1" t="s">
        <v>83</v>
      </c>
      <c r="C39" s="8"/>
      <c r="E39" s="8"/>
      <c r="F39" s="8"/>
      <c r="G39" s="7"/>
      <c r="H39" s="7"/>
      <c r="I39" s="8"/>
      <c r="J39" s="8"/>
      <c r="K39" s="7"/>
      <c r="L39" s="8" t="s">
        <v>105</v>
      </c>
    </row>
    <row r="40" spans="2:12">
      <c r="B40" s="1" t="s">
        <v>85</v>
      </c>
      <c r="C40" s="8"/>
      <c r="E40" s="8"/>
      <c r="F40" s="8"/>
      <c r="G40" s="7"/>
      <c r="H40" s="7"/>
      <c r="I40" s="8"/>
      <c r="J40" s="8"/>
      <c r="K40" s="7"/>
    </row>
    <row r="41" spans="2:12">
      <c r="B41" s="1" t="s">
        <v>87</v>
      </c>
      <c r="C41" s="8"/>
      <c r="E41" s="8"/>
      <c r="F41" s="8"/>
      <c r="G41" s="7"/>
      <c r="H41" s="7"/>
      <c r="I41" s="8"/>
      <c r="J41" s="8"/>
      <c r="K41" s="7"/>
    </row>
    <row r="42" spans="2:12">
      <c r="B42" s="7"/>
      <c r="C42" s="7"/>
    </row>
    <row r="43" spans="2:12">
      <c r="B43" s="7"/>
      <c r="C43" s="7"/>
    </row>
  </sheetData>
  <mergeCells count="1">
    <mergeCell ref="A26:Q26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G45" sqref="G45"/>
    </sheetView>
  </sheetViews>
  <sheetFormatPr baseColWidth="10" defaultColWidth="8.83203125" defaultRowHeight="14" x14ac:dyDescent="0"/>
  <cols>
    <col min="7" max="7" width="18.83203125" customWidth="1"/>
    <col min="13" max="13" width="16" customWidth="1"/>
    <col min="17" max="17" width="15.5" customWidth="1"/>
    <col min="19" max="19" width="13.6640625" customWidth="1"/>
  </cols>
  <sheetData>
    <row r="1" spans="1:12" ht="15" thickBot="1">
      <c r="A1" s="24" t="s">
        <v>108</v>
      </c>
      <c r="B1" s="25"/>
      <c r="C1" s="12"/>
      <c r="D1" s="26" t="s">
        <v>109</v>
      </c>
      <c r="E1" s="27"/>
      <c r="G1" s="18" t="s">
        <v>110</v>
      </c>
      <c r="H1" s="20"/>
      <c r="I1" s="13"/>
      <c r="K1" s="18" t="s">
        <v>111</v>
      </c>
      <c r="L1" s="20"/>
    </row>
    <row r="2" spans="1:12">
      <c r="A2" s="14" t="s">
        <v>112</v>
      </c>
      <c r="B2" s="15" t="s">
        <v>113</v>
      </c>
      <c r="C2" s="12"/>
      <c r="D2" t="s">
        <v>34</v>
      </c>
      <c r="E2" t="e">
        <f>COUNTIFS(#REF!,D2)</f>
        <v>#REF!</v>
      </c>
      <c r="G2" t="str">
        <f>'Run Down Data'!G2</f>
        <v>General Interest</v>
      </c>
      <c r="H2" t="e">
        <f>COUNTIFS(#REF!,G2)</f>
        <v>#REF!</v>
      </c>
      <c r="K2" t="s">
        <v>29</v>
      </c>
      <c r="L2" t="e">
        <f>COUNTIFS(#REF!,K2)</f>
        <v>#REF!</v>
      </c>
    </row>
    <row r="3" spans="1:12">
      <c r="A3" s="12" t="s">
        <v>21</v>
      </c>
      <c r="B3" t="e">
        <f>COUNTIF(#REF!,A3)</f>
        <v>#REF!</v>
      </c>
      <c r="C3" s="12"/>
      <c r="D3" t="s">
        <v>24</v>
      </c>
      <c r="E3" t="e">
        <f>COUNTIFS(#REF!,D3)</f>
        <v>#REF!</v>
      </c>
      <c r="G3" t="str">
        <f>'Run Down Data'!G3</f>
        <v>Science Specialised</v>
      </c>
      <c r="H3" t="e">
        <f>COUNTIFS(#REF!,G3)</f>
        <v>#REF!</v>
      </c>
      <c r="K3" t="s">
        <v>30</v>
      </c>
      <c r="L3" t="e">
        <f>COUNTIFS(#REF!,K3)</f>
        <v>#REF!</v>
      </c>
    </row>
    <row r="4" spans="1:12">
      <c r="A4" s="12" t="s">
        <v>56</v>
      </c>
      <c r="B4" t="e">
        <f>COUNTIF(#REF!,A4)</f>
        <v>#REF!</v>
      </c>
      <c r="C4" s="12"/>
      <c r="D4" t="s">
        <v>54</v>
      </c>
      <c r="E4" t="e">
        <f>COUNTIFS(#REF!,D4)</f>
        <v>#REF!</v>
      </c>
      <c r="G4" t="str">
        <f>'Run Down Data'!G4</f>
        <v>Economy Specialised</v>
      </c>
      <c r="H4" t="e">
        <f>COUNTIFS(#REF!,G4)</f>
        <v>#REF!</v>
      </c>
      <c r="K4" t="s">
        <v>48</v>
      </c>
      <c r="L4" t="e">
        <f>COUNTIFS(#REF!,K4)</f>
        <v>#REF!</v>
      </c>
    </row>
    <row r="5" spans="1:12">
      <c r="A5" s="12" t="s">
        <v>61</v>
      </c>
      <c r="B5" t="e">
        <f>COUNTIF(#REF!,A5)</f>
        <v>#REF!</v>
      </c>
      <c r="C5" s="12"/>
      <c r="G5" t="str">
        <f>'Run Down Data'!G5</f>
        <v>Technology Specialised</v>
      </c>
      <c r="H5" t="e">
        <f>COUNTIFS(#REF!,G5)</f>
        <v>#REF!</v>
      </c>
    </row>
    <row r="6" spans="1:12">
      <c r="A6" s="12" t="s">
        <v>64</v>
      </c>
      <c r="B6" t="e">
        <f>COUNTIF(#REF!,A6)</f>
        <v>#REF!</v>
      </c>
      <c r="C6" s="12"/>
      <c r="G6" t="str">
        <f>'Run Down Data'!G6</f>
        <v>Specialised</v>
      </c>
      <c r="H6" t="e">
        <f>COUNTIFS(#REF!,G6)</f>
        <v>#REF!</v>
      </c>
    </row>
    <row r="7" spans="1:12">
      <c r="A7" s="12" t="s">
        <v>68</v>
      </c>
      <c r="B7" t="e">
        <f>COUNTIF(#REF!,A7)</f>
        <v>#REF!</v>
      </c>
      <c r="C7" s="12"/>
    </row>
    <row r="8" spans="1:12">
      <c r="A8" s="12" t="s">
        <v>73</v>
      </c>
      <c r="B8" t="e">
        <f>COUNTIF(#REF!,A8)</f>
        <v>#REF!</v>
      </c>
      <c r="C8" s="12"/>
      <c r="G8" s="12"/>
    </row>
    <row r="9" spans="1:12">
      <c r="A9" s="12" t="s">
        <v>77</v>
      </c>
      <c r="B9" t="e">
        <f>COUNTIF(#REF!,A9)</f>
        <v>#REF!</v>
      </c>
      <c r="C9" s="12"/>
      <c r="G9" s="12"/>
    </row>
    <row r="10" spans="1:12">
      <c r="A10" s="12" t="s">
        <v>79</v>
      </c>
      <c r="B10" t="e">
        <f>COUNTIF(#REF!,A10)</f>
        <v>#REF!</v>
      </c>
      <c r="C10" s="12"/>
      <c r="G10" s="12"/>
    </row>
    <row r="11" spans="1:12">
      <c r="A11" s="12" t="s">
        <v>81</v>
      </c>
      <c r="B11" t="e">
        <f>COUNTIF(#REF!,A11)</f>
        <v>#REF!</v>
      </c>
      <c r="C11" s="12"/>
      <c r="G11" s="12"/>
    </row>
    <row r="12" spans="1:12">
      <c r="A12" s="12" t="s">
        <v>83</v>
      </c>
      <c r="B12" t="e">
        <f>COUNTIF(#REF!,A12)</f>
        <v>#REF!</v>
      </c>
      <c r="C12" s="12"/>
      <c r="G12" s="12"/>
    </row>
    <row r="13" spans="1:12">
      <c r="A13" s="12" t="s">
        <v>85</v>
      </c>
      <c r="B13" t="e">
        <f>COUNTIF(#REF!,A13)</f>
        <v>#REF!</v>
      </c>
      <c r="C13" s="12"/>
      <c r="G13" s="12"/>
    </row>
    <row r="14" spans="1:12">
      <c r="A14" s="12" t="s">
        <v>87</v>
      </c>
      <c r="B14" t="e">
        <f>COUNTIF(#REF!,A14)</f>
        <v>#REF!</v>
      </c>
      <c r="C14" s="12"/>
      <c r="G14" s="12"/>
    </row>
    <row r="15" spans="1:12">
      <c r="A15" s="12"/>
      <c r="C15" s="12"/>
    </row>
    <row r="16" spans="1:12" ht="15" thickBot="1">
      <c r="A16" s="12"/>
      <c r="C16" s="12"/>
    </row>
    <row r="17" spans="1:20" ht="15" thickBot="1">
      <c r="A17" s="24" t="s">
        <v>114</v>
      </c>
      <c r="B17" s="25"/>
      <c r="C17" s="13"/>
      <c r="D17" s="18" t="s">
        <v>115</v>
      </c>
      <c r="E17" s="20"/>
      <c r="F17" s="13"/>
      <c r="G17" s="13"/>
      <c r="H17" s="13"/>
      <c r="J17" s="18" t="s">
        <v>116</v>
      </c>
      <c r="K17" s="19"/>
      <c r="L17" s="19"/>
      <c r="M17" s="19"/>
      <c r="N17" s="20"/>
      <c r="P17" s="18" t="s">
        <v>117</v>
      </c>
      <c r="Q17" s="19"/>
      <c r="R17" s="19"/>
      <c r="S17" s="19"/>
      <c r="T17" s="20"/>
    </row>
    <row r="18" spans="1:20">
      <c r="A18" s="1" t="s">
        <v>55</v>
      </c>
      <c r="B18" t="e">
        <f>COUNTIF(#REF!,A18)</f>
        <v>#REF!</v>
      </c>
      <c r="C18" s="12"/>
      <c r="D18" t="s">
        <v>35</v>
      </c>
      <c r="E18" t="e">
        <f>COUNTIFS(#REF!,D18)</f>
        <v>#REF!</v>
      </c>
      <c r="J18" s="14" t="s">
        <v>112</v>
      </c>
      <c r="K18" s="15" t="s">
        <v>32</v>
      </c>
      <c r="L18" s="15" t="s">
        <v>25</v>
      </c>
      <c r="M18" s="15" t="s">
        <v>118</v>
      </c>
      <c r="N18" s="15" t="s">
        <v>119</v>
      </c>
      <c r="P18" s="15" t="s">
        <v>120</v>
      </c>
      <c r="Q18" s="15" t="s">
        <v>121</v>
      </c>
      <c r="R18" s="15" t="s">
        <v>122</v>
      </c>
      <c r="S18" s="15" t="s">
        <v>123</v>
      </c>
      <c r="T18" s="15" t="s">
        <v>25</v>
      </c>
    </row>
    <row r="19" spans="1:20">
      <c r="A19" s="1" t="s">
        <v>60</v>
      </c>
      <c r="B19" t="e">
        <f>COUNTIF(#REF!,A19)</f>
        <v>#REF!</v>
      </c>
      <c r="C19" s="2"/>
      <c r="D19" t="s">
        <v>57</v>
      </c>
      <c r="E19" t="e">
        <f>COUNTIFS(#REF!,D19)</f>
        <v>#REF!</v>
      </c>
      <c r="J19" s="11" t="s">
        <v>21</v>
      </c>
      <c r="K19" t="e">
        <f>COUNTIFS(#REF!,$J19,#REF!,$K$18)</f>
        <v>#REF!</v>
      </c>
      <c r="L19" t="e">
        <f>COUNTIFS(#REF!,$J19,#REF!,$L$18)</f>
        <v>#REF!</v>
      </c>
      <c r="M19" t="e">
        <f>COUNTIFS(#REF!,J19)</f>
        <v>#REF!</v>
      </c>
      <c r="N19" t="e">
        <f>COUNTIF(#REF!,A3)</f>
        <v>#REF!</v>
      </c>
      <c r="P19" s="11" t="s">
        <v>21</v>
      </c>
      <c r="Q19" t="e">
        <f>COUNTIFS(#REF!,P19,#REF!,"Yes",#REF!,"No",#REF!,"PR")</f>
        <v>#REF!</v>
      </c>
      <c r="R19" t="e">
        <f>COUNTIFS(#REF!,P19,#REF!,"No",#REF!,"Yes",#REF!,"PR")</f>
        <v>#REF!</v>
      </c>
      <c r="S19" t="e">
        <f>COUNTIFS(#REF!,P19,#REF!,"No",#REF!,"Yes",#REF!,"News")</f>
        <v>#REF!</v>
      </c>
      <c r="T19" t="e">
        <f>COUNTIFS(#REF!,P19,#REF!,"Yes",#REF!,"No",#REF!,"News")</f>
        <v>#REF!</v>
      </c>
    </row>
    <row r="20" spans="1:20">
      <c r="A20" s="1" t="s">
        <v>38</v>
      </c>
      <c r="B20" t="e">
        <f>COUNTIF(#REF!,A20)</f>
        <v>#REF!</v>
      </c>
      <c r="C20" s="2"/>
      <c r="D20" t="s">
        <v>22</v>
      </c>
      <c r="E20" t="e">
        <f>COUNTIFS(#REF!,D20)</f>
        <v>#REF!</v>
      </c>
      <c r="J20" s="12" t="s">
        <v>56</v>
      </c>
      <c r="K20" t="e">
        <f>COUNTIFS(#REF!,$J20,#REF!,$K$18)</f>
        <v>#REF!</v>
      </c>
      <c r="L20" t="e">
        <f>COUNTIFS(#REF!,$J20,#REF!,$L$18)</f>
        <v>#REF!</v>
      </c>
      <c r="M20" t="e">
        <f>COUNTIFS(#REF!,J20)</f>
        <v>#REF!</v>
      </c>
      <c r="N20" t="e">
        <f>COUNTIF(#REF!,A4)</f>
        <v>#REF!</v>
      </c>
      <c r="P20" s="12" t="s">
        <v>56</v>
      </c>
      <c r="Q20" t="e">
        <f>COUNTIFS(#REF!,P20,#REF!,"Yes",#REF!,"No",#REF!,"PR")</f>
        <v>#REF!</v>
      </c>
      <c r="R20" t="e">
        <f>COUNTIFS(#REF!,P20,#REF!,"No",#REF!,"Yes",#REF!,"PR")</f>
        <v>#REF!</v>
      </c>
      <c r="S20" t="e">
        <f>COUNTIFS(#REF!,P20,#REF!,"No",#REF!,"Yes",#REF!,"News")</f>
        <v>#REF!</v>
      </c>
      <c r="T20" t="e">
        <f>COUNTIFS(#REF!,P20,#REF!,"Yes",#REF!,"No",#REF!,"News")</f>
        <v>#REF!</v>
      </c>
    </row>
    <row r="21" spans="1:20">
      <c r="A21" s="1" t="s">
        <v>25</v>
      </c>
      <c r="B21" t="e">
        <f>COUNTIF(#REF!,A21)</f>
        <v>#REF!</v>
      </c>
      <c r="C21" s="2"/>
      <c r="D21" t="s">
        <v>65</v>
      </c>
      <c r="E21" t="e">
        <f>COUNTIFS(#REF!,D21)</f>
        <v>#REF!</v>
      </c>
      <c r="J21" s="12" t="s">
        <v>61</v>
      </c>
      <c r="K21" t="e">
        <f>COUNTIFS(#REF!,$J21,#REF!,$K$18)</f>
        <v>#REF!</v>
      </c>
      <c r="L21" t="e">
        <f>COUNTIFS(#REF!,$J21,#REF!,$L$18)</f>
        <v>#REF!</v>
      </c>
      <c r="M21" t="e">
        <f>COUNTIFS(#REF!,J21)</f>
        <v>#REF!</v>
      </c>
      <c r="N21" t="e">
        <f>COUNTIF(#REF!,A5)</f>
        <v>#REF!</v>
      </c>
      <c r="P21" s="12" t="s">
        <v>61</v>
      </c>
      <c r="Q21" t="e">
        <f>COUNTIFS(#REF!,P21,#REF!,"Yes",#REF!,"No",#REF!,"PR")</f>
        <v>#REF!</v>
      </c>
      <c r="R21" t="e">
        <f>COUNTIFS(#REF!,P21,#REF!,"No",#REF!,"Yes",#REF!,"PR")</f>
        <v>#REF!</v>
      </c>
      <c r="S21" t="e">
        <f>COUNTIFS(#REF!,P21,#REF!,"No",#REF!,"Yes",#REF!,"News")</f>
        <v>#REF!</v>
      </c>
      <c r="T21" t="e">
        <f>COUNTIFS(#REF!,P21,#REF!,"Yes",#REF!,"No",#REF!,"News")</f>
        <v>#REF!</v>
      </c>
    </row>
    <row r="22" spans="1:20" ht="28">
      <c r="A22" s="1" t="s">
        <v>72</v>
      </c>
      <c r="B22" t="e">
        <f>COUNTIF(#REF!,A22)</f>
        <v>#REF!</v>
      </c>
      <c r="C22" s="2"/>
      <c r="D22" t="s">
        <v>69</v>
      </c>
      <c r="E22" t="e">
        <f>COUNTIFS(#REF!,D22)</f>
        <v>#REF!</v>
      </c>
      <c r="J22" s="12" t="s">
        <v>64</v>
      </c>
      <c r="K22" t="e">
        <f>COUNTIFS(#REF!,$J22,#REF!,$K$18)</f>
        <v>#REF!</v>
      </c>
      <c r="L22" t="e">
        <f>COUNTIFS(#REF!,$J22,#REF!,$L$18)</f>
        <v>#REF!</v>
      </c>
      <c r="M22" t="e">
        <f>COUNTIFS(#REF!,J22)</f>
        <v>#REF!</v>
      </c>
      <c r="N22" t="e">
        <f>COUNTIF(#REF!,A6)</f>
        <v>#REF!</v>
      </c>
      <c r="P22" s="12" t="s">
        <v>64</v>
      </c>
      <c r="Q22" t="e">
        <f>COUNTIFS(#REF!,P22,#REF!,"Yes",#REF!,"No",#REF!,"PR")</f>
        <v>#REF!</v>
      </c>
      <c r="R22" t="e">
        <f>COUNTIFS(#REF!,P22,#REF!,"No",#REF!,"Yes",#REF!,"PR")</f>
        <v>#REF!</v>
      </c>
      <c r="S22" t="e">
        <f>COUNTIFS(#REF!,P22,#REF!,"No",#REF!,"Yes",#REF!,"News")</f>
        <v>#REF!</v>
      </c>
      <c r="T22" t="e">
        <f>COUNTIFS(#REF!,P22,#REF!,"Yes",#REF!,"No",#REF!,"News")</f>
        <v>#REF!</v>
      </c>
    </row>
    <row r="23" spans="1:20">
      <c r="A23" s="1" t="s">
        <v>76</v>
      </c>
      <c r="B23" t="e">
        <f>COUNTIF(#REF!,A23)</f>
        <v>#REF!</v>
      </c>
      <c r="C23" s="3"/>
      <c r="D23" t="s">
        <v>74</v>
      </c>
      <c r="E23" t="e">
        <f>COUNTIFS(#REF!,D23)</f>
        <v>#REF!</v>
      </c>
      <c r="J23" s="12" t="s">
        <v>68</v>
      </c>
      <c r="K23" t="e">
        <f>COUNTIFS(#REF!,$J23,#REF!,$K$18)</f>
        <v>#REF!</v>
      </c>
      <c r="L23" t="e">
        <f>COUNTIFS(#REF!,$J23,#REF!,$L$18)</f>
        <v>#REF!</v>
      </c>
      <c r="M23" t="e">
        <f>COUNTIFS(#REF!,J23)</f>
        <v>#REF!</v>
      </c>
      <c r="N23" t="e">
        <f>COUNTIF(#REF!,A7)</f>
        <v>#REF!</v>
      </c>
      <c r="P23" s="12" t="s">
        <v>68</v>
      </c>
      <c r="Q23" t="e">
        <f>COUNTIFS(#REF!,P23,#REF!,"Yes",#REF!,"No",#REF!,"PR")</f>
        <v>#REF!</v>
      </c>
      <c r="R23" t="e">
        <f>COUNTIFS(#REF!,P23,#REF!,"No",#REF!,"Yes",#REF!,"PR")</f>
        <v>#REF!</v>
      </c>
      <c r="S23" t="e">
        <f>COUNTIFS(#REF!,P23,#REF!,"No",#REF!,"Yes",#REF!,"News")</f>
        <v>#REF!</v>
      </c>
      <c r="T23" t="e">
        <f>COUNTIFS(#REF!,P23,#REF!,"Yes",#REF!,"No",#REF!,"News")</f>
        <v>#REF!</v>
      </c>
    </row>
    <row r="24" spans="1:20" ht="28">
      <c r="A24" s="1" t="s">
        <v>31</v>
      </c>
      <c r="B24" t="e">
        <f>COUNTIF(#REF!,A24)</f>
        <v>#REF!</v>
      </c>
      <c r="C24" s="12"/>
      <c r="D24" t="s">
        <v>36</v>
      </c>
      <c r="E24" t="e">
        <f>COUNTIFS(#REF!,D24)</f>
        <v>#REF!</v>
      </c>
      <c r="J24" s="12" t="s">
        <v>73</v>
      </c>
      <c r="K24" t="e">
        <f>COUNTIFS(#REF!,$J24,#REF!,$K$18)</f>
        <v>#REF!</v>
      </c>
      <c r="L24" t="e">
        <f>COUNTIFS(#REF!,$J24,#REF!,$L$18)</f>
        <v>#REF!</v>
      </c>
      <c r="M24" t="e">
        <f>COUNTIFS(#REF!,J24)</f>
        <v>#REF!</v>
      </c>
      <c r="N24" t="e">
        <f>COUNTIF(#REF!,A8)</f>
        <v>#REF!</v>
      </c>
      <c r="P24" s="12" t="s">
        <v>73</v>
      </c>
      <c r="Q24" t="e">
        <f>COUNTIFS(#REF!,P24,#REF!,"Yes",#REF!,"No",#REF!,"PR")</f>
        <v>#REF!</v>
      </c>
      <c r="R24" t="e">
        <f>COUNTIFS(#REF!,P24,#REF!,"No",#REF!,"Yes",#REF!,"PR")</f>
        <v>#REF!</v>
      </c>
      <c r="S24" t="e">
        <f>COUNTIFS(#REF!,P24,#REF!,"No",#REF!,"Yes",#REF!,"News")</f>
        <v>#REF!</v>
      </c>
      <c r="T24" t="e">
        <f>COUNTIFS(#REF!,P24,#REF!,"Yes",#REF!,"No",#REF!,"News")</f>
        <v>#REF!</v>
      </c>
    </row>
    <row r="25" spans="1:20">
      <c r="A25" s="1" t="s">
        <v>11</v>
      </c>
      <c r="B25" t="e">
        <f>COUNTIF(#REF!,A25)</f>
        <v>#REF!</v>
      </c>
      <c r="C25" s="12"/>
      <c r="D25" t="s">
        <v>80</v>
      </c>
      <c r="E25" t="e">
        <f>COUNTIFS(#REF!,D25)</f>
        <v>#REF!</v>
      </c>
      <c r="J25" s="12" t="s">
        <v>77</v>
      </c>
      <c r="K25" t="e">
        <f>COUNTIFS(#REF!,$J25,#REF!,$K$18)</f>
        <v>#REF!</v>
      </c>
      <c r="L25" t="e">
        <f>COUNTIFS(#REF!,$J25,#REF!,$L$18)</f>
        <v>#REF!</v>
      </c>
      <c r="M25" t="e">
        <f>COUNTIFS(#REF!,J25)</f>
        <v>#REF!</v>
      </c>
      <c r="N25" t="e">
        <f>COUNTIF(#REF!,A9)</f>
        <v>#REF!</v>
      </c>
      <c r="P25" s="12" t="s">
        <v>77</v>
      </c>
      <c r="Q25" t="e">
        <f>COUNTIFS(#REF!,P25,#REF!,"Yes",#REF!,"No",#REF!,"PR")</f>
        <v>#REF!</v>
      </c>
      <c r="R25" t="e">
        <f>COUNTIFS(#REF!,P25,#REF!,"No",#REF!,"Yes",#REF!,"PR")</f>
        <v>#REF!</v>
      </c>
      <c r="S25" t="e">
        <f>COUNTIFS(#REF!,P25,#REF!,"No",#REF!,"Yes",#REF!,"News")</f>
        <v>#REF!</v>
      </c>
      <c r="T25" t="e">
        <f>COUNTIFS(#REF!,P25,#REF!,"Yes",#REF!,"No",#REF!,"News")</f>
        <v>#REF!</v>
      </c>
    </row>
    <row r="26" spans="1:20">
      <c r="A26" s="2"/>
      <c r="C26" s="12"/>
      <c r="D26" t="s">
        <v>82</v>
      </c>
      <c r="E26" t="e">
        <f>COUNTIFS(#REF!,D26)</f>
        <v>#REF!</v>
      </c>
      <c r="J26" s="12" t="s">
        <v>79</v>
      </c>
      <c r="K26" t="e">
        <f>COUNTIFS(#REF!,$J26,#REF!,$K$18)</f>
        <v>#REF!</v>
      </c>
      <c r="L26" t="e">
        <f>COUNTIFS(#REF!,$J26,#REF!,$L$18)</f>
        <v>#REF!</v>
      </c>
      <c r="M26" t="e">
        <f>COUNTIFS(#REF!,J26)</f>
        <v>#REF!</v>
      </c>
      <c r="N26" t="e">
        <f>COUNTIF(#REF!,A10)</f>
        <v>#REF!</v>
      </c>
      <c r="P26" s="12" t="s">
        <v>79</v>
      </c>
      <c r="Q26" t="e">
        <f>COUNTIFS(#REF!,P26,#REF!,"Yes",#REF!,"No",#REF!,"PR")</f>
        <v>#REF!</v>
      </c>
      <c r="R26" t="e">
        <f>COUNTIFS(#REF!,P26,#REF!,"No",#REF!,"Yes",#REF!,"PR")</f>
        <v>#REF!</v>
      </c>
      <c r="S26" t="e">
        <f>COUNTIFS(#REF!,P26,#REF!,"No",#REF!,"Yes",#REF!,"News")</f>
        <v>#REF!</v>
      </c>
      <c r="T26" t="e">
        <f>COUNTIFS(#REF!,P26,#REF!,"Yes",#REF!,"No",#REF!,"News")</f>
        <v>#REF!</v>
      </c>
    </row>
    <row r="27" spans="1:20">
      <c r="A27" s="2"/>
      <c r="C27" s="12"/>
      <c r="D27" t="s">
        <v>84</v>
      </c>
      <c r="E27" t="e">
        <f>COUNTIFS(#REF!,D27)</f>
        <v>#REF!</v>
      </c>
      <c r="J27" s="12" t="s">
        <v>81</v>
      </c>
      <c r="K27" t="e">
        <f>COUNTIFS(#REF!,$J27,#REF!,$K$18)</f>
        <v>#REF!</v>
      </c>
      <c r="L27" t="e">
        <f>COUNTIFS(#REF!,$J27,#REF!,$L$18)</f>
        <v>#REF!</v>
      </c>
      <c r="M27" t="e">
        <f>COUNTIFS(#REF!,J27)</f>
        <v>#REF!</v>
      </c>
      <c r="N27" t="e">
        <f>COUNTIF(#REF!,A11)</f>
        <v>#REF!</v>
      </c>
      <c r="P27" s="12" t="s">
        <v>81</v>
      </c>
      <c r="Q27" t="e">
        <f>COUNTIFS(#REF!,P27,#REF!,"Yes",#REF!,"No",#REF!,"PR")</f>
        <v>#REF!</v>
      </c>
      <c r="R27" t="e">
        <f>COUNTIFS(#REF!,P27,#REF!,"No",#REF!,"Yes",#REF!,"PR")</f>
        <v>#REF!</v>
      </c>
      <c r="S27" t="e">
        <f>COUNTIFS(#REF!,P27,#REF!,"No",#REF!,"Yes",#REF!,"News")</f>
        <v>#REF!</v>
      </c>
      <c r="T27" t="e">
        <f>COUNTIFS(#REF!,P27,#REF!,"Yes",#REF!,"No",#REF!,"News")</f>
        <v>#REF!</v>
      </c>
    </row>
    <row r="28" spans="1:20">
      <c r="A28" s="2"/>
      <c r="C28" s="12"/>
      <c r="J28" s="12" t="s">
        <v>83</v>
      </c>
      <c r="K28" t="e">
        <f>COUNTIFS(#REF!,$J28,#REF!,$K$18)</f>
        <v>#REF!</v>
      </c>
      <c r="L28" t="e">
        <f>COUNTIFS(#REF!,$J28,#REF!,$L$18)</f>
        <v>#REF!</v>
      </c>
      <c r="M28" t="e">
        <f>COUNTIFS(#REF!,J28)</f>
        <v>#REF!</v>
      </c>
      <c r="N28" t="e">
        <f>COUNTIF(#REF!,A12)</f>
        <v>#REF!</v>
      </c>
      <c r="P28" s="12" t="s">
        <v>83</v>
      </c>
      <c r="Q28" t="e">
        <f>COUNTIFS(#REF!,P28,#REF!,"Yes",#REF!,"No",#REF!,"PR")</f>
        <v>#REF!</v>
      </c>
      <c r="R28" t="e">
        <f>COUNTIFS(#REF!,P28,#REF!,"No",#REF!,"Yes",#REF!,"PR")</f>
        <v>#REF!</v>
      </c>
      <c r="S28" t="e">
        <f>COUNTIFS(#REF!,P28,#REF!,"No",#REF!,"Yes",#REF!,"News")</f>
        <v>#REF!</v>
      </c>
      <c r="T28" t="e">
        <f>COUNTIFS(#REF!,P28,#REF!,"Yes",#REF!,"No",#REF!,"News")</f>
        <v>#REF!</v>
      </c>
    </row>
    <row r="29" spans="1:20" ht="15" thickBot="1">
      <c r="A29" s="2"/>
      <c r="C29" s="12"/>
      <c r="J29" s="12" t="s">
        <v>85</v>
      </c>
      <c r="K29" t="e">
        <f>COUNTIFS(#REF!,$J29,#REF!,$K$18)</f>
        <v>#REF!</v>
      </c>
      <c r="L29" t="e">
        <f>COUNTIFS(#REF!,$J29,#REF!,$L$18)</f>
        <v>#REF!</v>
      </c>
      <c r="M29" t="e">
        <f>COUNTIFS(#REF!,J29)</f>
        <v>#REF!</v>
      </c>
      <c r="N29" t="e">
        <f>COUNTIF(#REF!,A13)</f>
        <v>#REF!</v>
      </c>
      <c r="P29" s="12" t="s">
        <v>85</v>
      </c>
      <c r="Q29" t="e">
        <f>COUNTIFS(#REF!,P29,#REF!,"Yes",#REF!,"No",#REF!,"PR")</f>
        <v>#REF!</v>
      </c>
      <c r="R29" t="e">
        <f>COUNTIFS(#REF!,P29,#REF!,"No",#REF!,"Yes",#REF!,"PR")</f>
        <v>#REF!</v>
      </c>
      <c r="S29" t="e">
        <f>COUNTIFS(#REF!,P29,#REF!,"No",#REF!,"Yes",#REF!,"News")</f>
        <v>#REF!</v>
      </c>
      <c r="T29" t="e">
        <f>COUNTIFS(#REF!,P29,#REF!,"Yes",#REF!,"No",#REF!,"News")</f>
        <v>#REF!</v>
      </c>
    </row>
    <row r="30" spans="1:20" ht="15" thickBot="1">
      <c r="A30" s="21" t="s">
        <v>124</v>
      </c>
      <c r="B30" s="22"/>
      <c r="C30" s="12"/>
      <c r="J30" s="12" t="s">
        <v>87</v>
      </c>
      <c r="K30" t="e">
        <f>COUNTIFS(#REF!,$J30,#REF!,$K$18)</f>
        <v>#REF!</v>
      </c>
      <c r="L30" t="e">
        <f>COUNTIFS(#REF!,$J30,#REF!,$L$18)</f>
        <v>#REF!</v>
      </c>
      <c r="M30" t="e">
        <f>COUNTIFS(#REF!,J30)</f>
        <v>#REF!</v>
      </c>
      <c r="N30" t="e">
        <f>COUNTIF(#REF!,A14)</f>
        <v>#REF!</v>
      </c>
      <c r="P30" s="12" t="s">
        <v>87</v>
      </c>
      <c r="Q30" t="e">
        <f>COUNTIFS(#REF!,P30,#REF!,"Yes",#REF!,"No",#REF!,"PR")</f>
        <v>#REF!</v>
      </c>
      <c r="R30" t="e">
        <f>COUNTIFS(#REF!,P30,#REF!,"No",#REF!,"Yes",#REF!,"PR")</f>
        <v>#REF!</v>
      </c>
      <c r="S30" t="e">
        <f>COUNTIFS(#REF!,P30,#REF!,"No",#REF!,"Yes",#REF!,"News")</f>
        <v>#REF!</v>
      </c>
      <c r="T30" t="e">
        <f>COUNTIFS(#REF!,P30,#REF!,"Yes",#REF!,"No",#REF!,"News")</f>
        <v>#REF!</v>
      </c>
    </row>
    <row r="31" spans="1:20">
      <c r="A31" s="3" t="s">
        <v>26</v>
      </c>
      <c r="B31" t="e">
        <f>COUNTIF(#REF!,A31)</f>
        <v>#REF!</v>
      </c>
      <c r="C31" s="12"/>
    </row>
    <row r="32" spans="1:20">
      <c r="A32" s="2" t="s">
        <v>59</v>
      </c>
      <c r="B32" t="e">
        <f>COUNTIF(#REF!,A32)</f>
        <v>#REF!</v>
      </c>
      <c r="C32" s="12"/>
      <c r="P32" t="s">
        <v>125</v>
      </c>
      <c r="Q32" t="s">
        <v>27</v>
      </c>
      <c r="R32" t="s">
        <v>28</v>
      </c>
      <c r="S32" t="s">
        <v>28</v>
      </c>
      <c r="T32" t="s">
        <v>27</v>
      </c>
    </row>
    <row r="33" spans="1:20">
      <c r="A33" s="2"/>
      <c r="C33" s="12"/>
      <c r="P33" t="s">
        <v>126</v>
      </c>
      <c r="Q33" t="s">
        <v>28</v>
      </c>
      <c r="R33" t="s">
        <v>27</v>
      </c>
      <c r="S33" t="s">
        <v>27</v>
      </c>
      <c r="T33" t="s">
        <v>28</v>
      </c>
    </row>
    <row r="34" spans="1:20">
      <c r="C34" s="12"/>
      <c r="P34" t="s">
        <v>127</v>
      </c>
      <c r="Q34" t="s">
        <v>32</v>
      </c>
      <c r="R34" t="s">
        <v>32</v>
      </c>
      <c r="S34" t="s">
        <v>25</v>
      </c>
      <c r="T34" t="s">
        <v>25</v>
      </c>
    </row>
    <row r="35" spans="1:20">
      <c r="A35" s="23" t="s">
        <v>128</v>
      </c>
      <c r="B35" s="23"/>
      <c r="C35" s="12"/>
    </row>
    <row r="36" spans="1:20">
      <c r="A36" s="12" t="s">
        <v>21</v>
      </c>
      <c r="B36" t="e">
        <f>COUNTIFS(#REF!,A36,#REF!,"Yes")</f>
        <v>#REF!</v>
      </c>
      <c r="C36" s="12"/>
    </row>
    <row r="37" spans="1:20">
      <c r="A37" s="12" t="s">
        <v>56</v>
      </c>
      <c r="B37" t="e">
        <f>COUNTIFS(#REF!,A37,#REF!,"Yes")</f>
        <v>#REF!</v>
      </c>
      <c r="C37" s="12"/>
    </row>
    <row r="38" spans="1:20">
      <c r="A38" s="12" t="s">
        <v>61</v>
      </c>
      <c r="B38" t="e">
        <f>COUNTIFS(#REF!,A38,#REF!,"Yes")</f>
        <v>#REF!</v>
      </c>
      <c r="C38" s="12"/>
    </row>
    <row r="39" spans="1:20">
      <c r="A39" s="12" t="s">
        <v>64</v>
      </c>
      <c r="B39" t="e">
        <f>COUNTIFS(#REF!,A39,#REF!,"Yes")</f>
        <v>#REF!</v>
      </c>
      <c r="C39" s="12"/>
    </row>
    <row r="40" spans="1:20">
      <c r="A40" s="12" t="s">
        <v>68</v>
      </c>
      <c r="B40" t="e">
        <f>COUNTIFS(#REF!,A40,#REF!,"Yes")</f>
        <v>#REF!</v>
      </c>
      <c r="C40" s="12"/>
    </row>
    <row r="41" spans="1:20">
      <c r="A41" s="12" t="s">
        <v>73</v>
      </c>
      <c r="B41" t="e">
        <f>COUNTIFS(#REF!,A41,#REF!,"Yes")</f>
        <v>#REF!</v>
      </c>
      <c r="C41" s="12"/>
    </row>
    <row r="42" spans="1:20">
      <c r="A42" s="12" t="s">
        <v>77</v>
      </c>
      <c r="B42" t="e">
        <f>COUNTIFS(#REF!,A42,#REF!,"Yes")</f>
        <v>#REF!</v>
      </c>
      <c r="C42" s="12"/>
    </row>
    <row r="43" spans="1:20">
      <c r="A43" s="12" t="s">
        <v>79</v>
      </c>
      <c r="B43" t="e">
        <f>COUNTIFS(#REF!,A43,#REF!,"Yes")</f>
        <v>#REF!</v>
      </c>
      <c r="C43" s="12"/>
    </row>
    <row r="44" spans="1:20">
      <c r="A44" s="12" t="s">
        <v>81</v>
      </c>
      <c r="B44" t="e">
        <f>COUNTIFS(#REF!,A44,#REF!,"Yes")</f>
        <v>#REF!</v>
      </c>
      <c r="C44" s="12"/>
    </row>
    <row r="45" spans="1:20">
      <c r="A45" s="12" t="s">
        <v>83</v>
      </c>
      <c r="B45" t="e">
        <f>COUNTIFS(#REF!,A45,#REF!,"Yes")</f>
        <v>#REF!</v>
      </c>
      <c r="C45" s="12"/>
    </row>
    <row r="46" spans="1:20">
      <c r="A46" s="12" t="s">
        <v>85</v>
      </c>
      <c r="B46" t="e">
        <f>COUNTIFS(#REF!,A46,#REF!,"Yes")</f>
        <v>#REF!</v>
      </c>
      <c r="C46" s="12"/>
    </row>
    <row r="47" spans="1:20">
      <c r="A47" s="12" t="s">
        <v>87</v>
      </c>
      <c r="B47" t="e">
        <f>COUNTIFS(#REF!,A47,#REF!,"Yes")</f>
        <v>#REF!</v>
      </c>
      <c r="C47" s="12"/>
    </row>
  </sheetData>
  <mergeCells count="10">
    <mergeCell ref="P17:T17"/>
    <mergeCell ref="A30:B30"/>
    <mergeCell ref="A35:B35"/>
    <mergeCell ref="A1:B1"/>
    <mergeCell ref="D1:E1"/>
    <mergeCell ref="G1:H1"/>
    <mergeCell ref="K1:L1"/>
    <mergeCell ref="A17:B17"/>
    <mergeCell ref="D17:E17"/>
    <mergeCell ref="J17:N17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Statistics!A3:A3</xm:f>
              <xm:sqref>B3</xm:sqref>
            </x14:sparkline>
            <x14:sparkline>
              <xm:f>Statistics!A4:A4</xm:f>
              <xm:sqref>B4</xm:sqref>
            </x14:sparkline>
            <x14:sparkline>
              <xm:f>Statistics!A5:A5</xm:f>
              <xm:sqref>B5</xm:sqref>
            </x14:sparkline>
            <x14:sparkline>
              <xm:f>Statistics!A6:A6</xm:f>
              <xm:sqref>B6</xm:sqref>
            </x14:sparkline>
            <x14:sparkline>
              <xm:f>Statistics!A7:A7</xm:f>
              <xm:sqref>B7</xm:sqref>
            </x14:sparkline>
            <x14:sparkline>
              <xm:f>Statistics!A8:A8</xm:f>
              <xm:sqref>B8</xm:sqref>
            </x14:sparkline>
            <x14:sparkline>
              <xm:f>Statistics!A9:A9</xm:f>
              <xm:sqref>B9</xm:sqref>
            </x14:sparkline>
            <x14:sparkline>
              <xm:f>Statistics!A10:A10</xm:f>
              <xm:sqref>B10</xm:sqref>
            </x14:sparkline>
            <x14:sparkline>
              <xm:f>Statistics!A11:A11</xm:f>
              <xm:sqref>B11</xm:sqref>
            </x14:sparkline>
            <x14:sparkline>
              <xm:f>Statistics!A12:A12</xm:f>
              <xm:sqref>B12</xm:sqref>
            </x14:sparkline>
            <x14:sparkline>
              <xm:f>Statistics!A13:A13</xm:f>
              <xm:sqref>B13</xm:sqref>
            </x14:sparkline>
            <x14:sparkline>
              <xm:f>Statistics!A14:A14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" workbookViewId="0">
      <selection activeCell="Q32" sqref="Q32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Clipping</vt:lpstr>
      <vt:lpstr>SM Shares</vt:lpstr>
      <vt:lpstr>Dissemination Data</vt:lpstr>
      <vt:lpstr>Run Down Data</vt:lpstr>
      <vt:lpstr>Statistics</vt:lpstr>
      <vt:lpstr>Graphics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IMDEA-lenovo</dc:creator>
  <cp:keywords/>
  <dc:description/>
  <cp:lastModifiedBy>Pablo Escriva</cp:lastModifiedBy>
  <cp:revision/>
  <cp:lastPrinted>2019-07-22T10:23:22Z</cp:lastPrinted>
  <dcterms:created xsi:type="dcterms:W3CDTF">2019-01-28T08:32:18Z</dcterms:created>
  <dcterms:modified xsi:type="dcterms:W3CDTF">2019-08-06T07:41:15Z</dcterms:modified>
  <cp:category/>
  <cp:contentStatus/>
</cp:coreProperties>
</file>